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sh\Desktop\BSAN 6040\Project#2_JS\"/>
    </mc:Choice>
  </mc:AlternateContent>
  <xr:revisionPtr revIDLastSave="0" documentId="13_ncr:1_{5191A3C1-39CE-4A4D-B99E-C676B4A31470}" xr6:coauthVersionLast="47" xr6:coauthVersionMax="47" xr10:uidLastSave="{00000000-0000-0000-0000-000000000000}"/>
  <bookViews>
    <workbookView xWindow="1956" yWindow="2856" windowWidth="35328" windowHeight="12660" activeTab="2" xr2:uid="{18F711AA-0DAE-42ED-B462-12A75EF70FDC}"/>
  </bookViews>
  <sheets>
    <sheet name="Price Pivot by Region" sheetId="4" r:id="rId1"/>
    <sheet name="Price per SqFt Pivot by Region" sheetId="5" r:id="rId2"/>
    <sheet name="Final_Master_DATASET" sheetId="2" r:id="rId3"/>
    <sheet name="Regions&amp;Dummy_Values" sheetId="3" r:id="rId4"/>
    <sheet name="Part D" sheetId="11" r:id="rId5"/>
    <sheet name="Part E" sheetId="12" r:id="rId6"/>
    <sheet name="Part K" sheetId="19" r:id="rId7"/>
    <sheet name="Part K West Price" sheetId="23" r:id="rId8"/>
    <sheet name="Part K South Bay Price" sheetId="22" r:id="rId9"/>
    <sheet name="Part K San Fernando Price" sheetId="21" r:id="rId10"/>
    <sheet name="Part K Metro Price " sheetId="20" r:id="rId11"/>
    <sheet name="Part K $ per sqft by regions" sheetId="24" r:id="rId12"/>
    <sheet name="Part L" sheetId="25" r:id="rId13"/>
    <sheet name="DATASET_For_Testing" sheetId="7" r:id="rId14"/>
    <sheet name="Part H Model" sheetId="15" r:id="rId15"/>
    <sheet name="Pairwise for Price" sheetId="13" r:id="rId16"/>
    <sheet name="Pairwise for $ per Sqft" sheetId="14" r:id="rId17"/>
    <sheet name="Part I Model" sheetId="16" r:id="rId18"/>
    <sheet name="Correlation_Price" sheetId="8" r:id="rId19"/>
    <sheet name="Correlation_$ per sqft" sheetId="10" r:id="rId20"/>
    <sheet name="Part J Price Model" sheetId="17" r:id="rId21"/>
    <sheet name="Part J price per sqft Model" sheetId="18" r:id="rId22"/>
  </sheets>
  <definedNames>
    <definedName name="ExternalData_1" localSheetId="13" hidden="1">DATASET_For_Testing!$A$1:$Y$834</definedName>
    <definedName name="ExternalData_1" localSheetId="2" hidden="1">Final_Master_DATASET!$A$1:$Y$834</definedName>
    <definedName name="Metro_Dummy" localSheetId="13">Table46[#All]</definedName>
    <definedName name="Metro_Dummy">Table46[#All]</definedName>
    <definedName name="Region_Dummy_Variables" localSheetId="13">Table46[#All]</definedName>
    <definedName name="Region_Dummy_Variables">Table46[#All]</definedName>
    <definedName name="Region_Tbl" localSheetId="13">Table3[#All]</definedName>
    <definedName name="Region_Tbl">Table3[#All]</definedName>
    <definedName name="Region_Values" localSheetId="13">Table4[#All]</definedName>
    <definedName name="Region_Values">Table4[#All]</definedName>
  </definedNames>
  <calcPr calcId="191029"/>
  <pivotCaches>
    <pivotCache cacheId="0" r:id="rId23"/>
    <pivotCache cacheId="1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34" i="7" l="1"/>
  <c r="D834" i="7"/>
  <c r="T834" i="7" s="1"/>
  <c r="L833" i="7"/>
  <c r="D833" i="7"/>
  <c r="T833" i="7" s="1"/>
  <c r="L832" i="7"/>
  <c r="D832" i="7"/>
  <c r="L831" i="7"/>
  <c r="D831" i="7"/>
  <c r="R831" i="7" s="1"/>
  <c r="L830" i="7"/>
  <c r="D830" i="7"/>
  <c r="Q830" i="7" s="1"/>
  <c r="L829" i="7"/>
  <c r="D829" i="7"/>
  <c r="T829" i="7" s="1"/>
  <c r="L828" i="7"/>
  <c r="D828" i="7"/>
  <c r="Q828" i="7" s="1"/>
  <c r="L827" i="7"/>
  <c r="D827" i="7"/>
  <c r="T827" i="7" s="1"/>
  <c r="L826" i="7"/>
  <c r="D826" i="7"/>
  <c r="P826" i="7" s="1"/>
  <c r="L825" i="7"/>
  <c r="D825" i="7"/>
  <c r="T825" i="7" s="1"/>
  <c r="L824" i="7"/>
  <c r="D824" i="7"/>
  <c r="Q824" i="7" s="1"/>
  <c r="L823" i="7"/>
  <c r="D823" i="7"/>
  <c r="R823" i="7" s="1"/>
  <c r="L822" i="7"/>
  <c r="D822" i="7"/>
  <c r="T822" i="7" s="1"/>
  <c r="L821" i="7"/>
  <c r="D821" i="7"/>
  <c r="Q821" i="7" s="1"/>
  <c r="L820" i="7"/>
  <c r="D820" i="7"/>
  <c r="T820" i="7" s="1"/>
  <c r="L819" i="7"/>
  <c r="D819" i="7"/>
  <c r="R819" i="7" s="1"/>
  <c r="L818" i="7"/>
  <c r="D818" i="7"/>
  <c r="T818" i="7" s="1"/>
  <c r="L817" i="7"/>
  <c r="D817" i="7"/>
  <c r="L816" i="7"/>
  <c r="D816" i="7"/>
  <c r="L815" i="7"/>
  <c r="D815" i="7"/>
  <c r="T815" i="7" s="1"/>
  <c r="L814" i="7"/>
  <c r="D814" i="7"/>
  <c r="Q814" i="7" s="1"/>
  <c r="L813" i="7"/>
  <c r="D813" i="7"/>
  <c r="R813" i="7" s="1"/>
  <c r="L812" i="7"/>
  <c r="D812" i="7"/>
  <c r="P812" i="7" s="1"/>
  <c r="L811" i="7"/>
  <c r="D811" i="7"/>
  <c r="L810" i="7"/>
  <c r="D810" i="7"/>
  <c r="P810" i="7" s="1"/>
  <c r="L809" i="7"/>
  <c r="D809" i="7"/>
  <c r="T809" i="7" s="1"/>
  <c r="L808" i="7"/>
  <c r="D808" i="7"/>
  <c r="Q808" i="7" s="1"/>
  <c r="L807" i="7"/>
  <c r="D807" i="7"/>
  <c r="R807" i="7" s="1"/>
  <c r="L806" i="7"/>
  <c r="T806" i="7"/>
  <c r="D806" i="7"/>
  <c r="R806" i="7" s="1"/>
  <c r="L805" i="7"/>
  <c r="D805" i="7"/>
  <c r="Q805" i="7" s="1"/>
  <c r="L804" i="7"/>
  <c r="D804" i="7"/>
  <c r="R804" i="7" s="1"/>
  <c r="L803" i="7"/>
  <c r="D803" i="7"/>
  <c r="T803" i="7" s="1"/>
  <c r="L802" i="7"/>
  <c r="D802" i="7"/>
  <c r="L801" i="7"/>
  <c r="D801" i="7"/>
  <c r="T801" i="7" s="1"/>
  <c r="L800" i="7"/>
  <c r="D800" i="7"/>
  <c r="L799" i="7"/>
  <c r="D799" i="7"/>
  <c r="L798" i="7"/>
  <c r="D798" i="7"/>
  <c r="Q798" i="7" s="1"/>
  <c r="L797" i="7"/>
  <c r="D797" i="7"/>
  <c r="T797" i="7" s="1"/>
  <c r="L796" i="7"/>
  <c r="Q796" i="7"/>
  <c r="D796" i="7"/>
  <c r="P796" i="7" s="1"/>
  <c r="L795" i="7"/>
  <c r="D795" i="7"/>
  <c r="T795" i="7" s="1"/>
  <c r="L794" i="7"/>
  <c r="D794" i="7"/>
  <c r="P794" i="7" s="1"/>
  <c r="L793" i="7"/>
  <c r="D793" i="7"/>
  <c r="T793" i="7" s="1"/>
  <c r="L792" i="7"/>
  <c r="D792" i="7"/>
  <c r="Q792" i="7" s="1"/>
  <c r="L791" i="7"/>
  <c r="D791" i="7"/>
  <c r="L790" i="7"/>
  <c r="D790" i="7"/>
  <c r="S790" i="7" s="1"/>
  <c r="L789" i="7"/>
  <c r="D789" i="7"/>
  <c r="Q789" i="7" s="1"/>
  <c r="L788" i="7"/>
  <c r="D788" i="7"/>
  <c r="T788" i="7" s="1"/>
  <c r="L787" i="7"/>
  <c r="D787" i="7"/>
  <c r="Q787" i="7" s="1"/>
  <c r="L786" i="7"/>
  <c r="D786" i="7"/>
  <c r="T786" i="7" s="1"/>
  <c r="L785" i="7"/>
  <c r="D785" i="7"/>
  <c r="S785" i="7" s="1"/>
  <c r="L784" i="7"/>
  <c r="D784" i="7"/>
  <c r="P784" i="7" s="1"/>
  <c r="L783" i="7"/>
  <c r="D783" i="7"/>
  <c r="R783" i="7" s="1"/>
  <c r="L782" i="7"/>
  <c r="D782" i="7"/>
  <c r="Q782" i="7" s="1"/>
  <c r="L781" i="7"/>
  <c r="D781" i="7"/>
  <c r="Q781" i="7" s="1"/>
  <c r="L780" i="7"/>
  <c r="D780" i="7"/>
  <c r="P780" i="7" s="1"/>
  <c r="L779" i="7"/>
  <c r="D779" i="7"/>
  <c r="T779" i="7" s="1"/>
  <c r="L778" i="7"/>
  <c r="D778" i="7"/>
  <c r="P778" i="7" s="1"/>
  <c r="L777" i="7"/>
  <c r="D777" i="7"/>
  <c r="T777" i="7" s="1"/>
  <c r="L776" i="7"/>
  <c r="D776" i="7"/>
  <c r="Q776" i="7" s="1"/>
  <c r="L775" i="7"/>
  <c r="D775" i="7"/>
  <c r="L774" i="7"/>
  <c r="D774" i="7"/>
  <c r="S774" i="7" s="1"/>
  <c r="L773" i="7"/>
  <c r="D773" i="7"/>
  <c r="P773" i="7" s="1"/>
  <c r="L772" i="7"/>
  <c r="D772" i="7"/>
  <c r="S772" i="7" s="1"/>
  <c r="L771" i="7"/>
  <c r="D771" i="7"/>
  <c r="T771" i="7" s="1"/>
  <c r="L770" i="7"/>
  <c r="D770" i="7"/>
  <c r="L769" i="7"/>
  <c r="D769" i="7"/>
  <c r="T769" i="7" s="1"/>
  <c r="L768" i="7"/>
  <c r="D768" i="7"/>
  <c r="L767" i="7"/>
  <c r="D767" i="7"/>
  <c r="T767" i="7" s="1"/>
  <c r="L766" i="7"/>
  <c r="D766" i="7"/>
  <c r="Q766" i="7" s="1"/>
  <c r="L765" i="7"/>
  <c r="D765" i="7"/>
  <c r="S765" i="7" s="1"/>
  <c r="L764" i="7"/>
  <c r="D764" i="7"/>
  <c r="P764" i="7" s="1"/>
  <c r="L763" i="7"/>
  <c r="D763" i="7"/>
  <c r="L762" i="7"/>
  <c r="D762" i="7"/>
  <c r="P762" i="7" s="1"/>
  <c r="L761" i="7"/>
  <c r="D761" i="7"/>
  <c r="T761" i="7" s="1"/>
  <c r="L760" i="7"/>
  <c r="D760" i="7"/>
  <c r="Q760" i="7" s="1"/>
  <c r="L759" i="7"/>
  <c r="D759" i="7"/>
  <c r="L758" i="7"/>
  <c r="D758" i="7"/>
  <c r="R758" i="7" s="1"/>
  <c r="L757" i="7"/>
  <c r="D757" i="7"/>
  <c r="P757" i="7" s="1"/>
  <c r="L756" i="7"/>
  <c r="D756" i="7"/>
  <c r="R756" i="7" s="1"/>
  <c r="L755" i="7"/>
  <c r="D755" i="7"/>
  <c r="T755" i="7" s="1"/>
  <c r="L754" i="7"/>
  <c r="D754" i="7"/>
  <c r="R754" i="7" s="1"/>
  <c r="L753" i="7"/>
  <c r="D753" i="7"/>
  <c r="S753" i="7" s="1"/>
  <c r="L752" i="7"/>
  <c r="D752" i="7"/>
  <c r="P752" i="7" s="1"/>
  <c r="L751" i="7"/>
  <c r="D751" i="7"/>
  <c r="L750" i="7"/>
  <c r="D750" i="7"/>
  <c r="Q750" i="7" s="1"/>
  <c r="L749" i="7"/>
  <c r="D749" i="7"/>
  <c r="T749" i="7" s="1"/>
  <c r="L748" i="7"/>
  <c r="D748" i="7"/>
  <c r="P748" i="7" s="1"/>
  <c r="L747" i="7"/>
  <c r="D747" i="7"/>
  <c r="T747" i="7" s="1"/>
  <c r="L746" i="7"/>
  <c r="D746" i="7"/>
  <c r="P746" i="7" s="1"/>
  <c r="L745" i="7"/>
  <c r="D745" i="7"/>
  <c r="L744" i="7"/>
  <c r="D744" i="7"/>
  <c r="Q744" i="7" s="1"/>
  <c r="L743" i="7"/>
  <c r="D743" i="7"/>
  <c r="L742" i="7"/>
  <c r="D742" i="7"/>
  <c r="T742" i="7" s="1"/>
  <c r="L741" i="7"/>
  <c r="D741" i="7"/>
  <c r="P741" i="7" s="1"/>
  <c r="L740" i="7"/>
  <c r="D740" i="7"/>
  <c r="L739" i="7"/>
  <c r="D739" i="7"/>
  <c r="T739" i="7" s="1"/>
  <c r="L738" i="7"/>
  <c r="D738" i="7"/>
  <c r="R738" i="7" s="1"/>
  <c r="L737" i="7"/>
  <c r="D737" i="7"/>
  <c r="R737" i="7" s="1"/>
  <c r="L736" i="7"/>
  <c r="D736" i="7"/>
  <c r="L735" i="7"/>
  <c r="D735" i="7"/>
  <c r="R735" i="7" s="1"/>
  <c r="L734" i="7"/>
  <c r="D734" i="7"/>
  <c r="Q734" i="7" s="1"/>
  <c r="L733" i="7"/>
  <c r="D733" i="7"/>
  <c r="T733" i="7" s="1"/>
  <c r="L732" i="7"/>
  <c r="D732" i="7"/>
  <c r="P732" i="7" s="1"/>
  <c r="L731" i="7"/>
  <c r="D731" i="7"/>
  <c r="L730" i="7"/>
  <c r="D730" i="7"/>
  <c r="P730" i="7" s="1"/>
  <c r="L729" i="7"/>
  <c r="D729" i="7"/>
  <c r="P729" i="7" s="1"/>
  <c r="L728" i="7"/>
  <c r="D728" i="7"/>
  <c r="T728" i="7" s="1"/>
  <c r="L727" i="7"/>
  <c r="D727" i="7"/>
  <c r="L726" i="7"/>
  <c r="D726" i="7"/>
  <c r="T726" i="7" s="1"/>
  <c r="L725" i="7"/>
  <c r="D725" i="7"/>
  <c r="P725" i="7" s="1"/>
  <c r="L724" i="7"/>
  <c r="D724" i="7"/>
  <c r="T724" i="7" s="1"/>
  <c r="L723" i="7"/>
  <c r="D723" i="7"/>
  <c r="S723" i="7" s="1"/>
  <c r="L722" i="7"/>
  <c r="D722" i="7"/>
  <c r="R722" i="7" s="1"/>
  <c r="L721" i="7"/>
  <c r="D721" i="7"/>
  <c r="T721" i="7" s="1"/>
  <c r="L720" i="7"/>
  <c r="D720" i="7"/>
  <c r="P720" i="7" s="1"/>
  <c r="L719" i="7"/>
  <c r="D719" i="7"/>
  <c r="T719" i="7" s="1"/>
  <c r="L718" i="7"/>
  <c r="D718" i="7"/>
  <c r="Q718" i="7" s="1"/>
  <c r="L717" i="7"/>
  <c r="D717" i="7"/>
  <c r="L716" i="7"/>
  <c r="D716" i="7"/>
  <c r="P716" i="7" s="1"/>
  <c r="L715" i="7"/>
  <c r="D715" i="7"/>
  <c r="T715" i="7" s="1"/>
  <c r="L714" i="7"/>
  <c r="D714" i="7"/>
  <c r="P714" i="7" s="1"/>
  <c r="L713" i="7"/>
  <c r="D713" i="7"/>
  <c r="L712" i="7"/>
  <c r="D712" i="7"/>
  <c r="P712" i="7" s="1"/>
  <c r="L711" i="7"/>
  <c r="D711" i="7"/>
  <c r="L710" i="7"/>
  <c r="D710" i="7"/>
  <c r="Q710" i="7" s="1"/>
  <c r="L709" i="7"/>
  <c r="D709" i="7"/>
  <c r="P709" i="7" s="1"/>
  <c r="L708" i="7"/>
  <c r="D708" i="7"/>
  <c r="T708" i="7" s="1"/>
  <c r="L707" i="7"/>
  <c r="D707" i="7"/>
  <c r="L706" i="7"/>
  <c r="D706" i="7"/>
  <c r="R706" i="7" s="1"/>
  <c r="L705" i="7"/>
  <c r="D705" i="7"/>
  <c r="T705" i="7" s="1"/>
  <c r="L704" i="7"/>
  <c r="D704" i="7"/>
  <c r="P704" i="7" s="1"/>
  <c r="L703" i="7"/>
  <c r="D703" i="7"/>
  <c r="R703" i="7" s="1"/>
  <c r="L702" i="7"/>
  <c r="D702" i="7"/>
  <c r="Q702" i="7" s="1"/>
  <c r="L701" i="7"/>
  <c r="D701" i="7"/>
  <c r="T701" i="7" s="1"/>
  <c r="L700" i="7"/>
  <c r="D700" i="7"/>
  <c r="P700" i="7" s="1"/>
  <c r="L699" i="7"/>
  <c r="D699" i="7"/>
  <c r="T699" i="7" s="1"/>
  <c r="L698" i="7"/>
  <c r="D698" i="7"/>
  <c r="P698" i="7" s="1"/>
  <c r="L697" i="7"/>
  <c r="D697" i="7"/>
  <c r="Q697" i="7" s="1"/>
  <c r="L696" i="7"/>
  <c r="D696" i="7"/>
  <c r="R696" i="7" s="1"/>
  <c r="L695" i="7"/>
  <c r="D695" i="7"/>
  <c r="L694" i="7"/>
  <c r="D694" i="7"/>
  <c r="S694" i="7" s="1"/>
  <c r="L693" i="7"/>
  <c r="D693" i="7"/>
  <c r="P693" i="7" s="1"/>
  <c r="L692" i="7"/>
  <c r="D692" i="7"/>
  <c r="R692" i="7" s="1"/>
  <c r="L691" i="7"/>
  <c r="D691" i="7"/>
  <c r="T691" i="7" s="1"/>
  <c r="L690" i="7"/>
  <c r="D690" i="7"/>
  <c r="P690" i="7" s="1"/>
  <c r="L689" i="7"/>
  <c r="D689" i="7"/>
  <c r="T689" i="7" s="1"/>
  <c r="L688" i="7"/>
  <c r="D688" i="7"/>
  <c r="P688" i="7" s="1"/>
  <c r="L687" i="7"/>
  <c r="D687" i="7"/>
  <c r="T687" i="7" s="1"/>
  <c r="L686" i="7"/>
  <c r="D686" i="7"/>
  <c r="Q686" i="7" s="1"/>
  <c r="L685" i="7"/>
  <c r="D685" i="7"/>
  <c r="S685" i="7" s="1"/>
  <c r="L684" i="7"/>
  <c r="D684" i="7"/>
  <c r="P684" i="7" s="1"/>
  <c r="L683" i="7"/>
  <c r="D683" i="7"/>
  <c r="T683" i="7" s="1"/>
  <c r="L682" i="7"/>
  <c r="D682" i="7"/>
  <c r="P682" i="7" s="1"/>
  <c r="L681" i="7"/>
  <c r="D681" i="7"/>
  <c r="L680" i="7"/>
  <c r="D680" i="7"/>
  <c r="L679" i="7"/>
  <c r="D679" i="7"/>
  <c r="T679" i="7" s="1"/>
  <c r="L678" i="7"/>
  <c r="D678" i="7"/>
  <c r="T678" i="7" s="1"/>
  <c r="L677" i="7"/>
  <c r="D677" i="7"/>
  <c r="P677" i="7" s="1"/>
  <c r="L676" i="7"/>
  <c r="D676" i="7"/>
  <c r="R676" i="7" s="1"/>
  <c r="L675" i="7"/>
  <c r="D675" i="7"/>
  <c r="T675" i="7" s="1"/>
  <c r="L674" i="7"/>
  <c r="D674" i="7"/>
  <c r="R674" i="7" s="1"/>
  <c r="L673" i="7"/>
  <c r="D673" i="7"/>
  <c r="R673" i="7" s="1"/>
  <c r="L672" i="7"/>
  <c r="D672" i="7"/>
  <c r="L671" i="7"/>
  <c r="D671" i="7"/>
  <c r="T671" i="7" s="1"/>
  <c r="L670" i="7"/>
  <c r="D670" i="7"/>
  <c r="Q670" i="7" s="1"/>
  <c r="L669" i="7"/>
  <c r="D669" i="7"/>
  <c r="R669" i="7" s="1"/>
  <c r="L668" i="7"/>
  <c r="D668" i="7"/>
  <c r="L667" i="7"/>
  <c r="D667" i="7"/>
  <c r="T667" i="7" s="1"/>
  <c r="L666" i="7"/>
  <c r="D666" i="7"/>
  <c r="L665" i="7"/>
  <c r="D665" i="7"/>
  <c r="Q665" i="7" s="1"/>
  <c r="L664" i="7"/>
  <c r="D664" i="7"/>
  <c r="S664" i="7" s="1"/>
  <c r="L663" i="7"/>
  <c r="D663" i="7"/>
  <c r="T663" i="7" s="1"/>
  <c r="L662" i="7"/>
  <c r="D662" i="7"/>
  <c r="Q662" i="7" s="1"/>
  <c r="L661" i="7"/>
  <c r="D661" i="7"/>
  <c r="P661" i="7" s="1"/>
  <c r="L660" i="7"/>
  <c r="D660" i="7"/>
  <c r="T660" i="7" s="1"/>
  <c r="L659" i="7"/>
  <c r="D659" i="7"/>
  <c r="S659" i="7" s="1"/>
  <c r="L658" i="7"/>
  <c r="D658" i="7"/>
  <c r="R658" i="7" s="1"/>
  <c r="L657" i="7"/>
  <c r="D657" i="7"/>
  <c r="L656" i="7"/>
  <c r="D656" i="7"/>
  <c r="P656" i="7" s="1"/>
  <c r="L655" i="7"/>
  <c r="D655" i="7"/>
  <c r="R655" i="7" s="1"/>
  <c r="L654" i="7"/>
  <c r="D654" i="7"/>
  <c r="Q654" i="7" s="1"/>
  <c r="L653" i="7"/>
  <c r="D653" i="7"/>
  <c r="T653" i="7" s="1"/>
  <c r="L652" i="7"/>
  <c r="D652" i="7"/>
  <c r="P652" i="7" s="1"/>
  <c r="L651" i="7"/>
  <c r="D651" i="7"/>
  <c r="T651" i="7" s="1"/>
  <c r="L650" i="7"/>
  <c r="D650" i="7"/>
  <c r="P650" i="7" s="1"/>
  <c r="L649" i="7"/>
  <c r="D649" i="7"/>
  <c r="Q649" i="7" s="1"/>
  <c r="L648" i="7"/>
  <c r="D648" i="7"/>
  <c r="R648" i="7" s="1"/>
  <c r="L647" i="7"/>
  <c r="D647" i="7"/>
  <c r="L646" i="7"/>
  <c r="D646" i="7"/>
  <c r="L645" i="7"/>
  <c r="D645" i="7"/>
  <c r="P645" i="7" s="1"/>
  <c r="L644" i="7"/>
  <c r="D644" i="7"/>
  <c r="P644" i="7" s="1"/>
  <c r="L643" i="7"/>
  <c r="D643" i="7"/>
  <c r="T643" i="7" s="1"/>
  <c r="L642" i="7"/>
  <c r="D642" i="7"/>
  <c r="Q642" i="7" s="1"/>
  <c r="L641" i="7"/>
  <c r="D641" i="7"/>
  <c r="R641" i="7" s="1"/>
  <c r="L640" i="7"/>
  <c r="D640" i="7"/>
  <c r="P640" i="7" s="1"/>
  <c r="L639" i="7"/>
  <c r="D639" i="7"/>
  <c r="T639" i="7" s="1"/>
  <c r="L638" i="7"/>
  <c r="D638" i="7"/>
  <c r="Q638" i="7" s="1"/>
  <c r="L637" i="7"/>
  <c r="D637" i="7"/>
  <c r="P637" i="7" s="1"/>
  <c r="L636" i="7"/>
  <c r="D636" i="7"/>
  <c r="P636" i="7" s="1"/>
  <c r="L635" i="7"/>
  <c r="D635" i="7"/>
  <c r="L634" i="7"/>
  <c r="D634" i="7"/>
  <c r="P634" i="7" s="1"/>
  <c r="L633" i="7"/>
  <c r="D633" i="7"/>
  <c r="P633" i="7" s="1"/>
  <c r="L632" i="7"/>
  <c r="D632" i="7"/>
  <c r="T632" i="7" s="1"/>
  <c r="L631" i="7"/>
  <c r="D631" i="7"/>
  <c r="L630" i="7"/>
  <c r="D630" i="7"/>
  <c r="R630" i="7" s="1"/>
  <c r="L629" i="7"/>
  <c r="D629" i="7"/>
  <c r="P629" i="7" s="1"/>
  <c r="L628" i="7"/>
  <c r="D628" i="7"/>
  <c r="S628" i="7" s="1"/>
  <c r="L627" i="7"/>
  <c r="D627" i="7"/>
  <c r="R627" i="7" s="1"/>
  <c r="L626" i="7"/>
  <c r="D626" i="7"/>
  <c r="Q626" i="7" s="1"/>
  <c r="L625" i="7"/>
  <c r="D625" i="7"/>
  <c r="T625" i="7" s="1"/>
  <c r="L624" i="7"/>
  <c r="D624" i="7"/>
  <c r="L623" i="7"/>
  <c r="D623" i="7"/>
  <c r="P623" i="7" s="1"/>
  <c r="L622" i="7"/>
  <c r="D622" i="7"/>
  <c r="Q622" i="7" s="1"/>
  <c r="L621" i="7"/>
  <c r="D621" i="7"/>
  <c r="S621" i="7" s="1"/>
  <c r="L620" i="7"/>
  <c r="D620" i="7"/>
  <c r="P620" i="7" s="1"/>
  <c r="L619" i="7"/>
  <c r="D619" i="7"/>
  <c r="T619" i="7" s="1"/>
  <c r="L618" i="7"/>
  <c r="D618" i="7"/>
  <c r="T618" i="7" s="1"/>
  <c r="L617" i="7"/>
  <c r="D617" i="7"/>
  <c r="L616" i="7"/>
  <c r="D616" i="7"/>
  <c r="T616" i="7" s="1"/>
  <c r="L615" i="7"/>
  <c r="D615" i="7"/>
  <c r="L614" i="7"/>
  <c r="D614" i="7"/>
  <c r="S614" i="7" s="1"/>
  <c r="L613" i="7"/>
  <c r="D613" i="7"/>
  <c r="P613" i="7" s="1"/>
  <c r="L612" i="7"/>
  <c r="D612" i="7"/>
  <c r="R612" i="7" s="1"/>
  <c r="L611" i="7"/>
  <c r="D611" i="7"/>
  <c r="T611" i="7" s="1"/>
  <c r="L610" i="7"/>
  <c r="D610" i="7"/>
  <c r="Q610" i="7" s="1"/>
  <c r="L609" i="7"/>
  <c r="D609" i="7"/>
  <c r="R609" i="7" s="1"/>
  <c r="L608" i="7"/>
  <c r="D608" i="7"/>
  <c r="L607" i="7"/>
  <c r="D607" i="7"/>
  <c r="L606" i="7"/>
  <c r="D606" i="7"/>
  <c r="Q606" i="7" s="1"/>
  <c r="L605" i="7"/>
  <c r="D605" i="7"/>
  <c r="T605" i="7" s="1"/>
  <c r="L604" i="7"/>
  <c r="D604" i="7"/>
  <c r="P604" i="7" s="1"/>
  <c r="L603" i="7"/>
  <c r="D603" i="7"/>
  <c r="T603" i="7" s="1"/>
  <c r="L602" i="7"/>
  <c r="D602" i="7"/>
  <c r="R602" i="7" s="1"/>
  <c r="L601" i="7"/>
  <c r="D601" i="7"/>
  <c r="Q601" i="7" s="1"/>
  <c r="L600" i="7"/>
  <c r="D600" i="7"/>
  <c r="T600" i="7" s="1"/>
  <c r="L599" i="7"/>
  <c r="D599" i="7"/>
  <c r="L598" i="7"/>
  <c r="D598" i="7"/>
  <c r="T598" i="7" s="1"/>
  <c r="L597" i="7"/>
  <c r="D597" i="7"/>
  <c r="P597" i="7" s="1"/>
  <c r="L596" i="7"/>
  <c r="D596" i="7"/>
  <c r="L595" i="7"/>
  <c r="D595" i="7"/>
  <c r="T595" i="7" s="1"/>
  <c r="L594" i="7"/>
  <c r="D594" i="7"/>
  <c r="P594" i="7" s="1"/>
  <c r="L593" i="7"/>
  <c r="D593" i="7"/>
  <c r="P593" i="7" s="1"/>
  <c r="L592" i="7"/>
  <c r="D592" i="7"/>
  <c r="L591" i="7"/>
  <c r="D591" i="7"/>
  <c r="P591" i="7" s="1"/>
  <c r="L590" i="7"/>
  <c r="D590" i="7"/>
  <c r="Q590" i="7" s="1"/>
  <c r="L589" i="7"/>
  <c r="D589" i="7"/>
  <c r="S589" i="7" s="1"/>
  <c r="L588" i="7"/>
  <c r="S588" i="7"/>
  <c r="D588" i="7"/>
  <c r="P588" i="7" s="1"/>
  <c r="L587" i="7"/>
  <c r="D587" i="7"/>
  <c r="T587" i="7" s="1"/>
  <c r="L586" i="7"/>
  <c r="D586" i="7"/>
  <c r="T586" i="7" s="1"/>
  <c r="L585" i="7"/>
  <c r="D585" i="7"/>
  <c r="Q585" i="7" s="1"/>
  <c r="L584" i="7"/>
  <c r="D584" i="7"/>
  <c r="Q584" i="7" s="1"/>
  <c r="L583" i="7"/>
  <c r="D583" i="7"/>
  <c r="T583" i="7" s="1"/>
  <c r="L582" i="7"/>
  <c r="D582" i="7"/>
  <c r="S582" i="7" s="1"/>
  <c r="L581" i="7"/>
  <c r="D581" i="7"/>
  <c r="P581" i="7" s="1"/>
  <c r="L580" i="7"/>
  <c r="D580" i="7"/>
  <c r="T580" i="7" s="1"/>
  <c r="L579" i="7"/>
  <c r="D579" i="7"/>
  <c r="T579" i="7" s="1"/>
  <c r="L578" i="7"/>
  <c r="D578" i="7"/>
  <c r="P578" i="7" s="1"/>
  <c r="L577" i="7"/>
  <c r="D577" i="7"/>
  <c r="R577" i="7" s="1"/>
  <c r="L576" i="7"/>
  <c r="D576" i="7"/>
  <c r="P576" i="7" s="1"/>
  <c r="L575" i="7"/>
  <c r="D575" i="7"/>
  <c r="T575" i="7" s="1"/>
  <c r="L574" i="7"/>
  <c r="D574" i="7"/>
  <c r="Q574" i="7" s="1"/>
  <c r="L573" i="7"/>
  <c r="D573" i="7"/>
  <c r="T573" i="7" s="1"/>
  <c r="L572" i="7"/>
  <c r="D572" i="7"/>
  <c r="P572" i="7" s="1"/>
  <c r="L571" i="7"/>
  <c r="D571" i="7"/>
  <c r="T571" i="7" s="1"/>
  <c r="L570" i="7"/>
  <c r="D570" i="7"/>
  <c r="R570" i="7" s="1"/>
  <c r="L569" i="7"/>
  <c r="D569" i="7"/>
  <c r="T569" i="7" s="1"/>
  <c r="L568" i="7"/>
  <c r="D568" i="7"/>
  <c r="P568" i="7" s="1"/>
  <c r="L567" i="7"/>
  <c r="D567" i="7"/>
  <c r="P567" i="7" s="1"/>
  <c r="L566" i="7"/>
  <c r="D566" i="7"/>
  <c r="R566" i="7" s="1"/>
  <c r="L565" i="7"/>
  <c r="D565" i="7"/>
  <c r="Q565" i="7" s="1"/>
  <c r="L564" i="7"/>
  <c r="D564" i="7"/>
  <c r="P564" i="7" s="1"/>
  <c r="L563" i="7"/>
  <c r="D563" i="7"/>
  <c r="T563" i="7" s="1"/>
  <c r="L562" i="7"/>
  <c r="D562" i="7"/>
  <c r="T562" i="7" s="1"/>
  <c r="L561" i="7"/>
  <c r="D561" i="7"/>
  <c r="T561" i="7" s="1"/>
  <c r="L560" i="7"/>
  <c r="D560" i="7"/>
  <c r="T560" i="7" s="1"/>
  <c r="L559" i="7"/>
  <c r="D559" i="7"/>
  <c r="S559" i="7" s="1"/>
  <c r="L558" i="7"/>
  <c r="D558" i="7"/>
  <c r="R558" i="7" s="1"/>
  <c r="L557" i="7"/>
  <c r="D557" i="7"/>
  <c r="T557" i="7" s="1"/>
  <c r="L556" i="7"/>
  <c r="D556" i="7"/>
  <c r="P556" i="7" s="1"/>
  <c r="L555" i="7"/>
  <c r="D555" i="7"/>
  <c r="R555" i="7" s="1"/>
  <c r="L554" i="7"/>
  <c r="D554" i="7"/>
  <c r="P554" i="7" s="1"/>
  <c r="L553" i="7"/>
  <c r="D553" i="7"/>
  <c r="T553" i="7" s="1"/>
  <c r="L552" i="7"/>
  <c r="D552" i="7"/>
  <c r="L551" i="7"/>
  <c r="D551" i="7"/>
  <c r="S551" i="7" s="1"/>
  <c r="L550" i="7"/>
  <c r="D550" i="7"/>
  <c r="R550" i="7" s="1"/>
  <c r="L549" i="7"/>
  <c r="D549" i="7"/>
  <c r="Q549" i="7" s="1"/>
  <c r="L548" i="7"/>
  <c r="D548" i="7"/>
  <c r="P548" i="7" s="1"/>
  <c r="L547" i="7"/>
  <c r="D547" i="7"/>
  <c r="L546" i="7"/>
  <c r="D546" i="7"/>
  <c r="T546" i="7" s="1"/>
  <c r="L545" i="7"/>
  <c r="D545" i="7"/>
  <c r="T545" i="7" s="1"/>
  <c r="L544" i="7"/>
  <c r="D544" i="7"/>
  <c r="T544" i="7" s="1"/>
  <c r="L543" i="7"/>
  <c r="D543" i="7"/>
  <c r="S543" i="7" s="1"/>
  <c r="L542" i="7"/>
  <c r="D542" i="7"/>
  <c r="R542" i="7" s="1"/>
  <c r="L541" i="7"/>
  <c r="D541" i="7"/>
  <c r="T541" i="7" s="1"/>
  <c r="L540" i="7"/>
  <c r="D540" i="7"/>
  <c r="P540" i="7" s="1"/>
  <c r="L539" i="7"/>
  <c r="D539" i="7"/>
  <c r="P539" i="7" s="1"/>
  <c r="L538" i="7"/>
  <c r="D538" i="7"/>
  <c r="P538" i="7" s="1"/>
  <c r="L537" i="7"/>
  <c r="D537" i="7"/>
  <c r="T537" i="7" s="1"/>
  <c r="L536" i="7"/>
  <c r="D536" i="7"/>
  <c r="L535" i="7"/>
  <c r="D535" i="7"/>
  <c r="S535" i="7" s="1"/>
  <c r="L534" i="7"/>
  <c r="D534" i="7"/>
  <c r="R534" i="7" s="1"/>
  <c r="L533" i="7"/>
  <c r="D533" i="7"/>
  <c r="Q533" i="7" s="1"/>
  <c r="L532" i="7"/>
  <c r="D532" i="7"/>
  <c r="P532" i="7" s="1"/>
  <c r="L531" i="7"/>
  <c r="D531" i="7"/>
  <c r="R531" i="7" s="1"/>
  <c r="L530" i="7"/>
  <c r="D530" i="7"/>
  <c r="T530" i="7" s="1"/>
  <c r="L529" i="7"/>
  <c r="D529" i="7"/>
  <c r="T529" i="7" s="1"/>
  <c r="L528" i="7"/>
  <c r="D528" i="7"/>
  <c r="T528" i="7" s="1"/>
  <c r="L527" i="7"/>
  <c r="D527" i="7"/>
  <c r="S527" i="7" s="1"/>
  <c r="L526" i="7"/>
  <c r="D526" i="7"/>
  <c r="R526" i="7" s="1"/>
  <c r="L525" i="7"/>
  <c r="D525" i="7"/>
  <c r="T525" i="7" s="1"/>
  <c r="L524" i="7"/>
  <c r="D524" i="7"/>
  <c r="P524" i="7" s="1"/>
  <c r="L523" i="7"/>
  <c r="D523" i="7"/>
  <c r="R523" i="7" s="1"/>
  <c r="L522" i="7"/>
  <c r="D522" i="7"/>
  <c r="L521" i="7"/>
  <c r="D521" i="7"/>
  <c r="L520" i="7"/>
  <c r="D520" i="7"/>
  <c r="L519" i="7"/>
  <c r="D519" i="7"/>
  <c r="S519" i="7" s="1"/>
  <c r="L518" i="7"/>
  <c r="D518" i="7"/>
  <c r="R518" i="7" s="1"/>
  <c r="L517" i="7"/>
  <c r="D517" i="7"/>
  <c r="Q517" i="7" s="1"/>
  <c r="L516" i="7"/>
  <c r="D516" i="7"/>
  <c r="P516" i="7" s="1"/>
  <c r="L515" i="7"/>
  <c r="D515" i="7"/>
  <c r="T515" i="7" s="1"/>
  <c r="L514" i="7"/>
  <c r="D514" i="7"/>
  <c r="L513" i="7"/>
  <c r="D513" i="7"/>
  <c r="P513" i="7" s="1"/>
  <c r="L512" i="7"/>
  <c r="D512" i="7"/>
  <c r="T512" i="7" s="1"/>
  <c r="L511" i="7"/>
  <c r="D511" i="7"/>
  <c r="S511" i="7" s="1"/>
  <c r="L510" i="7"/>
  <c r="D510" i="7"/>
  <c r="R510" i="7" s="1"/>
  <c r="L509" i="7"/>
  <c r="D509" i="7"/>
  <c r="T509" i="7" s="1"/>
  <c r="L508" i="7"/>
  <c r="D508" i="7"/>
  <c r="P508" i="7" s="1"/>
  <c r="L507" i="7"/>
  <c r="D507" i="7"/>
  <c r="T507" i="7" s="1"/>
  <c r="L506" i="7"/>
  <c r="D506" i="7"/>
  <c r="Q506" i="7" s="1"/>
  <c r="L505" i="7"/>
  <c r="D505" i="7"/>
  <c r="L504" i="7"/>
  <c r="D504" i="7"/>
  <c r="L503" i="7"/>
  <c r="D503" i="7"/>
  <c r="S503" i="7" s="1"/>
  <c r="L502" i="7"/>
  <c r="D502" i="7"/>
  <c r="R502" i="7" s="1"/>
  <c r="L501" i="7"/>
  <c r="D501" i="7"/>
  <c r="Q501" i="7" s="1"/>
  <c r="L500" i="7"/>
  <c r="D500" i="7"/>
  <c r="P500" i="7" s="1"/>
  <c r="L499" i="7"/>
  <c r="D499" i="7"/>
  <c r="R499" i="7" s="1"/>
  <c r="L498" i="7"/>
  <c r="D498" i="7"/>
  <c r="L497" i="7"/>
  <c r="D497" i="7"/>
  <c r="L496" i="7"/>
  <c r="D496" i="7"/>
  <c r="T496" i="7" s="1"/>
  <c r="L495" i="7"/>
  <c r="D495" i="7"/>
  <c r="S495" i="7" s="1"/>
  <c r="L494" i="7"/>
  <c r="D494" i="7"/>
  <c r="R494" i="7" s="1"/>
  <c r="L493" i="7"/>
  <c r="D493" i="7"/>
  <c r="T493" i="7" s="1"/>
  <c r="L492" i="7"/>
  <c r="D492" i="7"/>
  <c r="P492" i="7" s="1"/>
  <c r="L491" i="7"/>
  <c r="D491" i="7"/>
  <c r="T491" i="7" s="1"/>
  <c r="L490" i="7"/>
  <c r="D490" i="7"/>
  <c r="L489" i="7"/>
  <c r="D489" i="7"/>
  <c r="L488" i="7"/>
  <c r="D488" i="7"/>
  <c r="L487" i="7"/>
  <c r="D487" i="7"/>
  <c r="S487" i="7" s="1"/>
  <c r="L486" i="7"/>
  <c r="D486" i="7"/>
  <c r="R486" i="7" s="1"/>
  <c r="L485" i="7"/>
  <c r="D485" i="7"/>
  <c r="Q485" i="7" s="1"/>
  <c r="L484" i="7"/>
  <c r="D484" i="7"/>
  <c r="L483" i="7"/>
  <c r="D483" i="7"/>
  <c r="L482" i="7"/>
  <c r="D482" i="7"/>
  <c r="L481" i="7"/>
  <c r="D481" i="7"/>
  <c r="P481" i="7" s="1"/>
  <c r="L480" i="7"/>
  <c r="D480" i="7"/>
  <c r="L479" i="7"/>
  <c r="D479" i="7"/>
  <c r="S479" i="7" s="1"/>
  <c r="L478" i="7"/>
  <c r="D478" i="7"/>
  <c r="L477" i="7"/>
  <c r="D477" i="7"/>
  <c r="R477" i="7" s="1"/>
  <c r="L476" i="7"/>
  <c r="D476" i="7"/>
  <c r="P476" i="7" s="1"/>
  <c r="L475" i="7"/>
  <c r="D475" i="7"/>
  <c r="R475" i="7" s="1"/>
  <c r="L474" i="7"/>
  <c r="D474" i="7"/>
  <c r="Q474" i="7" s="1"/>
  <c r="L473" i="7"/>
  <c r="D473" i="7"/>
  <c r="L472" i="7"/>
  <c r="D472" i="7"/>
  <c r="L471" i="7"/>
  <c r="D471" i="7"/>
  <c r="S471" i="7" s="1"/>
  <c r="L470" i="7"/>
  <c r="D470" i="7"/>
  <c r="L469" i="7"/>
  <c r="D469" i="7"/>
  <c r="Q469" i="7" s="1"/>
  <c r="L468" i="7"/>
  <c r="D468" i="7"/>
  <c r="P468" i="7" s="1"/>
  <c r="L467" i="7"/>
  <c r="D467" i="7"/>
  <c r="T467" i="7" s="1"/>
  <c r="L466" i="7"/>
  <c r="D466" i="7"/>
  <c r="P466" i="7" s="1"/>
  <c r="L465" i="7"/>
  <c r="D465" i="7"/>
  <c r="L464" i="7"/>
  <c r="D464" i="7"/>
  <c r="T464" i="7" s="1"/>
  <c r="L463" i="7"/>
  <c r="D463" i="7"/>
  <c r="L462" i="7"/>
  <c r="D462" i="7"/>
  <c r="L461" i="7"/>
  <c r="D461" i="7"/>
  <c r="L460" i="7"/>
  <c r="D460" i="7"/>
  <c r="P460" i="7" s="1"/>
  <c r="L459" i="7"/>
  <c r="D459" i="7"/>
  <c r="P459" i="7" s="1"/>
  <c r="L458" i="7"/>
  <c r="D458" i="7"/>
  <c r="L457" i="7"/>
  <c r="D457" i="7"/>
  <c r="L456" i="7"/>
  <c r="D456" i="7"/>
  <c r="L455" i="7"/>
  <c r="D455" i="7"/>
  <c r="T455" i="7" s="1"/>
  <c r="L454" i="7"/>
  <c r="D454" i="7"/>
  <c r="L453" i="7"/>
  <c r="D453" i="7"/>
  <c r="Q453" i="7" s="1"/>
  <c r="L452" i="7"/>
  <c r="D452" i="7"/>
  <c r="P452" i="7" s="1"/>
  <c r="L451" i="7"/>
  <c r="D451" i="7"/>
  <c r="T451" i="7" s="1"/>
  <c r="L450" i="7"/>
  <c r="D450" i="7"/>
  <c r="T450" i="7" s="1"/>
  <c r="L449" i="7"/>
  <c r="D449" i="7"/>
  <c r="S449" i="7" s="1"/>
  <c r="L448" i="7"/>
  <c r="D448" i="7"/>
  <c r="L447" i="7"/>
  <c r="D447" i="7"/>
  <c r="L446" i="7"/>
  <c r="D446" i="7"/>
  <c r="T446" i="7" s="1"/>
  <c r="L445" i="7"/>
  <c r="D445" i="7"/>
  <c r="T445" i="7" s="1"/>
  <c r="L444" i="7"/>
  <c r="D444" i="7"/>
  <c r="P444" i="7" s="1"/>
  <c r="L443" i="7"/>
  <c r="D443" i="7"/>
  <c r="Q443" i="7" s="1"/>
  <c r="L442" i="7"/>
  <c r="D442" i="7"/>
  <c r="L441" i="7"/>
  <c r="D441" i="7"/>
  <c r="L440" i="7"/>
  <c r="D440" i="7"/>
  <c r="R440" i="7" s="1"/>
  <c r="L439" i="7"/>
  <c r="D439" i="7"/>
  <c r="L438" i="7"/>
  <c r="D438" i="7"/>
  <c r="R438" i="7" s="1"/>
  <c r="L437" i="7"/>
  <c r="D437" i="7"/>
  <c r="R437" i="7" s="1"/>
  <c r="L436" i="7"/>
  <c r="D436" i="7"/>
  <c r="R436" i="7" s="1"/>
  <c r="L435" i="7"/>
  <c r="D435" i="7"/>
  <c r="T435" i="7" s="1"/>
  <c r="L434" i="7"/>
  <c r="D434" i="7"/>
  <c r="T434" i="7" s="1"/>
  <c r="L433" i="7"/>
  <c r="D433" i="7"/>
  <c r="P433" i="7" s="1"/>
  <c r="L432" i="7"/>
  <c r="D432" i="7"/>
  <c r="L431" i="7"/>
  <c r="D431" i="7"/>
  <c r="S431" i="7" s="1"/>
  <c r="L430" i="7"/>
  <c r="D430" i="7"/>
  <c r="T430" i="7" s="1"/>
  <c r="L429" i="7"/>
  <c r="D429" i="7"/>
  <c r="L428" i="7"/>
  <c r="D428" i="7"/>
  <c r="S428" i="7" s="1"/>
  <c r="L427" i="7"/>
  <c r="D427" i="7"/>
  <c r="T427" i="7" s="1"/>
  <c r="L426" i="7"/>
  <c r="D426" i="7"/>
  <c r="L425" i="7"/>
  <c r="D425" i="7"/>
  <c r="R425" i="7" s="1"/>
  <c r="L424" i="7"/>
  <c r="D424" i="7"/>
  <c r="R424" i="7" s="1"/>
  <c r="L423" i="7"/>
  <c r="D423" i="7"/>
  <c r="L422" i="7"/>
  <c r="D422" i="7"/>
  <c r="R422" i="7" s="1"/>
  <c r="L421" i="7"/>
  <c r="D421" i="7"/>
  <c r="L420" i="7"/>
  <c r="S420" i="7"/>
  <c r="D420" i="7"/>
  <c r="P420" i="7" s="1"/>
  <c r="L419" i="7"/>
  <c r="D419" i="7"/>
  <c r="T419" i="7" s="1"/>
  <c r="L418" i="7"/>
  <c r="D418" i="7"/>
  <c r="T418" i="7" s="1"/>
  <c r="L417" i="7"/>
  <c r="D417" i="7"/>
  <c r="Q417" i="7" s="1"/>
  <c r="L416" i="7"/>
  <c r="D416" i="7"/>
  <c r="L415" i="7"/>
  <c r="D415" i="7"/>
  <c r="T415" i="7" s="1"/>
  <c r="L414" i="7"/>
  <c r="D414" i="7"/>
  <c r="T414" i="7" s="1"/>
  <c r="L413" i="7"/>
  <c r="D413" i="7"/>
  <c r="T413" i="7" s="1"/>
  <c r="L412" i="7"/>
  <c r="D412" i="7"/>
  <c r="P412" i="7" s="1"/>
  <c r="L411" i="7"/>
  <c r="D411" i="7"/>
  <c r="S411" i="7" s="1"/>
  <c r="L410" i="7"/>
  <c r="D410" i="7"/>
  <c r="S410" i="7" s="1"/>
  <c r="L409" i="7"/>
  <c r="D409" i="7"/>
  <c r="R409" i="7" s="1"/>
  <c r="L408" i="7"/>
  <c r="D408" i="7"/>
  <c r="R408" i="7" s="1"/>
  <c r="L407" i="7"/>
  <c r="D407" i="7"/>
  <c r="T407" i="7" s="1"/>
  <c r="L406" i="7"/>
  <c r="D406" i="7"/>
  <c r="R406" i="7" s="1"/>
  <c r="L405" i="7"/>
  <c r="D405" i="7"/>
  <c r="Q405" i="7" s="1"/>
  <c r="L404" i="7"/>
  <c r="D404" i="7"/>
  <c r="T404" i="7" s="1"/>
  <c r="L403" i="7"/>
  <c r="D403" i="7"/>
  <c r="T403" i="7" s="1"/>
  <c r="L402" i="7"/>
  <c r="D402" i="7"/>
  <c r="T402" i="7" s="1"/>
  <c r="L401" i="7"/>
  <c r="D401" i="7"/>
  <c r="L400" i="7"/>
  <c r="D400" i="7"/>
  <c r="Q400" i="7" s="1"/>
  <c r="L399" i="7"/>
  <c r="D399" i="7"/>
  <c r="L398" i="7"/>
  <c r="D398" i="7"/>
  <c r="T398" i="7" s="1"/>
  <c r="L397" i="7"/>
  <c r="D397" i="7"/>
  <c r="R397" i="7" s="1"/>
  <c r="L396" i="7"/>
  <c r="D396" i="7"/>
  <c r="P396" i="7" s="1"/>
  <c r="L395" i="7"/>
  <c r="D395" i="7"/>
  <c r="T395" i="7" s="1"/>
  <c r="L394" i="7"/>
  <c r="D394" i="7"/>
  <c r="S394" i="7" s="1"/>
  <c r="L393" i="7"/>
  <c r="D393" i="7"/>
  <c r="S393" i="7" s="1"/>
  <c r="L392" i="7"/>
  <c r="D392" i="7"/>
  <c r="L391" i="7"/>
  <c r="D391" i="7"/>
  <c r="R391" i="7" s="1"/>
  <c r="L390" i="7"/>
  <c r="D390" i="7"/>
  <c r="Q390" i="7" s="1"/>
  <c r="L389" i="7"/>
  <c r="D389" i="7"/>
  <c r="L388" i="7"/>
  <c r="D388" i="7"/>
  <c r="Q388" i="7" s="1"/>
  <c r="L387" i="7"/>
  <c r="D387" i="7"/>
  <c r="L386" i="7"/>
  <c r="D386" i="7"/>
  <c r="T386" i="7" s="1"/>
  <c r="L385" i="7"/>
  <c r="D385" i="7"/>
  <c r="P385" i="7" s="1"/>
  <c r="L384" i="7"/>
  <c r="D384" i="7"/>
  <c r="L383" i="7"/>
  <c r="D383" i="7"/>
  <c r="L382" i="7"/>
  <c r="D382" i="7"/>
  <c r="T382" i="7" s="1"/>
  <c r="L381" i="7"/>
  <c r="D381" i="7"/>
  <c r="P381" i="7" s="1"/>
  <c r="L380" i="7"/>
  <c r="D380" i="7"/>
  <c r="T380" i="7" s="1"/>
  <c r="L379" i="7"/>
  <c r="D379" i="7"/>
  <c r="L378" i="7"/>
  <c r="D378" i="7"/>
  <c r="Q378" i="7" s="1"/>
  <c r="L377" i="7"/>
  <c r="D377" i="7"/>
  <c r="R377" i="7" s="1"/>
  <c r="L376" i="7"/>
  <c r="D376" i="7"/>
  <c r="T376" i="7" s="1"/>
  <c r="L375" i="7"/>
  <c r="D375" i="7"/>
  <c r="T375" i="7" s="1"/>
  <c r="L374" i="7"/>
  <c r="D374" i="7"/>
  <c r="L373" i="7"/>
  <c r="D373" i="7"/>
  <c r="T373" i="7" s="1"/>
  <c r="L372" i="7"/>
  <c r="D372" i="7"/>
  <c r="T372" i="7" s="1"/>
  <c r="L371" i="7"/>
  <c r="D371" i="7"/>
  <c r="L370" i="7"/>
  <c r="D370" i="7"/>
  <c r="T370" i="7" s="1"/>
  <c r="L369" i="7"/>
  <c r="D369" i="7"/>
  <c r="L368" i="7"/>
  <c r="D368" i="7"/>
  <c r="T368" i="7" s="1"/>
  <c r="L367" i="7"/>
  <c r="D367" i="7"/>
  <c r="L366" i="7"/>
  <c r="D366" i="7"/>
  <c r="T366" i="7" s="1"/>
  <c r="L365" i="7"/>
  <c r="D365" i="7"/>
  <c r="L364" i="7"/>
  <c r="D364" i="7"/>
  <c r="T364" i="7" s="1"/>
  <c r="L363" i="7"/>
  <c r="D363" i="7"/>
  <c r="T363" i="7" s="1"/>
  <c r="L362" i="7"/>
  <c r="D362" i="7"/>
  <c r="Q362" i="7" s="1"/>
  <c r="L361" i="7"/>
  <c r="D361" i="7"/>
  <c r="S361" i="7" s="1"/>
  <c r="L360" i="7"/>
  <c r="D360" i="7"/>
  <c r="R360" i="7" s="1"/>
  <c r="L359" i="7"/>
  <c r="D359" i="7"/>
  <c r="T359" i="7" s="1"/>
  <c r="L358" i="7"/>
  <c r="D358" i="7"/>
  <c r="R358" i="7" s="1"/>
  <c r="L357" i="7"/>
  <c r="D357" i="7"/>
  <c r="T357" i="7" s="1"/>
  <c r="L356" i="7"/>
  <c r="D356" i="7"/>
  <c r="Q356" i="7" s="1"/>
  <c r="L355" i="7"/>
  <c r="D355" i="7"/>
  <c r="L354" i="7"/>
  <c r="D354" i="7"/>
  <c r="T354" i="7" s="1"/>
  <c r="L353" i="7"/>
  <c r="D353" i="7"/>
  <c r="P353" i="7" s="1"/>
  <c r="L352" i="7"/>
  <c r="D352" i="7"/>
  <c r="T352" i="7" s="1"/>
  <c r="L351" i="7"/>
  <c r="D351" i="7"/>
  <c r="R351" i="7" s="1"/>
  <c r="L350" i="7"/>
  <c r="D350" i="7"/>
  <c r="T350" i="7" s="1"/>
  <c r="L349" i="7"/>
  <c r="D349" i="7"/>
  <c r="P349" i="7" s="1"/>
  <c r="L348" i="7"/>
  <c r="D348" i="7"/>
  <c r="T348" i="7" s="1"/>
  <c r="L347" i="7"/>
  <c r="D347" i="7"/>
  <c r="L346" i="7"/>
  <c r="D346" i="7"/>
  <c r="R346" i="7" s="1"/>
  <c r="L345" i="7"/>
  <c r="D345" i="7"/>
  <c r="T345" i="7" s="1"/>
  <c r="L344" i="7"/>
  <c r="D344" i="7"/>
  <c r="Q344" i="7" s="1"/>
  <c r="L343" i="7"/>
  <c r="D343" i="7"/>
  <c r="T343" i="7" s="1"/>
  <c r="L342" i="7"/>
  <c r="D342" i="7"/>
  <c r="L341" i="7"/>
  <c r="D341" i="7"/>
  <c r="T341" i="7" s="1"/>
  <c r="L340" i="7"/>
  <c r="D340" i="7"/>
  <c r="Q340" i="7" s="1"/>
  <c r="L339" i="7"/>
  <c r="D339" i="7"/>
  <c r="R339" i="7" s="1"/>
  <c r="L338" i="7"/>
  <c r="D338" i="7"/>
  <c r="T338" i="7" s="1"/>
  <c r="L337" i="7"/>
  <c r="D337" i="7"/>
  <c r="T337" i="7" s="1"/>
  <c r="L336" i="7"/>
  <c r="D336" i="7"/>
  <c r="Q336" i="7" s="1"/>
  <c r="L335" i="7"/>
  <c r="D335" i="7"/>
  <c r="R335" i="7" s="1"/>
  <c r="L334" i="7"/>
  <c r="D334" i="7"/>
  <c r="L333" i="7"/>
  <c r="D333" i="7"/>
  <c r="P333" i="7" s="1"/>
  <c r="L332" i="7"/>
  <c r="D332" i="7"/>
  <c r="T332" i="7" s="1"/>
  <c r="L331" i="7"/>
  <c r="D331" i="7"/>
  <c r="T331" i="7" s="1"/>
  <c r="L330" i="7"/>
  <c r="D330" i="7"/>
  <c r="L329" i="7"/>
  <c r="D329" i="7"/>
  <c r="T329" i="7" s="1"/>
  <c r="L328" i="7"/>
  <c r="D328" i="7"/>
  <c r="T328" i="7" s="1"/>
  <c r="L327" i="7"/>
  <c r="D327" i="7"/>
  <c r="Q327" i="7" s="1"/>
  <c r="L326" i="7"/>
  <c r="D326" i="7"/>
  <c r="L325" i="7"/>
  <c r="D325" i="7"/>
  <c r="T325" i="7" s="1"/>
  <c r="L324" i="7"/>
  <c r="D324" i="7"/>
  <c r="T324" i="7" s="1"/>
  <c r="L323" i="7"/>
  <c r="D323" i="7"/>
  <c r="R323" i="7" s="1"/>
  <c r="L322" i="7"/>
  <c r="D322" i="7"/>
  <c r="T322" i="7" s="1"/>
  <c r="L321" i="7"/>
  <c r="D321" i="7"/>
  <c r="T321" i="7" s="1"/>
  <c r="L320" i="7"/>
  <c r="D320" i="7"/>
  <c r="T320" i="7" s="1"/>
  <c r="L319" i="7"/>
  <c r="D319" i="7"/>
  <c r="R319" i="7" s="1"/>
  <c r="L318" i="7"/>
  <c r="D318" i="7"/>
  <c r="L317" i="7"/>
  <c r="D317" i="7"/>
  <c r="P317" i="7" s="1"/>
  <c r="L316" i="7"/>
  <c r="D316" i="7"/>
  <c r="T316" i="7" s="1"/>
  <c r="L315" i="7"/>
  <c r="D315" i="7"/>
  <c r="T315" i="7" s="1"/>
  <c r="L314" i="7"/>
  <c r="D314" i="7"/>
  <c r="Q314" i="7" s="1"/>
  <c r="L313" i="7"/>
  <c r="D313" i="7"/>
  <c r="L312" i="7"/>
  <c r="D312" i="7"/>
  <c r="L311" i="7"/>
  <c r="D311" i="7"/>
  <c r="T311" i="7" s="1"/>
  <c r="L310" i="7"/>
  <c r="D310" i="7"/>
  <c r="Q310" i="7" s="1"/>
  <c r="L309" i="7"/>
  <c r="D309" i="7"/>
  <c r="T309" i="7" s="1"/>
  <c r="L308" i="7"/>
  <c r="D308" i="7"/>
  <c r="T308" i="7" s="1"/>
  <c r="L307" i="7"/>
  <c r="D307" i="7"/>
  <c r="R307" i="7" s="1"/>
  <c r="L306" i="7"/>
  <c r="D306" i="7"/>
  <c r="L305" i="7"/>
  <c r="D305" i="7"/>
  <c r="P305" i="7" s="1"/>
  <c r="L304" i="7"/>
  <c r="D304" i="7"/>
  <c r="S304" i="7" s="1"/>
  <c r="L303" i="7"/>
  <c r="D303" i="7"/>
  <c r="L302" i="7"/>
  <c r="D302" i="7"/>
  <c r="T302" i="7" s="1"/>
  <c r="L301" i="7"/>
  <c r="D301" i="7"/>
  <c r="L300" i="7"/>
  <c r="D300" i="7"/>
  <c r="T300" i="7" s="1"/>
  <c r="L299" i="7"/>
  <c r="D299" i="7"/>
  <c r="L298" i="7"/>
  <c r="D298" i="7"/>
  <c r="T298" i="7" s="1"/>
  <c r="L297" i="7"/>
  <c r="D297" i="7"/>
  <c r="T297" i="7" s="1"/>
  <c r="L296" i="7"/>
  <c r="D296" i="7"/>
  <c r="Q296" i="7" s="1"/>
  <c r="L295" i="7"/>
  <c r="D295" i="7"/>
  <c r="T295" i="7" s="1"/>
  <c r="L294" i="7"/>
  <c r="D294" i="7"/>
  <c r="L293" i="7"/>
  <c r="D293" i="7"/>
  <c r="T293" i="7" s="1"/>
  <c r="L292" i="7"/>
  <c r="D292" i="7"/>
  <c r="Q292" i="7" s="1"/>
  <c r="L291" i="7"/>
  <c r="D291" i="7"/>
  <c r="R291" i="7" s="1"/>
  <c r="L290" i="7"/>
  <c r="D290" i="7"/>
  <c r="L289" i="7"/>
  <c r="D289" i="7"/>
  <c r="S289" i="7" s="1"/>
  <c r="L288" i="7"/>
  <c r="D288" i="7"/>
  <c r="Q288" i="7" s="1"/>
  <c r="L287" i="7"/>
  <c r="D287" i="7"/>
  <c r="R287" i="7" s="1"/>
  <c r="L286" i="7"/>
  <c r="D286" i="7"/>
  <c r="T286" i="7" s="1"/>
  <c r="L285" i="7"/>
  <c r="D285" i="7"/>
  <c r="L284" i="7"/>
  <c r="D284" i="7"/>
  <c r="T284" i="7" s="1"/>
  <c r="L283" i="7"/>
  <c r="D283" i="7"/>
  <c r="P283" i="7" s="1"/>
  <c r="L282" i="7"/>
  <c r="D282" i="7"/>
  <c r="Q282" i="7" s="1"/>
  <c r="L281" i="7"/>
  <c r="D281" i="7"/>
  <c r="R281" i="7" s="1"/>
  <c r="L280" i="7"/>
  <c r="D280" i="7"/>
  <c r="T280" i="7" s="1"/>
  <c r="L279" i="7"/>
  <c r="D279" i="7"/>
  <c r="Q279" i="7" s="1"/>
  <c r="L278" i="7"/>
  <c r="D278" i="7"/>
  <c r="Q278" i="7" s="1"/>
  <c r="L277" i="7"/>
  <c r="D277" i="7"/>
  <c r="L276" i="7"/>
  <c r="D276" i="7"/>
  <c r="T276" i="7" s="1"/>
  <c r="L275" i="7"/>
  <c r="D275" i="7"/>
  <c r="R275" i="7" s="1"/>
  <c r="L274" i="7"/>
  <c r="D274" i="7"/>
  <c r="L273" i="7"/>
  <c r="D273" i="7"/>
  <c r="L272" i="7"/>
  <c r="D272" i="7"/>
  <c r="T272" i="7" s="1"/>
  <c r="L271" i="7"/>
  <c r="D271" i="7"/>
  <c r="S271" i="7" s="1"/>
  <c r="L270" i="7"/>
  <c r="D270" i="7"/>
  <c r="T270" i="7" s="1"/>
  <c r="L269" i="7"/>
  <c r="D269" i="7"/>
  <c r="Q269" i="7" s="1"/>
  <c r="L268" i="7"/>
  <c r="D268" i="7"/>
  <c r="T268" i="7" s="1"/>
  <c r="L267" i="7"/>
  <c r="D267" i="7"/>
  <c r="L266" i="7"/>
  <c r="D266" i="7"/>
  <c r="Q266" i="7" s="1"/>
  <c r="L265" i="7"/>
  <c r="D265" i="7"/>
  <c r="Q265" i="7" s="1"/>
  <c r="L264" i="7"/>
  <c r="D264" i="7"/>
  <c r="T264" i="7" s="1"/>
  <c r="L263" i="7"/>
  <c r="D263" i="7"/>
  <c r="R263" i="7" s="1"/>
  <c r="L262" i="7"/>
  <c r="D262" i="7"/>
  <c r="S262" i="7" s="1"/>
  <c r="L261" i="7"/>
  <c r="D261" i="7"/>
  <c r="T261" i="7" s="1"/>
  <c r="L260" i="7"/>
  <c r="D260" i="7"/>
  <c r="T260" i="7" s="1"/>
  <c r="L259" i="7"/>
  <c r="D259" i="7"/>
  <c r="R259" i="7" s="1"/>
  <c r="L258" i="7"/>
  <c r="D258" i="7"/>
  <c r="S258" i="7" s="1"/>
  <c r="L257" i="7"/>
  <c r="D257" i="7"/>
  <c r="P257" i="7" s="1"/>
  <c r="L256" i="7"/>
  <c r="D256" i="7"/>
  <c r="T256" i="7" s="1"/>
  <c r="L255" i="7"/>
  <c r="D255" i="7"/>
  <c r="S255" i="7" s="1"/>
  <c r="L254" i="7"/>
  <c r="D254" i="7"/>
  <c r="L253" i="7"/>
  <c r="D253" i="7"/>
  <c r="P253" i="7" s="1"/>
  <c r="L252" i="7"/>
  <c r="D252" i="7"/>
  <c r="T252" i="7" s="1"/>
  <c r="L251" i="7"/>
  <c r="D251" i="7"/>
  <c r="T251" i="7" s="1"/>
  <c r="L250" i="7"/>
  <c r="D250" i="7"/>
  <c r="S250" i="7" s="1"/>
  <c r="L249" i="7"/>
  <c r="D249" i="7"/>
  <c r="Q249" i="7" s="1"/>
  <c r="L248" i="7"/>
  <c r="D248" i="7"/>
  <c r="P248" i="7" s="1"/>
  <c r="L247" i="7"/>
  <c r="D247" i="7"/>
  <c r="T247" i="7" s="1"/>
  <c r="L246" i="7"/>
  <c r="D246" i="7"/>
  <c r="R246" i="7" s="1"/>
  <c r="L245" i="7"/>
  <c r="D245" i="7"/>
  <c r="L244" i="7"/>
  <c r="D244" i="7"/>
  <c r="Q244" i="7" s="1"/>
  <c r="L243" i="7"/>
  <c r="D243" i="7"/>
  <c r="R243" i="7" s="1"/>
  <c r="L242" i="7"/>
  <c r="D242" i="7"/>
  <c r="T242" i="7" s="1"/>
  <c r="L241" i="7"/>
  <c r="D241" i="7"/>
  <c r="P241" i="7" s="1"/>
  <c r="L240" i="7"/>
  <c r="D240" i="7"/>
  <c r="S240" i="7" s="1"/>
  <c r="L239" i="7"/>
  <c r="D239" i="7"/>
  <c r="R239" i="7" s="1"/>
  <c r="L238" i="7"/>
  <c r="D238" i="7"/>
  <c r="P238" i="7" s="1"/>
  <c r="L237" i="7"/>
  <c r="D237" i="7"/>
  <c r="L236" i="7"/>
  <c r="D236" i="7"/>
  <c r="T236" i="7" s="1"/>
  <c r="L235" i="7"/>
  <c r="D235" i="7"/>
  <c r="T235" i="7" s="1"/>
  <c r="L234" i="7"/>
  <c r="D234" i="7"/>
  <c r="Q234" i="7" s="1"/>
  <c r="L233" i="7"/>
  <c r="D233" i="7"/>
  <c r="L232" i="7"/>
  <c r="T232" i="7"/>
  <c r="D232" i="7"/>
  <c r="S232" i="7" s="1"/>
  <c r="L231" i="7"/>
  <c r="D231" i="7"/>
  <c r="T231" i="7" s="1"/>
  <c r="L230" i="7"/>
  <c r="D230" i="7"/>
  <c r="R230" i="7" s="1"/>
  <c r="L229" i="7"/>
  <c r="D229" i="7"/>
  <c r="P229" i="7" s="1"/>
  <c r="L228" i="7"/>
  <c r="D228" i="7"/>
  <c r="Q228" i="7" s="1"/>
  <c r="L227" i="7"/>
  <c r="D227" i="7"/>
  <c r="R227" i="7" s="1"/>
  <c r="L226" i="7"/>
  <c r="D226" i="7"/>
  <c r="S226" i="7" s="1"/>
  <c r="L225" i="7"/>
  <c r="D225" i="7"/>
  <c r="P225" i="7" s="1"/>
  <c r="L224" i="7"/>
  <c r="D224" i="7"/>
  <c r="T224" i="7" s="1"/>
  <c r="L223" i="7"/>
  <c r="D223" i="7"/>
  <c r="T223" i="7" s="1"/>
  <c r="L222" i="7"/>
  <c r="D222" i="7"/>
  <c r="Q222" i="7" s="1"/>
  <c r="L221" i="7"/>
  <c r="D221" i="7"/>
  <c r="R221" i="7" s="1"/>
  <c r="L220" i="7"/>
  <c r="D220" i="7"/>
  <c r="L219" i="7"/>
  <c r="D219" i="7"/>
  <c r="T219" i="7" s="1"/>
  <c r="L218" i="7"/>
  <c r="D218" i="7"/>
  <c r="Q218" i="7" s="1"/>
  <c r="L217" i="7"/>
  <c r="D217" i="7"/>
  <c r="S217" i="7" s="1"/>
  <c r="L216" i="7"/>
  <c r="D216" i="7"/>
  <c r="T216" i="7" s="1"/>
  <c r="L215" i="7"/>
  <c r="D215" i="7"/>
  <c r="T215" i="7" s="1"/>
  <c r="L214" i="7"/>
  <c r="D214" i="7"/>
  <c r="T214" i="7" s="1"/>
  <c r="L213" i="7"/>
  <c r="D213" i="7"/>
  <c r="P213" i="7" s="1"/>
  <c r="L212" i="7"/>
  <c r="D212" i="7"/>
  <c r="S212" i="7" s="1"/>
  <c r="L211" i="7"/>
  <c r="D211" i="7"/>
  <c r="R211" i="7" s="1"/>
  <c r="L210" i="7"/>
  <c r="D210" i="7"/>
  <c r="T210" i="7" s="1"/>
  <c r="L209" i="7"/>
  <c r="D209" i="7"/>
  <c r="P209" i="7" s="1"/>
  <c r="L208" i="7"/>
  <c r="D208" i="7"/>
  <c r="L207" i="7"/>
  <c r="D207" i="7"/>
  <c r="P207" i="7" s="1"/>
  <c r="L206" i="7"/>
  <c r="D206" i="7"/>
  <c r="Q206" i="7" s="1"/>
  <c r="L205" i="7"/>
  <c r="D205" i="7"/>
  <c r="S205" i="7" s="1"/>
  <c r="L204" i="7"/>
  <c r="D204" i="7"/>
  <c r="T204" i="7" s="1"/>
  <c r="L203" i="7"/>
  <c r="D203" i="7"/>
  <c r="T203" i="7" s="1"/>
  <c r="L202" i="7"/>
  <c r="D202" i="7"/>
  <c r="Q202" i="7" s="1"/>
  <c r="L201" i="7"/>
  <c r="D201" i="7"/>
  <c r="P201" i="7" s="1"/>
  <c r="L200" i="7"/>
  <c r="D200" i="7"/>
  <c r="T200" i="7" s="1"/>
  <c r="L199" i="7"/>
  <c r="D199" i="7"/>
  <c r="P199" i="7" s="1"/>
  <c r="L198" i="7"/>
  <c r="D198" i="7"/>
  <c r="T198" i="7" s="1"/>
  <c r="L197" i="7"/>
  <c r="D197" i="7"/>
  <c r="P197" i="7" s="1"/>
  <c r="L196" i="7"/>
  <c r="D196" i="7"/>
  <c r="R196" i="7" s="1"/>
  <c r="L195" i="7"/>
  <c r="D195" i="7"/>
  <c r="R195" i="7" s="1"/>
  <c r="L194" i="7"/>
  <c r="D194" i="7"/>
  <c r="P194" i="7" s="1"/>
  <c r="L193" i="7"/>
  <c r="D193" i="7"/>
  <c r="P193" i="7" s="1"/>
  <c r="L192" i="7"/>
  <c r="D192" i="7"/>
  <c r="T192" i="7" s="1"/>
  <c r="L191" i="7"/>
  <c r="D191" i="7"/>
  <c r="P191" i="7" s="1"/>
  <c r="L190" i="7"/>
  <c r="D190" i="7"/>
  <c r="L189" i="7"/>
  <c r="D189" i="7"/>
  <c r="S189" i="7" s="1"/>
  <c r="L188" i="7"/>
  <c r="D188" i="7"/>
  <c r="T188" i="7" s="1"/>
  <c r="L187" i="7"/>
  <c r="D187" i="7"/>
  <c r="Q187" i="7" s="1"/>
  <c r="L186" i="7"/>
  <c r="D186" i="7"/>
  <c r="Q186" i="7" s="1"/>
  <c r="L185" i="7"/>
  <c r="D185" i="7"/>
  <c r="R185" i="7" s="1"/>
  <c r="L184" i="7"/>
  <c r="D184" i="7"/>
  <c r="T184" i="7" s="1"/>
  <c r="L183" i="7"/>
  <c r="D183" i="7"/>
  <c r="T183" i="7" s="1"/>
  <c r="L182" i="7"/>
  <c r="D182" i="7"/>
  <c r="T182" i="7" s="1"/>
  <c r="L181" i="7"/>
  <c r="D181" i="7"/>
  <c r="Q181" i="7" s="1"/>
  <c r="L180" i="7"/>
  <c r="D180" i="7"/>
  <c r="R180" i="7" s="1"/>
  <c r="L179" i="7"/>
  <c r="D179" i="7"/>
  <c r="S179" i="7" s="1"/>
  <c r="L178" i="7"/>
  <c r="D178" i="7"/>
  <c r="P178" i="7" s="1"/>
  <c r="L177" i="7"/>
  <c r="D177" i="7"/>
  <c r="P177" i="7" s="1"/>
  <c r="L176" i="7"/>
  <c r="D176" i="7"/>
  <c r="T176" i="7" s="1"/>
  <c r="L175" i="7"/>
  <c r="D175" i="7"/>
  <c r="P175" i="7" s="1"/>
  <c r="L174" i="7"/>
  <c r="D174" i="7"/>
  <c r="R174" i="7" s="1"/>
  <c r="L173" i="7"/>
  <c r="D173" i="7"/>
  <c r="S173" i="7" s="1"/>
  <c r="L172" i="7"/>
  <c r="D172" i="7"/>
  <c r="T172" i="7" s="1"/>
  <c r="L171" i="7"/>
  <c r="D171" i="7"/>
  <c r="Q171" i="7" s="1"/>
  <c r="L170" i="7"/>
  <c r="D170" i="7"/>
  <c r="R170" i="7" s="1"/>
  <c r="L169" i="7"/>
  <c r="D169" i="7"/>
  <c r="T169" i="7" s="1"/>
  <c r="L168" i="7"/>
  <c r="D168" i="7"/>
  <c r="T168" i="7" s="1"/>
  <c r="L167" i="7"/>
  <c r="D167" i="7"/>
  <c r="S167" i="7" s="1"/>
  <c r="L166" i="7"/>
  <c r="R166" i="7"/>
  <c r="D166" i="7"/>
  <c r="T166" i="7" s="1"/>
  <c r="L165" i="7"/>
  <c r="D165" i="7"/>
  <c r="Q165" i="7" s="1"/>
  <c r="L164" i="7"/>
  <c r="D164" i="7"/>
  <c r="P164" i="7" s="1"/>
  <c r="L163" i="7"/>
  <c r="D163" i="7"/>
  <c r="Q163" i="7" s="1"/>
  <c r="L162" i="7"/>
  <c r="D162" i="7"/>
  <c r="T162" i="7" s="1"/>
  <c r="L161" i="7"/>
  <c r="D161" i="7"/>
  <c r="S161" i="7" s="1"/>
  <c r="L160" i="7"/>
  <c r="D160" i="7"/>
  <c r="T160" i="7" s="1"/>
  <c r="L159" i="7"/>
  <c r="D159" i="7"/>
  <c r="P159" i="7" s="1"/>
  <c r="L158" i="7"/>
  <c r="D158" i="7"/>
  <c r="T158" i="7" s="1"/>
  <c r="L157" i="7"/>
  <c r="D157" i="7"/>
  <c r="P157" i="7" s="1"/>
  <c r="L156" i="7"/>
  <c r="D156" i="7"/>
  <c r="T156" i="7" s="1"/>
  <c r="L155" i="7"/>
  <c r="D155" i="7"/>
  <c r="S155" i="7" s="1"/>
  <c r="L154" i="7"/>
  <c r="D154" i="7"/>
  <c r="S154" i="7" s="1"/>
  <c r="L153" i="7"/>
  <c r="D153" i="7"/>
  <c r="S153" i="7" s="1"/>
  <c r="L152" i="7"/>
  <c r="D152" i="7"/>
  <c r="Q152" i="7" s="1"/>
  <c r="L151" i="7"/>
  <c r="D151" i="7"/>
  <c r="T151" i="7" s="1"/>
  <c r="L150" i="7"/>
  <c r="D150" i="7"/>
  <c r="S150" i="7" s="1"/>
  <c r="L149" i="7"/>
  <c r="D149" i="7"/>
  <c r="T149" i="7" s="1"/>
  <c r="L148" i="7"/>
  <c r="D148" i="7"/>
  <c r="T148" i="7" s="1"/>
  <c r="L147" i="7"/>
  <c r="D147" i="7"/>
  <c r="Q147" i="7" s="1"/>
  <c r="L146" i="7"/>
  <c r="D146" i="7"/>
  <c r="T146" i="7" s="1"/>
  <c r="L145" i="7"/>
  <c r="D145" i="7"/>
  <c r="T145" i="7" s="1"/>
  <c r="L144" i="7"/>
  <c r="D144" i="7"/>
  <c r="T144" i="7" s="1"/>
  <c r="L143" i="7"/>
  <c r="D143" i="7"/>
  <c r="P143" i="7" s="1"/>
  <c r="L142" i="7"/>
  <c r="D142" i="7"/>
  <c r="T142" i="7" s="1"/>
  <c r="L141" i="7"/>
  <c r="D141" i="7"/>
  <c r="P141" i="7" s="1"/>
  <c r="L140" i="7"/>
  <c r="D140" i="7"/>
  <c r="T140" i="7" s="1"/>
  <c r="L139" i="7"/>
  <c r="D139" i="7"/>
  <c r="P139" i="7" s="1"/>
  <c r="L138" i="7"/>
  <c r="D138" i="7"/>
  <c r="S138" i="7" s="1"/>
  <c r="L137" i="7"/>
  <c r="D137" i="7"/>
  <c r="T137" i="7" s="1"/>
  <c r="L136" i="7"/>
  <c r="D136" i="7"/>
  <c r="Q136" i="7" s="1"/>
  <c r="L135" i="7"/>
  <c r="D135" i="7"/>
  <c r="T135" i="7" s="1"/>
  <c r="L134" i="7"/>
  <c r="D134" i="7"/>
  <c r="S134" i="7" s="1"/>
  <c r="L133" i="7"/>
  <c r="D133" i="7"/>
  <c r="T133" i="7" s="1"/>
  <c r="L132" i="7"/>
  <c r="D132" i="7"/>
  <c r="T132" i="7" s="1"/>
  <c r="L131" i="7"/>
  <c r="D131" i="7"/>
  <c r="Q131" i="7" s="1"/>
  <c r="L130" i="7"/>
  <c r="D130" i="7"/>
  <c r="T130" i="7" s="1"/>
  <c r="L129" i="7"/>
  <c r="D129" i="7"/>
  <c r="Q129" i="7" s="1"/>
  <c r="L128" i="7"/>
  <c r="D128" i="7"/>
  <c r="T128" i="7" s="1"/>
  <c r="L127" i="7"/>
  <c r="D127" i="7"/>
  <c r="P127" i="7" s="1"/>
  <c r="L126" i="7"/>
  <c r="D126" i="7"/>
  <c r="T126" i="7" s="1"/>
  <c r="L125" i="7"/>
  <c r="D125" i="7"/>
  <c r="P125" i="7" s="1"/>
  <c r="L124" i="7"/>
  <c r="D124" i="7"/>
  <c r="T124" i="7" s="1"/>
  <c r="L123" i="7"/>
  <c r="D123" i="7"/>
  <c r="T123" i="7" s="1"/>
  <c r="L122" i="7"/>
  <c r="D122" i="7"/>
  <c r="S122" i="7" s="1"/>
  <c r="L121" i="7"/>
  <c r="D121" i="7"/>
  <c r="T121" i="7" s="1"/>
  <c r="L120" i="7"/>
  <c r="D120" i="7"/>
  <c r="Q120" i="7" s="1"/>
  <c r="L119" i="7"/>
  <c r="D119" i="7"/>
  <c r="T119" i="7" s="1"/>
  <c r="L118" i="7"/>
  <c r="D118" i="7"/>
  <c r="S118" i="7" s="1"/>
  <c r="L117" i="7"/>
  <c r="D117" i="7"/>
  <c r="T117" i="7" s="1"/>
  <c r="L116" i="7"/>
  <c r="D116" i="7"/>
  <c r="T116" i="7" s="1"/>
  <c r="L115" i="7"/>
  <c r="D115" i="7"/>
  <c r="Q115" i="7" s="1"/>
  <c r="L114" i="7"/>
  <c r="D114" i="7"/>
  <c r="T114" i="7" s="1"/>
  <c r="L113" i="7"/>
  <c r="D113" i="7"/>
  <c r="T113" i="7" s="1"/>
  <c r="L112" i="7"/>
  <c r="D112" i="7"/>
  <c r="T112" i="7" s="1"/>
  <c r="L111" i="7"/>
  <c r="D111" i="7"/>
  <c r="P111" i="7" s="1"/>
  <c r="L110" i="7"/>
  <c r="D110" i="7"/>
  <c r="T110" i="7" s="1"/>
  <c r="L109" i="7"/>
  <c r="D109" i="7"/>
  <c r="P109" i="7" s="1"/>
  <c r="L108" i="7"/>
  <c r="D108" i="7"/>
  <c r="T108" i="7" s="1"/>
  <c r="L107" i="7"/>
  <c r="D107" i="7"/>
  <c r="R107" i="7" s="1"/>
  <c r="L106" i="7"/>
  <c r="D106" i="7"/>
  <c r="S106" i="7" s="1"/>
  <c r="L105" i="7"/>
  <c r="D105" i="7"/>
  <c r="S105" i="7" s="1"/>
  <c r="L104" i="7"/>
  <c r="D104" i="7"/>
  <c r="Q104" i="7" s="1"/>
  <c r="L103" i="7"/>
  <c r="D103" i="7"/>
  <c r="T103" i="7" s="1"/>
  <c r="L102" i="7"/>
  <c r="D102" i="7"/>
  <c r="S102" i="7" s="1"/>
  <c r="L101" i="7"/>
  <c r="D101" i="7"/>
  <c r="T101" i="7" s="1"/>
  <c r="L100" i="7"/>
  <c r="D100" i="7"/>
  <c r="T100" i="7" s="1"/>
  <c r="L99" i="7"/>
  <c r="D99" i="7"/>
  <c r="Q99" i="7" s="1"/>
  <c r="L98" i="7"/>
  <c r="D98" i="7"/>
  <c r="T98" i="7" s="1"/>
  <c r="L97" i="7"/>
  <c r="D97" i="7"/>
  <c r="R97" i="7" s="1"/>
  <c r="L96" i="7"/>
  <c r="D96" i="7"/>
  <c r="S96" i="7" s="1"/>
  <c r="L95" i="7"/>
  <c r="D95" i="7"/>
  <c r="P95" i="7" s="1"/>
  <c r="L94" i="7"/>
  <c r="D94" i="7"/>
  <c r="T94" i="7" s="1"/>
  <c r="L93" i="7"/>
  <c r="D93" i="7"/>
  <c r="S93" i="7" s="1"/>
  <c r="L92" i="7"/>
  <c r="D92" i="7"/>
  <c r="T92" i="7" s="1"/>
  <c r="L91" i="7"/>
  <c r="D91" i="7"/>
  <c r="T91" i="7" s="1"/>
  <c r="L90" i="7"/>
  <c r="D90" i="7"/>
  <c r="S90" i="7" s="1"/>
  <c r="L89" i="7"/>
  <c r="D89" i="7"/>
  <c r="T89" i="7" s="1"/>
  <c r="L88" i="7"/>
  <c r="D88" i="7"/>
  <c r="Q88" i="7" s="1"/>
  <c r="L87" i="7"/>
  <c r="D87" i="7"/>
  <c r="T87" i="7" s="1"/>
  <c r="L86" i="7"/>
  <c r="D86" i="7"/>
  <c r="S86" i="7" s="1"/>
  <c r="L85" i="7"/>
  <c r="D85" i="7"/>
  <c r="T85" i="7" s="1"/>
  <c r="L84" i="7"/>
  <c r="D84" i="7"/>
  <c r="T84" i="7" s="1"/>
  <c r="L83" i="7"/>
  <c r="D83" i="7"/>
  <c r="Q83" i="7" s="1"/>
  <c r="L82" i="7"/>
  <c r="D82" i="7"/>
  <c r="P82" i="7" s="1"/>
  <c r="L81" i="7"/>
  <c r="D81" i="7"/>
  <c r="T81" i="7" s="1"/>
  <c r="L80" i="7"/>
  <c r="D80" i="7"/>
  <c r="T80" i="7" s="1"/>
  <c r="L79" i="7"/>
  <c r="D79" i="7"/>
  <c r="P79" i="7" s="1"/>
  <c r="L78" i="7"/>
  <c r="D78" i="7"/>
  <c r="T78" i="7" s="1"/>
  <c r="L77" i="7"/>
  <c r="D77" i="7"/>
  <c r="S77" i="7" s="1"/>
  <c r="L76" i="7"/>
  <c r="D76" i="7"/>
  <c r="T76" i="7" s="1"/>
  <c r="L75" i="7"/>
  <c r="D75" i="7"/>
  <c r="Q75" i="7" s="1"/>
  <c r="L74" i="7"/>
  <c r="D74" i="7"/>
  <c r="S74" i="7" s="1"/>
  <c r="L73" i="7"/>
  <c r="D73" i="7"/>
  <c r="T73" i="7" s="1"/>
  <c r="L72" i="7"/>
  <c r="D72" i="7"/>
  <c r="Q72" i="7" s="1"/>
  <c r="L71" i="7"/>
  <c r="D71" i="7"/>
  <c r="R71" i="7" s="1"/>
  <c r="L70" i="7"/>
  <c r="D70" i="7"/>
  <c r="S70" i="7" s="1"/>
  <c r="L69" i="7"/>
  <c r="D69" i="7"/>
  <c r="T69" i="7" s="1"/>
  <c r="L68" i="7"/>
  <c r="D68" i="7"/>
  <c r="R68" i="7" s="1"/>
  <c r="L67" i="7"/>
  <c r="D67" i="7"/>
  <c r="Q67" i="7" s="1"/>
  <c r="L66" i="7"/>
  <c r="D66" i="7"/>
  <c r="T66" i="7" s="1"/>
  <c r="L65" i="7"/>
  <c r="D65" i="7"/>
  <c r="S65" i="7" s="1"/>
  <c r="L64" i="7"/>
  <c r="D64" i="7"/>
  <c r="R64" i="7" s="1"/>
  <c r="L63" i="7"/>
  <c r="D63" i="7"/>
  <c r="P63" i="7" s="1"/>
  <c r="L62" i="7"/>
  <c r="D62" i="7"/>
  <c r="T62" i="7" s="1"/>
  <c r="L61" i="7"/>
  <c r="D61" i="7"/>
  <c r="P61" i="7" s="1"/>
  <c r="L60" i="7"/>
  <c r="D60" i="7"/>
  <c r="T60" i="7" s="1"/>
  <c r="L59" i="7"/>
  <c r="D59" i="7"/>
  <c r="R59" i="7" s="1"/>
  <c r="L58" i="7"/>
  <c r="D58" i="7"/>
  <c r="P58" i="7" s="1"/>
  <c r="L57" i="7"/>
  <c r="D57" i="7"/>
  <c r="T57" i="7" s="1"/>
  <c r="L56" i="7"/>
  <c r="D56" i="7"/>
  <c r="Q56" i="7" s="1"/>
  <c r="L55" i="7"/>
  <c r="D55" i="7"/>
  <c r="T55" i="7" s="1"/>
  <c r="L54" i="7"/>
  <c r="D54" i="7"/>
  <c r="T54" i="7" s="1"/>
  <c r="L53" i="7"/>
  <c r="D53" i="7"/>
  <c r="S53" i="7" s="1"/>
  <c r="L52" i="7"/>
  <c r="D52" i="7"/>
  <c r="R52" i="7" s="1"/>
  <c r="L51" i="7"/>
  <c r="D51" i="7"/>
  <c r="Q51" i="7" s="1"/>
  <c r="L50" i="7"/>
  <c r="D50" i="7"/>
  <c r="S50" i="7" s="1"/>
  <c r="L49" i="7"/>
  <c r="D49" i="7"/>
  <c r="T49" i="7" s="1"/>
  <c r="L48" i="7"/>
  <c r="D48" i="7"/>
  <c r="R48" i="7" s="1"/>
  <c r="L47" i="7"/>
  <c r="D47" i="7"/>
  <c r="P47" i="7" s="1"/>
  <c r="L46" i="7"/>
  <c r="D46" i="7"/>
  <c r="T46" i="7" s="1"/>
  <c r="L45" i="7"/>
  <c r="D45" i="7"/>
  <c r="S45" i="7" s="1"/>
  <c r="L44" i="7"/>
  <c r="D44" i="7"/>
  <c r="R44" i="7" s="1"/>
  <c r="L43" i="7"/>
  <c r="D43" i="7"/>
  <c r="S43" i="7" s="1"/>
  <c r="L42" i="7"/>
  <c r="D42" i="7"/>
  <c r="P42" i="7" s="1"/>
  <c r="L41" i="7"/>
  <c r="D41" i="7"/>
  <c r="T41" i="7" s="1"/>
  <c r="L40" i="7"/>
  <c r="D40" i="7"/>
  <c r="R40" i="7" s="1"/>
  <c r="L39" i="7"/>
  <c r="D39" i="7"/>
  <c r="P39" i="7" s="1"/>
  <c r="L38" i="7"/>
  <c r="D38" i="7"/>
  <c r="T38" i="7" s="1"/>
  <c r="L37" i="7"/>
  <c r="D37" i="7"/>
  <c r="S37" i="7" s="1"/>
  <c r="L36" i="7"/>
  <c r="D36" i="7"/>
  <c r="R36" i="7" s="1"/>
  <c r="L35" i="7"/>
  <c r="D35" i="7"/>
  <c r="Q35" i="7" s="1"/>
  <c r="L34" i="7"/>
  <c r="D34" i="7"/>
  <c r="R34" i="7" s="1"/>
  <c r="L33" i="7"/>
  <c r="D33" i="7"/>
  <c r="S33" i="7" s="1"/>
  <c r="L32" i="7"/>
  <c r="D32" i="7"/>
  <c r="S32" i="7" s="1"/>
  <c r="L31" i="7"/>
  <c r="D31" i="7"/>
  <c r="P31" i="7" s="1"/>
  <c r="L30" i="7"/>
  <c r="D30" i="7"/>
  <c r="T30" i="7" s="1"/>
  <c r="L29" i="7"/>
  <c r="D29" i="7"/>
  <c r="P29" i="7" s="1"/>
  <c r="L28" i="7"/>
  <c r="D28" i="7"/>
  <c r="R28" i="7" s="1"/>
  <c r="L27" i="7"/>
  <c r="D27" i="7"/>
  <c r="S27" i="7" s="1"/>
  <c r="L26" i="7"/>
  <c r="D26" i="7"/>
  <c r="P26" i="7" s="1"/>
  <c r="L25" i="7"/>
  <c r="D25" i="7"/>
  <c r="P25" i="7" s="1"/>
  <c r="L24" i="7"/>
  <c r="D24" i="7"/>
  <c r="Q24" i="7" s="1"/>
  <c r="L23" i="7"/>
  <c r="D23" i="7"/>
  <c r="T23" i="7" s="1"/>
  <c r="L22" i="7"/>
  <c r="D22" i="7"/>
  <c r="Q22" i="7" s="1"/>
  <c r="L21" i="7"/>
  <c r="D21" i="7"/>
  <c r="S21" i="7" s="1"/>
  <c r="L20" i="7"/>
  <c r="D20" i="7"/>
  <c r="R20" i="7" s="1"/>
  <c r="L19" i="7"/>
  <c r="D19" i="7"/>
  <c r="Q19" i="7" s="1"/>
  <c r="L18" i="7"/>
  <c r="D18" i="7"/>
  <c r="T18" i="7" s="1"/>
  <c r="L17" i="7"/>
  <c r="D17" i="7"/>
  <c r="R17" i="7" s="1"/>
  <c r="L16" i="7"/>
  <c r="D16" i="7"/>
  <c r="P16" i="7" s="1"/>
  <c r="L15" i="7"/>
  <c r="D15" i="7"/>
  <c r="R15" i="7" s="1"/>
  <c r="L14" i="7"/>
  <c r="D14" i="7"/>
  <c r="T14" i="7" s="1"/>
  <c r="L13" i="7"/>
  <c r="D13" i="7"/>
  <c r="S13" i="7" s="1"/>
  <c r="L12" i="7"/>
  <c r="D12" i="7"/>
  <c r="R12" i="7" s="1"/>
  <c r="L11" i="7"/>
  <c r="D11" i="7"/>
  <c r="P11" i="7" s="1"/>
  <c r="L10" i="7"/>
  <c r="D10" i="7"/>
  <c r="P10" i="7" s="1"/>
  <c r="L9" i="7"/>
  <c r="D9" i="7"/>
  <c r="T9" i="7" s="1"/>
  <c r="L8" i="7"/>
  <c r="D8" i="7"/>
  <c r="P8" i="7" s="1"/>
  <c r="L7" i="7"/>
  <c r="D7" i="7"/>
  <c r="T7" i="7" s="1"/>
  <c r="L6" i="7"/>
  <c r="D6" i="7"/>
  <c r="T6" i="7" s="1"/>
  <c r="L5" i="7"/>
  <c r="D5" i="7"/>
  <c r="S5" i="7" s="1"/>
  <c r="L4" i="7"/>
  <c r="D4" i="7"/>
  <c r="Q4" i="7" s="1"/>
  <c r="L3" i="7"/>
  <c r="D3" i="7"/>
  <c r="Q3" i="7" s="1"/>
  <c r="L2" i="7"/>
  <c r="D2" i="7"/>
  <c r="S2" i="7" s="1"/>
  <c r="T796" i="7" l="1"/>
  <c r="T36" i="7"/>
  <c r="T179" i="7"/>
  <c r="S612" i="7"/>
  <c r="P691" i="7"/>
  <c r="T644" i="7"/>
  <c r="R747" i="7"/>
  <c r="S57" i="7"/>
  <c r="Q311" i="7"/>
  <c r="S201" i="7"/>
  <c r="S139" i="7"/>
  <c r="P280" i="7"/>
  <c r="P166" i="7"/>
  <c r="S11" i="7"/>
  <c r="T11" i="7"/>
  <c r="T74" i="7"/>
  <c r="Q281" i="7"/>
  <c r="T390" i="7"/>
  <c r="T475" i="7"/>
  <c r="R329" i="7"/>
  <c r="S414" i="7"/>
  <c r="P57" i="7"/>
  <c r="Q516" i="7"/>
  <c r="R611" i="7"/>
  <c r="S766" i="7"/>
  <c r="Q643" i="7"/>
  <c r="P215" i="7"/>
  <c r="R378" i="7"/>
  <c r="P409" i="7"/>
  <c r="P372" i="7"/>
  <c r="R723" i="7"/>
  <c r="R372" i="7"/>
  <c r="R762" i="7"/>
  <c r="Q280" i="7"/>
  <c r="T226" i="7"/>
  <c r="Q427" i="7"/>
  <c r="P710" i="7"/>
  <c r="R741" i="7"/>
  <c r="R427" i="7"/>
  <c r="P2" i="7"/>
  <c r="P362" i="7"/>
  <c r="R443" i="7"/>
  <c r="S466" i="7"/>
  <c r="T612" i="7"/>
  <c r="Q232" i="7"/>
  <c r="P324" i="7"/>
  <c r="R362" i="7"/>
  <c r="S451" i="7"/>
  <c r="S362" i="7"/>
  <c r="Q11" i="7"/>
  <c r="P311" i="7"/>
  <c r="P363" i="7"/>
  <c r="S51" i="7"/>
  <c r="S97" i="7"/>
  <c r="S469" i="7"/>
  <c r="Q114" i="7"/>
  <c r="R501" i="7"/>
  <c r="S540" i="7"/>
  <c r="Q764" i="7"/>
  <c r="T122" i="7"/>
  <c r="S360" i="7"/>
  <c r="R764" i="7"/>
  <c r="T764" i="7"/>
  <c r="S146" i="7"/>
  <c r="R215" i="7"/>
  <c r="P261" i="7"/>
  <c r="T412" i="7"/>
  <c r="Q495" i="7"/>
  <c r="T588" i="7"/>
  <c r="T673" i="7"/>
  <c r="R11" i="7"/>
  <c r="P55" i="7"/>
  <c r="R114" i="7"/>
  <c r="Q135" i="7"/>
  <c r="T171" i="7"/>
  <c r="S281" i="7"/>
  <c r="Q295" i="7"/>
  <c r="T469" i="7"/>
  <c r="P491" i="7"/>
  <c r="Q765" i="7"/>
  <c r="P772" i="7"/>
  <c r="R135" i="7"/>
  <c r="S491" i="7"/>
  <c r="Q618" i="7"/>
  <c r="R732" i="7"/>
  <c r="T753" i="7"/>
  <c r="T772" i="7"/>
  <c r="P779" i="7"/>
  <c r="S813" i="7"/>
  <c r="T828" i="7"/>
  <c r="Q122" i="7"/>
  <c r="R282" i="7"/>
  <c r="P296" i="7"/>
  <c r="T394" i="7"/>
  <c r="T428" i="7"/>
  <c r="P451" i="7"/>
  <c r="R122" i="7"/>
  <c r="T282" i="7"/>
  <c r="R296" i="7"/>
  <c r="Q451" i="7"/>
  <c r="Q754" i="7"/>
  <c r="S20" i="7"/>
  <c r="T296" i="7"/>
  <c r="T20" i="7"/>
  <c r="R43" i="7"/>
  <c r="R57" i="7"/>
  <c r="P279" i="7"/>
  <c r="R311" i="7"/>
  <c r="R381" i="7"/>
  <c r="Q459" i="7"/>
  <c r="T508" i="7"/>
  <c r="T613" i="7"/>
  <c r="R643" i="7"/>
  <c r="T258" i="7"/>
  <c r="R333" i="7"/>
  <c r="R396" i="7"/>
  <c r="S417" i="7"/>
  <c r="Q467" i="7"/>
  <c r="T532" i="7"/>
  <c r="T621" i="7"/>
  <c r="R742" i="7"/>
  <c r="Q749" i="7"/>
  <c r="S782" i="7"/>
  <c r="P788" i="7"/>
  <c r="R104" i="7"/>
  <c r="R146" i="7"/>
  <c r="Q376" i="7"/>
  <c r="P390" i="7"/>
  <c r="S396" i="7"/>
  <c r="S555" i="7"/>
  <c r="T782" i="7"/>
  <c r="T396" i="7"/>
  <c r="R2" i="7"/>
  <c r="T90" i="7"/>
  <c r="Q119" i="7"/>
  <c r="S259" i="7"/>
  <c r="P293" i="7"/>
  <c r="Q321" i="7"/>
  <c r="T468" i="7"/>
  <c r="P587" i="7"/>
  <c r="S699" i="7"/>
  <c r="P789" i="7"/>
  <c r="R119" i="7"/>
  <c r="T259" i="7"/>
  <c r="R321" i="7"/>
  <c r="S587" i="7"/>
  <c r="T661" i="7"/>
  <c r="S730" i="7"/>
  <c r="S764" i="7"/>
  <c r="P783" i="7"/>
  <c r="T789" i="7"/>
  <c r="S796" i="7"/>
  <c r="R818" i="7"/>
  <c r="P147" i="7"/>
  <c r="R253" i="7"/>
  <c r="T351" i="7"/>
  <c r="P475" i="7"/>
  <c r="T534" i="7"/>
  <c r="S783" i="7"/>
  <c r="P114" i="7"/>
  <c r="Q193" i="7"/>
  <c r="P281" i="7"/>
  <c r="P378" i="7"/>
  <c r="R469" i="7"/>
  <c r="S475" i="7"/>
  <c r="Q738" i="7"/>
  <c r="T778" i="7"/>
  <c r="Q57" i="7"/>
  <c r="T97" i="7"/>
  <c r="S104" i="7"/>
  <c r="P117" i="7"/>
  <c r="S193" i="7"/>
  <c r="Q215" i="7"/>
  <c r="Q240" i="7"/>
  <c r="Q247" i="7"/>
  <c r="P309" i="7"/>
  <c r="T360" i="7"/>
  <c r="S378" i="7"/>
  <c r="R385" i="7"/>
  <c r="P422" i="7"/>
  <c r="P435" i="7"/>
  <c r="P496" i="7"/>
  <c r="P529" i="7"/>
  <c r="R541" i="7"/>
  <c r="R594" i="7"/>
  <c r="T686" i="7"/>
  <c r="T732" i="7"/>
  <c r="S762" i="7"/>
  <c r="R772" i="7"/>
  <c r="R789" i="7"/>
  <c r="P228" i="7"/>
  <c r="R435" i="7"/>
  <c r="T452" i="7"/>
  <c r="P563" i="7"/>
  <c r="P575" i="7"/>
  <c r="R620" i="7"/>
  <c r="R715" i="7"/>
  <c r="P721" i="7"/>
  <c r="Q767" i="7"/>
  <c r="S808" i="7"/>
  <c r="S130" i="7"/>
  <c r="R169" i="7"/>
  <c r="P188" i="7"/>
  <c r="Q248" i="7"/>
  <c r="S305" i="7"/>
  <c r="P328" i="7"/>
  <c r="S405" i="7"/>
  <c r="S435" i="7"/>
  <c r="Q524" i="7"/>
  <c r="T542" i="7"/>
  <c r="R563" i="7"/>
  <c r="T609" i="7"/>
  <c r="S627" i="7"/>
  <c r="Q641" i="7"/>
  <c r="S715" i="7"/>
  <c r="Q733" i="7"/>
  <c r="R767" i="7"/>
  <c r="P785" i="7"/>
  <c r="R803" i="7"/>
  <c r="S385" i="7"/>
  <c r="P71" i="7"/>
  <c r="R18" i="7"/>
  <c r="S169" i="7"/>
  <c r="S182" i="7"/>
  <c r="R216" i="7"/>
  <c r="S248" i="7"/>
  <c r="Q286" i="7"/>
  <c r="Q317" i="7"/>
  <c r="S328" i="7"/>
  <c r="T405" i="7"/>
  <c r="S412" i="7"/>
  <c r="S460" i="7"/>
  <c r="P467" i="7"/>
  <c r="T471" i="7"/>
  <c r="T485" i="7"/>
  <c r="S517" i="7"/>
  <c r="T627" i="7"/>
  <c r="T641" i="7"/>
  <c r="R661" i="7"/>
  <c r="T709" i="7"/>
  <c r="R728" i="7"/>
  <c r="S767" i="7"/>
  <c r="R780" i="7"/>
  <c r="Q815" i="7"/>
  <c r="S335" i="7"/>
  <c r="Q350" i="7"/>
  <c r="S467" i="7"/>
  <c r="T511" i="7"/>
  <c r="S525" i="7"/>
  <c r="S558" i="7"/>
  <c r="Q572" i="7"/>
  <c r="T584" i="7"/>
  <c r="T676" i="7"/>
  <c r="S716" i="7"/>
  <c r="S758" i="7"/>
  <c r="Q797" i="7"/>
  <c r="Q804" i="7"/>
  <c r="Q435" i="7"/>
  <c r="R131" i="7"/>
  <c r="S131" i="7"/>
  <c r="S243" i="7"/>
  <c r="P249" i="7"/>
  <c r="R493" i="7"/>
  <c r="R572" i="7"/>
  <c r="S590" i="7"/>
  <c r="S597" i="7"/>
  <c r="R684" i="7"/>
  <c r="S696" i="7"/>
  <c r="S703" i="7"/>
  <c r="T804" i="7"/>
  <c r="R810" i="7"/>
  <c r="Q496" i="7"/>
  <c r="T155" i="7"/>
  <c r="S25" i="7"/>
  <c r="S114" i="7"/>
  <c r="Q212" i="7"/>
  <c r="R225" i="7"/>
  <c r="S249" i="7"/>
  <c r="S307" i="7"/>
  <c r="Q324" i="7"/>
  <c r="R376" i="7"/>
  <c r="Q420" i="7"/>
  <c r="S493" i="7"/>
  <c r="S499" i="7"/>
  <c r="Q539" i="7"/>
  <c r="P544" i="7"/>
  <c r="T572" i="7"/>
  <c r="T597" i="7"/>
  <c r="Q604" i="7"/>
  <c r="P611" i="7"/>
  <c r="S616" i="7"/>
  <c r="T622" i="7"/>
  <c r="T662" i="7"/>
  <c r="T684" i="7"/>
  <c r="P742" i="7"/>
  <c r="S747" i="7"/>
  <c r="Q753" i="7"/>
  <c r="R787" i="7"/>
  <c r="S18" i="7"/>
  <c r="Q126" i="7"/>
  <c r="T34" i="7"/>
  <c r="S67" i="7"/>
  <c r="Q74" i="7"/>
  <c r="Q138" i="7"/>
  <c r="S178" i="7"/>
  <c r="R218" i="7"/>
  <c r="T225" i="7"/>
  <c r="S319" i="7"/>
  <c r="S324" i="7"/>
  <c r="S336" i="7"/>
  <c r="S351" i="7"/>
  <c r="R420" i="7"/>
  <c r="R468" i="7"/>
  <c r="T499" i="7"/>
  <c r="P506" i="7"/>
  <c r="R539" i="7"/>
  <c r="Q611" i="7"/>
  <c r="P643" i="7"/>
  <c r="R730" i="7"/>
  <c r="Q742" i="7"/>
  <c r="R753" i="7"/>
  <c r="P793" i="7"/>
  <c r="P805" i="7"/>
  <c r="P130" i="7"/>
  <c r="Q82" i="7"/>
  <c r="Q185" i="7"/>
  <c r="Q238" i="7"/>
  <c r="T257" i="7"/>
  <c r="P308" i="7"/>
  <c r="T420" i="7"/>
  <c r="P438" i="7"/>
  <c r="R444" i="7"/>
  <c r="T527" i="7"/>
  <c r="P560" i="7"/>
  <c r="Q573" i="7"/>
  <c r="R598" i="7"/>
  <c r="S630" i="7"/>
  <c r="Q685" i="7"/>
  <c r="T718" i="7"/>
  <c r="S742" i="7"/>
  <c r="Q748" i="7"/>
  <c r="P169" i="7"/>
  <c r="R89" i="7"/>
  <c r="Q127" i="7"/>
  <c r="S35" i="7"/>
  <c r="T61" i="7"/>
  <c r="S82" i="7"/>
  <c r="S89" i="7"/>
  <c r="R139" i="7"/>
  <c r="P146" i="7"/>
  <c r="P232" i="7"/>
  <c r="Q308" i="7"/>
  <c r="P325" i="7"/>
  <c r="Q396" i="7"/>
  <c r="S402" i="7"/>
  <c r="P427" i="7"/>
  <c r="S438" i="7"/>
  <c r="S444" i="7"/>
  <c r="Q507" i="7"/>
  <c r="S534" i="7"/>
  <c r="R540" i="7"/>
  <c r="R573" i="7"/>
  <c r="S643" i="7"/>
  <c r="Q650" i="7"/>
  <c r="R685" i="7"/>
  <c r="S691" i="7"/>
  <c r="R725" i="7"/>
  <c r="T748" i="7"/>
  <c r="T765" i="7"/>
  <c r="R788" i="7"/>
  <c r="Q812" i="7"/>
  <c r="T826" i="7"/>
  <c r="S308" i="7"/>
  <c r="T438" i="7"/>
  <c r="T444" i="7"/>
  <c r="S573" i="7"/>
  <c r="T650" i="7"/>
  <c r="T685" i="7"/>
  <c r="T725" i="7"/>
  <c r="Q43" i="7"/>
  <c r="Q50" i="7"/>
  <c r="Q97" i="7"/>
  <c r="Q134" i="7"/>
  <c r="T186" i="7"/>
  <c r="Q2" i="7"/>
  <c r="P19" i="7"/>
  <c r="T35" i="7"/>
  <c r="Q41" i="7"/>
  <c r="T50" i="7"/>
  <c r="S59" i="7"/>
  <c r="Q71" i="7"/>
  <c r="R82" i="7"/>
  <c r="P87" i="7"/>
  <c r="S100" i="7"/>
  <c r="T105" i="7"/>
  <c r="R115" i="7"/>
  <c r="S129" i="7"/>
  <c r="P133" i="7"/>
  <c r="Q166" i="7"/>
  <c r="T185" i="7"/>
  <c r="Q207" i="7"/>
  <c r="S224" i="7"/>
  <c r="R234" i="7"/>
  <c r="R249" i="7"/>
  <c r="P260" i="7"/>
  <c r="T266" i="7"/>
  <c r="Q272" i="7"/>
  <c r="R278" i="7"/>
  <c r="T281" i="7"/>
  <c r="S323" i="7"/>
  <c r="Q352" i="7"/>
  <c r="P361" i="7"/>
  <c r="Q372" i="7"/>
  <c r="T381" i="7"/>
  <c r="R393" i="7"/>
  <c r="Q464" i="7"/>
  <c r="S468" i="7"/>
  <c r="S500" i="7"/>
  <c r="S510" i="7"/>
  <c r="P531" i="7"/>
  <c r="Q563" i="7"/>
  <c r="P579" i="7"/>
  <c r="P585" i="7"/>
  <c r="Q593" i="7"/>
  <c r="P619" i="7"/>
  <c r="S661" i="7"/>
  <c r="R677" i="7"/>
  <c r="Q683" i="7"/>
  <c r="P735" i="7"/>
  <c r="P739" i="7"/>
  <c r="S756" i="7"/>
  <c r="P761" i="7"/>
  <c r="R765" i="7"/>
  <c r="P769" i="7"/>
  <c r="P777" i="7"/>
  <c r="P790" i="7"/>
  <c r="S804" i="7"/>
  <c r="P819" i="7"/>
  <c r="Q260" i="7"/>
  <c r="T393" i="7"/>
  <c r="Q531" i="7"/>
  <c r="Q619" i="7"/>
  <c r="S677" i="7"/>
  <c r="S735" i="7"/>
  <c r="R739" i="7"/>
  <c r="Q769" i="7"/>
  <c r="Q790" i="7"/>
  <c r="Q819" i="7"/>
  <c r="R105" i="7"/>
  <c r="R129" i="7"/>
  <c r="S278" i="7"/>
  <c r="T323" i="7"/>
  <c r="T500" i="7"/>
  <c r="S41" i="7"/>
  <c r="T82" i="7"/>
  <c r="R87" i="7"/>
  <c r="P91" i="7"/>
  <c r="P121" i="7"/>
  <c r="R138" i="7"/>
  <c r="T147" i="7"/>
  <c r="S166" i="7"/>
  <c r="Q177" i="7"/>
  <c r="P181" i="7"/>
  <c r="R202" i="7"/>
  <c r="S207" i="7"/>
  <c r="S218" i="7"/>
  <c r="T234" i="7"/>
  <c r="P246" i="7"/>
  <c r="T249" i="7"/>
  <c r="S272" i="7"/>
  <c r="P297" i="7"/>
  <c r="P314" i="7"/>
  <c r="T319" i="7"/>
  <c r="Q328" i="7"/>
  <c r="R337" i="7"/>
  <c r="S352" i="7"/>
  <c r="S372" i="7"/>
  <c r="P403" i="7"/>
  <c r="P418" i="7"/>
  <c r="S422" i="7"/>
  <c r="S427" i="7"/>
  <c r="R453" i="7"/>
  <c r="R459" i="7"/>
  <c r="Q491" i="7"/>
  <c r="R516" i="7"/>
  <c r="S531" i="7"/>
  <c r="S541" i="7"/>
  <c r="S563" i="7"/>
  <c r="S574" i="7"/>
  <c r="P589" i="7"/>
  <c r="S598" i="7"/>
  <c r="P605" i="7"/>
  <c r="P614" i="7"/>
  <c r="R619" i="7"/>
  <c r="T623" i="7"/>
  <c r="T634" i="7"/>
  <c r="T677" i="7"/>
  <c r="Q687" i="7"/>
  <c r="Q691" i="7"/>
  <c r="T702" i="7"/>
  <c r="Q714" i="7"/>
  <c r="Q722" i="7"/>
  <c r="R726" i="7"/>
  <c r="T735" i="7"/>
  <c r="T744" i="7"/>
  <c r="R769" i="7"/>
  <c r="R773" i="7"/>
  <c r="T790" i="7"/>
  <c r="P809" i="7"/>
  <c r="S819" i="7"/>
  <c r="R824" i="7"/>
  <c r="P829" i="7"/>
  <c r="R272" i="7"/>
  <c r="T2" i="7"/>
  <c r="S19" i="7"/>
  <c r="T19" i="7"/>
  <c r="R25" i="7"/>
  <c r="S36" i="7"/>
  <c r="R51" i="7"/>
  <c r="R67" i="7"/>
  <c r="Q91" i="7"/>
  <c r="P97" i="7"/>
  <c r="Q121" i="7"/>
  <c r="P134" i="7"/>
  <c r="T138" i="7"/>
  <c r="R177" i="7"/>
  <c r="S186" i="7"/>
  <c r="T207" i="7"/>
  <c r="T218" i="7"/>
  <c r="Q225" i="7"/>
  <c r="S246" i="7"/>
  <c r="P282" i="7"/>
  <c r="R314" i="7"/>
  <c r="R328" i="7"/>
  <c r="Q333" i="7"/>
  <c r="S337" i="7"/>
  <c r="Q403" i="7"/>
  <c r="S413" i="7"/>
  <c r="T422" i="7"/>
  <c r="S453" i="7"/>
  <c r="T474" i="7"/>
  <c r="S485" i="7"/>
  <c r="R491" i="7"/>
  <c r="Q511" i="7"/>
  <c r="T516" i="7"/>
  <c r="T531" i="7"/>
  <c r="Q554" i="7"/>
  <c r="T574" i="7"/>
  <c r="T589" i="7"/>
  <c r="Q594" i="7"/>
  <c r="Q605" i="7"/>
  <c r="T614" i="7"/>
  <c r="S619" i="7"/>
  <c r="T629" i="7"/>
  <c r="P641" i="7"/>
  <c r="S673" i="7"/>
  <c r="Q684" i="7"/>
  <c r="R691" i="7"/>
  <c r="R714" i="7"/>
  <c r="S718" i="7"/>
  <c r="S726" i="7"/>
  <c r="Q732" i="7"/>
  <c r="S769" i="7"/>
  <c r="S773" i="7"/>
  <c r="T819" i="7"/>
  <c r="R91" i="7"/>
  <c r="S177" i="7"/>
  <c r="S314" i="7"/>
  <c r="S403" i="7"/>
  <c r="T453" i="7"/>
  <c r="R605" i="7"/>
  <c r="S714" i="7"/>
  <c r="T773" i="7"/>
  <c r="R121" i="7"/>
  <c r="T3" i="7"/>
  <c r="P33" i="7"/>
  <c r="Q42" i="7"/>
  <c r="T51" i="7"/>
  <c r="T67" i="7"/>
  <c r="P73" i="7"/>
  <c r="R83" i="7"/>
  <c r="S91" i="7"/>
  <c r="P107" i="7"/>
  <c r="P113" i="7"/>
  <c r="S121" i="7"/>
  <c r="T134" i="7"/>
  <c r="Q145" i="7"/>
  <c r="P163" i="7"/>
  <c r="T177" i="7"/>
  <c r="S198" i="7"/>
  <c r="R203" i="7"/>
  <c r="S225" i="7"/>
  <c r="P235" i="7"/>
  <c r="T241" i="7"/>
  <c r="S282" i="7"/>
  <c r="T314" i="7"/>
  <c r="R320" i="7"/>
  <c r="T333" i="7"/>
  <c r="P344" i="7"/>
  <c r="R349" i="7"/>
  <c r="Q353" i="7"/>
  <c r="Q368" i="7"/>
  <c r="P373" i="7"/>
  <c r="S398" i="7"/>
  <c r="Q419" i="7"/>
  <c r="Q434" i="7"/>
  <c r="S450" i="7"/>
  <c r="R460" i="7"/>
  <c r="Q479" i="7"/>
  <c r="P507" i="7"/>
  <c r="Q538" i="7"/>
  <c r="S542" i="7"/>
  <c r="T564" i="7"/>
  <c r="Q571" i="7"/>
  <c r="T581" i="7"/>
  <c r="S605" i="7"/>
  <c r="S641" i="7"/>
  <c r="S684" i="7"/>
  <c r="P703" i="7"/>
  <c r="S709" i="7"/>
  <c r="T714" i="7"/>
  <c r="Q723" i="7"/>
  <c r="S732" i="7"/>
  <c r="P749" i="7"/>
  <c r="P758" i="7"/>
  <c r="T766" i="7"/>
  <c r="T783" i="7"/>
  <c r="Q788" i="7"/>
  <c r="Q810" i="7"/>
  <c r="R352" i="7"/>
  <c r="R42" i="7"/>
  <c r="S73" i="7"/>
  <c r="S83" i="7"/>
  <c r="Q107" i="7"/>
  <c r="S113" i="7"/>
  <c r="R145" i="7"/>
  <c r="S163" i="7"/>
  <c r="S320" i="7"/>
  <c r="R344" i="7"/>
  <c r="T349" i="7"/>
  <c r="R353" i="7"/>
  <c r="S368" i="7"/>
  <c r="R419" i="7"/>
  <c r="R434" i="7"/>
  <c r="T59" i="7"/>
  <c r="S234" i="7"/>
  <c r="Q33" i="7"/>
  <c r="P89" i="7"/>
  <c r="T107" i="7"/>
  <c r="S145" i="7"/>
  <c r="P149" i="7"/>
  <c r="T163" i="7"/>
  <c r="R247" i="7"/>
  <c r="R289" i="7"/>
  <c r="T305" i="7"/>
  <c r="S344" i="7"/>
  <c r="S353" i="7"/>
  <c r="P359" i="7"/>
  <c r="T362" i="7"/>
  <c r="T378" i="7"/>
  <c r="R390" i="7"/>
  <c r="P395" i="7"/>
  <c r="Q404" i="7"/>
  <c r="T460" i="7"/>
  <c r="Q475" i="7"/>
  <c r="S502" i="7"/>
  <c r="R507" i="7"/>
  <c r="P512" i="7"/>
  <c r="T517" i="7"/>
  <c r="S523" i="7"/>
  <c r="P528" i="7"/>
  <c r="S549" i="7"/>
  <c r="T555" i="7"/>
  <c r="Q560" i="7"/>
  <c r="Q587" i="7"/>
  <c r="T590" i="7"/>
  <c r="R595" i="7"/>
  <c r="S611" i="7"/>
  <c r="S620" i="7"/>
  <c r="P625" i="7"/>
  <c r="T630" i="7"/>
  <c r="Q636" i="7"/>
  <c r="T652" i="7"/>
  <c r="Q659" i="7"/>
  <c r="P669" i="7"/>
  <c r="P674" i="7"/>
  <c r="P689" i="7"/>
  <c r="S692" i="7"/>
  <c r="T703" i="7"/>
  <c r="P719" i="7"/>
  <c r="T723" i="7"/>
  <c r="P737" i="7"/>
  <c r="Q746" i="7"/>
  <c r="R749" i="7"/>
  <c r="T758" i="7"/>
  <c r="Q774" i="7"/>
  <c r="S788" i="7"/>
  <c r="S792" i="7"/>
  <c r="P803" i="7"/>
  <c r="P806" i="7"/>
  <c r="S810" i="7"/>
  <c r="Q826" i="7"/>
  <c r="S831" i="7"/>
  <c r="R207" i="7"/>
  <c r="R33" i="7"/>
  <c r="T37" i="7"/>
  <c r="S42" i="7"/>
  <c r="Q47" i="7"/>
  <c r="T17" i="7"/>
  <c r="T33" i="7"/>
  <c r="T42" i="7"/>
  <c r="T52" i="7"/>
  <c r="T68" i="7"/>
  <c r="Q89" i="7"/>
  <c r="R127" i="7"/>
  <c r="P131" i="7"/>
  <c r="P135" i="7"/>
  <c r="R178" i="7"/>
  <c r="R193" i="7"/>
  <c r="R199" i="7"/>
  <c r="Q209" i="7"/>
  <c r="T344" i="7"/>
  <c r="T353" i="7"/>
  <c r="Q359" i="7"/>
  <c r="S390" i="7"/>
  <c r="Q395" i="7"/>
  <c r="R404" i="7"/>
  <c r="T492" i="7"/>
  <c r="T502" i="7"/>
  <c r="S507" i="7"/>
  <c r="Q512" i="7"/>
  <c r="T523" i="7"/>
  <c r="Q528" i="7"/>
  <c r="T549" i="7"/>
  <c r="R587" i="7"/>
  <c r="S595" i="7"/>
  <c r="T620" i="7"/>
  <c r="R659" i="7"/>
  <c r="Q689" i="7"/>
  <c r="R699" i="7"/>
  <c r="Q715" i="7"/>
  <c r="Q719" i="7"/>
  <c r="Q737" i="7"/>
  <c r="R746" i="7"/>
  <c r="S749" i="7"/>
  <c r="P767" i="7"/>
  <c r="R774" i="7"/>
  <c r="T792" i="7"/>
  <c r="P797" i="7"/>
  <c r="Q803" i="7"/>
  <c r="S806" i="7"/>
  <c r="T810" i="7"/>
  <c r="R826" i="7"/>
  <c r="R359" i="7"/>
  <c r="S395" i="7"/>
  <c r="T659" i="7"/>
  <c r="R689" i="7"/>
  <c r="R719" i="7"/>
  <c r="S737" i="7"/>
  <c r="S746" i="7"/>
  <c r="T774" i="7"/>
  <c r="R19" i="7"/>
  <c r="R41" i="7"/>
  <c r="Q87" i="7"/>
  <c r="S115" i="7"/>
  <c r="T518" i="7"/>
  <c r="S556" i="7"/>
  <c r="P561" i="7"/>
  <c r="S591" i="7"/>
  <c r="R626" i="7"/>
  <c r="T637" i="7"/>
  <c r="S648" i="7"/>
  <c r="P664" i="7"/>
  <c r="S670" i="7"/>
  <c r="S675" i="7"/>
  <c r="S689" i="7"/>
  <c r="S719" i="7"/>
  <c r="Q724" i="7"/>
  <c r="T737" i="7"/>
  <c r="T746" i="7"/>
  <c r="P755" i="7"/>
  <c r="S797" i="7"/>
  <c r="S803" i="7"/>
  <c r="P822" i="7"/>
  <c r="T129" i="7"/>
  <c r="T21" i="7"/>
  <c r="P81" i="7"/>
  <c r="Q98" i="7"/>
  <c r="Q18" i="7"/>
  <c r="S34" i="7"/>
  <c r="P43" i="7"/>
  <c r="S81" i="7"/>
  <c r="P85" i="7"/>
  <c r="R98" i="7"/>
  <c r="P119" i="7"/>
  <c r="T131" i="7"/>
  <c r="Q146" i="7"/>
  <c r="Q169" i="7"/>
  <c r="P184" i="7"/>
  <c r="S200" i="7"/>
  <c r="P205" i="7"/>
  <c r="Q216" i="7"/>
  <c r="R248" i="7"/>
  <c r="Q270" i="7"/>
  <c r="P276" i="7"/>
  <c r="T335" i="7"/>
  <c r="R405" i="7"/>
  <c r="P471" i="7"/>
  <c r="T556" i="7"/>
  <c r="T591" i="7"/>
  <c r="T648" i="7"/>
  <c r="Q664" i="7"/>
  <c r="T670" i="7"/>
  <c r="Q755" i="7"/>
  <c r="Q822" i="7"/>
  <c r="Q588" i="7"/>
  <c r="P632" i="7"/>
  <c r="T654" i="7"/>
  <c r="P660" i="7"/>
  <c r="T664" i="7"/>
  <c r="P694" i="7"/>
  <c r="Q700" i="7"/>
  <c r="P705" i="7"/>
  <c r="S734" i="7"/>
  <c r="R755" i="7"/>
  <c r="R760" i="7"/>
  <c r="Q772" i="7"/>
  <c r="R781" i="7"/>
  <c r="T785" i="7"/>
  <c r="R822" i="7"/>
  <c r="Q827" i="7"/>
  <c r="T12" i="7"/>
  <c r="P54" i="7"/>
  <c r="P129" i="7"/>
  <c r="Q175" i="7"/>
  <c r="R189" i="7"/>
  <c r="S291" i="7"/>
  <c r="P346" i="7"/>
  <c r="Q431" i="7"/>
  <c r="R452" i="7"/>
  <c r="T476" i="7"/>
  <c r="P519" i="7"/>
  <c r="R588" i="7"/>
  <c r="T700" i="7"/>
  <c r="T734" i="7"/>
  <c r="S755" i="7"/>
  <c r="S760" i="7"/>
  <c r="S822" i="7"/>
  <c r="Q58" i="7"/>
  <c r="T75" i="7"/>
  <c r="P105" i="7"/>
  <c r="T43" i="7"/>
  <c r="P50" i="7"/>
  <c r="Q54" i="7"/>
  <c r="R90" i="7"/>
  <c r="Q105" i="7"/>
  <c r="Q110" i="7"/>
  <c r="Q142" i="7"/>
  <c r="P185" i="7"/>
  <c r="T189" i="7"/>
  <c r="S195" i="7"/>
  <c r="R201" i="7"/>
  <c r="T291" i="7"/>
  <c r="S296" i="7"/>
  <c r="P331" i="7"/>
  <c r="P341" i="7"/>
  <c r="Q381" i="7"/>
  <c r="P417" i="7"/>
  <c r="T431" i="7"/>
  <c r="S452" i="7"/>
  <c r="Q468" i="7"/>
  <c r="T519" i="7"/>
  <c r="R525" i="7"/>
  <c r="T540" i="7"/>
  <c r="P545" i="7"/>
  <c r="R557" i="7"/>
  <c r="Q568" i="7"/>
  <c r="S622" i="7"/>
  <c r="P671" i="7"/>
  <c r="S686" i="7"/>
  <c r="T716" i="7"/>
  <c r="S725" i="7"/>
  <c r="T794" i="7"/>
  <c r="P804" i="7"/>
  <c r="R808" i="7"/>
  <c r="S812" i="7"/>
  <c r="P9" i="7"/>
  <c r="Q9" i="7"/>
  <c r="S4" i="7"/>
  <c r="R9" i="7"/>
  <c r="R50" i="7"/>
  <c r="R72" i="7"/>
  <c r="T4" i="7"/>
  <c r="S9" i="7"/>
  <c r="S12" i="7"/>
  <c r="S17" i="7"/>
  <c r="Q25" i="7"/>
  <c r="T27" i="7"/>
  <c r="R35" i="7"/>
  <c r="T65" i="7"/>
  <c r="S68" i="7"/>
  <c r="R75" i="7"/>
  <c r="P83" i="7"/>
  <c r="Q90" i="7"/>
  <c r="P98" i="7"/>
  <c r="P101" i="7"/>
  <c r="S107" i="7"/>
  <c r="P115" i="7"/>
  <c r="S136" i="7"/>
  <c r="Q139" i="7"/>
  <c r="T150" i="7"/>
  <c r="T153" i="7"/>
  <c r="T157" i="7"/>
  <c r="T161" i="7"/>
  <c r="T167" i="7"/>
  <c r="Q178" i="7"/>
  <c r="R182" i="7"/>
  <c r="S185" i="7"/>
  <c r="Q189" i="7"/>
  <c r="T193" i="7"/>
  <c r="R198" i="7"/>
  <c r="Q201" i="7"/>
  <c r="P212" i="7"/>
  <c r="P216" i="7"/>
  <c r="R224" i="7"/>
  <c r="S239" i="7"/>
  <c r="P247" i="7"/>
  <c r="S266" i="7"/>
  <c r="T271" i="7"/>
  <c r="T292" i="7"/>
  <c r="S292" i="7"/>
  <c r="P292" i="7"/>
  <c r="S310" i="7"/>
  <c r="T336" i="7"/>
  <c r="R336" i="7"/>
  <c r="Q358" i="7"/>
  <c r="S358" i="7"/>
  <c r="R367" i="7"/>
  <c r="T367" i="7"/>
  <c r="S367" i="7"/>
  <c r="Q428" i="7"/>
  <c r="S433" i="7"/>
  <c r="S75" i="7"/>
  <c r="T239" i="7"/>
  <c r="Q250" i="7"/>
  <c r="T250" i="7"/>
  <c r="R250" i="7"/>
  <c r="T288" i="7"/>
  <c r="R288" i="7"/>
  <c r="P301" i="7"/>
  <c r="R301" i="7"/>
  <c r="Q301" i="7"/>
  <c r="Q377" i="7"/>
  <c r="T377" i="7"/>
  <c r="P377" i="7"/>
  <c r="P484" i="7"/>
  <c r="T484" i="7"/>
  <c r="S484" i="7"/>
  <c r="R484" i="7"/>
  <c r="Q484" i="7"/>
  <c r="T707" i="7"/>
  <c r="S707" i="7"/>
  <c r="R707" i="7"/>
  <c r="Q707" i="7"/>
  <c r="P707" i="7"/>
  <c r="T731" i="7"/>
  <c r="S731" i="7"/>
  <c r="R731" i="7"/>
  <c r="Q731" i="7"/>
  <c r="R387" i="7"/>
  <c r="T387" i="7"/>
  <c r="T5" i="7"/>
  <c r="Q10" i="7"/>
  <c r="T25" i="7"/>
  <c r="S28" i="7"/>
  <c r="R58" i="7"/>
  <c r="P66" i="7"/>
  <c r="Q73" i="7"/>
  <c r="Q81" i="7"/>
  <c r="T83" i="7"/>
  <c r="Q95" i="7"/>
  <c r="S98" i="7"/>
  <c r="P102" i="7"/>
  <c r="Q113" i="7"/>
  <c r="T115" i="7"/>
  <c r="Q130" i="7"/>
  <c r="P137" i="7"/>
  <c r="T139" i="7"/>
  <c r="R147" i="7"/>
  <c r="P151" i="7"/>
  <c r="Q154" i="7"/>
  <c r="Q158" i="7"/>
  <c r="P162" i="7"/>
  <c r="P168" i="7"/>
  <c r="R175" i="7"/>
  <c r="T194" i="7"/>
  <c r="T201" i="7"/>
  <c r="R205" i="7"/>
  <c r="R209" i="7"/>
  <c r="S216" i="7"/>
  <c r="R232" i="7"/>
  <c r="T240" i="7"/>
  <c r="R240" i="7"/>
  <c r="T243" i="7"/>
  <c r="Q256" i="7"/>
  <c r="P264" i="7"/>
  <c r="Q276" i="7"/>
  <c r="R280" i="7"/>
  <c r="S288" i="7"/>
  <c r="S377" i="7"/>
  <c r="S387" i="7"/>
  <c r="T547" i="7"/>
  <c r="S547" i="7"/>
  <c r="R547" i="7"/>
  <c r="Q547" i="7"/>
  <c r="P547" i="7"/>
  <c r="T657" i="7"/>
  <c r="S657" i="7"/>
  <c r="R657" i="7"/>
  <c r="Q657" i="7"/>
  <c r="P657" i="7"/>
  <c r="R411" i="7"/>
  <c r="Q411" i="7"/>
  <c r="P411" i="7"/>
  <c r="R10" i="7"/>
  <c r="T13" i="7"/>
  <c r="P18" i="7"/>
  <c r="T28" i="7"/>
  <c r="P41" i="7"/>
  <c r="P51" i="7"/>
  <c r="S58" i="7"/>
  <c r="Q66" i="7"/>
  <c r="R73" i="7"/>
  <c r="R81" i="7"/>
  <c r="R95" i="7"/>
  <c r="Q102" i="7"/>
  <c r="R113" i="7"/>
  <c r="R130" i="7"/>
  <c r="Q137" i="7"/>
  <c r="P145" i="7"/>
  <c r="S147" i="7"/>
  <c r="Q151" i="7"/>
  <c r="T154" i="7"/>
  <c r="Q162" i="7"/>
  <c r="Q168" i="7"/>
  <c r="S171" i="7"/>
  <c r="S175" i="7"/>
  <c r="R186" i="7"/>
  <c r="T205" i="7"/>
  <c r="S209" i="7"/>
  <c r="R256" i="7"/>
  <c r="Q264" i="7"/>
  <c r="S276" i="7"/>
  <c r="S280" i="7"/>
  <c r="Q297" i="7"/>
  <c r="S297" i="7"/>
  <c r="R297" i="7"/>
  <c r="Q302" i="7"/>
  <c r="P337" i="7"/>
  <c r="Q337" i="7"/>
  <c r="T411" i="7"/>
  <c r="Q425" i="7"/>
  <c r="T429" i="7"/>
  <c r="S429" i="7"/>
  <c r="R137" i="7"/>
  <c r="R151" i="7"/>
  <c r="R162" i="7"/>
  <c r="R168" i="7"/>
  <c r="T175" i="7"/>
  <c r="T209" i="7"/>
  <c r="T244" i="7"/>
  <c r="P244" i="7"/>
  <c r="S256" i="7"/>
  <c r="R264" i="7"/>
  <c r="P289" i="7"/>
  <c r="Q289" i="7"/>
  <c r="Q342" i="7"/>
  <c r="S342" i="7"/>
  <c r="R342" i="7"/>
  <c r="Q346" i="7"/>
  <c r="S346" i="7"/>
  <c r="T388" i="7"/>
  <c r="S388" i="7"/>
  <c r="R388" i="7"/>
  <c r="P388" i="7"/>
  <c r="Q406" i="7"/>
  <c r="T406" i="7"/>
  <c r="S406" i="7"/>
  <c r="P406" i="7"/>
  <c r="P668" i="7"/>
  <c r="T668" i="7"/>
  <c r="S668" i="7"/>
  <c r="R668" i="7"/>
  <c r="Q668" i="7"/>
  <c r="T802" i="7"/>
  <c r="R802" i="7"/>
  <c r="Q802" i="7"/>
  <c r="T58" i="7"/>
  <c r="P6" i="7"/>
  <c r="S84" i="7"/>
  <c r="R88" i="7"/>
  <c r="T109" i="7"/>
  <c r="S116" i="7"/>
  <c r="R120" i="7"/>
  <c r="P123" i="7"/>
  <c r="S137" i="7"/>
  <c r="Q159" i="7"/>
  <c r="S162" i="7"/>
  <c r="S168" i="7"/>
  <c r="P221" i="7"/>
  <c r="S264" i="7"/>
  <c r="T277" i="7"/>
  <c r="P277" i="7"/>
  <c r="Q294" i="7"/>
  <c r="S294" i="7"/>
  <c r="R303" i="7"/>
  <c r="S303" i="7"/>
  <c r="R355" i="7"/>
  <c r="S355" i="7"/>
  <c r="P369" i="7"/>
  <c r="T369" i="7"/>
  <c r="R369" i="7"/>
  <c r="R383" i="7"/>
  <c r="T383" i="7"/>
  <c r="Q421" i="7"/>
  <c r="T421" i="7"/>
  <c r="R421" i="7"/>
  <c r="R454" i="7"/>
  <c r="T454" i="7"/>
  <c r="S454" i="7"/>
  <c r="R66" i="7"/>
  <c r="Q26" i="7"/>
  <c r="S66" i="7"/>
  <c r="R26" i="7"/>
  <c r="Q70" i="7"/>
  <c r="P99" i="7"/>
  <c r="S120" i="7"/>
  <c r="Q123" i="7"/>
  <c r="P155" i="7"/>
  <c r="R159" i="7"/>
  <c r="Q184" i="7"/>
  <c r="Q191" i="7"/>
  <c r="T195" i="7"/>
  <c r="S202" i="7"/>
  <c r="P214" i="7"/>
  <c r="P217" i="7"/>
  <c r="Q221" i="7"/>
  <c r="R233" i="7"/>
  <c r="P233" i="7"/>
  <c r="P273" i="7"/>
  <c r="T273" i="7"/>
  <c r="R273" i="7"/>
  <c r="P285" i="7"/>
  <c r="Q285" i="7"/>
  <c r="R294" i="7"/>
  <c r="T303" i="7"/>
  <c r="T312" i="7"/>
  <c r="S312" i="7"/>
  <c r="R312" i="7"/>
  <c r="T355" i="7"/>
  <c r="Q369" i="7"/>
  <c r="Q374" i="7"/>
  <c r="R374" i="7"/>
  <c r="S383" i="7"/>
  <c r="S421" i="7"/>
  <c r="S430" i="7"/>
  <c r="T439" i="7"/>
  <c r="P439" i="7"/>
  <c r="P454" i="7"/>
  <c r="S763" i="7"/>
  <c r="R763" i="7"/>
  <c r="Q345" i="7"/>
  <c r="S345" i="7"/>
  <c r="R345" i="7"/>
  <c r="P345" i="7"/>
  <c r="T102" i="7"/>
  <c r="T10" i="7"/>
  <c r="P70" i="7"/>
  <c r="Q49" i="7"/>
  <c r="Q63" i="7"/>
  <c r="T77" i="7"/>
  <c r="P3" i="7"/>
  <c r="P22" i="7"/>
  <c r="S26" i="7"/>
  <c r="P34" i="7"/>
  <c r="S44" i="7"/>
  <c r="R49" i="7"/>
  <c r="R56" i="7"/>
  <c r="P59" i="7"/>
  <c r="T70" i="7"/>
  <c r="R99" i="7"/>
  <c r="P103" i="7"/>
  <c r="Q106" i="7"/>
  <c r="R123" i="7"/>
  <c r="T141" i="7"/>
  <c r="S148" i="7"/>
  <c r="R152" i="7"/>
  <c r="Q155" i="7"/>
  <c r="P172" i="7"/>
  <c r="R184" i="7"/>
  <c r="R191" i="7"/>
  <c r="P200" i="7"/>
  <c r="T202" i="7"/>
  <c r="S210" i="7"/>
  <c r="Q214" i="7"/>
  <c r="Q217" i="7"/>
  <c r="T230" i="7"/>
  <c r="Q230" i="7"/>
  <c r="Q233" i="7"/>
  <c r="Q241" i="7"/>
  <c r="T248" i="7"/>
  <c r="Q257" i="7"/>
  <c r="P269" i="7"/>
  <c r="R269" i="7"/>
  <c r="Q273" i="7"/>
  <c r="R285" i="7"/>
  <c r="T289" i="7"/>
  <c r="Q298" i="7"/>
  <c r="S298" i="7"/>
  <c r="P312" i="7"/>
  <c r="P321" i="7"/>
  <c r="S321" i="7"/>
  <c r="P343" i="7"/>
  <c r="T346" i="7"/>
  <c r="S369" i="7"/>
  <c r="S374" i="7"/>
  <c r="T389" i="7"/>
  <c r="P389" i="7"/>
  <c r="T480" i="7"/>
  <c r="Q480" i="7"/>
  <c r="P480" i="7"/>
  <c r="S10" i="7"/>
  <c r="T29" i="7"/>
  <c r="T26" i="7"/>
  <c r="Q34" i="7"/>
  <c r="T44" i="7"/>
  <c r="S49" i="7"/>
  <c r="Q59" i="7"/>
  <c r="S99" i="7"/>
  <c r="Q103" i="7"/>
  <c r="R106" i="7"/>
  <c r="S123" i="7"/>
  <c r="S152" i="7"/>
  <c r="R155" i="7"/>
  <c r="S184" i="7"/>
  <c r="Q200" i="7"/>
  <c r="R217" i="7"/>
  <c r="S233" i="7"/>
  <c r="R241" i="7"/>
  <c r="R257" i="7"/>
  <c r="T265" i="7"/>
  <c r="R265" i="7"/>
  <c r="S273" i="7"/>
  <c r="P298" i="7"/>
  <c r="T304" i="7"/>
  <c r="Q304" i="7"/>
  <c r="Q312" i="7"/>
  <c r="Q329" i="7"/>
  <c r="S329" i="7"/>
  <c r="P329" i="7"/>
  <c r="Q343" i="7"/>
  <c r="T356" i="7"/>
  <c r="S356" i="7"/>
  <c r="R356" i="7"/>
  <c r="T384" i="7"/>
  <c r="Q384" i="7"/>
  <c r="R470" i="7"/>
  <c r="T470" i="7"/>
  <c r="S470" i="7"/>
  <c r="P470" i="7"/>
  <c r="P49" i="7"/>
  <c r="R3" i="7"/>
  <c r="S3" i="7"/>
  <c r="S52" i="7"/>
  <c r="P67" i="7"/>
  <c r="R74" i="7"/>
  <c r="T99" i="7"/>
  <c r="R103" i="7"/>
  <c r="T106" i="7"/>
  <c r="R200" i="7"/>
  <c r="T217" i="7"/>
  <c r="T233" i="7"/>
  <c r="S241" i="7"/>
  <c r="Q253" i="7"/>
  <c r="S257" i="7"/>
  <c r="P265" i="7"/>
  <c r="P295" i="7"/>
  <c r="R298" i="7"/>
  <c r="R304" i="7"/>
  <c r="T334" i="7"/>
  <c r="Q334" i="7"/>
  <c r="R343" i="7"/>
  <c r="T347" i="7"/>
  <c r="P347" i="7"/>
  <c r="P356" i="7"/>
  <c r="S384" i="7"/>
  <c r="Q313" i="7"/>
  <c r="T313" i="7"/>
  <c r="Q326" i="7"/>
  <c r="R326" i="7"/>
  <c r="P365" i="7"/>
  <c r="T365" i="7"/>
  <c r="Q365" i="7"/>
  <c r="T379" i="7"/>
  <c r="P379" i="7"/>
  <c r="R441" i="7"/>
  <c r="P441" i="7"/>
  <c r="S596" i="7"/>
  <c r="T596" i="7"/>
  <c r="Q596" i="7"/>
  <c r="T811" i="7"/>
  <c r="S811" i="7"/>
  <c r="R811" i="7"/>
  <c r="Q811" i="7"/>
  <c r="P811" i="7"/>
  <c r="T817" i="7"/>
  <c r="S817" i="7"/>
  <c r="R817" i="7"/>
  <c r="Q817" i="7"/>
  <c r="P817" i="7"/>
  <c r="P27" i="7"/>
  <c r="Q31" i="7"/>
  <c r="P38" i="7"/>
  <c r="T45" i="7"/>
  <c r="P65" i="7"/>
  <c r="Q79" i="7"/>
  <c r="P86" i="7"/>
  <c r="Q111" i="7"/>
  <c r="P118" i="7"/>
  <c r="P153" i="7"/>
  <c r="P161" i="7"/>
  <c r="P167" i="7"/>
  <c r="Q173" i="7"/>
  <c r="S211" i="7"/>
  <c r="P231" i="7"/>
  <c r="S265" i="7"/>
  <c r="T279" i="7"/>
  <c r="R279" i="7"/>
  <c r="R295" i="7"/>
  <c r="P313" i="7"/>
  <c r="R317" i="7"/>
  <c r="S326" i="7"/>
  <c r="S339" i="7"/>
  <c r="Q361" i="7"/>
  <c r="T361" i="7"/>
  <c r="R361" i="7"/>
  <c r="R365" i="7"/>
  <c r="R371" i="7"/>
  <c r="T371" i="7"/>
  <c r="S371" i="7"/>
  <c r="P376" i="7"/>
  <c r="S376" i="7"/>
  <c r="P436" i="7"/>
  <c r="T436" i="7"/>
  <c r="S436" i="7"/>
  <c r="Q436" i="7"/>
  <c r="T462" i="7"/>
  <c r="S462" i="7"/>
  <c r="Q27" i="7"/>
  <c r="Q38" i="7"/>
  <c r="Q65" i="7"/>
  <c r="R79" i="7"/>
  <c r="Q86" i="7"/>
  <c r="R111" i="7"/>
  <c r="Q118" i="7"/>
  <c r="Q153" i="7"/>
  <c r="Q161" i="7"/>
  <c r="Q167" i="7"/>
  <c r="T211" i="7"/>
  <c r="Q231" i="7"/>
  <c r="T299" i="7"/>
  <c r="P299" i="7"/>
  <c r="R313" i="7"/>
  <c r="Q330" i="7"/>
  <c r="S330" i="7"/>
  <c r="R330" i="7"/>
  <c r="P330" i="7"/>
  <c r="T339" i="7"/>
  <c r="T399" i="7"/>
  <c r="Q399" i="7"/>
  <c r="S447" i="7"/>
  <c r="T447" i="7"/>
  <c r="Q447" i="7"/>
  <c r="T751" i="7"/>
  <c r="S751" i="7"/>
  <c r="R751" i="7"/>
  <c r="Q751" i="7"/>
  <c r="P751" i="7"/>
  <c r="T53" i="7"/>
  <c r="R65" i="7"/>
  <c r="P75" i="7"/>
  <c r="T86" i="7"/>
  <c r="T93" i="7"/>
  <c r="T118" i="7"/>
  <c r="Q143" i="7"/>
  <c r="P150" i="7"/>
  <c r="R153" i="7"/>
  <c r="R161" i="7"/>
  <c r="R167" i="7"/>
  <c r="P198" i="7"/>
  <c r="S227" i="7"/>
  <c r="R231" i="7"/>
  <c r="P239" i="7"/>
  <c r="S242" i="7"/>
  <c r="T263" i="7"/>
  <c r="P263" i="7"/>
  <c r="S275" i="7"/>
  <c r="S287" i="7"/>
  <c r="S313" i="7"/>
  <c r="T318" i="7"/>
  <c r="Q318" i="7"/>
  <c r="T327" i="7"/>
  <c r="R327" i="7"/>
  <c r="T330" i="7"/>
  <c r="P357" i="7"/>
  <c r="S463" i="7"/>
  <c r="T463" i="7"/>
  <c r="Q463" i="7"/>
  <c r="P17" i="7"/>
  <c r="R4" i="7"/>
  <c r="Q17" i="7"/>
  <c r="R27" i="7"/>
  <c r="P35" i="7"/>
  <c r="S60" i="7"/>
  <c r="T125" i="7"/>
  <c r="S132" i="7"/>
  <c r="R136" i="7"/>
  <c r="R143" i="7"/>
  <c r="Q150" i="7"/>
  <c r="T164" i="7"/>
  <c r="P182" i="7"/>
  <c r="P189" i="7"/>
  <c r="Q198" i="7"/>
  <c r="Q224" i="7"/>
  <c r="T227" i="7"/>
  <c r="Q239" i="7"/>
  <c r="T255" i="7"/>
  <c r="P255" i="7"/>
  <c r="Q263" i="7"/>
  <c r="R266" i="7"/>
  <c r="T275" i="7"/>
  <c r="T287" i="7"/>
  <c r="R310" i="7"/>
  <c r="P327" i="7"/>
  <c r="T340" i="7"/>
  <c r="S340" i="7"/>
  <c r="P340" i="7"/>
  <c r="P428" i="7"/>
  <c r="R428" i="7"/>
  <c r="Q437" i="7"/>
  <c r="T437" i="7"/>
  <c r="S437" i="7"/>
  <c r="P443" i="7"/>
  <c r="T443" i="7"/>
  <c r="S443" i="7"/>
  <c r="T483" i="7"/>
  <c r="S483" i="7"/>
  <c r="R483" i="7"/>
  <c r="Q483" i="7"/>
  <c r="P483" i="7"/>
  <c r="T799" i="7"/>
  <c r="S799" i="7"/>
  <c r="R799" i="7"/>
  <c r="Q799" i="7"/>
  <c r="P799" i="7"/>
  <c r="R395" i="7"/>
  <c r="R403" i="7"/>
  <c r="R451" i="7"/>
  <c r="S459" i="7"/>
  <c r="R467" i="7"/>
  <c r="S501" i="7"/>
  <c r="S516" i="7"/>
  <c r="R524" i="7"/>
  <c r="S539" i="7"/>
  <c r="S557" i="7"/>
  <c r="S572" i="7"/>
  <c r="Q575" i="7"/>
  <c r="Q579" i="7"/>
  <c r="R604" i="7"/>
  <c r="Q671" i="7"/>
  <c r="Q674" i="7"/>
  <c r="T692" i="7"/>
  <c r="T696" i="7"/>
  <c r="R710" i="7"/>
  <c r="Q721" i="7"/>
  <c r="S741" i="7"/>
  <c r="R748" i="7"/>
  <c r="T756" i="7"/>
  <c r="S781" i="7"/>
  <c r="S787" i="7"/>
  <c r="Q793" i="7"/>
  <c r="R796" i="7"/>
  <c r="T813" i="7"/>
  <c r="T831" i="7"/>
  <c r="T459" i="7"/>
  <c r="T501" i="7"/>
  <c r="S524" i="7"/>
  <c r="T539" i="7"/>
  <c r="R579" i="7"/>
  <c r="S604" i="7"/>
  <c r="R671" i="7"/>
  <c r="S710" i="7"/>
  <c r="R721" i="7"/>
  <c r="T741" i="7"/>
  <c r="S748" i="7"/>
  <c r="T781" i="7"/>
  <c r="T787" i="7"/>
  <c r="T307" i="7"/>
  <c r="P486" i="7"/>
  <c r="S494" i="7"/>
  <c r="P499" i="7"/>
  <c r="R509" i="7"/>
  <c r="T524" i="7"/>
  <c r="Q532" i="7"/>
  <c r="P535" i="7"/>
  <c r="Q543" i="7"/>
  <c r="P550" i="7"/>
  <c r="P555" i="7"/>
  <c r="P562" i="7"/>
  <c r="R565" i="7"/>
  <c r="P569" i="7"/>
  <c r="S579" i="7"/>
  <c r="Q582" i="7"/>
  <c r="P586" i="7"/>
  <c r="T604" i="7"/>
  <c r="P612" i="7"/>
  <c r="Q623" i="7"/>
  <c r="P627" i="7"/>
  <c r="P630" i="7"/>
  <c r="S638" i="7"/>
  <c r="R645" i="7"/>
  <c r="S671" i="7"/>
  <c r="T710" i="7"/>
  <c r="S721" i="7"/>
  <c r="P820" i="7"/>
  <c r="S486" i="7"/>
  <c r="T494" i="7"/>
  <c r="Q499" i="7"/>
  <c r="S509" i="7"/>
  <c r="R532" i="7"/>
  <c r="T535" i="7"/>
  <c r="T543" i="7"/>
  <c r="S550" i="7"/>
  <c r="Q555" i="7"/>
  <c r="S565" i="7"/>
  <c r="Q569" i="7"/>
  <c r="T582" i="7"/>
  <c r="Q612" i="7"/>
  <c r="R623" i="7"/>
  <c r="Q627" i="7"/>
  <c r="Q630" i="7"/>
  <c r="T638" i="7"/>
  <c r="S645" i="7"/>
  <c r="R650" i="7"/>
  <c r="R664" i="7"/>
  <c r="P675" i="7"/>
  <c r="P678" i="7"/>
  <c r="R693" i="7"/>
  <c r="P697" i="7"/>
  <c r="R700" i="7"/>
  <c r="S728" i="7"/>
  <c r="Q735" i="7"/>
  <c r="R757" i="7"/>
  <c r="T760" i="7"/>
  <c r="R776" i="7"/>
  <c r="R779" i="7"/>
  <c r="Q785" i="7"/>
  <c r="R790" i="7"/>
  <c r="Q794" i="7"/>
  <c r="R805" i="7"/>
  <c r="T808" i="7"/>
  <c r="S814" i="7"/>
  <c r="Q820" i="7"/>
  <c r="S826" i="7"/>
  <c r="Q829" i="7"/>
  <c r="Q385" i="7"/>
  <c r="P404" i="7"/>
  <c r="P419" i="7"/>
  <c r="P434" i="7"/>
  <c r="Q444" i="7"/>
  <c r="Q452" i="7"/>
  <c r="Q460" i="7"/>
  <c r="P464" i="7"/>
  <c r="T479" i="7"/>
  <c r="T486" i="7"/>
  <c r="P502" i="7"/>
  <c r="R517" i="7"/>
  <c r="S532" i="7"/>
  <c r="Q540" i="7"/>
  <c r="T550" i="7"/>
  <c r="T558" i="7"/>
  <c r="T565" i="7"/>
  <c r="P573" i="7"/>
  <c r="R597" i="7"/>
  <c r="S609" i="7"/>
  <c r="R616" i="7"/>
  <c r="Q620" i="7"/>
  <c r="S623" i="7"/>
  <c r="T645" i="7"/>
  <c r="S650" i="7"/>
  <c r="S654" i="7"/>
  <c r="Q675" i="7"/>
  <c r="S693" i="7"/>
  <c r="S700" i="7"/>
  <c r="S757" i="7"/>
  <c r="S776" i="7"/>
  <c r="S779" i="7"/>
  <c r="R785" i="7"/>
  <c r="R794" i="7"/>
  <c r="S805" i="7"/>
  <c r="T814" i="7"/>
  <c r="R820" i="7"/>
  <c r="R829" i="7"/>
  <c r="R675" i="7"/>
  <c r="T693" i="7"/>
  <c r="T757" i="7"/>
  <c r="T776" i="7"/>
  <c r="S794" i="7"/>
  <c r="T805" i="7"/>
  <c r="S820" i="7"/>
  <c r="S829" i="7"/>
  <c r="P833" i="7"/>
  <c r="P577" i="7"/>
  <c r="P580" i="7"/>
  <c r="Q833" i="7"/>
  <c r="T385" i="7"/>
  <c r="S404" i="7"/>
  <c r="S419" i="7"/>
  <c r="S434" i="7"/>
  <c r="P487" i="7"/>
  <c r="T495" i="7"/>
  <c r="T510" i="7"/>
  <c r="P515" i="7"/>
  <c r="Q544" i="7"/>
  <c r="Q548" i="7"/>
  <c r="P551" i="7"/>
  <c r="Q559" i="7"/>
  <c r="P566" i="7"/>
  <c r="S570" i="7"/>
  <c r="Q577" i="7"/>
  <c r="Q580" i="7"/>
  <c r="P602" i="7"/>
  <c r="R636" i="7"/>
  <c r="S669" i="7"/>
  <c r="Q698" i="7"/>
  <c r="Q705" i="7"/>
  <c r="P708" i="7"/>
  <c r="R712" i="7"/>
  <c r="Q739" i="7"/>
  <c r="Q761" i="7"/>
  <c r="P771" i="7"/>
  <c r="Q780" i="7"/>
  <c r="R797" i="7"/>
  <c r="Q809" i="7"/>
  <c r="R812" i="7"/>
  <c r="P815" i="7"/>
  <c r="Q818" i="7"/>
  <c r="P827" i="7"/>
  <c r="R833" i="7"/>
  <c r="P360" i="7"/>
  <c r="P375" i="7"/>
  <c r="Q476" i="7"/>
  <c r="T487" i="7"/>
  <c r="Q492" i="7"/>
  <c r="Q515" i="7"/>
  <c r="P523" i="7"/>
  <c r="P530" i="7"/>
  <c r="R533" i="7"/>
  <c r="R548" i="7"/>
  <c r="T551" i="7"/>
  <c r="T559" i="7"/>
  <c r="S566" i="7"/>
  <c r="T570" i="7"/>
  <c r="S577" i="7"/>
  <c r="R580" i="7"/>
  <c r="S602" i="7"/>
  <c r="S636" i="7"/>
  <c r="R651" i="7"/>
  <c r="P655" i="7"/>
  <c r="T669" i="7"/>
  <c r="P673" i="7"/>
  <c r="R698" i="7"/>
  <c r="R705" i="7"/>
  <c r="S712" i="7"/>
  <c r="Q771" i="7"/>
  <c r="S833" i="7"/>
  <c r="Q305" i="7"/>
  <c r="P315" i="7"/>
  <c r="Q320" i="7"/>
  <c r="Q349" i="7"/>
  <c r="Q360" i="7"/>
  <c r="Q375" i="7"/>
  <c r="Q394" i="7"/>
  <c r="Q412" i="7"/>
  <c r="Q450" i="7"/>
  <c r="R476" i="7"/>
  <c r="R492" i="7"/>
  <c r="Q500" i="7"/>
  <c r="P503" i="7"/>
  <c r="R515" i="7"/>
  <c r="P518" i="7"/>
  <c r="Q523" i="7"/>
  <c r="S526" i="7"/>
  <c r="S533" i="7"/>
  <c r="S548" i="7"/>
  <c r="Q556" i="7"/>
  <c r="T566" i="7"/>
  <c r="T577" i="7"/>
  <c r="S580" i="7"/>
  <c r="R584" i="7"/>
  <c r="Q591" i="7"/>
  <c r="P595" i="7"/>
  <c r="P598" i="7"/>
  <c r="T602" i="7"/>
  <c r="R613" i="7"/>
  <c r="P628" i="7"/>
  <c r="T636" i="7"/>
  <c r="S651" i="7"/>
  <c r="S655" i="7"/>
  <c r="R662" i="7"/>
  <c r="Q673" i="7"/>
  <c r="Q694" i="7"/>
  <c r="S698" i="7"/>
  <c r="S705" i="7"/>
  <c r="T712" i="7"/>
  <c r="Q716" i="7"/>
  <c r="P726" i="7"/>
  <c r="S739" i="7"/>
  <c r="Q758" i="7"/>
  <c r="R771" i="7"/>
  <c r="Q777" i="7"/>
  <c r="S780" i="7"/>
  <c r="Q783" i="7"/>
  <c r="Q786" i="7"/>
  <c r="P795" i="7"/>
  <c r="P801" i="7"/>
  <c r="Q806" i="7"/>
  <c r="T812" i="7"/>
  <c r="R815" i="7"/>
  <c r="P821" i="7"/>
  <c r="S824" i="7"/>
  <c r="R827" i="7"/>
  <c r="T830" i="7"/>
  <c r="R305" i="7"/>
  <c r="R375" i="7"/>
  <c r="R394" i="7"/>
  <c r="R412" i="7"/>
  <c r="R450" i="7"/>
  <c r="S476" i="7"/>
  <c r="S492" i="7"/>
  <c r="R500" i="7"/>
  <c r="T503" i="7"/>
  <c r="S515" i="7"/>
  <c r="S518" i="7"/>
  <c r="T526" i="7"/>
  <c r="T533" i="7"/>
  <c r="T548" i="7"/>
  <c r="R556" i="7"/>
  <c r="S584" i="7"/>
  <c r="R591" i="7"/>
  <c r="Q595" i="7"/>
  <c r="Q598" i="7"/>
  <c r="S613" i="7"/>
  <c r="P618" i="7"/>
  <c r="Q621" i="7"/>
  <c r="T628" i="7"/>
  <c r="T655" i="7"/>
  <c r="P659" i="7"/>
  <c r="S662" i="7"/>
  <c r="S676" i="7"/>
  <c r="P685" i="7"/>
  <c r="T694" i="7"/>
  <c r="T698" i="7"/>
  <c r="S702" i="7"/>
  <c r="R709" i="7"/>
  <c r="R716" i="7"/>
  <c r="P723" i="7"/>
  <c r="Q726" i="7"/>
  <c r="Q730" i="7"/>
  <c r="Q747" i="7"/>
  <c r="P753" i="7"/>
  <c r="Q762" i="7"/>
  <c r="P765" i="7"/>
  <c r="S771" i="7"/>
  <c r="P774" i="7"/>
  <c r="T780" i="7"/>
  <c r="R786" i="7"/>
  <c r="R792" i="7"/>
  <c r="Q795" i="7"/>
  <c r="Q801" i="7"/>
  <c r="S815" i="7"/>
  <c r="R821" i="7"/>
  <c r="T824" i="7"/>
  <c r="S827" i="7"/>
  <c r="R795" i="7"/>
  <c r="R801" i="7"/>
  <c r="S821" i="7"/>
  <c r="Q508" i="7"/>
  <c r="Q564" i="7"/>
  <c r="P603" i="7"/>
  <c r="S606" i="7"/>
  <c r="Q637" i="7"/>
  <c r="Q644" i="7"/>
  <c r="Q652" i="7"/>
  <c r="P692" i="7"/>
  <c r="S750" i="7"/>
  <c r="P756" i="7"/>
  <c r="Q778" i="7"/>
  <c r="S795" i="7"/>
  <c r="S798" i="7"/>
  <c r="S801" i="7"/>
  <c r="P813" i="7"/>
  <c r="T821" i="7"/>
  <c r="P831" i="7"/>
  <c r="Q834" i="7"/>
  <c r="P474" i="7"/>
  <c r="R485" i="7"/>
  <c r="R508" i="7"/>
  <c r="Q527" i="7"/>
  <c r="P534" i="7"/>
  <c r="P546" i="7"/>
  <c r="R549" i="7"/>
  <c r="R564" i="7"/>
  <c r="R581" i="7"/>
  <c r="T606" i="7"/>
  <c r="P626" i="7"/>
  <c r="R629" i="7"/>
  <c r="R637" i="7"/>
  <c r="R644" i="7"/>
  <c r="R652" i="7"/>
  <c r="P667" i="7"/>
  <c r="S682" i="7"/>
  <c r="Q692" i="7"/>
  <c r="P699" i="7"/>
  <c r="T730" i="7"/>
  <c r="R744" i="7"/>
  <c r="T750" i="7"/>
  <c r="Q756" i="7"/>
  <c r="T762" i="7"/>
  <c r="R778" i="7"/>
  <c r="P781" i="7"/>
  <c r="P787" i="7"/>
  <c r="S789" i="7"/>
  <c r="T798" i="7"/>
  <c r="Q813" i="7"/>
  <c r="P825" i="7"/>
  <c r="R828" i="7"/>
  <c r="Q831" i="7"/>
  <c r="R834" i="7"/>
  <c r="S508" i="7"/>
  <c r="S564" i="7"/>
  <c r="S581" i="7"/>
  <c r="S629" i="7"/>
  <c r="S637" i="7"/>
  <c r="S644" i="7"/>
  <c r="S652" i="7"/>
  <c r="T682" i="7"/>
  <c r="S744" i="7"/>
  <c r="S778" i="7"/>
  <c r="Q825" i="7"/>
  <c r="S828" i="7"/>
  <c r="S8" i="7"/>
  <c r="S24" i="7"/>
  <c r="R31" i="7"/>
  <c r="R47" i="7"/>
  <c r="S88" i="7"/>
  <c r="P93" i="7"/>
  <c r="P4" i="7"/>
  <c r="R6" i="7"/>
  <c r="T8" i="7"/>
  <c r="Q13" i="7"/>
  <c r="S15" i="7"/>
  <c r="P20" i="7"/>
  <c r="R22" i="7"/>
  <c r="T24" i="7"/>
  <c r="Q29" i="7"/>
  <c r="S31" i="7"/>
  <c r="P36" i="7"/>
  <c r="R38" i="7"/>
  <c r="T40" i="7"/>
  <c r="Q45" i="7"/>
  <c r="S47" i="7"/>
  <c r="P52" i="7"/>
  <c r="R54" i="7"/>
  <c r="T56" i="7"/>
  <c r="Q61" i="7"/>
  <c r="S63" i="7"/>
  <c r="P68" i="7"/>
  <c r="R70" i="7"/>
  <c r="T72" i="7"/>
  <c r="Q77" i="7"/>
  <c r="S79" i="7"/>
  <c r="P84" i="7"/>
  <c r="R86" i="7"/>
  <c r="T88" i="7"/>
  <c r="Q93" i="7"/>
  <c r="S95" i="7"/>
  <c r="P100" i="7"/>
  <c r="R102" i="7"/>
  <c r="T104" i="7"/>
  <c r="Q109" i="7"/>
  <c r="S111" i="7"/>
  <c r="P116" i="7"/>
  <c r="R118" i="7"/>
  <c r="T120" i="7"/>
  <c r="Q125" i="7"/>
  <c r="S127" i="7"/>
  <c r="P132" i="7"/>
  <c r="R134" i="7"/>
  <c r="T136" i="7"/>
  <c r="Q141" i="7"/>
  <c r="S143" i="7"/>
  <c r="P148" i="7"/>
  <c r="R150" i="7"/>
  <c r="T152" i="7"/>
  <c r="Q157" i="7"/>
  <c r="S159" i="7"/>
  <c r="Q164" i="7"/>
  <c r="Q180" i="7"/>
  <c r="Q183" i="7"/>
  <c r="S191" i="7"/>
  <c r="Q194" i="7"/>
  <c r="S203" i="7"/>
  <c r="Q203" i="7"/>
  <c r="P222" i="7"/>
  <c r="R8" i="7"/>
  <c r="Q15" i="7"/>
  <c r="R24" i="7"/>
  <c r="Q6" i="7"/>
  <c r="P13" i="7"/>
  <c r="S40" i="7"/>
  <c r="P45" i="7"/>
  <c r="S56" i="7"/>
  <c r="R63" i="7"/>
  <c r="S72" i="7"/>
  <c r="P77" i="7"/>
  <c r="S6" i="7"/>
  <c r="R13" i="7"/>
  <c r="T15" i="7"/>
  <c r="Q20" i="7"/>
  <c r="S22" i="7"/>
  <c r="R29" i="7"/>
  <c r="T31" i="7"/>
  <c r="Q36" i="7"/>
  <c r="S38" i="7"/>
  <c r="R45" i="7"/>
  <c r="T47" i="7"/>
  <c r="Q52" i="7"/>
  <c r="S54" i="7"/>
  <c r="R61" i="7"/>
  <c r="T63" i="7"/>
  <c r="Q68" i="7"/>
  <c r="R77" i="7"/>
  <c r="T79" i="7"/>
  <c r="Q84" i="7"/>
  <c r="R93" i="7"/>
  <c r="T95" i="7"/>
  <c r="Q100" i="7"/>
  <c r="R109" i="7"/>
  <c r="T111" i="7"/>
  <c r="Q116" i="7"/>
  <c r="R125" i="7"/>
  <c r="T127" i="7"/>
  <c r="Q132" i="7"/>
  <c r="R141" i="7"/>
  <c r="T143" i="7"/>
  <c r="Q148" i="7"/>
  <c r="R157" i="7"/>
  <c r="T159" i="7"/>
  <c r="R164" i="7"/>
  <c r="S172" i="7"/>
  <c r="R172" i="7"/>
  <c r="Q172" i="7"/>
  <c r="S180" i="7"/>
  <c r="R183" i="7"/>
  <c r="T191" i="7"/>
  <c r="R194" i="7"/>
  <c r="P203" i="7"/>
  <c r="T229" i="7"/>
  <c r="S229" i="7"/>
  <c r="R229" i="7"/>
  <c r="Q229" i="7"/>
  <c r="Q246" i="7"/>
  <c r="T246" i="7"/>
  <c r="T22" i="7"/>
  <c r="S29" i="7"/>
  <c r="S61" i="7"/>
  <c r="R84" i="7"/>
  <c r="R100" i="7"/>
  <c r="S109" i="7"/>
  <c r="R116" i="7"/>
  <c r="S125" i="7"/>
  <c r="R132" i="7"/>
  <c r="S141" i="7"/>
  <c r="R148" i="7"/>
  <c r="S157" i="7"/>
  <c r="S164" i="7"/>
  <c r="T180" i="7"/>
  <c r="S183" i="7"/>
  <c r="S194" i="7"/>
  <c r="T213" i="7"/>
  <c r="S213" i="7"/>
  <c r="R213" i="7"/>
  <c r="Q213" i="7"/>
  <c r="S235" i="7"/>
  <c r="R235" i="7"/>
  <c r="Q235" i="7"/>
  <c r="R242" i="7"/>
  <c r="Q242" i="7"/>
  <c r="P242" i="7"/>
  <c r="S252" i="7"/>
  <c r="R252" i="7"/>
  <c r="Q252" i="7"/>
  <c r="P252" i="7"/>
  <c r="P48" i="7"/>
  <c r="P64" i="7"/>
  <c r="P80" i="7"/>
  <c r="P96" i="7"/>
  <c r="P112" i="7"/>
  <c r="P128" i="7"/>
  <c r="P144" i="7"/>
  <c r="P160" i="7"/>
  <c r="T181" i="7"/>
  <c r="S181" i="7"/>
  <c r="R181" i="7"/>
  <c r="P192" i="7"/>
  <c r="R210" i="7"/>
  <c r="P210" i="7"/>
  <c r="P219" i="7"/>
  <c r="P223" i="7"/>
  <c r="T274" i="7"/>
  <c r="S274" i="7"/>
  <c r="R274" i="7"/>
  <c r="Q274" i="7"/>
  <c r="P274" i="7"/>
  <c r="Q48" i="7"/>
  <c r="Q80" i="7"/>
  <c r="Q96" i="7"/>
  <c r="Q112" i="7"/>
  <c r="Q128" i="7"/>
  <c r="Q144" i="7"/>
  <c r="Q160" i="7"/>
  <c r="T165" i="7"/>
  <c r="S165" i="7"/>
  <c r="Q192" i="7"/>
  <c r="S204" i="7"/>
  <c r="R204" i="7"/>
  <c r="Q204" i="7"/>
  <c r="P204" i="7"/>
  <c r="Q210" i="7"/>
  <c r="Q223" i="7"/>
  <c r="R226" i="7"/>
  <c r="Q226" i="7"/>
  <c r="P226" i="7"/>
  <c r="P230" i="7"/>
  <c r="R271" i="7"/>
  <c r="Q271" i="7"/>
  <c r="P271" i="7"/>
  <c r="P32" i="7"/>
  <c r="Q16" i="7"/>
  <c r="P23" i="7"/>
  <c r="P30" i="7"/>
  <c r="Q39" i="7"/>
  <c r="P46" i="7"/>
  <c r="P78" i="7"/>
  <c r="R80" i="7"/>
  <c r="P94" i="7"/>
  <c r="R96" i="7"/>
  <c r="P110" i="7"/>
  <c r="R112" i="7"/>
  <c r="P126" i="7"/>
  <c r="R128" i="7"/>
  <c r="P142" i="7"/>
  <c r="R144" i="7"/>
  <c r="P158" i="7"/>
  <c r="R160" i="7"/>
  <c r="P165" i="7"/>
  <c r="Q170" i="7"/>
  <c r="P170" i="7"/>
  <c r="P173" i="7"/>
  <c r="R192" i="7"/>
  <c r="R223" i="7"/>
  <c r="S236" i="7"/>
  <c r="R236" i="7"/>
  <c r="Q236" i="7"/>
  <c r="P236" i="7"/>
  <c r="Q32" i="7"/>
  <c r="Q7" i="7"/>
  <c r="P14" i="7"/>
  <c r="Q55" i="7"/>
  <c r="S16" i="7"/>
  <c r="R23" i="7"/>
  <c r="R55" i="7"/>
  <c r="S80" i="7"/>
  <c r="S128" i="7"/>
  <c r="S144" i="7"/>
  <c r="S160" i="7"/>
  <c r="T190" i="7"/>
  <c r="S190" i="7"/>
  <c r="S192" i="7"/>
  <c r="S220" i="7"/>
  <c r="R220" i="7"/>
  <c r="Q220" i="7"/>
  <c r="P220" i="7"/>
  <c r="S223" i="7"/>
  <c r="Q23" i="7"/>
  <c r="R32" i="7"/>
  <c r="P62" i="7"/>
  <c r="P5" i="7"/>
  <c r="S48" i="7"/>
  <c r="P53" i="7"/>
  <c r="Q94" i="7"/>
  <c r="S112" i="7"/>
  <c r="Q5" i="7"/>
  <c r="S7" i="7"/>
  <c r="P12" i="7"/>
  <c r="R14" i="7"/>
  <c r="T16" i="7"/>
  <c r="Q21" i="7"/>
  <c r="S23" i="7"/>
  <c r="P28" i="7"/>
  <c r="R30" i="7"/>
  <c r="T32" i="7"/>
  <c r="Q37" i="7"/>
  <c r="S39" i="7"/>
  <c r="P44" i="7"/>
  <c r="R46" i="7"/>
  <c r="T48" i="7"/>
  <c r="Q53" i="7"/>
  <c r="S55" i="7"/>
  <c r="P60" i="7"/>
  <c r="R62" i="7"/>
  <c r="T64" i="7"/>
  <c r="Q69" i="7"/>
  <c r="S71" i="7"/>
  <c r="P76" i="7"/>
  <c r="R78" i="7"/>
  <c r="Q85" i="7"/>
  <c r="S87" i="7"/>
  <c r="P92" i="7"/>
  <c r="R94" i="7"/>
  <c r="T96" i="7"/>
  <c r="Q101" i="7"/>
  <c r="S103" i="7"/>
  <c r="P108" i="7"/>
  <c r="R110" i="7"/>
  <c r="Q117" i="7"/>
  <c r="S119" i="7"/>
  <c r="P124" i="7"/>
  <c r="R126" i="7"/>
  <c r="Q133" i="7"/>
  <c r="S135" i="7"/>
  <c r="P140" i="7"/>
  <c r="R142" i="7"/>
  <c r="Q149" i="7"/>
  <c r="S151" i="7"/>
  <c r="P156" i="7"/>
  <c r="R158" i="7"/>
  <c r="R165" i="7"/>
  <c r="S170" i="7"/>
  <c r="R173" i="7"/>
  <c r="P176" i="7"/>
  <c r="T178" i="7"/>
  <c r="P187" i="7"/>
  <c r="P190" i="7"/>
  <c r="T199" i="7"/>
  <c r="S199" i="7"/>
  <c r="R214" i="7"/>
  <c r="T220" i="7"/>
  <c r="S230" i="7"/>
  <c r="T267" i="7"/>
  <c r="S267" i="7"/>
  <c r="R267" i="7"/>
  <c r="Q267" i="7"/>
  <c r="S219" i="7"/>
  <c r="R219" i="7"/>
  <c r="Q219" i="7"/>
  <c r="P7" i="7"/>
  <c r="Q64" i="7"/>
  <c r="R16" i="7"/>
  <c r="R7" i="7"/>
  <c r="R39" i="7"/>
  <c r="S64" i="7"/>
  <c r="P69" i="7"/>
  <c r="R5" i="7"/>
  <c r="Q12" i="7"/>
  <c r="Q28" i="7"/>
  <c r="S30" i="7"/>
  <c r="R37" i="7"/>
  <c r="T39" i="7"/>
  <c r="Q60" i="7"/>
  <c r="S62" i="7"/>
  <c r="R69" i="7"/>
  <c r="T71" i="7"/>
  <c r="Q76" i="7"/>
  <c r="S78" i="7"/>
  <c r="R85" i="7"/>
  <c r="Q92" i="7"/>
  <c r="S94" i="7"/>
  <c r="R101" i="7"/>
  <c r="Q108" i="7"/>
  <c r="S110" i="7"/>
  <c r="R117" i="7"/>
  <c r="Q124" i="7"/>
  <c r="S126" i="7"/>
  <c r="R133" i="7"/>
  <c r="Q140" i="7"/>
  <c r="S142" i="7"/>
  <c r="R149" i="7"/>
  <c r="Q156" i="7"/>
  <c r="S158" i="7"/>
  <c r="T170" i="7"/>
  <c r="T173" i="7"/>
  <c r="Q176" i="7"/>
  <c r="R187" i="7"/>
  <c r="Q190" i="7"/>
  <c r="T208" i="7"/>
  <c r="P208" i="7"/>
  <c r="S214" i="7"/>
  <c r="P237" i="7"/>
  <c r="T237" i="7"/>
  <c r="S237" i="7"/>
  <c r="T254" i="7"/>
  <c r="S254" i="7"/>
  <c r="R254" i="7"/>
  <c r="P267" i="7"/>
  <c r="Q14" i="7"/>
  <c r="P21" i="7"/>
  <c r="Q30" i="7"/>
  <c r="P37" i="7"/>
  <c r="Q46" i="7"/>
  <c r="Q62" i="7"/>
  <c r="Q78" i="7"/>
  <c r="S14" i="7"/>
  <c r="R21" i="7"/>
  <c r="Q44" i="7"/>
  <c r="S46" i="7"/>
  <c r="R53" i="7"/>
  <c r="R60" i="7"/>
  <c r="S69" i="7"/>
  <c r="P74" i="7"/>
  <c r="R76" i="7"/>
  <c r="S85" i="7"/>
  <c r="P90" i="7"/>
  <c r="R92" i="7"/>
  <c r="S101" i="7"/>
  <c r="P106" i="7"/>
  <c r="R108" i="7"/>
  <c r="S117" i="7"/>
  <c r="P122" i="7"/>
  <c r="R124" i="7"/>
  <c r="S133" i="7"/>
  <c r="P138" i="7"/>
  <c r="R140" i="7"/>
  <c r="S149" i="7"/>
  <c r="P154" i="7"/>
  <c r="R156" i="7"/>
  <c r="R163" i="7"/>
  <c r="R176" i="7"/>
  <c r="R179" i="7"/>
  <c r="Q179" i="7"/>
  <c r="P179" i="7"/>
  <c r="Q182" i="7"/>
  <c r="S187" i="7"/>
  <c r="R190" i="7"/>
  <c r="P196" i="7"/>
  <c r="Q199" i="7"/>
  <c r="Q205" i="7"/>
  <c r="Q208" i="7"/>
  <c r="T221" i="7"/>
  <c r="S221" i="7"/>
  <c r="Q237" i="7"/>
  <c r="P254" i="7"/>
  <c r="T290" i="7"/>
  <c r="S290" i="7"/>
  <c r="R290" i="7"/>
  <c r="Q290" i="7"/>
  <c r="P290" i="7"/>
  <c r="S76" i="7"/>
  <c r="S92" i="7"/>
  <c r="S108" i="7"/>
  <c r="S124" i="7"/>
  <c r="S140" i="7"/>
  <c r="S156" i="7"/>
  <c r="T174" i="7"/>
  <c r="S174" i="7"/>
  <c r="S176" i="7"/>
  <c r="T187" i="7"/>
  <c r="Q196" i="7"/>
  <c r="R208" i="7"/>
  <c r="R237" i="7"/>
  <c r="Q254" i="7"/>
  <c r="S268" i="7"/>
  <c r="R268" i="7"/>
  <c r="Q268" i="7"/>
  <c r="P268" i="7"/>
  <c r="P40" i="7"/>
  <c r="P56" i="7"/>
  <c r="P72" i="7"/>
  <c r="P88" i="7"/>
  <c r="P104" i="7"/>
  <c r="P120" i="7"/>
  <c r="P136" i="7"/>
  <c r="P152" i="7"/>
  <c r="R154" i="7"/>
  <c r="P171" i="7"/>
  <c r="P174" i="7"/>
  <c r="S196" i="7"/>
  <c r="S208" i="7"/>
  <c r="Q262" i="7"/>
  <c r="P262" i="7"/>
  <c r="T262" i="7"/>
  <c r="P24" i="7"/>
  <c r="Q8" i="7"/>
  <c r="P15" i="7"/>
  <c r="Q40" i="7"/>
  <c r="R171" i="7"/>
  <c r="Q174" i="7"/>
  <c r="S188" i="7"/>
  <c r="R188" i="7"/>
  <c r="Q188" i="7"/>
  <c r="T196" i="7"/>
  <c r="T212" i="7"/>
  <c r="R212" i="7"/>
  <c r="T228" i="7"/>
  <c r="S228" i="7"/>
  <c r="R228" i="7"/>
  <c r="T238" i="7"/>
  <c r="S238" i="7"/>
  <c r="R238" i="7"/>
  <c r="R255" i="7"/>
  <c r="Q255" i="7"/>
  <c r="R258" i="7"/>
  <c r="Q258" i="7"/>
  <c r="P258" i="7"/>
  <c r="R262" i="7"/>
  <c r="T206" i="7"/>
  <c r="S206" i="7"/>
  <c r="R206" i="7"/>
  <c r="T245" i="7"/>
  <c r="S245" i="7"/>
  <c r="R245" i="7"/>
  <c r="Q245" i="7"/>
  <c r="S251" i="7"/>
  <c r="R251" i="7"/>
  <c r="Q251" i="7"/>
  <c r="P180" i="7"/>
  <c r="P183" i="7"/>
  <c r="T197" i="7"/>
  <c r="S197" i="7"/>
  <c r="R197" i="7"/>
  <c r="Q197" i="7"/>
  <c r="P206" i="7"/>
  <c r="T222" i="7"/>
  <c r="S222" i="7"/>
  <c r="R222" i="7"/>
  <c r="P245" i="7"/>
  <c r="P251" i="7"/>
  <c r="T283" i="7"/>
  <c r="S283" i="7"/>
  <c r="R283" i="7"/>
  <c r="Q283" i="7"/>
  <c r="T306" i="7"/>
  <c r="S306" i="7"/>
  <c r="R306" i="7"/>
  <c r="Q306" i="7"/>
  <c r="P306" i="7"/>
  <c r="T457" i="7"/>
  <c r="S457" i="7"/>
  <c r="P457" i="7"/>
  <c r="T520" i="7"/>
  <c r="S520" i="7"/>
  <c r="R520" i="7"/>
  <c r="Q520" i="7"/>
  <c r="P520" i="7"/>
  <c r="T607" i="7"/>
  <c r="S607" i="7"/>
  <c r="R607" i="7"/>
  <c r="Q607" i="7"/>
  <c r="P607" i="7"/>
  <c r="R244" i="7"/>
  <c r="S253" i="7"/>
  <c r="R260" i="7"/>
  <c r="S269" i="7"/>
  <c r="R276" i="7"/>
  <c r="T278" i="7"/>
  <c r="S285" i="7"/>
  <c r="R292" i="7"/>
  <c r="T294" i="7"/>
  <c r="Q299" i="7"/>
  <c r="S301" i="7"/>
  <c r="R308" i="7"/>
  <c r="T310" i="7"/>
  <c r="Q315" i="7"/>
  <c r="S317" i="7"/>
  <c r="P322" i="7"/>
  <c r="R324" i="7"/>
  <c r="T326" i="7"/>
  <c r="Q331" i="7"/>
  <c r="S333" i="7"/>
  <c r="P338" i="7"/>
  <c r="R340" i="7"/>
  <c r="T342" i="7"/>
  <c r="Q347" i="7"/>
  <c r="S349" i="7"/>
  <c r="P354" i="7"/>
  <c r="T358" i="7"/>
  <c r="Q363" i="7"/>
  <c r="S365" i="7"/>
  <c r="P370" i="7"/>
  <c r="T374" i="7"/>
  <c r="Q379" i="7"/>
  <c r="S381" i="7"/>
  <c r="P386" i="7"/>
  <c r="T409" i="7"/>
  <c r="S409" i="7"/>
  <c r="Q418" i="7"/>
  <c r="T441" i="7"/>
  <c r="S441" i="7"/>
  <c r="Q457" i="7"/>
  <c r="T477" i="7"/>
  <c r="Q477" i="7"/>
  <c r="P477" i="7"/>
  <c r="T481" i="7"/>
  <c r="S481" i="7"/>
  <c r="R481" i="7"/>
  <c r="Q481" i="7"/>
  <c r="S244" i="7"/>
  <c r="T253" i="7"/>
  <c r="S260" i="7"/>
  <c r="T269" i="7"/>
  <c r="T285" i="7"/>
  <c r="R299" i="7"/>
  <c r="T301" i="7"/>
  <c r="R315" i="7"/>
  <c r="T317" i="7"/>
  <c r="Q322" i="7"/>
  <c r="R331" i="7"/>
  <c r="Q338" i="7"/>
  <c r="R347" i="7"/>
  <c r="Q354" i="7"/>
  <c r="R363" i="7"/>
  <c r="Q370" i="7"/>
  <c r="R379" i="7"/>
  <c r="Q386" i="7"/>
  <c r="S391" i="7"/>
  <c r="Q391" i="7"/>
  <c r="T400" i="7"/>
  <c r="S400" i="7"/>
  <c r="R400" i="7"/>
  <c r="S415" i="7"/>
  <c r="R415" i="7"/>
  <c r="P415" i="7"/>
  <c r="R418" i="7"/>
  <c r="T425" i="7"/>
  <c r="S425" i="7"/>
  <c r="R457" i="7"/>
  <c r="T514" i="7"/>
  <c r="S514" i="7"/>
  <c r="R514" i="7"/>
  <c r="Q514" i="7"/>
  <c r="T521" i="7"/>
  <c r="S521" i="7"/>
  <c r="R521" i="7"/>
  <c r="Q521" i="7"/>
  <c r="P521" i="7"/>
  <c r="R615" i="7"/>
  <c r="Q615" i="7"/>
  <c r="P615" i="7"/>
  <c r="S615" i="7"/>
  <c r="T615" i="7"/>
  <c r="P224" i="7"/>
  <c r="P240" i="7"/>
  <c r="P256" i="7"/>
  <c r="P272" i="7"/>
  <c r="P288" i="7"/>
  <c r="S299" i="7"/>
  <c r="P304" i="7"/>
  <c r="S315" i="7"/>
  <c r="P320" i="7"/>
  <c r="R322" i="7"/>
  <c r="S331" i="7"/>
  <c r="P336" i="7"/>
  <c r="R338" i="7"/>
  <c r="S347" i="7"/>
  <c r="P352" i="7"/>
  <c r="R354" i="7"/>
  <c r="S363" i="7"/>
  <c r="P368" i="7"/>
  <c r="R370" i="7"/>
  <c r="S379" i="7"/>
  <c r="P384" i="7"/>
  <c r="R386" i="7"/>
  <c r="P391" i="7"/>
  <c r="P394" i="7"/>
  <c r="P400" i="7"/>
  <c r="Q409" i="7"/>
  <c r="Q415" i="7"/>
  <c r="S418" i="7"/>
  <c r="P425" i="7"/>
  <c r="Q441" i="7"/>
  <c r="S477" i="7"/>
  <c r="T488" i="7"/>
  <c r="S488" i="7"/>
  <c r="R488" i="7"/>
  <c r="Q488" i="7"/>
  <c r="P488" i="7"/>
  <c r="P514" i="7"/>
  <c r="S322" i="7"/>
  <c r="S338" i="7"/>
  <c r="S354" i="7"/>
  <c r="S370" i="7"/>
  <c r="S386" i="7"/>
  <c r="S458" i="7"/>
  <c r="R458" i="7"/>
  <c r="T482" i="7"/>
  <c r="R482" i="7"/>
  <c r="Q482" i="7"/>
  <c r="T522" i="7"/>
  <c r="S522" i="7"/>
  <c r="R522" i="7"/>
  <c r="T635" i="7"/>
  <c r="S635" i="7"/>
  <c r="R635" i="7"/>
  <c r="Q635" i="7"/>
  <c r="P635" i="7"/>
  <c r="P270" i="7"/>
  <c r="P286" i="7"/>
  <c r="P302" i="7"/>
  <c r="P318" i="7"/>
  <c r="P334" i="7"/>
  <c r="P350" i="7"/>
  <c r="P366" i="7"/>
  <c r="R368" i="7"/>
  <c r="P382" i="7"/>
  <c r="R384" i="7"/>
  <c r="T391" i="7"/>
  <c r="Q397" i="7"/>
  <c r="P397" i="7"/>
  <c r="T448" i="7"/>
  <c r="S448" i="7"/>
  <c r="R448" i="7"/>
  <c r="P458" i="7"/>
  <c r="R478" i="7"/>
  <c r="Q478" i="7"/>
  <c r="P478" i="7"/>
  <c r="P482" i="7"/>
  <c r="T489" i="7"/>
  <c r="S489" i="7"/>
  <c r="Q489" i="7"/>
  <c r="P489" i="7"/>
  <c r="P522" i="7"/>
  <c r="Q366" i="7"/>
  <c r="Q382" i="7"/>
  <c r="T401" i="7"/>
  <c r="R401" i="7"/>
  <c r="T416" i="7"/>
  <c r="S416" i="7"/>
  <c r="R416" i="7"/>
  <c r="T432" i="7"/>
  <c r="S432" i="7"/>
  <c r="R432" i="7"/>
  <c r="S442" i="7"/>
  <c r="R442" i="7"/>
  <c r="P448" i="7"/>
  <c r="Q458" i="7"/>
  <c r="T461" i="7"/>
  <c r="Q461" i="7"/>
  <c r="P461" i="7"/>
  <c r="T465" i="7"/>
  <c r="R465" i="7"/>
  <c r="Q465" i="7"/>
  <c r="S478" i="7"/>
  <c r="S482" i="7"/>
  <c r="R489" i="7"/>
  <c r="Q522" i="7"/>
  <c r="T536" i="7"/>
  <c r="S536" i="7"/>
  <c r="R536" i="7"/>
  <c r="Q536" i="7"/>
  <c r="P536" i="7"/>
  <c r="S215" i="7"/>
  <c r="S231" i="7"/>
  <c r="S247" i="7"/>
  <c r="Q261" i="7"/>
  <c r="S263" i="7"/>
  <c r="R270" i="7"/>
  <c r="Q277" i="7"/>
  <c r="S279" i="7"/>
  <c r="P284" i="7"/>
  <c r="R286" i="7"/>
  <c r="Q293" i="7"/>
  <c r="S295" i="7"/>
  <c r="P300" i="7"/>
  <c r="R302" i="7"/>
  <c r="Q309" i="7"/>
  <c r="S311" i="7"/>
  <c r="P316" i="7"/>
  <c r="R318" i="7"/>
  <c r="Q325" i="7"/>
  <c r="S327" i="7"/>
  <c r="P332" i="7"/>
  <c r="R334" i="7"/>
  <c r="Q341" i="7"/>
  <c r="S343" i="7"/>
  <c r="P348" i="7"/>
  <c r="R350" i="7"/>
  <c r="Q357" i="7"/>
  <c r="S359" i="7"/>
  <c r="P364" i="7"/>
  <c r="R366" i="7"/>
  <c r="Q373" i="7"/>
  <c r="S375" i="7"/>
  <c r="P380" i="7"/>
  <c r="R382" i="7"/>
  <c r="Q389" i="7"/>
  <c r="S392" i="7"/>
  <c r="Q392" i="7"/>
  <c r="S397" i="7"/>
  <c r="P401" i="7"/>
  <c r="P410" i="7"/>
  <c r="P416" i="7"/>
  <c r="S426" i="7"/>
  <c r="R426" i="7"/>
  <c r="P432" i="7"/>
  <c r="P442" i="7"/>
  <c r="Q448" i="7"/>
  <c r="T458" i="7"/>
  <c r="R461" i="7"/>
  <c r="P465" i="7"/>
  <c r="T478" i="7"/>
  <c r="T646" i="7"/>
  <c r="S646" i="7"/>
  <c r="R646" i="7"/>
  <c r="Q646" i="7"/>
  <c r="P646" i="7"/>
  <c r="P195" i="7"/>
  <c r="P211" i="7"/>
  <c r="P227" i="7"/>
  <c r="P243" i="7"/>
  <c r="P259" i="7"/>
  <c r="R261" i="7"/>
  <c r="S270" i="7"/>
  <c r="P275" i="7"/>
  <c r="R277" i="7"/>
  <c r="Q284" i="7"/>
  <c r="S286" i="7"/>
  <c r="P291" i="7"/>
  <c r="R293" i="7"/>
  <c r="Q300" i="7"/>
  <c r="S302" i="7"/>
  <c r="P307" i="7"/>
  <c r="R309" i="7"/>
  <c r="Q316" i="7"/>
  <c r="S318" i="7"/>
  <c r="P323" i="7"/>
  <c r="R325" i="7"/>
  <c r="Q332" i="7"/>
  <c r="S334" i="7"/>
  <c r="P339" i="7"/>
  <c r="R341" i="7"/>
  <c r="Q348" i="7"/>
  <c r="S350" i="7"/>
  <c r="P355" i="7"/>
  <c r="R357" i="7"/>
  <c r="Q364" i="7"/>
  <c r="S366" i="7"/>
  <c r="P371" i="7"/>
  <c r="R373" i="7"/>
  <c r="Q380" i="7"/>
  <c r="S382" i="7"/>
  <c r="P387" i="7"/>
  <c r="R389" i="7"/>
  <c r="P392" i="7"/>
  <c r="T397" i="7"/>
  <c r="Q401" i="7"/>
  <c r="Q410" i="7"/>
  <c r="Q416" i="7"/>
  <c r="P426" i="7"/>
  <c r="Q432" i="7"/>
  <c r="Q442" i="7"/>
  <c r="Q445" i="7"/>
  <c r="P445" i="7"/>
  <c r="S461" i="7"/>
  <c r="S465" i="7"/>
  <c r="T490" i="7"/>
  <c r="S490" i="7"/>
  <c r="R490" i="7"/>
  <c r="P186" i="7"/>
  <c r="Q195" i="7"/>
  <c r="P202" i="7"/>
  <c r="Q211" i="7"/>
  <c r="P218" i="7"/>
  <c r="Q227" i="7"/>
  <c r="P234" i="7"/>
  <c r="Q243" i="7"/>
  <c r="P250" i="7"/>
  <c r="Q259" i="7"/>
  <c r="S261" i="7"/>
  <c r="P266" i="7"/>
  <c r="Q275" i="7"/>
  <c r="S277" i="7"/>
  <c r="R284" i="7"/>
  <c r="Q291" i="7"/>
  <c r="S293" i="7"/>
  <c r="R300" i="7"/>
  <c r="Q307" i="7"/>
  <c r="S309" i="7"/>
  <c r="R316" i="7"/>
  <c r="Q323" i="7"/>
  <c r="S325" i="7"/>
  <c r="R332" i="7"/>
  <c r="Q339" i="7"/>
  <c r="S341" i="7"/>
  <c r="R348" i="7"/>
  <c r="Q355" i="7"/>
  <c r="S357" i="7"/>
  <c r="R364" i="7"/>
  <c r="Q371" i="7"/>
  <c r="S373" i="7"/>
  <c r="R380" i="7"/>
  <c r="Q387" i="7"/>
  <c r="S389" i="7"/>
  <c r="R392" i="7"/>
  <c r="S401" i="7"/>
  <c r="S407" i="7"/>
  <c r="R407" i="7"/>
  <c r="Q407" i="7"/>
  <c r="R410" i="7"/>
  <c r="Q413" i="7"/>
  <c r="P413" i="7"/>
  <c r="Q426" i="7"/>
  <c r="Q429" i="7"/>
  <c r="P429" i="7"/>
  <c r="T442" i="7"/>
  <c r="R445" i="7"/>
  <c r="T449" i="7"/>
  <c r="R449" i="7"/>
  <c r="Q449" i="7"/>
  <c r="S455" i="7"/>
  <c r="R455" i="7"/>
  <c r="Q455" i="7"/>
  <c r="T472" i="7"/>
  <c r="S472" i="7"/>
  <c r="Q472" i="7"/>
  <c r="P472" i="7"/>
  <c r="P490" i="7"/>
  <c r="T497" i="7"/>
  <c r="S497" i="7"/>
  <c r="R497" i="7"/>
  <c r="Q497" i="7"/>
  <c r="T680" i="7"/>
  <c r="S680" i="7"/>
  <c r="R680" i="7"/>
  <c r="Q680" i="7"/>
  <c r="P680" i="7"/>
  <c r="S284" i="7"/>
  <c r="S300" i="7"/>
  <c r="S316" i="7"/>
  <c r="S332" i="7"/>
  <c r="S348" i="7"/>
  <c r="S364" i="7"/>
  <c r="S380" i="7"/>
  <c r="T392" i="7"/>
  <c r="R398" i="7"/>
  <c r="Q398" i="7"/>
  <c r="P398" i="7"/>
  <c r="P407" i="7"/>
  <c r="T410" i="7"/>
  <c r="R413" i="7"/>
  <c r="T417" i="7"/>
  <c r="R417" i="7"/>
  <c r="T426" i="7"/>
  <c r="R429" i="7"/>
  <c r="T433" i="7"/>
  <c r="R433" i="7"/>
  <c r="Q433" i="7"/>
  <c r="S439" i="7"/>
  <c r="R439" i="7"/>
  <c r="Q439" i="7"/>
  <c r="S445" i="7"/>
  <c r="P449" i="7"/>
  <c r="P455" i="7"/>
  <c r="R462" i="7"/>
  <c r="Q462" i="7"/>
  <c r="P462" i="7"/>
  <c r="T466" i="7"/>
  <c r="R466" i="7"/>
  <c r="Q466" i="7"/>
  <c r="R472" i="7"/>
  <c r="Q490" i="7"/>
  <c r="P497" i="7"/>
  <c r="T504" i="7"/>
  <c r="S504" i="7"/>
  <c r="R504" i="7"/>
  <c r="Q504" i="7"/>
  <c r="P504" i="7"/>
  <c r="S423" i="7"/>
  <c r="R423" i="7"/>
  <c r="Q423" i="7"/>
  <c r="T552" i="7"/>
  <c r="S552" i="7"/>
  <c r="R552" i="7"/>
  <c r="Q552" i="7"/>
  <c r="P552" i="7"/>
  <c r="P666" i="7"/>
  <c r="T666" i="7"/>
  <c r="S666" i="7"/>
  <c r="R666" i="7"/>
  <c r="Q666" i="7"/>
  <c r="P287" i="7"/>
  <c r="P303" i="7"/>
  <c r="P319" i="7"/>
  <c r="P335" i="7"/>
  <c r="P351" i="7"/>
  <c r="P367" i="7"/>
  <c r="P383" i="7"/>
  <c r="P402" i="7"/>
  <c r="P423" i="7"/>
  <c r="T473" i="7"/>
  <c r="S473" i="7"/>
  <c r="Q473" i="7"/>
  <c r="P473" i="7"/>
  <c r="T498" i="7"/>
  <c r="S498" i="7"/>
  <c r="R498" i="7"/>
  <c r="Q498" i="7"/>
  <c r="T505" i="7"/>
  <c r="S505" i="7"/>
  <c r="R505" i="7"/>
  <c r="Q505" i="7"/>
  <c r="P505" i="7"/>
  <c r="P278" i="7"/>
  <c r="Q287" i="7"/>
  <c r="P294" i="7"/>
  <c r="Q303" i="7"/>
  <c r="P310" i="7"/>
  <c r="Q319" i="7"/>
  <c r="P326" i="7"/>
  <c r="Q335" i="7"/>
  <c r="P342" i="7"/>
  <c r="Q351" i="7"/>
  <c r="P358" i="7"/>
  <c r="Q367" i="7"/>
  <c r="P374" i="7"/>
  <c r="Q383" i="7"/>
  <c r="P393" i="7"/>
  <c r="Q402" i="7"/>
  <c r="T408" i="7"/>
  <c r="S408" i="7"/>
  <c r="Q408" i="7"/>
  <c r="T423" i="7"/>
  <c r="R446" i="7"/>
  <c r="Q446" i="7"/>
  <c r="P446" i="7"/>
  <c r="T456" i="7"/>
  <c r="S456" i="7"/>
  <c r="Q456" i="7"/>
  <c r="P456" i="7"/>
  <c r="R473" i="7"/>
  <c r="P498" i="7"/>
  <c r="T740" i="7"/>
  <c r="S740" i="7"/>
  <c r="R740" i="7"/>
  <c r="Q740" i="7"/>
  <c r="P740" i="7"/>
  <c r="Q393" i="7"/>
  <c r="S399" i="7"/>
  <c r="R399" i="7"/>
  <c r="P399" i="7"/>
  <c r="R402" i="7"/>
  <c r="P408" i="7"/>
  <c r="R414" i="7"/>
  <c r="Q414" i="7"/>
  <c r="P414" i="7"/>
  <c r="R430" i="7"/>
  <c r="Q430" i="7"/>
  <c r="P430" i="7"/>
  <c r="T440" i="7"/>
  <c r="S440" i="7"/>
  <c r="Q440" i="7"/>
  <c r="P440" i="7"/>
  <c r="S446" i="7"/>
  <c r="P450" i="7"/>
  <c r="R456" i="7"/>
  <c r="T506" i="7"/>
  <c r="S506" i="7"/>
  <c r="R506" i="7"/>
  <c r="T424" i="7"/>
  <c r="S424" i="7"/>
  <c r="Q424" i="7"/>
  <c r="P424" i="7"/>
  <c r="S474" i="7"/>
  <c r="R474" i="7"/>
  <c r="T513" i="7"/>
  <c r="S513" i="7"/>
  <c r="R513" i="7"/>
  <c r="Q513" i="7"/>
  <c r="T717" i="7"/>
  <c r="S717" i="7"/>
  <c r="R717" i="7"/>
  <c r="Q717" i="7"/>
  <c r="P717" i="7"/>
  <c r="Q529" i="7"/>
  <c r="R538" i="7"/>
  <c r="Q545" i="7"/>
  <c r="R554" i="7"/>
  <c r="Q561" i="7"/>
  <c r="R568" i="7"/>
  <c r="R593" i="7"/>
  <c r="T610" i="7"/>
  <c r="S610" i="7"/>
  <c r="R618" i="7"/>
  <c r="Q632" i="7"/>
  <c r="T649" i="7"/>
  <c r="S649" i="7"/>
  <c r="R649" i="7"/>
  <c r="Q660" i="7"/>
  <c r="T697" i="7"/>
  <c r="S697" i="7"/>
  <c r="R697" i="7"/>
  <c r="Q708" i="7"/>
  <c r="R775" i="7"/>
  <c r="Q775" i="7"/>
  <c r="P775" i="7"/>
  <c r="T775" i="7"/>
  <c r="S775" i="7"/>
  <c r="P431" i="7"/>
  <c r="P447" i="7"/>
  <c r="P463" i="7"/>
  <c r="P479" i="7"/>
  <c r="P495" i="7"/>
  <c r="P511" i="7"/>
  <c r="P527" i="7"/>
  <c r="R529" i="7"/>
  <c r="S538" i="7"/>
  <c r="P543" i="7"/>
  <c r="R545" i="7"/>
  <c r="S554" i="7"/>
  <c r="P559" i="7"/>
  <c r="R561" i="7"/>
  <c r="S568" i="7"/>
  <c r="P571" i="7"/>
  <c r="P582" i="7"/>
  <c r="T585" i="7"/>
  <c r="S585" i="7"/>
  <c r="R585" i="7"/>
  <c r="S593" i="7"/>
  <c r="P596" i="7"/>
  <c r="P610" i="7"/>
  <c r="S618" i="7"/>
  <c r="P621" i="7"/>
  <c r="R632" i="7"/>
  <c r="P649" i="7"/>
  <c r="R660" i="7"/>
  <c r="R663" i="7"/>
  <c r="Q663" i="7"/>
  <c r="P663" i="7"/>
  <c r="S663" i="7"/>
  <c r="P683" i="7"/>
  <c r="R708" i="7"/>
  <c r="R711" i="7"/>
  <c r="Q711" i="7"/>
  <c r="P711" i="7"/>
  <c r="T711" i="7"/>
  <c r="S711" i="7"/>
  <c r="S720" i="7"/>
  <c r="R720" i="7"/>
  <c r="Q720" i="7"/>
  <c r="T720" i="7"/>
  <c r="T729" i="7"/>
  <c r="S729" i="7"/>
  <c r="R729" i="7"/>
  <c r="S752" i="7"/>
  <c r="R752" i="7"/>
  <c r="Q752" i="7"/>
  <c r="T752" i="7"/>
  <c r="S529" i="7"/>
  <c r="T538" i="7"/>
  <c r="S545" i="7"/>
  <c r="T554" i="7"/>
  <c r="S561" i="7"/>
  <c r="T568" i="7"/>
  <c r="T593" i="7"/>
  <c r="S624" i="7"/>
  <c r="R624" i="7"/>
  <c r="Q624" i="7"/>
  <c r="T624" i="7"/>
  <c r="S632" i="7"/>
  <c r="T658" i="7"/>
  <c r="S658" i="7"/>
  <c r="S660" i="7"/>
  <c r="T706" i="7"/>
  <c r="S706" i="7"/>
  <c r="S708" i="7"/>
  <c r="R743" i="7"/>
  <c r="Q743" i="7"/>
  <c r="P743" i="7"/>
  <c r="T743" i="7"/>
  <c r="S743" i="7"/>
  <c r="T770" i="7"/>
  <c r="S770" i="7"/>
  <c r="P770" i="7"/>
  <c r="S832" i="7"/>
  <c r="R832" i="7"/>
  <c r="Q832" i="7"/>
  <c r="P832" i="7"/>
  <c r="T832" i="7"/>
  <c r="Q422" i="7"/>
  <c r="R431" i="7"/>
  <c r="Q438" i="7"/>
  <c r="R447" i="7"/>
  <c r="Q454" i="7"/>
  <c r="R463" i="7"/>
  <c r="Q470" i="7"/>
  <c r="R479" i="7"/>
  <c r="Q486" i="7"/>
  <c r="P493" i="7"/>
  <c r="R495" i="7"/>
  <c r="Q502" i="7"/>
  <c r="P509" i="7"/>
  <c r="R511" i="7"/>
  <c r="Q518" i="7"/>
  <c r="P525" i="7"/>
  <c r="R527" i="7"/>
  <c r="Q534" i="7"/>
  <c r="P541" i="7"/>
  <c r="R543" i="7"/>
  <c r="Q550" i="7"/>
  <c r="P557" i="7"/>
  <c r="R559" i="7"/>
  <c r="Q566" i="7"/>
  <c r="R571" i="7"/>
  <c r="R582" i="7"/>
  <c r="R596" i="7"/>
  <c r="R599" i="7"/>
  <c r="Q599" i="7"/>
  <c r="P599" i="7"/>
  <c r="S599" i="7"/>
  <c r="Q602" i="7"/>
  <c r="R610" i="7"/>
  <c r="P616" i="7"/>
  <c r="R621" i="7"/>
  <c r="P624" i="7"/>
  <c r="Q655" i="7"/>
  <c r="P658" i="7"/>
  <c r="Q669" i="7"/>
  <c r="S672" i="7"/>
  <c r="R672" i="7"/>
  <c r="Q672" i="7"/>
  <c r="T672" i="7"/>
  <c r="R683" i="7"/>
  <c r="R694" i="7"/>
  <c r="Q703" i="7"/>
  <c r="P706" i="7"/>
  <c r="Q729" i="7"/>
  <c r="T738" i="7"/>
  <c r="S738" i="7"/>
  <c r="Q770" i="7"/>
  <c r="Q493" i="7"/>
  <c r="Q509" i="7"/>
  <c r="Q525" i="7"/>
  <c r="Q541" i="7"/>
  <c r="Q557" i="7"/>
  <c r="S569" i="7"/>
  <c r="R569" i="7"/>
  <c r="S571" i="7"/>
  <c r="T594" i="7"/>
  <c r="S594" i="7"/>
  <c r="T599" i="7"/>
  <c r="Q616" i="7"/>
  <c r="Q658" i="7"/>
  <c r="P672" i="7"/>
  <c r="S683" i="7"/>
  <c r="Q706" i="7"/>
  <c r="Q712" i="7"/>
  <c r="P715" i="7"/>
  <c r="P738" i="7"/>
  <c r="P747" i="7"/>
  <c r="R770" i="7"/>
  <c r="T633" i="7"/>
  <c r="S633" i="7"/>
  <c r="R633" i="7"/>
  <c r="S608" i="7"/>
  <c r="R608" i="7"/>
  <c r="Q608" i="7"/>
  <c r="T608" i="7"/>
  <c r="R647" i="7"/>
  <c r="Q647" i="7"/>
  <c r="P647" i="7"/>
  <c r="S647" i="7"/>
  <c r="T681" i="7"/>
  <c r="S681" i="7"/>
  <c r="R681" i="7"/>
  <c r="S800" i="7"/>
  <c r="R800" i="7"/>
  <c r="Q800" i="7"/>
  <c r="P800" i="7"/>
  <c r="T800" i="7"/>
  <c r="Q530" i="7"/>
  <c r="P537" i="7"/>
  <c r="Q546" i="7"/>
  <c r="P553" i="7"/>
  <c r="Q562" i="7"/>
  <c r="R583" i="7"/>
  <c r="Q583" i="7"/>
  <c r="P583" i="7"/>
  <c r="S583" i="7"/>
  <c r="Q586" i="7"/>
  <c r="P600" i="7"/>
  <c r="P608" i="7"/>
  <c r="Q625" i="7"/>
  <c r="Q633" i="7"/>
  <c r="P639" i="7"/>
  <c r="T642" i="7"/>
  <c r="S642" i="7"/>
  <c r="T647" i="7"/>
  <c r="P653" i="7"/>
  <c r="Q667" i="7"/>
  <c r="Q678" i="7"/>
  <c r="P681" i="7"/>
  <c r="R695" i="7"/>
  <c r="Q695" i="7"/>
  <c r="P695" i="7"/>
  <c r="T695" i="7"/>
  <c r="S695" i="7"/>
  <c r="P701" i="7"/>
  <c r="R791" i="7"/>
  <c r="Q791" i="7"/>
  <c r="P791" i="7"/>
  <c r="T791" i="7"/>
  <c r="S791" i="7"/>
  <c r="R530" i="7"/>
  <c r="Q537" i="7"/>
  <c r="R546" i="7"/>
  <c r="Q553" i="7"/>
  <c r="R562" i="7"/>
  <c r="Q567" i="7"/>
  <c r="S567" i="7"/>
  <c r="T578" i="7"/>
  <c r="S578" i="7"/>
  <c r="R586" i="7"/>
  <c r="Q600" i="7"/>
  <c r="R625" i="7"/>
  <c r="Q639" i="7"/>
  <c r="P642" i="7"/>
  <c r="Q653" i="7"/>
  <c r="S656" i="7"/>
  <c r="R656" i="7"/>
  <c r="Q656" i="7"/>
  <c r="T656" i="7"/>
  <c r="R667" i="7"/>
  <c r="R678" i="7"/>
  <c r="Q681" i="7"/>
  <c r="P687" i="7"/>
  <c r="T690" i="7"/>
  <c r="S690" i="7"/>
  <c r="Q701" i="7"/>
  <c r="S704" i="7"/>
  <c r="R704" i="7"/>
  <c r="Q704" i="7"/>
  <c r="T704" i="7"/>
  <c r="P724" i="7"/>
  <c r="P733" i="7"/>
  <c r="S768" i="7"/>
  <c r="R768" i="7"/>
  <c r="Q768" i="7"/>
  <c r="T768" i="7"/>
  <c r="S530" i="7"/>
  <c r="R537" i="7"/>
  <c r="S546" i="7"/>
  <c r="R553" i="7"/>
  <c r="S562" i="7"/>
  <c r="S586" i="7"/>
  <c r="R600" i="7"/>
  <c r="T617" i="7"/>
  <c r="S617" i="7"/>
  <c r="R617" i="7"/>
  <c r="S625" i="7"/>
  <c r="R639" i="7"/>
  <c r="R653" i="7"/>
  <c r="S667" i="7"/>
  <c r="S678" i="7"/>
  <c r="R701" i="7"/>
  <c r="T713" i="7"/>
  <c r="S713" i="7"/>
  <c r="R713" i="7"/>
  <c r="S736" i="7"/>
  <c r="R736" i="7"/>
  <c r="Q736" i="7"/>
  <c r="T736" i="7"/>
  <c r="T745" i="7"/>
  <c r="S745" i="7"/>
  <c r="R745" i="7"/>
  <c r="P768" i="7"/>
  <c r="R464" i="7"/>
  <c r="Q471" i="7"/>
  <c r="R480" i="7"/>
  <c r="Q487" i="7"/>
  <c r="P494" i="7"/>
  <c r="R496" i="7"/>
  <c r="Q503" i="7"/>
  <c r="P510" i="7"/>
  <c r="R512" i="7"/>
  <c r="Q519" i="7"/>
  <c r="P526" i="7"/>
  <c r="R528" i="7"/>
  <c r="Q535" i="7"/>
  <c r="S537" i="7"/>
  <c r="P542" i="7"/>
  <c r="R544" i="7"/>
  <c r="Q551" i="7"/>
  <c r="S553" i="7"/>
  <c r="P558" i="7"/>
  <c r="R560" i="7"/>
  <c r="R567" i="7"/>
  <c r="P570" i="7"/>
  <c r="R575" i="7"/>
  <c r="Q578" i="7"/>
  <c r="Q589" i="7"/>
  <c r="S592" i="7"/>
  <c r="R592" i="7"/>
  <c r="Q592" i="7"/>
  <c r="T592" i="7"/>
  <c r="S600" i="7"/>
  <c r="Q603" i="7"/>
  <c r="P609" i="7"/>
  <c r="Q614" i="7"/>
  <c r="P617" i="7"/>
  <c r="Q628" i="7"/>
  <c r="Q634" i="7"/>
  <c r="S639" i="7"/>
  <c r="R642" i="7"/>
  <c r="P648" i="7"/>
  <c r="S653" i="7"/>
  <c r="P676" i="7"/>
  <c r="R687" i="7"/>
  <c r="Q690" i="7"/>
  <c r="P696" i="7"/>
  <c r="S701" i="7"/>
  <c r="P713" i="7"/>
  <c r="R724" i="7"/>
  <c r="R727" i="7"/>
  <c r="Q727" i="7"/>
  <c r="P727" i="7"/>
  <c r="T727" i="7"/>
  <c r="S727" i="7"/>
  <c r="R733" i="7"/>
  <c r="P736" i="7"/>
  <c r="P745" i="7"/>
  <c r="R759" i="7"/>
  <c r="Q759" i="7"/>
  <c r="P759" i="7"/>
  <c r="T759" i="7"/>
  <c r="S759" i="7"/>
  <c r="P405" i="7"/>
  <c r="P421" i="7"/>
  <c r="P437" i="7"/>
  <c r="P453" i="7"/>
  <c r="S464" i="7"/>
  <c r="P469" i="7"/>
  <c r="R471" i="7"/>
  <c r="S480" i="7"/>
  <c r="P485" i="7"/>
  <c r="R487" i="7"/>
  <c r="Q494" i="7"/>
  <c r="S496" i="7"/>
  <c r="P501" i="7"/>
  <c r="R503" i="7"/>
  <c r="Q510" i="7"/>
  <c r="S512" i="7"/>
  <c r="P517" i="7"/>
  <c r="R519" i="7"/>
  <c r="Q526" i="7"/>
  <c r="S528" i="7"/>
  <c r="P533" i="7"/>
  <c r="R535" i="7"/>
  <c r="Q542" i="7"/>
  <c r="S544" i="7"/>
  <c r="P549" i="7"/>
  <c r="R551" i="7"/>
  <c r="Q558" i="7"/>
  <c r="S560" i="7"/>
  <c r="P565" i="7"/>
  <c r="T567" i="7"/>
  <c r="Q570" i="7"/>
  <c r="S575" i="7"/>
  <c r="R578" i="7"/>
  <c r="P584" i="7"/>
  <c r="R589" i="7"/>
  <c r="P592" i="7"/>
  <c r="R603" i="7"/>
  <c r="Q609" i="7"/>
  <c r="R614" i="7"/>
  <c r="Q617" i="7"/>
  <c r="R628" i="7"/>
  <c r="R631" i="7"/>
  <c r="Q631" i="7"/>
  <c r="P631" i="7"/>
  <c r="S631" i="7"/>
  <c r="R634" i="7"/>
  <c r="Q648" i="7"/>
  <c r="P651" i="7"/>
  <c r="P662" i="7"/>
  <c r="T665" i="7"/>
  <c r="S665" i="7"/>
  <c r="R665" i="7"/>
  <c r="Q676" i="7"/>
  <c r="Q682" i="7"/>
  <c r="S687" i="7"/>
  <c r="R690" i="7"/>
  <c r="Q696" i="7"/>
  <c r="Q713" i="7"/>
  <c r="T722" i="7"/>
  <c r="S722" i="7"/>
  <c r="S724" i="7"/>
  <c r="S733" i="7"/>
  <c r="Q745" i="7"/>
  <c r="T754" i="7"/>
  <c r="S754" i="7"/>
  <c r="T763" i="7"/>
  <c r="Q763" i="7"/>
  <c r="S603" i="7"/>
  <c r="T626" i="7"/>
  <c r="S626" i="7"/>
  <c r="T631" i="7"/>
  <c r="S634" i="7"/>
  <c r="Q651" i="7"/>
  <c r="P665" i="7"/>
  <c r="R679" i="7"/>
  <c r="Q679" i="7"/>
  <c r="P679" i="7"/>
  <c r="S679" i="7"/>
  <c r="R682" i="7"/>
  <c r="Q699" i="7"/>
  <c r="P722" i="7"/>
  <c r="Q728" i="7"/>
  <c r="P728" i="7"/>
  <c r="P731" i="7"/>
  <c r="P754" i="7"/>
  <c r="P763" i="7"/>
  <c r="T601" i="7"/>
  <c r="S601" i="7"/>
  <c r="R601" i="7"/>
  <c r="S640" i="7"/>
  <c r="R640" i="7"/>
  <c r="Q640" i="7"/>
  <c r="T640" i="7"/>
  <c r="T674" i="7"/>
  <c r="S674" i="7"/>
  <c r="S816" i="7"/>
  <c r="R816" i="7"/>
  <c r="Q816" i="7"/>
  <c r="P816" i="7"/>
  <c r="T816" i="7"/>
  <c r="S576" i="7"/>
  <c r="R576" i="7"/>
  <c r="Q576" i="7"/>
  <c r="T576" i="7"/>
  <c r="P601" i="7"/>
  <c r="S688" i="7"/>
  <c r="R688" i="7"/>
  <c r="Q688" i="7"/>
  <c r="T688" i="7"/>
  <c r="S784" i="7"/>
  <c r="R784" i="7"/>
  <c r="Q784" i="7"/>
  <c r="T784" i="7"/>
  <c r="R574" i="7"/>
  <c r="Q581" i="7"/>
  <c r="R590" i="7"/>
  <c r="Q597" i="7"/>
  <c r="R606" i="7"/>
  <c r="Q613" i="7"/>
  <c r="R622" i="7"/>
  <c r="Q629" i="7"/>
  <c r="R638" i="7"/>
  <c r="Q645" i="7"/>
  <c r="R654" i="7"/>
  <c r="Q661" i="7"/>
  <c r="R670" i="7"/>
  <c r="Q677" i="7"/>
  <c r="R686" i="7"/>
  <c r="Q693" i="7"/>
  <c r="R702" i="7"/>
  <c r="Q709" i="7"/>
  <c r="R718" i="7"/>
  <c r="Q725" i="7"/>
  <c r="R734" i="7"/>
  <c r="Q741" i="7"/>
  <c r="R750" i="7"/>
  <c r="Q757" i="7"/>
  <c r="R766" i="7"/>
  <c r="Q773" i="7"/>
  <c r="R782" i="7"/>
  <c r="R798" i="7"/>
  <c r="S807" i="7"/>
  <c r="R814" i="7"/>
  <c r="S823" i="7"/>
  <c r="P828" i="7"/>
  <c r="R830" i="7"/>
  <c r="T807" i="7"/>
  <c r="T823" i="7"/>
  <c r="S830" i="7"/>
  <c r="P744" i="7"/>
  <c r="P760" i="7"/>
  <c r="P776" i="7"/>
  <c r="P792" i="7"/>
  <c r="P808" i="7"/>
  <c r="P824" i="7"/>
  <c r="Q779" i="7"/>
  <c r="P786" i="7"/>
  <c r="P802" i="7"/>
  <c r="P818" i="7"/>
  <c r="P834" i="7"/>
  <c r="R761" i="7"/>
  <c r="R777" i="7"/>
  <c r="S786" i="7"/>
  <c r="R793" i="7"/>
  <c r="S802" i="7"/>
  <c r="P807" i="7"/>
  <c r="R809" i="7"/>
  <c r="S818" i="7"/>
  <c r="P823" i="7"/>
  <c r="R825" i="7"/>
  <c r="S834" i="7"/>
  <c r="P574" i="7"/>
  <c r="P590" i="7"/>
  <c r="P606" i="7"/>
  <c r="P622" i="7"/>
  <c r="P638" i="7"/>
  <c r="P654" i="7"/>
  <c r="P670" i="7"/>
  <c r="P686" i="7"/>
  <c r="P702" i="7"/>
  <c r="P718" i="7"/>
  <c r="P734" i="7"/>
  <c r="P750" i="7"/>
  <c r="S761" i="7"/>
  <c r="P766" i="7"/>
  <c r="S777" i="7"/>
  <c r="P782" i="7"/>
  <c r="S793" i="7"/>
  <c r="P798" i="7"/>
  <c r="Q807" i="7"/>
  <c r="S809" i="7"/>
  <c r="P814" i="7"/>
  <c r="Q823" i="7"/>
  <c r="S825" i="7"/>
  <c r="P830" i="7"/>
  <c r="S2" i="2" l="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H25" i="2" s="1"/>
  <c r="E26" i="2"/>
  <c r="H26" i="2" s="1"/>
  <c r="E27" i="2"/>
  <c r="E28" i="2"/>
  <c r="E29" i="2"/>
  <c r="E30" i="2"/>
  <c r="E31" i="2"/>
  <c r="I31" i="2" s="1"/>
  <c r="E32" i="2"/>
  <c r="I32" i="2" s="1"/>
  <c r="E33" i="2"/>
  <c r="E34" i="2"/>
  <c r="E35" i="2"/>
  <c r="E36" i="2"/>
  <c r="E37" i="2"/>
  <c r="E38" i="2"/>
  <c r="E39" i="2"/>
  <c r="E40" i="2"/>
  <c r="E41" i="2"/>
  <c r="H41" i="2" s="1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H57" i="2" s="1"/>
  <c r="E58" i="2"/>
  <c r="H58" i="2" s="1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H73" i="2" s="1"/>
  <c r="E74" i="2"/>
  <c r="H74" i="2" s="1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H89" i="2" s="1"/>
  <c r="E90" i="2"/>
  <c r="H90" i="2" s="1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H105" i="2" s="1"/>
  <c r="E106" i="2"/>
  <c r="H106" i="2" s="1"/>
  <c r="E107" i="2"/>
  <c r="E108" i="2"/>
  <c r="E109" i="2"/>
  <c r="E110" i="2"/>
  <c r="E111" i="2"/>
  <c r="E112" i="2"/>
  <c r="I112" i="2" s="1"/>
  <c r="E113" i="2"/>
  <c r="E114" i="2"/>
  <c r="E115" i="2"/>
  <c r="E116" i="2"/>
  <c r="E117" i="2"/>
  <c r="E118" i="2"/>
  <c r="E119" i="2"/>
  <c r="E120" i="2"/>
  <c r="E121" i="2"/>
  <c r="E122" i="2"/>
  <c r="J122" i="2" s="1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H150" i="2" s="1"/>
  <c r="E151" i="2"/>
  <c r="E152" i="2"/>
  <c r="E153" i="2"/>
  <c r="H153" i="2" s="1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H166" i="2" s="1"/>
  <c r="E167" i="2"/>
  <c r="E168" i="2"/>
  <c r="E169" i="2"/>
  <c r="H169" i="2" s="1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H182" i="2" s="1"/>
  <c r="E183" i="2"/>
  <c r="E184" i="2"/>
  <c r="E185" i="2"/>
  <c r="H185" i="2" s="1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H198" i="2" s="1"/>
  <c r="E199" i="2"/>
  <c r="E200" i="2"/>
  <c r="E201" i="2"/>
  <c r="H201" i="2" s="1"/>
  <c r="E202" i="2"/>
  <c r="J202" i="2" s="1"/>
  <c r="E203" i="2"/>
  <c r="E204" i="2"/>
  <c r="E205" i="2"/>
  <c r="E206" i="2"/>
  <c r="E207" i="2"/>
  <c r="E208" i="2"/>
  <c r="E209" i="2"/>
  <c r="E210" i="2"/>
  <c r="E211" i="2"/>
  <c r="E212" i="2"/>
  <c r="E213" i="2"/>
  <c r="E214" i="2"/>
  <c r="H214" i="2" s="1"/>
  <c r="E215" i="2"/>
  <c r="E216" i="2"/>
  <c r="E217" i="2"/>
  <c r="E218" i="2"/>
  <c r="H218" i="2" s="1"/>
  <c r="E219" i="2"/>
  <c r="E220" i="2"/>
  <c r="E221" i="2"/>
  <c r="E222" i="2"/>
  <c r="E223" i="2"/>
  <c r="E224" i="2"/>
  <c r="E225" i="2"/>
  <c r="E226" i="2"/>
  <c r="E227" i="2"/>
  <c r="E228" i="2"/>
  <c r="E229" i="2"/>
  <c r="E230" i="2"/>
  <c r="H230" i="2" s="1"/>
  <c r="E231" i="2"/>
  <c r="E232" i="2"/>
  <c r="E233" i="2"/>
  <c r="H233" i="2" s="1"/>
  <c r="E234" i="2"/>
  <c r="E235" i="2"/>
  <c r="E236" i="2"/>
  <c r="E237" i="2"/>
  <c r="E238" i="2"/>
  <c r="E239" i="2"/>
  <c r="E240" i="2"/>
  <c r="E241" i="2"/>
  <c r="E242" i="2"/>
  <c r="E243" i="2"/>
  <c r="E244" i="2"/>
  <c r="E245" i="2"/>
  <c r="J245" i="2" s="1"/>
  <c r="E246" i="2"/>
  <c r="H246" i="2" s="1"/>
  <c r="E247" i="2"/>
  <c r="E248" i="2"/>
  <c r="E249" i="2"/>
  <c r="H249" i="2" s="1"/>
  <c r="E250" i="2"/>
  <c r="J250" i="2" s="1"/>
  <c r="E251" i="2"/>
  <c r="E252" i="2"/>
  <c r="E253" i="2"/>
  <c r="E254" i="2"/>
  <c r="E255" i="2"/>
  <c r="E256" i="2"/>
  <c r="E257" i="2"/>
  <c r="E258" i="2"/>
  <c r="E259" i="2"/>
  <c r="E260" i="2"/>
  <c r="E261" i="2"/>
  <c r="H261" i="2" s="1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H278" i="2" s="1"/>
  <c r="E279" i="2"/>
  <c r="E280" i="2"/>
  <c r="E281" i="2"/>
  <c r="H281" i="2" s="1"/>
  <c r="E282" i="2"/>
  <c r="J282" i="2" s="1"/>
  <c r="E283" i="2"/>
  <c r="E284" i="2"/>
  <c r="E285" i="2"/>
  <c r="E286" i="2"/>
  <c r="E287" i="2"/>
  <c r="E288" i="2"/>
  <c r="E289" i="2"/>
  <c r="E290" i="2"/>
  <c r="E291" i="2"/>
  <c r="E292" i="2"/>
  <c r="E293" i="2"/>
  <c r="E294" i="2"/>
  <c r="H294" i="2" s="1"/>
  <c r="E295" i="2"/>
  <c r="E296" i="2"/>
  <c r="E297" i="2"/>
  <c r="H297" i="2" s="1"/>
  <c r="E298" i="2"/>
  <c r="H298" i="2" s="1"/>
  <c r="E299" i="2"/>
  <c r="E300" i="2"/>
  <c r="H300" i="2" s="1"/>
  <c r="E301" i="2"/>
  <c r="E302" i="2"/>
  <c r="E303" i="2"/>
  <c r="H303" i="2" s="1"/>
  <c r="E304" i="2"/>
  <c r="E305" i="2"/>
  <c r="E306" i="2"/>
  <c r="E307" i="2"/>
  <c r="E308" i="2"/>
  <c r="E309" i="2"/>
  <c r="E310" i="2"/>
  <c r="H310" i="2" s="1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H326" i="2" s="1"/>
  <c r="E327" i="2"/>
  <c r="E328" i="2"/>
  <c r="E329" i="2"/>
  <c r="J329" i="2" s="1"/>
  <c r="E330" i="2"/>
  <c r="J330" i="2" s="1"/>
  <c r="E331" i="2"/>
  <c r="E332" i="2"/>
  <c r="H332" i="2" s="1"/>
  <c r="E333" i="2"/>
  <c r="H333" i="2" s="1"/>
  <c r="E334" i="2"/>
  <c r="E335" i="2"/>
  <c r="E336" i="2"/>
  <c r="E337" i="2"/>
  <c r="E338" i="2"/>
  <c r="E339" i="2"/>
  <c r="E340" i="2"/>
  <c r="E341" i="2"/>
  <c r="E342" i="2"/>
  <c r="H342" i="2" s="1"/>
  <c r="E343" i="2"/>
  <c r="E344" i="2"/>
  <c r="E345" i="2"/>
  <c r="H345" i="2" s="1"/>
  <c r="E346" i="2"/>
  <c r="E347" i="2"/>
  <c r="E348" i="2"/>
  <c r="H348" i="2" s="1"/>
  <c r="E349" i="2"/>
  <c r="J349" i="2" s="1"/>
  <c r="E350" i="2"/>
  <c r="E351" i="2"/>
  <c r="I351" i="2" s="1"/>
  <c r="E352" i="2"/>
  <c r="E353" i="2"/>
  <c r="E354" i="2"/>
  <c r="E355" i="2"/>
  <c r="E356" i="2"/>
  <c r="E357" i="2"/>
  <c r="H357" i="2" s="1"/>
  <c r="E358" i="2"/>
  <c r="H358" i="2" s="1"/>
  <c r="E359" i="2"/>
  <c r="E360" i="2"/>
  <c r="E361" i="2"/>
  <c r="H361" i="2" s="1"/>
  <c r="E362" i="2"/>
  <c r="H362" i="2" s="1"/>
  <c r="E363" i="2"/>
  <c r="E364" i="2"/>
  <c r="E365" i="2"/>
  <c r="E366" i="2"/>
  <c r="E367" i="2"/>
  <c r="E368" i="2"/>
  <c r="E369" i="2"/>
  <c r="E370" i="2"/>
  <c r="E371" i="2"/>
  <c r="E372" i="2"/>
  <c r="E373" i="2"/>
  <c r="E374" i="2"/>
  <c r="H374" i="2" s="1"/>
  <c r="E375" i="2"/>
  <c r="E376" i="2"/>
  <c r="E377" i="2"/>
  <c r="H377" i="2" s="1"/>
  <c r="E378" i="2"/>
  <c r="E379" i="2"/>
  <c r="E380" i="2"/>
  <c r="H380" i="2" s="1"/>
  <c r="E381" i="2"/>
  <c r="H381" i="2" s="1"/>
  <c r="E382" i="2"/>
  <c r="E383" i="2"/>
  <c r="H383" i="2" s="1"/>
  <c r="E384" i="2"/>
  <c r="E385" i="2"/>
  <c r="H385" i="2" s="1"/>
  <c r="E386" i="2"/>
  <c r="E387" i="2"/>
  <c r="E388" i="2"/>
  <c r="E389" i="2"/>
  <c r="H389" i="2" s="1"/>
  <c r="E390" i="2"/>
  <c r="H390" i="2" s="1"/>
  <c r="E391" i="2"/>
  <c r="E392" i="2"/>
  <c r="E393" i="2"/>
  <c r="J393" i="2" s="1"/>
  <c r="E394" i="2"/>
  <c r="J394" i="2" s="1"/>
  <c r="E395" i="2"/>
  <c r="E396" i="2"/>
  <c r="E397" i="2"/>
  <c r="E398" i="2"/>
  <c r="E399" i="2"/>
  <c r="E400" i="2"/>
  <c r="E401" i="2"/>
  <c r="E402" i="2"/>
  <c r="E403" i="2"/>
  <c r="E404" i="2"/>
  <c r="E405" i="2"/>
  <c r="E406" i="2"/>
  <c r="H406" i="2" s="1"/>
  <c r="E407" i="2"/>
  <c r="E408" i="2"/>
  <c r="E409" i="2"/>
  <c r="H409" i="2" s="1"/>
  <c r="E410" i="2"/>
  <c r="H410" i="2" s="1"/>
  <c r="E411" i="2"/>
  <c r="H411" i="2" s="1"/>
  <c r="E412" i="2"/>
  <c r="H412" i="2" s="1"/>
  <c r="E413" i="2"/>
  <c r="H413" i="2" s="1"/>
  <c r="E414" i="2"/>
  <c r="E415" i="2"/>
  <c r="H415" i="2" s="1"/>
  <c r="E416" i="2"/>
  <c r="E417" i="2"/>
  <c r="E418" i="2"/>
  <c r="E419" i="2"/>
  <c r="E420" i="2"/>
  <c r="E421" i="2"/>
  <c r="E422" i="2"/>
  <c r="H422" i="2" s="1"/>
  <c r="E423" i="2"/>
  <c r="E424" i="2"/>
  <c r="E425" i="2"/>
  <c r="H425" i="2" s="1"/>
  <c r="E426" i="2"/>
  <c r="E427" i="2"/>
  <c r="H427" i="2" s="1"/>
  <c r="E428" i="2"/>
  <c r="H428" i="2" s="1"/>
  <c r="E429" i="2"/>
  <c r="H429" i="2" s="1"/>
  <c r="E430" i="2"/>
  <c r="E431" i="2"/>
  <c r="E432" i="2"/>
  <c r="E433" i="2"/>
  <c r="E434" i="2"/>
  <c r="E435" i="2"/>
  <c r="E436" i="2"/>
  <c r="E437" i="2"/>
  <c r="H437" i="2" s="1"/>
  <c r="E438" i="2"/>
  <c r="H438" i="2" s="1"/>
  <c r="E439" i="2"/>
  <c r="E440" i="2"/>
  <c r="E441" i="2"/>
  <c r="H441" i="2" s="1"/>
  <c r="E442" i="2"/>
  <c r="H442" i="2" s="1"/>
  <c r="E443" i="2"/>
  <c r="E444" i="2"/>
  <c r="E445" i="2"/>
  <c r="E446" i="2"/>
  <c r="E447" i="2"/>
  <c r="E448" i="2"/>
  <c r="E449" i="2"/>
  <c r="E450" i="2"/>
  <c r="E451" i="2"/>
  <c r="E452" i="2"/>
  <c r="E453" i="2"/>
  <c r="E454" i="2"/>
  <c r="H454" i="2" s="1"/>
  <c r="E455" i="2"/>
  <c r="H455" i="2" s="1"/>
  <c r="E456" i="2"/>
  <c r="E457" i="2"/>
  <c r="J457" i="2" s="1"/>
  <c r="E458" i="2"/>
  <c r="J458" i="2" s="1"/>
  <c r="E459" i="2"/>
  <c r="H459" i="2" s="1"/>
  <c r="E460" i="2"/>
  <c r="H460" i="2" s="1"/>
  <c r="E461" i="2"/>
  <c r="H461" i="2" s="1"/>
  <c r="E462" i="2"/>
  <c r="E463" i="2"/>
  <c r="H463" i="2" s="1"/>
  <c r="E464" i="2"/>
  <c r="E465" i="2"/>
  <c r="H465" i="2" s="1"/>
  <c r="E466" i="2"/>
  <c r="E467" i="2"/>
  <c r="E468" i="2"/>
  <c r="E469" i="2"/>
  <c r="E470" i="2"/>
  <c r="H470" i="2" s="1"/>
  <c r="E471" i="2"/>
  <c r="H471" i="2" s="1"/>
  <c r="E472" i="2"/>
  <c r="E473" i="2"/>
  <c r="H473" i="2" s="1"/>
  <c r="E474" i="2"/>
  <c r="E475" i="2"/>
  <c r="H475" i="2" s="1"/>
  <c r="E476" i="2"/>
  <c r="H476" i="2" s="1"/>
  <c r="E477" i="2"/>
  <c r="I477" i="2" s="1"/>
  <c r="E478" i="2"/>
  <c r="E479" i="2"/>
  <c r="E480" i="2"/>
  <c r="E481" i="2"/>
  <c r="E482" i="2"/>
  <c r="E483" i="2"/>
  <c r="E484" i="2"/>
  <c r="E485" i="2"/>
  <c r="H485" i="2" s="1"/>
  <c r="E486" i="2"/>
  <c r="H486" i="2" s="1"/>
  <c r="E487" i="2"/>
  <c r="H487" i="2" s="1"/>
  <c r="E488" i="2"/>
  <c r="E489" i="2"/>
  <c r="H489" i="2" s="1"/>
  <c r="E490" i="2"/>
  <c r="E491" i="2"/>
  <c r="E492" i="2"/>
  <c r="E493" i="2"/>
  <c r="E494" i="2"/>
  <c r="E495" i="2"/>
  <c r="E496" i="2"/>
  <c r="E497" i="2"/>
  <c r="E498" i="2"/>
  <c r="E499" i="2"/>
  <c r="E500" i="2"/>
  <c r="E501" i="2"/>
  <c r="H501" i="2" s="1"/>
  <c r="E502" i="2"/>
  <c r="H502" i="2" s="1"/>
  <c r="E503" i="2"/>
  <c r="H503" i="2" s="1"/>
  <c r="E504" i="2"/>
  <c r="E505" i="2"/>
  <c r="H505" i="2" s="1"/>
  <c r="E506" i="2"/>
  <c r="H506" i="2" s="1"/>
  <c r="E507" i="2"/>
  <c r="H507" i="2" s="1"/>
  <c r="E508" i="2"/>
  <c r="H508" i="2" s="1"/>
  <c r="E509" i="2"/>
  <c r="H509" i="2" s="1"/>
  <c r="E510" i="2"/>
  <c r="E511" i="2"/>
  <c r="H511" i="2" s="1"/>
  <c r="E512" i="2"/>
  <c r="E513" i="2"/>
  <c r="E514" i="2"/>
  <c r="E515" i="2"/>
  <c r="E516" i="2"/>
  <c r="E517" i="2"/>
  <c r="E518" i="2"/>
  <c r="H518" i="2" s="1"/>
  <c r="E519" i="2"/>
  <c r="H519" i="2" s="1"/>
  <c r="E520" i="2"/>
  <c r="E521" i="2"/>
  <c r="J521" i="2" s="1"/>
  <c r="E522" i="2"/>
  <c r="J522" i="2" s="1"/>
  <c r="E523" i="2"/>
  <c r="H523" i="2" s="1"/>
  <c r="E524" i="2"/>
  <c r="H524" i="2" s="1"/>
  <c r="E525" i="2"/>
  <c r="H525" i="2" s="1"/>
  <c r="E526" i="2"/>
  <c r="E527" i="2"/>
  <c r="H527" i="2" s="1"/>
  <c r="E528" i="2"/>
  <c r="E529" i="2"/>
  <c r="E530" i="2"/>
  <c r="E531" i="2"/>
  <c r="E532" i="2"/>
  <c r="E533" i="2"/>
  <c r="H533" i="2" s="1"/>
  <c r="E534" i="2"/>
  <c r="H534" i="2" s="1"/>
  <c r="E535" i="2"/>
  <c r="H535" i="2" s="1"/>
  <c r="E536" i="2"/>
  <c r="E537" i="2"/>
  <c r="E538" i="2"/>
  <c r="I538" i="2" s="1"/>
  <c r="E539" i="2"/>
  <c r="I539" i="2" s="1"/>
  <c r="E540" i="2"/>
  <c r="E541" i="2"/>
  <c r="E542" i="2"/>
  <c r="E543" i="2"/>
  <c r="E544" i="2"/>
  <c r="E545" i="2"/>
  <c r="E546" i="2"/>
  <c r="E547" i="2"/>
  <c r="E548" i="2"/>
  <c r="E549" i="2"/>
  <c r="E550" i="2"/>
  <c r="H550" i="2" s="1"/>
  <c r="E551" i="2"/>
  <c r="H551" i="2" s="1"/>
  <c r="E552" i="2"/>
  <c r="E553" i="2"/>
  <c r="H553" i="2" s="1"/>
  <c r="E554" i="2"/>
  <c r="H554" i="2" s="1"/>
  <c r="E555" i="2"/>
  <c r="H555" i="2" s="1"/>
  <c r="E556" i="2"/>
  <c r="H556" i="2" s="1"/>
  <c r="E557" i="2"/>
  <c r="H557" i="2" s="1"/>
  <c r="E558" i="2"/>
  <c r="E559" i="2"/>
  <c r="E560" i="2"/>
  <c r="E561" i="2"/>
  <c r="E562" i="2"/>
  <c r="E563" i="2"/>
  <c r="E564" i="2"/>
  <c r="E565" i="2"/>
  <c r="E566" i="2"/>
  <c r="H566" i="2" s="1"/>
  <c r="E567" i="2"/>
  <c r="H567" i="2" s="1"/>
  <c r="E568" i="2"/>
  <c r="E569" i="2"/>
  <c r="H569" i="2" s="1"/>
  <c r="E570" i="2"/>
  <c r="E571" i="2"/>
  <c r="H571" i="2" s="1"/>
  <c r="E572" i="2"/>
  <c r="H572" i="2" s="1"/>
  <c r="E573" i="2"/>
  <c r="H573" i="2" s="1"/>
  <c r="E574" i="2"/>
  <c r="E575" i="2"/>
  <c r="H575" i="2" s="1"/>
  <c r="E576" i="2"/>
  <c r="E577" i="2"/>
  <c r="H577" i="2" s="1"/>
  <c r="E578" i="2"/>
  <c r="E579" i="2"/>
  <c r="E580" i="2"/>
  <c r="E581" i="2"/>
  <c r="H581" i="2" s="1"/>
  <c r="E582" i="2"/>
  <c r="H582" i="2" s="1"/>
  <c r="E583" i="2"/>
  <c r="E584" i="2"/>
  <c r="E585" i="2"/>
  <c r="E586" i="2"/>
  <c r="E587" i="2"/>
  <c r="E588" i="2"/>
  <c r="E589" i="2"/>
  <c r="E590" i="2"/>
  <c r="E591" i="2"/>
  <c r="E592" i="2"/>
  <c r="E593" i="2"/>
  <c r="H593" i="2" s="1"/>
  <c r="E594" i="2"/>
  <c r="E595" i="2"/>
  <c r="E596" i="2"/>
  <c r="E597" i="2"/>
  <c r="E598" i="2"/>
  <c r="H598" i="2" s="1"/>
  <c r="E599" i="2"/>
  <c r="H599" i="2" s="1"/>
  <c r="E600" i="2"/>
  <c r="E601" i="2"/>
  <c r="H601" i="2" s="1"/>
  <c r="E602" i="2"/>
  <c r="H602" i="2" s="1"/>
  <c r="E603" i="2"/>
  <c r="H603" i="2" s="1"/>
  <c r="E604" i="2"/>
  <c r="H604" i="2" s="1"/>
  <c r="E605" i="2"/>
  <c r="E606" i="2"/>
  <c r="E607" i="2"/>
  <c r="E608" i="2"/>
  <c r="E609" i="2"/>
  <c r="E610" i="2"/>
  <c r="E611" i="2"/>
  <c r="E612" i="2"/>
  <c r="E613" i="2"/>
  <c r="E614" i="2"/>
  <c r="H614" i="2" s="1"/>
  <c r="E615" i="2"/>
  <c r="H615" i="2" s="1"/>
  <c r="E616" i="2"/>
  <c r="E617" i="2"/>
  <c r="H617" i="2" s="1"/>
  <c r="E618" i="2"/>
  <c r="E619" i="2"/>
  <c r="I619" i="2" s="1"/>
  <c r="E620" i="2"/>
  <c r="H620" i="2" s="1"/>
  <c r="E621" i="2"/>
  <c r="H621" i="2" s="1"/>
  <c r="E622" i="2"/>
  <c r="E623" i="2"/>
  <c r="H623" i="2" s="1"/>
  <c r="E624" i="2"/>
  <c r="E625" i="2"/>
  <c r="H625" i="2" s="1"/>
  <c r="E626" i="2"/>
  <c r="E627" i="2"/>
  <c r="E628" i="2"/>
  <c r="E629" i="2"/>
  <c r="H629" i="2" s="1"/>
  <c r="E630" i="2"/>
  <c r="E631" i="2"/>
  <c r="E632" i="2"/>
  <c r="E633" i="2"/>
  <c r="E634" i="2"/>
  <c r="I634" i="2" s="1"/>
  <c r="E635" i="2"/>
  <c r="I635" i="2" s="1"/>
  <c r="E636" i="2"/>
  <c r="E637" i="2"/>
  <c r="H637" i="2" s="1"/>
  <c r="E638" i="2"/>
  <c r="E639" i="2"/>
  <c r="E640" i="2"/>
  <c r="E641" i="2"/>
  <c r="E642" i="2"/>
  <c r="E643" i="2"/>
  <c r="E644" i="2"/>
  <c r="E645" i="2"/>
  <c r="H645" i="2" s="1"/>
  <c r="E646" i="2"/>
  <c r="H646" i="2" s="1"/>
  <c r="E647" i="2"/>
  <c r="H647" i="2" s="1"/>
  <c r="E648" i="2"/>
  <c r="E649" i="2"/>
  <c r="H649" i="2" s="1"/>
  <c r="E650" i="2"/>
  <c r="I650" i="2" s="1"/>
  <c r="E651" i="2"/>
  <c r="I651" i="2" s="1"/>
  <c r="E652" i="2"/>
  <c r="F652" i="2" s="1"/>
  <c r="E653" i="2"/>
  <c r="E654" i="2"/>
  <c r="E655" i="2"/>
  <c r="E656" i="2"/>
  <c r="E657" i="2"/>
  <c r="E658" i="2"/>
  <c r="E659" i="2"/>
  <c r="E660" i="2"/>
  <c r="E661" i="2"/>
  <c r="E662" i="2"/>
  <c r="H662" i="2" s="1"/>
  <c r="E663" i="2"/>
  <c r="H663" i="2" s="1"/>
  <c r="E664" i="2"/>
  <c r="E665" i="2"/>
  <c r="H665" i="2" s="1"/>
  <c r="E666" i="2"/>
  <c r="H666" i="2" s="1"/>
  <c r="E667" i="2"/>
  <c r="H667" i="2" s="1"/>
  <c r="E668" i="2"/>
  <c r="H668" i="2" s="1"/>
  <c r="E669" i="2"/>
  <c r="H669" i="2" s="1"/>
  <c r="E670" i="2"/>
  <c r="E671" i="2"/>
  <c r="H671" i="2" s="1"/>
  <c r="E672" i="2"/>
  <c r="E673" i="2"/>
  <c r="H673" i="2" s="1"/>
  <c r="E674" i="2"/>
  <c r="E675" i="2"/>
  <c r="E676" i="2"/>
  <c r="H676" i="2" s="1"/>
  <c r="E677" i="2"/>
  <c r="E678" i="2"/>
  <c r="H678" i="2" s="1"/>
  <c r="E679" i="2"/>
  <c r="H679" i="2" s="1"/>
  <c r="E680" i="2"/>
  <c r="E681" i="2"/>
  <c r="E682" i="2"/>
  <c r="I682" i="2" s="1"/>
  <c r="E683" i="2"/>
  <c r="I683" i="2" s="1"/>
  <c r="E684" i="2"/>
  <c r="E685" i="2"/>
  <c r="H685" i="2" s="1"/>
  <c r="E686" i="2"/>
  <c r="E687" i="2"/>
  <c r="E688" i="2"/>
  <c r="E689" i="2"/>
  <c r="E690" i="2"/>
  <c r="E691" i="2"/>
  <c r="E692" i="2"/>
  <c r="E693" i="2"/>
  <c r="H693" i="2" s="1"/>
  <c r="E694" i="2"/>
  <c r="H694" i="2" s="1"/>
  <c r="E695" i="2"/>
  <c r="H695" i="2" s="1"/>
  <c r="E696" i="2"/>
  <c r="E697" i="2"/>
  <c r="H697" i="2" s="1"/>
  <c r="E698" i="2"/>
  <c r="H698" i="2" s="1"/>
  <c r="E699" i="2"/>
  <c r="E700" i="2"/>
  <c r="E701" i="2"/>
  <c r="E702" i="2"/>
  <c r="E703" i="2"/>
  <c r="E704" i="2"/>
  <c r="E705" i="2"/>
  <c r="E706" i="2"/>
  <c r="E707" i="2"/>
  <c r="E708" i="2"/>
  <c r="E709" i="2"/>
  <c r="E710" i="2"/>
  <c r="H710" i="2" s="1"/>
  <c r="E711" i="2"/>
  <c r="H711" i="2" s="1"/>
  <c r="E712" i="2"/>
  <c r="H712" i="2" s="1"/>
  <c r="E713" i="2"/>
  <c r="E714" i="2"/>
  <c r="H714" i="2" s="1"/>
  <c r="E715" i="2"/>
  <c r="H715" i="2" s="1"/>
  <c r="E716" i="2"/>
  <c r="H716" i="2" s="1"/>
  <c r="E717" i="2"/>
  <c r="E718" i="2"/>
  <c r="E719" i="2"/>
  <c r="E720" i="2"/>
  <c r="E721" i="2"/>
  <c r="E722" i="2"/>
  <c r="E723" i="2"/>
  <c r="E724" i="2"/>
  <c r="E725" i="2"/>
  <c r="E726" i="2"/>
  <c r="H726" i="2" s="1"/>
  <c r="E727" i="2"/>
  <c r="H727" i="2" s="1"/>
  <c r="E728" i="2"/>
  <c r="H728" i="2" s="1"/>
  <c r="E729" i="2"/>
  <c r="E730" i="2"/>
  <c r="I730" i="2" s="1"/>
  <c r="E731" i="2"/>
  <c r="H731" i="2" s="1"/>
  <c r="E732" i="2"/>
  <c r="H732" i="2" s="1"/>
  <c r="E733" i="2"/>
  <c r="E734" i="2"/>
  <c r="E735" i="2"/>
  <c r="E736" i="2"/>
  <c r="E737" i="2"/>
  <c r="E738" i="2"/>
  <c r="E739" i="2"/>
  <c r="E740" i="2"/>
  <c r="E741" i="2"/>
  <c r="H741" i="2" s="1"/>
  <c r="E742" i="2"/>
  <c r="H742" i="2" s="1"/>
  <c r="E743" i="2"/>
  <c r="E744" i="2"/>
  <c r="H744" i="2" s="1"/>
  <c r="E745" i="2"/>
  <c r="H745" i="2" s="1"/>
  <c r="E746" i="2"/>
  <c r="H746" i="2" s="1"/>
  <c r="E747" i="2"/>
  <c r="I747" i="2" s="1"/>
  <c r="E748" i="2"/>
  <c r="H748" i="2" s="1"/>
  <c r="E749" i="2"/>
  <c r="E750" i="2"/>
  <c r="E751" i="2"/>
  <c r="E752" i="2"/>
  <c r="E753" i="2"/>
  <c r="G753" i="2" s="1"/>
  <c r="E754" i="2"/>
  <c r="E755" i="2"/>
  <c r="E756" i="2"/>
  <c r="E757" i="2"/>
  <c r="H757" i="2" s="1"/>
  <c r="E758" i="2"/>
  <c r="E759" i="2"/>
  <c r="H759" i="2" s="1"/>
  <c r="E760" i="2"/>
  <c r="H760" i="2" s="1"/>
  <c r="E761" i="2"/>
  <c r="H761" i="2" s="1"/>
  <c r="E762" i="2"/>
  <c r="E763" i="2"/>
  <c r="I763" i="2" s="1"/>
  <c r="E764" i="2"/>
  <c r="H764" i="2" s="1"/>
  <c r="E765" i="2"/>
  <c r="E766" i="2"/>
  <c r="E767" i="2"/>
  <c r="E768" i="2"/>
  <c r="J768" i="2" s="1"/>
  <c r="E769" i="2"/>
  <c r="J769" i="2" s="1"/>
  <c r="E770" i="2"/>
  <c r="E771" i="2"/>
  <c r="H771" i="2" s="1"/>
  <c r="E772" i="2"/>
  <c r="E773" i="2"/>
  <c r="E774" i="2"/>
  <c r="E775" i="2"/>
  <c r="E776" i="2"/>
  <c r="H776" i="2" s="1"/>
  <c r="E777" i="2"/>
  <c r="H777" i="2" s="1"/>
  <c r="E778" i="2"/>
  <c r="I778" i="2" s="1"/>
  <c r="E779" i="2"/>
  <c r="I779" i="2" s="1"/>
  <c r="E780" i="2"/>
  <c r="H780" i="2" s="1"/>
  <c r="E781" i="2"/>
  <c r="E782" i="2"/>
  <c r="E783" i="2"/>
  <c r="E784" i="2"/>
  <c r="E785" i="2"/>
  <c r="E786" i="2"/>
  <c r="E787" i="2"/>
  <c r="E788" i="2"/>
  <c r="E789" i="2"/>
  <c r="E790" i="2"/>
  <c r="H790" i="2" s="1"/>
  <c r="E791" i="2"/>
  <c r="H791" i="2" s="1"/>
  <c r="E792" i="2"/>
  <c r="H792" i="2" s="1"/>
  <c r="E793" i="2"/>
  <c r="H793" i="2" s="1"/>
  <c r="E794" i="2"/>
  <c r="I794" i="2" s="1"/>
  <c r="E795" i="2"/>
  <c r="I795" i="2" s="1"/>
  <c r="E796" i="2"/>
  <c r="H796" i="2" s="1"/>
  <c r="E797" i="2"/>
  <c r="E798" i="2"/>
  <c r="E799" i="2"/>
  <c r="E800" i="2"/>
  <c r="E801" i="2"/>
  <c r="E802" i="2"/>
  <c r="E803" i="2"/>
  <c r="E804" i="2"/>
  <c r="E805" i="2"/>
  <c r="E806" i="2"/>
  <c r="E807" i="2"/>
  <c r="H807" i="2" s="1"/>
  <c r="E808" i="2"/>
  <c r="E809" i="2"/>
  <c r="H809" i="2" s="1"/>
  <c r="E810" i="2"/>
  <c r="H810" i="2" s="1"/>
  <c r="E811" i="2"/>
  <c r="H811" i="2" s="1"/>
  <c r="E812" i="2"/>
  <c r="H812" i="2" s="1"/>
  <c r="E813" i="2"/>
  <c r="E814" i="2"/>
  <c r="E815" i="2"/>
  <c r="E816" i="2"/>
  <c r="E817" i="2"/>
  <c r="E818" i="2"/>
  <c r="E819" i="2"/>
  <c r="E820" i="2"/>
  <c r="E821" i="2"/>
  <c r="H821" i="2" s="1"/>
  <c r="E822" i="2"/>
  <c r="E823" i="2"/>
  <c r="E824" i="2"/>
  <c r="H824" i="2" s="1"/>
  <c r="E825" i="2"/>
  <c r="E826" i="2"/>
  <c r="H826" i="2" s="1"/>
  <c r="E827" i="2"/>
  <c r="H827" i="2" s="1"/>
  <c r="E828" i="2"/>
  <c r="H828" i="2" s="1"/>
  <c r="E829" i="2"/>
  <c r="E830" i="2"/>
  <c r="E831" i="2"/>
  <c r="E832" i="2"/>
  <c r="E833" i="2"/>
  <c r="E834" i="2"/>
  <c r="J5" i="2" l="1"/>
  <c r="I5" i="2"/>
  <c r="H5" i="2"/>
  <c r="H651" i="2"/>
  <c r="H202" i="2"/>
  <c r="I811" i="2"/>
  <c r="I555" i="2"/>
  <c r="I394" i="2"/>
  <c r="I122" i="2"/>
  <c r="G762" i="2"/>
  <c r="J762" i="2"/>
  <c r="G618" i="2"/>
  <c r="J618" i="2"/>
  <c r="J186" i="2"/>
  <c r="I186" i="2"/>
  <c r="G825" i="2"/>
  <c r="J825" i="2"/>
  <c r="I825" i="2"/>
  <c r="G713" i="2"/>
  <c r="J713" i="2"/>
  <c r="I713" i="2"/>
  <c r="G823" i="2"/>
  <c r="J823" i="2"/>
  <c r="I823" i="2"/>
  <c r="G743" i="2"/>
  <c r="J743" i="2"/>
  <c r="I743" i="2"/>
  <c r="G805" i="2"/>
  <c r="J805" i="2"/>
  <c r="I805" i="2"/>
  <c r="G725" i="2"/>
  <c r="J725" i="2"/>
  <c r="I725" i="2"/>
  <c r="G597" i="2"/>
  <c r="J597" i="2"/>
  <c r="I597" i="2"/>
  <c r="G517" i="2"/>
  <c r="J517" i="2"/>
  <c r="I517" i="2"/>
  <c r="J469" i="2"/>
  <c r="I469" i="2"/>
  <c r="J341" i="2"/>
  <c r="I341" i="2"/>
  <c r="J325" i="2"/>
  <c r="I325" i="2"/>
  <c r="J309" i="2"/>
  <c r="I309" i="2"/>
  <c r="J293" i="2"/>
  <c r="I293" i="2"/>
  <c r="J277" i="2"/>
  <c r="I277" i="2"/>
  <c r="J261" i="2"/>
  <c r="I261" i="2"/>
  <c r="J229" i="2"/>
  <c r="I229" i="2"/>
  <c r="J213" i="2"/>
  <c r="I213" i="2"/>
  <c r="H213" i="2"/>
  <c r="J197" i="2"/>
  <c r="I197" i="2"/>
  <c r="H197" i="2"/>
  <c r="J181" i="2"/>
  <c r="I181" i="2"/>
  <c r="H181" i="2"/>
  <c r="J165" i="2"/>
  <c r="I165" i="2"/>
  <c r="H165" i="2"/>
  <c r="J149" i="2"/>
  <c r="I149" i="2"/>
  <c r="H149" i="2"/>
  <c r="J133" i="2"/>
  <c r="I133" i="2"/>
  <c r="H133" i="2"/>
  <c r="J117" i="2"/>
  <c r="I117" i="2"/>
  <c r="H117" i="2"/>
  <c r="J101" i="2"/>
  <c r="I101" i="2"/>
  <c r="H101" i="2"/>
  <c r="J85" i="2"/>
  <c r="I85" i="2"/>
  <c r="H85" i="2"/>
  <c r="J69" i="2"/>
  <c r="I69" i="2"/>
  <c r="H69" i="2"/>
  <c r="J53" i="2"/>
  <c r="I53" i="2"/>
  <c r="H53" i="2"/>
  <c r="J37" i="2"/>
  <c r="I37" i="2"/>
  <c r="H37" i="2"/>
  <c r="J21" i="2"/>
  <c r="I21" i="2"/>
  <c r="H21" i="2"/>
  <c r="G820" i="2"/>
  <c r="J820" i="2"/>
  <c r="I820" i="2"/>
  <c r="G804" i="2"/>
  <c r="J804" i="2"/>
  <c r="I804" i="2"/>
  <c r="G788" i="2"/>
  <c r="J788" i="2"/>
  <c r="I788" i="2"/>
  <c r="G772" i="2"/>
  <c r="J772" i="2"/>
  <c r="I772" i="2"/>
  <c r="G756" i="2"/>
  <c r="J756" i="2"/>
  <c r="I756" i="2"/>
  <c r="G740" i="2"/>
  <c r="J740" i="2"/>
  <c r="I740" i="2"/>
  <c r="G724" i="2"/>
  <c r="J724" i="2"/>
  <c r="I724" i="2"/>
  <c r="G708" i="2"/>
  <c r="J708" i="2"/>
  <c r="I708" i="2"/>
  <c r="G692" i="2"/>
  <c r="J692" i="2"/>
  <c r="I692" i="2"/>
  <c r="G676" i="2"/>
  <c r="J676" i="2"/>
  <c r="I676" i="2"/>
  <c r="G660" i="2"/>
  <c r="J660" i="2"/>
  <c r="I660" i="2"/>
  <c r="G644" i="2"/>
  <c r="J644" i="2"/>
  <c r="I644" i="2"/>
  <c r="G628" i="2"/>
  <c r="J628" i="2"/>
  <c r="I628" i="2"/>
  <c r="G612" i="2"/>
  <c r="J612" i="2"/>
  <c r="I612" i="2"/>
  <c r="G596" i="2"/>
  <c r="J596" i="2"/>
  <c r="I596" i="2"/>
  <c r="G580" i="2"/>
  <c r="J580" i="2"/>
  <c r="I580" i="2"/>
  <c r="G564" i="2"/>
  <c r="J564" i="2"/>
  <c r="I564" i="2"/>
  <c r="G548" i="2"/>
  <c r="J548" i="2"/>
  <c r="I548" i="2"/>
  <c r="G532" i="2"/>
  <c r="J532" i="2"/>
  <c r="I532" i="2"/>
  <c r="J516" i="2"/>
  <c r="I516" i="2"/>
  <c r="J500" i="2"/>
  <c r="I500" i="2"/>
  <c r="J484" i="2"/>
  <c r="I484" i="2"/>
  <c r="J468" i="2"/>
  <c r="I468" i="2"/>
  <c r="J452" i="2"/>
  <c r="I452" i="2"/>
  <c r="J436" i="2"/>
  <c r="I436" i="2"/>
  <c r="J420" i="2"/>
  <c r="I420" i="2"/>
  <c r="J404" i="2"/>
  <c r="I404" i="2"/>
  <c r="J388" i="2"/>
  <c r="I388" i="2"/>
  <c r="J372" i="2"/>
  <c r="I372" i="2"/>
  <c r="J356" i="2"/>
  <c r="I356" i="2"/>
  <c r="J340" i="2"/>
  <c r="I340" i="2"/>
  <c r="J324" i="2"/>
  <c r="I324" i="2"/>
  <c r="J308" i="2"/>
  <c r="I308" i="2"/>
  <c r="J292" i="2"/>
  <c r="I292" i="2"/>
  <c r="J276" i="2"/>
  <c r="I276" i="2"/>
  <c r="J260" i="2"/>
  <c r="I260" i="2"/>
  <c r="J244" i="2"/>
  <c r="I244" i="2"/>
  <c r="J228" i="2"/>
  <c r="I228" i="2"/>
  <c r="J212" i="2"/>
  <c r="I212" i="2"/>
  <c r="J196" i="2"/>
  <c r="I196" i="2"/>
  <c r="H196" i="2"/>
  <c r="J180" i="2"/>
  <c r="I180" i="2"/>
  <c r="H180" i="2"/>
  <c r="J164" i="2"/>
  <c r="I164" i="2"/>
  <c r="H164" i="2"/>
  <c r="J148" i="2"/>
  <c r="I148" i="2"/>
  <c r="H148" i="2"/>
  <c r="J132" i="2"/>
  <c r="I132" i="2"/>
  <c r="H132" i="2"/>
  <c r="J116" i="2"/>
  <c r="I116" i="2"/>
  <c r="H116" i="2"/>
  <c r="J100" i="2"/>
  <c r="I100" i="2"/>
  <c r="H100" i="2"/>
  <c r="J84" i="2"/>
  <c r="I84" i="2"/>
  <c r="H84" i="2"/>
  <c r="J68" i="2"/>
  <c r="I68" i="2"/>
  <c r="H68" i="2"/>
  <c r="J52" i="2"/>
  <c r="I52" i="2"/>
  <c r="H52" i="2"/>
  <c r="J36" i="2"/>
  <c r="I36" i="2"/>
  <c r="H36" i="2"/>
  <c r="J20" i="2"/>
  <c r="I20" i="2"/>
  <c r="H20" i="2"/>
  <c r="J4" i="2"/>
  <c r="I4" i="2"/>
  <c r="H4" i="2"/>
  <c r="H795" i="2"/>
  <c r="H779" i="2"/>
  <c r="H763" i="2"/>
  <c r="H747" i="2"/>
  <c r="H650" i="2"/>
  <c r="H628" i="2"/>
  <c r="H260" i="2"/>
  <c r="I810" i="2"/>
  <c r="I554" i="2"/>
  <c r="I393" i="2"/>
  <c r="G698" i="2"/>
  <c r="J698" i="2"/>
  <c r="J426" i="2"/>
  <c r="I426" i="2"/>
  <c r="J170" i="2"/>
  <c r="I170" i="2"/>
  <c r="G729" i="2"/>
  <c r="J729" i="2"/>
  <c r="I729" i="2"/>
  <c r="G774" i="2"/>
  <c r="J774" i="2"/>
  <c r="I774" i="2"/>
  <c r="G629" i="2"/>
  <c r="J629" i="2"/>
  <c r="I629" i="2"/>
  <c r="J373" i="2"/>
  <c r="I373" i="2"/>
  <c r="G643" i="2"/>
  <c r="J643" i="2"/>
  <c r="I643" i="2"/>
  <c r="H643" i="2"/>
  <c r="G611" i="2"/>
  <c r="J611" i="2"/>
  <c r="I611" i="2"/>
  <c r="H611" i="2"/>
  <c r="G595" i="2"/>
  <c r="J595" i="2"/>
  <c r="I595" i="2"/>
  <c r="H595" i="2"/>
  <c r="G579" i="2"/>
  <c r="J579" i="2"/>
  <c r="I579" i="2"/>
  <c r="H579" i="2"/>
  <c r="G563" i="2"/>
  <c r="J563" i="2"/>
  <c r="I563" i="2"/>
  <c r="H563" i="2"/>
  <c r="G547" i="2"/>
  <c r="J547" i="2"/>
  <c r="I547" i="2"/>
  <c r="H547" i="2"/>
  <c r="G531" i="2"/>
  <c r="J531" i="2"/>
  <c r="I531" i="2"/>
  <c r="H531" i="2"/>
  <c r="G515" i="2"/>
  <c r="J515" i="2"/>
  <c r="H515" i="2"/>
  <c r="I515" i="2"/>
  <c r="J499" i="2"/>
  <c r="H499" i="2"/>
  <c r="J483" i="2"/>
  <c r="I483" i="2"/>
  <c r="H483" i="2"/>
  <c r="J467" i="2"/>
  <c r="I467" i="2"/>
  <c r="H467" i="2"/>
  <c r="J451" i="2"/>
  <c r="H451" i="2"/>
  <c r="I451" i="2"/>
  <c r="J435" i="2"/>
  <c r="H435" i="2"/>
  <c r="J419" i="2"/>
  <c r="I419" i="2"/>
  <c r="H419" i="2"/>
  <c r="J403" i="2"/>
  <c r="I403" i="2"/>
  <c r="H403" i="2"/>
  <c r="J387" i="2"/>
  <c r="H387" i="2"/>
  <c r="I387" i="2"/>
  <c r="J371" i="2"/>
  <c r="H371" i="2"/>
  <c r="J355" i="2"/>
  <c r="I355" i="2"/>
  <c r="H355" i="2"/>
  <c r="J339" i="2"/>
  <c r="I339" i="2"/>
  <c r="H339" i="2"/>
  <c r="J323" i="2"/>
  <c r="H323" i="2"/>
  <c r="I323" i="2"/>
  <c r="J307" i="2"/>
  <c r="H307" i="2"/>
  <c r="J291" i="2"/>
  <c r="I291" i="2"/>
  <c r="H291" i="2"/>
  <c r="J275" i="2"/>
  <c r="I275" i="2"/>
  <c r="H275" i="2"/>
  <c r="J259" i="2"/>
  <c r="I259" i="2"/>
  <c r="H259" i="2"/>
  <c r="J243" i="2"/>
  <c r="I243" i="2"/>
  <c r="H243" i="2"/>
  <c r="J227" i="2"/>
  <c r="I227" i="2"/>
  <c r="H227" i="2"/>
  <c r="J211" i="2"/>
  <c r="I211" i="2"/>
  <c r="H211" i="2"/>
  <c r="J195" i="2"/>
  <c r="I195" i="2"/>
  <c r="H195" i="2"/>
  <c r="J179" i="2"/>
  <c r="I179" i="2"/>
  <c r="H179" i="2"/>
  <c r="J163" i="2"/>
  <c r="I163" i="2"/>
  <c r="H163" i="2"/>
  <c r="J147" i="2"/>
  <c r="I147" i="2"/>
  <c r="H147" i="2"/>
  <c r="J131" i="2"/>
  <c r="I131" i="2"/>
  <c r="H131" i="2"/>
  <c r="J115" i="2"/>
  <c r="I115" i="2"/>
  <c r="H115" i="2"/>
  <c r="J99" i="2"/>
  <c r="I99" i="2"/>
  <c r="H99" i="2"/>
  <c r="J83" i="2"/>
  <c r="I83" i="2"/>
  <c r="H83" i="2"/>
  <c r="J67" i="2"/>
  <c r="I67" i="2"/>
  <c r="H67" i="2"/>
  <c r="J51" i="2"/>
  <c r="I51" i="2"/>
  <c r="H51" i="2"/>
  <c r="J35" i="2"/>
  <c r="I35" i="2"/>
  <c r="H35" i="2"/>
  <c r="J19" i="2"/>
  <c r="I19" i="2"/>
  <c r="H19" i="2"/>
  <c r="J3" i="2"/>
  <c r="I3" i="2"/>
  <c r="H3" i="2"/>
  <c r="H794" i="2"/>
  <c r="H778" i="2"/>
  <c r="H762" i="2"/>
  <c r="H730" i="2"/>
  <c r="H580" i="2"/>
  <c r="H388" i="2"/>
  <c r="H330" i="2"/>
  <c r="H250" i="2"/>
  <c r="I667" i="2"/>
  <c r="I371" i="2"/>
  <c r="G682" i="2"/>
  <c r="J682" i="2"/>
  <c r="J474" i="2"/>
  <c r="I474" i="2"/>
  <c r="G697" i="2"/>
  <c r="J697" i="2"/>
  <c r="I697" i="2"/>
  <c r="G775" i="2"/>
  <c r="J775" i="2"/>
  <c r="I775" i="2"/>
  <c r="G773" i="2"/>
  <c r="J773" i="2"/>
  <c r="I773" i="2"/>
  <c r="G565" i="2"/>
  <c r="J565" i="2"/>
  <c r="I565" i="2"/>
  <c r="G819" i="2"/>
  <c r="J819" i="2"/>
  <c r="I819" i="2"/>
  <c r="G627" i="2"/>
  <c r="J627" i="2"/>
  <c r="I627" i="2"/>
  <c r="H627" i="2"/>
  <c r="G754" i="2"/>
  <c r="J754" i="2"/>
  <c r="I754" i="2"/>
  <c r="G738" i="2"/>
  <c r="J738" i="2"/>
  <c r="I738" i="2"/>
  <c r="G722" i="2"/>
  <c r="J722" i="2"/>
  <c r="I722" i="2"/>
  <c r="G706" i="2"/>
  <c r="J706" i="2"/>
  <c r="I706" i="2"/>
  <c r="G690" i="2"/>
  <c r="J690" i="2"/>
  <c r="I690" i="2"/>
  <c r="H690" i="2"/>
  <c r="G674" i="2"/>
  <c r="J674" i="2"/>
  <c r="I674" i="2"/>
  <c r="H674" i="2"/>
  <c r="G658" i="2"/>
  <c r="J658" i="2"/>
  <c r="I658" i="2"/>
  <c r="H658" i="2"/>
  <c r="G642" i="2"/>
  <c r="J642" i="2"/>
  <c r="I642" i="2"/>
  <c r="H642" i="2"/>
  <c r="G626" i="2"/>
  <c r="J626" i="2"/>
  <c r="I626" i="2"/>
  <c r="H626" i="2"/>
  <c r="G610" i="2"/>
  <c r="J610" i="2"/>
  <c r="I610" i="2"/>
  <c r="H610" i="2"/>
  <c r="G594" i="2"/>
  <c r="J594" i="2"/>
  <c r="I594" i="2"/>
  <c r="H594" i="2"/>
  <c r="G578" i="2"/>
  <c r="J578" i="2"/>
  <c r="I578" i="2"/>
  <c r="H578" i="2"/>
  <c r="G562" i="2"/>
  <c r="J562" i="2"/>
  <c r="I562" i="2"/>
  <c r="H562" i="2"/>
  <c r="G546" i="2"/>
  <c r="J546" i="2"/>
  <c r="I546" i="2"/>
  <c r="H546" i="2"/>
  <c r="G530" i="2"/>
  <c r="J530" i="2"/>
  <c r="I530" i="2"/>
  <c r="H530" i="2"/>
  <c r="J514" i="2"/>
  <c r="H514" i="2"/>
  <c r="I514" i="2"/>
  <c r="J498" i="2"/>
  <c r="H498" i="2"/>
  <c r="J482" i="2"/>
  <c r="I482" i="2"/>
  <c r="H482" i="2"/>
  <c r="J466" i="2"/>
  <c r="I466" i="2"/>
  <c r="H466" i="2"/>
  <c r="J450" i="2"/>
  <c r="H450" i="2"/>
  <c r="I450" i="2"/>
  <c r="J434" i="2"/>
  <c r="H434" i="2"/>
  <c r="J418" i="2"/>
  <c r="I418" i="2"/>
  <c r="H418" i="2"/>
  <c r="J402" i="2"/>
  <c r="I402" i="2"/>
  <c r="H402" i="2"/>
  <c r="J386" i="2"/>
  <c r="H386" i="2"/>
  <c r="I386" i="2"/>
  <c r="J370" i="2"/>
  <c r="H370" i="2"/>
  <c r="J354" i="2"/>
  <c r="I354" i="2"/>
  <c r="H354" i="2"/>
  <c r="J338" i="2"/>
  <c r="I338" i="2"/>
  <c r="H338" i="2"/>
  <c r="J322" i="2"/>
  <c r="H322" i="2"/>
  <c r="I322" i="2"/>
  <c r="J306" i="2"/>
  <c r="H306" i="2"/>
  <c r="J290" i="2"/>
  <c r="I290" i="2"/>
  <c r="H290" i="2"/>
  <c r="J274" i="2"/>
  <c r="H274" i="2"/>
  <c r="I274" i="2"/>
  <c r="J258" i="2"/>
  <c r="I258" i="2"/>
  <c r="H258" i="2"/>
  <c r="J242" i="2"/>
  <c r="I242" i="2"/>
  <c r="H242" i="2"/>
  <c r="J226" i="2"/>
  <c r="I226" i="2"/>
  <c r="H226" i="2"/>
  <c r="J210" i="2"/>
  <c r="I210" i="2"/>
  <c r="H210" i="2"/>
  <c r="J194" i="2"/>
  <c r="I194" i="2"/>
  <c r="H194" i="2"/>
  <c r="J178" i="2"/>
  <c r="I178" i="2"/>
  <c r="H178" i="2"/>
  <c r="J162" i="2"/>
  <c r="I162" i="2"/>
  <c r="H162" i="2"/>
  <c r="J146" i="2"/>
  <c r="I146" i="2"/>
  <c r="H146" i="2"/>
  <c r="J130" i="2"/>
  <c r="I130" i="2"/>
  <c r="H130" i="2"/>
  <c r="J114" i="2"/>
  <c r="I114" i="2"/>
  <c r="H114" i="2"/>
  <c r="J98" i="2"/>
  <c r="I98" i="2"/>
  <c r="H98" i="2"/>
  <c r="J82" i="2"/>
  <c r="I82" i="2"/>
  <c r="H82" i="2"/>
  <c r="J66" i="2"/>
  <c r="I66" i="2"/>
  <c r="H66" i="2"/>
  <c r="J50" i="2"/>
  <c r="I50" i="2"/>
  <c r="H50" i="2"/>
  <c r="J34" i="2"/>
  <c r="I34" i="2"/>
  <c r="H34" i="2"/>
  <c r="J18" i="2"/>
  <c r="I18" i="2"/>
  <c r="H18" i="2"/>
  <c r="I5" i="5" a="1"/>
  <c r="I5" i="5" s="1"/>
  <c r="I6" i="4" a="1"/>
  <c r="I6" i="4" s="1"/>
  <c r="I6" i="5" a="1"/>
  <c r="I6" i="5" s="1"/>
  <c r="I7" i="4" a="1"/>
  <c r="I7" i="4" s="1"/>
  <c r="I7" i="5" a="1"/>
  <c r="I7" i="5" s="1"/>
  <c r="I8" i="4" a="1"/>
  <c r="I8" i="4" s="1"/>
  <c r="I8" i="5" a="1"/>
  <c r="I8" i="5" s="1"/>
  <c r="H5" i="4" a="1"/>
  <c r="H5" i="4" s="1"/>
  <c r="G7" i="4" a="1"/>
  <c r="G7" i="4" s="1"/>
  <c r="H5" i="5" a="1"/>
  <c r="H5" i="5" s="1"/>
  <c r="H6" i="4" a="1"/>
  <c r="H6" i="4" s="1"/>
  <c r="H6" i="5" a="1"/>
  <c r="H6" i="5" s="1"/>
  <c r="H7" i="5" a="1"/>
  <c r="H7" i="5" s="1"/>
  <c r="H8" i="4" a="1"/>
  <c r="H8" i="4" s="1"/>
  <c r="H8" i="5" a="1"/>
  <c r="H8" i="5" s="1"/>
  <c r="G5" i="4" a="1"/>
  <c r="G5" i="4" s="1"/>
  <c r="I4" i="5" a="1"/>
  <c r="I4" i="5" s="1"/>
  <c r="G6" i="4" a="1"/>
  <c r="G6" i="4" s="1"/>
  <c r="H4" i="5" a="1"/>
  <c r="H4" i="5" s="1"/>
  <c r="G5" i="5" a="1"/>
  <c r="G5" i="5" s="1"/>
  <c r="G8" i="4" a="1"/>
  <c r="G8" i="4" s="1"/>
  <c r="G6" i="5" a="1"/>
  <c r="G6" i="5" s="1"/>
  <c r="I4" i="4" a="1"/>
  <c r="I4" i="4" s="1"/>
  <c r="G7" i="5" a="1"/>
  <c r="G7" i="5" s="1"/>
  <c r="H4" i="4" a="1"/>
  <c r="H4" i="4" s="1"/>
  <c r="G8" i="5" a="1"/>
  <c r="G8" i="5" s="1"/>
  <c r="G4" i="4" a="1"/>
  <c r="G4" i="4" s="1"/>
  <c r="G4" i="5" a="1"/>
  <c r="G4" i="5" s="1"/>
  <c r="H7" i="4" a="1"/>
  <c r="H7" i="4" s="1"/>
  <c r="I5" i="4" a="1"/>
  <c r="I5" i="4" s="1"/>
  <c r="J2" i="2"/>
  <c r="I2" i="2"/>
  <c r="H2" i="2"/>
  <c r="H825" i="2"/>
  <c r="H729" i="2"/>
  <c r="H713" i="2"/>
  <c r="H532" i="2"/>
  <c r="H329" i="2"/>
  <c r="H186" i="2"/>
  <c r="I666" i="2"/>
  <c r="I370" i="2"/>
  <c r="G586" i="2"/>
  <c r="J586" i="2"/>
  <c r="J362" i="2"/>
  <c r="I362" i="2"/>
  <c r="J138" i="2"/>
  <c r="I138" i="2"/>
  <c r="G808" i="2"/>
  <c r="J808" i="2"/>
  <c r="I808" i="2"/>
  <c r="G806" i="2"/>
  <c r="J806" i="2"/>
  <c r="I806" i="2"/>
  <c r="G709" i="2"/>
  <c r="J709" i="2"/>
  <c r="I709" i="2"/>
  <c r="J485" i="2"/>
  <c r="I485" i="2"/>
  <c r="G755" i="2"/>
  <c r="J755" i="2"/>
  <c r="I755" i="2"/>
  <c r="G786" i="2"/>
  <c r="J786" i="2"/>
  <c r="I786" i="2"/>
  <c r="F689" i="2"/>
  <c r="J689" i="2"/>
  <c r="I689" i="2"/>
  <c r="F577" i="2"/>
  <c r="I577" i="2"/>
  <c r="J577" i="2"/>
  <c r="F561" i="2"/>
  <c r="J561" i="2"/>
  <c r="I561" i="2"/>
  <c r="G545" i="2"/>
  <c r="J545" i="2"/>
  <c r="I545" i="2"/>
  <c r="G529" i="2"/>
  <c r="J529" i="2"/>
  <c r="I529" i="2"/>
  <c r="F513" i="2"/>
  <c r="I513" i="2"/>
  <c r="F497" i="2"/>
  <c r="J497" i="2"/>
  <c r="I497" i="2"/>
  <c r="F481" i="2"/>
  <c r="I481" i="2"/>
  <c r="J481" i="2"/>
  <c r="F465" i="2"/>
  <c r="I465" i="2"/>
  <c r="J465" i="2"/>
  <c r="F449" i="2"/>
  <c r="J449" i="2"/>
  <c r="I449" i="2"/>
  <c r="F433" i="2"/>
  <c r="J433" i="2"/>
  <c r="I433" i="2"/>
  <c r="F417" i="2"/>
  <c r="I417" i="2"/>
  <c r="J417" i="2"/>
  <c r="F401" i="2"/>
  <c r="J401" i="2"/>
  <c r="I401" i="2"/>
  <c r="F385" i="2"/>
  <c r="I385" i="2"/>
  <c r="F369" i="2"/>
  <c r="J369" i="2"/>
  <c r="I369" i="2"/>
  <c r="F353" i="2"/>
  <c r="I353" i="2"/>
  <c r="J353" i="2"/>
  <c r="F337" i="2"/>
  <c r="I337" i="2"/>
  <c r="J337" i="2"/>
  <c r="F321" i="2"/>
  <c r="J321" i="2"/>
  <c r="I321" i="2"/>
  <c r="F305" i="2"/>
  <c r="J305" i="2"/>
  <c r="H305" i="2"/>
  <c r="I305" i="2"/>
  <c r="F289" i="2"/>
  <c r="J289" i="2"/>
  <c r="I289" i="2"/>
  <c r="H289" i="2"/>
  <c r="F273" i="2"/>
  <c r="J273" i="2"/>
  <c r="H273" i="2"/>
  <c r="I273" i="2"/>
  <c r="F257" i="2"/>
  <c r="I257" i="2"/>
  <c r="H257" i="2"/>
  <c r="F241" i="2"/>
  <c r="H241" i="2"/>
  <c r="J241" i="2"/>
  <c r="I241" i="2"/>
  <c r="F225" i="2"/>
  <c r="H225" i="2"/>
  <c r="I225" i="2"/>
  <c r="J225" i="2"/>
  <c r="F209" i="2"/>
  <c r="I209" i="2"/>
  <c r="H209" i="2"/>
  <c r="J209" i="2"/>
  <c r="F193" i="2"/>
  <c r="I193" i="2"/>
  <c r="H193" i="2"/>
  <c r="J193" i="2"/>
  <c r="F177" i="2"/>
  <c r="I177" i="2"/>
  <c r="J177" i="2"/>
  <c r="H177" i="2"/>
  <c r="F161" i="2"/>
  <c r="I161" i="2"/>
  <c r="J161" i="2"/>
  <c r="H161" i="2"/>
  <c r="F145" i="2"/>
  <c r="I145" i="2"/>
  <c r="J145" i="2"/>
  <c r="H145" i="2"/>
  <c r="F129" i="2"/>
  <c r="I129" i="2"/>
  <c r="H129" i="2"/>
  <c r="F113" i="2"/>
  <c r="I113" i="2"/>
  <c r="H113" i="2"/>
  <c r="J113" i="2"/>
  <c r="F97" i="2"/>
  <c r="I97" i="2"/>
  <c r="H97" i="2"/>
  <c r="J97" i="2"/>
  <c r="F81" i="2"/>
  <c r="I81" i="2"/>
  <c r="H81" i="2"/>
  <c r="J81" i="2"/>
  <c r="F65" i="2"/>
  <c r="I65" i="2"/>
  <c r="H65" i="2"/>
  <c r="J65" i="2"/>
  <c r="F49" i="2"/>
  <c r="I49" i="2"/>
  <c r="J49" i="2"/>
  <c r="H49" i="2"/>
  <c r="F33" i="2"/>
  <c r="I33" i="2"/>
  <c r="J33" i="2"/>
  <c r="H33" i="2"/>
  <c r="F17" i="2"/>
  <c r="I17" i="2"/>
  <c r="J17" i="2"/>
  <c r="H17" i="2"/>
  <c r="F668" i="2"/>
  <c r="H808" i="2"/>
  <c r="H529" i="2"/>
  <c r="H484" i="2"/>
  <c r="H436" i="2"/>
  <c r="H356" i="2"/>
  <c r="I522" i="2"/>
  <c r="G714" i="2"/>
  <c r="J714" i="2"/>
  <c r="J442" i="2"/>
  <c r="I442" i="2"/>
  <c r="J154" i="2"/>
  <c r="I154" i="2"/>
  <c r="G745" i="2"/>
  <c r="J745" i="2"/>
  <c r="I745" i="2"/>
  <c r="G822" i="2"/>
  <c r="J822" i="2"/>
  <c r="I822" i="2"/>
  <c r="G677" i="2"/>
  <c r="J677" i="2"/>
  <c r="I677" i="2"/>
  <c r="J437" i="2"/>
  <c r="I437" i="2"/>
  <c r="G739" i="2"/>
  <c r="J739" i="2"/>
  <c r="I739" i="2"/>
  <c r="G770" i="2"/>
  <c r="J770" i="2"/>
  <c r="I770" i="2"/>
  <c r="F705" i="2"/>
  <c r="I705" i="2"/>
  <c r="J705" i="2"/>
  <c r="G784" i="2"/>
  <c r="J784" i="2"/>
  <c r="I784" i="2"/>
  <c r="F688" i="2"/>
  <c r="J688" i="2"/>
  <c r="I688" i="2"/>
  <c r="H688" i="2"/>
  <c r="F640" i="2"/>
  <c r="I640" i="2"/>
  <c r="H640" i="2"/>
  <c r="F592" i="2"/>
  <c r="I592" i="2"/>
  <c r="H592" i="2"/>
  <c r="J592" i="2"/>
  <c r="G544" i="2"/>
  <c r="J544" i="2"/>
  <c r="I544" i="2"/>
  <c r="H544" i="2"/>
  <c r="F512" i="2"/>
  <c r="H512" i="2"/>
  <c r="I512" i="2"/>
  <c r="F480" i="2"/>
  <c r="I480" i="2"/>
  <c r="H480" i="2"/>
  <c r="J480" i="2"/>
  <c r="G464" i="2"/>
  <c r="I464" i="2"/>
  <c r="H464" i="2"/>
  <c r="J464" i="2"/>
  <c r="G448" i="2"/>
  <c r="H448" i="2"/>
  <c r="J448" i="2"/>
  <c r="I448" i="2"/>
  <c r="F432" i="2"/>
  <c r="J432" i="2"/>
  <c r="H432" i="2"/>
  <c r="I432" i="2"/>
  <c r="G416" i="2"/>
  <c r="I416" i="2"/>
  <c r="J416" i="2"/>
  <c r="H416" i="2"/>
  <c r="G400" i="2"/>
  <c r="J400" i="2"/>
  <c r="I400" i="2"/>
  <c r="H400" i="2"/>
  <c r="F384" i="2"/>
  <c r="H384" i="2"/>
  <c r="I384" i="2"/>
  <c r="G368" i="2"/>
  <c r="H368" i="2"/>
  <c r="J368" i="2"/>
  <c r="I368" i="2"/>
  <c r="G352" i="2"/>
  <c r="I352" i="2"/>
  <c r="H352" i="2"/>
  <c r="J352" i="2"/>
  <c r="F336" i="2"/>
  <c r="I336" i="2"/>
  <c r="H336" i="2"/>
  <c r="J336" i="2"/>
  <c r="F320" i="2"/>
  <c r="H320" i="2"/>
  <c r="J320" i="2"/>
  <c r="I320" i="2"/>
  <c r="F304" i="2"/>
  <c r="J304" i="2"/>
  <c r="H304" i="2"/>
  <c r="I304" i="2"/>
  <c r="G288" i="2"/>
  <c r="J288" i="2"/>
  <c r="I288" i="2"/>
  <c r="H288" i="2"/>
  <c r="G272" i="2"/>
  <c r="J272" i="2"/>
  <c r="H272" i="2"/>
  <c r="I272" i="2"/>
  <c r="F256" i="2"/>
  <c r="I256" i="2"/>
  <c r="H256" i="2"/>
  <c r="F240" i="2"/>
  <c r="H240" i="2"/>
  <c r="J240" i="2"/>
  <c r="I240" i="2"/>
  <c r="F224" i="2"/>
  <c r="H224" i="2"/>
  <c r="I224" i="2"/>
  <c r="J224" i="2"/>
  <c r="F208" i="2"/>
  <c r="I208" i="2"/>
  <c r="H208" i="2"/>
  <c r="J208" i="2"/>
  <c r="G192" i="2"/>
  <c r="H192" i="2"/>
  <c r="J192" i="2"/>
  <c r="I192" i="2"/>
  <c r="G176" i="2"/>
  <c r="J176" i="2"/>
  <c r="H176" i="2"/>
  <c r="I176" i="2"/>
  <c r="G160" i="2"/>
  <c r="J160" i="2"/>
  <c r="H160" i="2"/>
  <c r="I160" i="2"/>
  <c r="G144" i="2"/>
  <c r="J144" i="2"/>
  <c r="I144" i="2"/>
  <c r="H144" i="2"/>
  <c r="F128" i="2"/>
  <c r="I128" i="2"/>
  <c r="H128" i="2"/>
  <c r="F112" i="2"/>
  <c r="H112" i="2"/>
  <c r="J112" i="2"/>
  <c r="F96" i="2"/>
  <c r="H96" i="2"/>
  <c r="J96" i="2"/>
  <c r="I96" i="2"/>
  <c r="F80" i="2"/>
  <c r="H80" i="2"/>
  <c r="J80" i="2"/>
  <c r="I80" i="2"/>
  <c r="G64" i="2"/>
  <c r="I64" i="2"/>
  <c r="H64" i="2"/>
  <c r="J64" i="2"/>
  <c r="G48" i="2"/>
  <c r="I48" i="2"/>
  <c r="J48" i="2"/>
  <c r="H48" i="2"/>
  <c r="G32" i="2"/>
  <c r="J32" i="2"/>
  <c r="H32" i="2"/>
  <c r="G16" i="2"/>
  <c r="J16" i="2"/>
  <c r="H16" i="2"/>
  <c r="I16" i="2"/>
  <c r="H823" i="2"/>
  <c r="H775" i="2"/>
  <c r="H743" i="2"/>
  <c r="H692" i="2"/>
  <c r="H481" i="2"/>
  <c r="H458" i="2"/>
  <c r="H433" i="2"/>
  <c r="H353" i="2"/>
  <c r="H325" i="2"/>
  <c r="H293" i="2"/>
  <c r="H245" i="2"/>
  <c r="I521" i="2"/>
  <c r="I349" i="2"/>
  <c r="G746" i="2"/>
  <c r="J746" i="2"/>
  <c r="G602" i="2"/>
  <c r="J602" i="2"/>
  <c r="J490" i="2"/>
  <c r="I490" i="2"/>
  <c r="J378" i="2"/>
  <c r="I378" i="2"/>
  <c r="J234" i="2"/>
  <c r="I234" i="2"/>
  <c r="J42" i="2"/>
  <c r="I42" i="2"/>
  <c r="G761" i="2"/>
  <c r="J761" i="2"/>
  <c r="I761" i="2"/>
  <c r="G728" i="2"/>
  <c r="J728" i="2"/>
  <c r="I728" i="2"/>
  <c r="G758" i="2"/>
  <c r="J758" i="2"/>
  <c r="I758" i="2"/>
  <c r="G789" i="2"/>
  <c r="J789" i="2"/>
  <c r="I789" i="2"/>
  <c r="G693" i="2"/>
  <c r="J693" i="2"/>
  <c r="I693" i="2"/>
  <c r="G549" i="2"/>
  <c r="J549" i="2"/>
  <c r="I549" i="2"/>
  <c r="J453" i="2"/>
  <c r="I453" i="2"/>
  <c r="G803" i="2"/>
  <c r="J803" i="2"/>
  <c r="I803" i="2"/>
  <c r="G723" i="2"/>
  <c r="J723" i="2"/>
  <c r="I723" i="2"/>
  <c r="G834" i="2"/>
  <c r="J834" i="2"/>
  <c r="I834" i="2"/>
  <c r="G801" i="2"/>
  <c r="J801" i="2"/>
  <c r="I801" i="2"/>
  <c r="F721" i="2"/>
  <c r="I721" i="2"/>
  <c r="J721" i="2"/>
  <c r="F641" i="2"/>
  <c r="I641" i="2"/>
  <c r="F816" i="2"/>
  <c r="I816" i="2"/>
  <c r="J816" i="2"/>
  <c r="F752" i="2"/>
  <c r="I752" i="2"/>
  <c r="J752" i="2"/>
  <c r="F704" i="2"/>
  <c r="I704" i="2"/>
  <c r="H704" i="2"/>
  <c r="J704" i="2"/>
  <c r="G672" i="2"/>
  <c r="J672" i="2"/>
  <c r="I672" i="2"/>
  <c r="H672" i="2"/>
  <c r="G656" i="2"/>
  <c r="J656" i="2"/>
  <c r="I656" i="2"/>
  <c r="H656" i="2"/>
  <c r="F624" i="2"/>
  <c r="I624" i="2"/>
  <c r="H624" i="2"/>
  <c r="J624" i="2"/>
  <c r="F608" i="2"/>
  <c r="I608" i="2"/>
  <c r="H608" i="2"/>
  <c r="J608" i="2"/>
  <c r="F576" i="2"/>
  <c r="I576" i="2"/>
  <c r="H576" i="2"/>
  <c r="J576" i="2"/>
  <c r="F560" i="2"/>
  <c r="J560" i="2"/>
  <c r="I560" i="2"/>
  <c r="H560" i="2"/>
  <c r="G528" i="2"/>
  <c r="J528" i="2"/>
  <c r="I528" i="2"/>
  <c r="H528" i="2"/>
  <c r="F496" i="2"/>
  <c r="H496" i="2"/>
  <c r="J496" i="2"/>
  <c r="I496" i="2"/>
  <c r="G831" i="2"/>
  <c r="J831" i="2"/>
  <c r="I831" i="2"/>
  <c r="G815" i="2"/>
  <c r="J815" i="2"/>
  <c r="I815" i="2"/>
  <c r="G799" i="2"/>
  <c r="J799" i="2"/>
  <c r="I799" i="2"/>
  <c r="G783" i="2"/>
  <c r="J783" i="2"/>
  <c r="I783" i="2"/>
  <c r="G767" i="2"/>
  <c r="J767" i="2"/>
  <c r="I767" i="2"/>
  <c r="G751" i="2"/>
  <c r="J751" i="2"/>
  <c r="I751" i="2"/>
  <c r="G735" i="2"/>
  <c r="J735" i="2"/>
  <c r="I735" i="2"/>
  <c r="G719" i="2"/>
  <c r="J719" i="2"/>
  <c r="I719" i="2"/>
  <c r="G703" i="2"/>
  <c r="J703" i="2"/>
  <c r="I703" i="2"/>
  <c r="G687" i="2"/>
  <c r="J687" i="2"/>
  <c r="I687" i="2"/>
  <c r="G671" i="2"/>
  <c r="J671" i="2"/>
  <c r="I671" i="2"/>
  <c r="G655" i="2"/>
  <c r="J655" i="2"/>
  <c r="I655" i="2"/>
  <c r="G639" i="2"/>
  <c r="J639" i="2"/>
  <c r="I639" i="2"/>
  <c r="G623" i="2"/>
  <c r="J623" i="2"/>
  <c r="I623" i="2"/>
  <c r="G607" i="2"/>
  <c r="J607" i="2"/>
  <c r="I607" i="2"/>
  <c r="G591" i="2"/>
  <c r="J591" i="2"/>
  <c r="I591" i="2"/>
  <c r="G575" i="2"/>
  <c r="J575" i="2"/>
  <c r="I575" i="2"/>
  <c r="G559" i="2"/>
  <c r="J559" i="2"/>
  <c r="I559" i="2"/>
  <c r="G543" i="2"/>
  <c r="J543" i="2"/>
  <c r="I543" i="2"/>
  <c r="G527" i="2"/>
  <c r="J527" i="2"/>
  <c r="I527" i="2"/>
  <c r="G511" i="2"/>
  <c r="J511" i="2"/>
  <c r="I511" i="2"/>
  <c r="G495" i="2"/>
  <c r="J495" i="2"/>
  <c r="I495" i="2"/>
  <c r="G479" i="2"/>
  <c r="J479" i="2"/>
  <c r="G463" i="2"/>
  <c r="J463" i="2"/>
  <c r="I463" i="2"/>
  <c r="G447" i="2"/>
  <c r="J447" i="2"/>
  <c r="I447" i="2"/>
  <c r="G431" i="2"/>
  <c r="J431" i="2"/>
  <c r="I431" i="2"/>
  <c r="G415" i="2"/>
  <c r="J415" i="2"/>
  <c r="G399" i="2"/>
  <c r="J399" i="2"/>
  <c r="I399" i="2"/>
  <c r="G383" i="2"/>
  <c r="J383" i="2"/>
  <c r="I383" i="2"/>
  <c r="G367" i="2"/>
  <c r="J367" i="2"/>
  <c r="I367" i="2"/>
  <c r="G351" i="2"/>
  <c r="J351" i="2"/>
  <c r="G335" i="2"/>
  <c r="J335" i="2"/>
  <c r="I335" i="2"/>
  <c r="G319" i="2"/>
  <c r="J319" i="2"/>
  <c r="I319" i="2"/>
  <c r="G303" i="2"/>
  <c r="J303" i="2"/>
  <c r="I303" i="2"/>
  <c r="G287" i="2"/>
  <c r="J287" i="2"/>
  <c r="I287" i="2"/>
  <c r="G271" i="2"/>
  <c r="J271" i="2"/>
  <c r="H271" i="2"/>
  <c r="I271" i="2"/>
  <c r="G255" i="2"/>
  <c r="J255" i="2"/>
  <c r="I255" i="2"/>
  <c r="H255" i="2"/>
  <c r="G239" i="2"/>
  <c r="J239" i="2"/>
  <c r="H239" i="2"/>
  <c r="I239" i="2"/>
  <c r="G223" i="2"/>
  <c r="J223" i="2"/>
  <c r="H223" i="2"/>
  <c r="I223" i="2"/>
  <c r="G207" i="2"/>
  <c r="J207" i="2"/>
  <c r="I207" i="2"/>
  <c r="H207" i="2"/>
  <c r="G191" i="2"/>
  <c r="J191" i="2"/>
  <c r="H191" i="2"/>
  <c r="I191" i="2"/>
  <c r="G175" i="2"/>
  <c r="J175" i="2"/>
  <c r="H175" i="2"/>
  <c r="I175" i="2"/>
  <c r="G159" i="2"/>
  <c r="J159" i="2"/>
  <c r="H159" i="2"/>
  <c r="I159" i="2"/>
  <c r="G143" i="2"/>
  <c r="J143" i="2"/>
  <c r="I143" i="2"/>
  <c r="H143" i="2"/>
  <c r="G127" i="2"/>
  <c r="J127" i="2"/>
  <c r="I127" i="2"/>
  <c r="H127" i="2"/>
  <c r="G111" i="2"/>
  <c r="J111" i="2"/>
  <c r="H111" i="2"/>
  <c r="I111" i="2"/>
  <c r="G95" i="2"/>
  <c r="J95" i="2"/>
  <c r="H95" i="2"/>
  <c r="I95" i="2"/>
  <c r="G79" i="2"/>
  <c r="J79" i="2"/>
  <c r="H79" i="2"/>
  <c r="I79" i="2"/>
  <c r="G63" i="2"/>
  <c r="J63" i="2"/>
  <c r="I63" i="2"/>
  <c r="H63" i="2"/>
  <c r="G47" i="2"/>
  <c r="J47" i="2"/>
  <c r="I47" i="2"/>
  <c r="H47" i="2"/>
  <c r="G31" i="2"/>
  <c r="J31" i="2"/>
  <c r="H31" i="2"/>
  <c r="G15" i="2"/>
  <c r="J15" i="2"/>
  <c r="H15" i="2"/>
  <c r="I15" i="2"/>
  <c r="F429" i="2"/>
  <c r="H822" i="2"/>
  <c r="H806" i="2"/>
  <c r="H774" i="2"/>
  <c r="H758" i="2"/>
  <c r="H689" i="2"/>
  <c r="H644" i="2"/>
  <c r="H619" i="2"/>
  <c r="H597" i="2"/>
  <c r="H479" i="2"/>
  <c r="H457" i="2"/>
  <c r="H431" i="2"/>
  <c r="H351" i="2"/>
  <c r="H324" i="2"/>
  <c r="H292" i="2"/>
  <c r="H244" i="2"/>
  <c r="H170" i="2"/>
  <c r="I499" i="2"/>
  <c r="I330" i="2"/>
  <c r="J641" i="2"/>
  <c r="G570" i="2"/>
  <c r="J570" i="2"/>
  <c r="J346" i="2"/>
  <c r="I346" i="2"/>
  <c r="J106" i="2"/>
  <c r="I106" i="2"/>
  <c r="G760" i="2"/>
  <c r="J760" i="2"/>
  <c r="I760" i="2"/>
  <c r="G710" i="2"/>
  <c r="J710" i="2"/>
  <c r="I710" i="2"/>
  <c r="G581" i="2"/>
  <c r="J581" i="2"/>
  <c r="I581" i="2"/>
  <c r="J405" i="2"/>
  <c r="I405" i="2"/>
  <c r="G691" i="2"/>
  <c r="J691" i="2"/>
  <c r="I691" i="2"/>
  <c r="H691" i="2"/>
  <c r="F769" i="2"/>
  <c r="I769" i="2"/>
  <c r="F609" i="2"/>
  <c r="I609" i="2"/>
  <c r="J609" i="2"/>
  <c r="G830" i="2"/>
  <c r="J830" i="2"/>
  <c r="I830" i="2"/>
  <c r="G734" i="2"/>
  <c r="J734" i="2"/>
  <c r="I734" i="2"/>
  <c r="G622" i="2"/>
  <c r="J622" i="2"/>
  <c r="I622" i="2"/>
  <c r="H622" i="2"/>
  <c r="G526" i="2"/>
  <c r="J526" i="2"/>
  <c r="I526" i="2"/>
  <c r="H526" i="2"/>
  <c r="G510" i="2"/>
  <c r="J510" i="2"/>
  <c r="I510" i="2"/>
  <c r="H510" i="2"/>
  <c r="G494" i="2"/>
  <c r="J494" i="2"/>
  <c r="I494" i="2"/>
  <c r="H494" i="2"/>
  <c r="G478" i="2"/>
  <c r="J478" i="2"/>
  <c r="I478" i="2"/>
  <c r="H478" i="2"/>
  <c r="G462" i="2"/>
  <c r="J462" i="2"/>
  <c r="I462" i="2"/>
  <c r="H462" i="2"/>
  <c r="G446" i="2"/>
  <c r="J446" i="2"/>
  <c r="I446" i="2"/>
  <c r="H446" i="2"/>
  <c r="G430" i="2"/>
  <c r="J430" i="2"/>
  <c r="I430" i="2"/>
  <c r="H430" i="2"/>
  <c r="G414" i="2"/>
  <c r="J414" i="2"/>
  <c r="I414" i="2"/>
  <c r="H414" i="2"/>
  <c r="G398" i="2"/>
  <c r="J398" i="2"/>
  <c r="I398" i="2"/>
  <c r="H398" i="2"/>
  <c r="G382" i="2"/>
  <c r="J382" i="2"/>
  <c r="I382" i="2"/>
  <c r="H382" i="2"/>
  <c r="G366" i="2"/>
  <c r="J366" i="2"/>
  <c r="I366" i="2"/>
  <c r="H366" i="2"/>
  <c r="G350" i="2"/>
  <c r="J350" i="2"/>
  <c r="I350" i="2"/>
  <c r="H350" i="2"/>
  <c r="G334" i="2"/>
  <c r="J334" i="2"/>
  <c r="I334" i="2"/>
  <c r="H334" i="2"/>
  <c r="G318" i="2"/>
  <c r="J318" i="2"/>
  <c r="I318" i="2"/>
  <c r="H318" i="2"/>
  <c r="G302" i="2"/>
  <c r="J302" i="2"/>
  <c r="I302" i="2"/>
  <c r="H302" i="2"/>
  <c r="G286" i="2"/>
  <c r="J286" i="2"/>
  <c r="I286" i="2"/>
  <c r="H286" i="2"/>
  <c r="G270" i="2"/>
  <c r="J270" i="2"/>
  <c r="I270" i="2"/>
  <c r="H270" i="2"/>
  <c r="G254" i="2"/>
  <c r="J254" i="2"/>
  <c r="I254" i="2"/>
  <c r="H254" i="2"/>
  <c r="J238" i="2"/>
  <c r="I238" i="2"/>
  <c r="H238" i="2"/>
  <c r="J222" i="2"/>
  <c r="I222" i="2"/>
  <c r="H222" i="2"/>
  <c r="J206" i="2"/>
  <c r="I206" i="2"/>
  <c r="H206" i="2"/>
  <c r="J190" i="2"/>
  <c r="I190" i="2"/>
  <c r="H190" i="2"/>
  <c r="J174" i="2"/>
  <c r="I174" i="2"/>
  <c r="H174" i="2"/>
  <c r="J158" i="2"/>
  <c r="I158" i="2"/>
  <c r="H158" i="2"/>
  <c r="J142" i="2"/>
  <c r="I142" i="2"/>
  <c r="H142" i="2"/>
  <c r="J126" i="2"/>
  <c r="I126" i="2"/>
  <c r="H126" i="2"/>
  <c r="J110" i="2"/>
  <c r="I110" i="2"/>
  <c r="H110" i="2"/>
  <c r="J94" i="2"/>
  <c r="I94" i="2"/>
  <c r="H94" i="2"/>
  <c r="J78" i="2"/>
  <c r="I78" i="2"/>
  <c r="H78" i="2"/>
  <c r="J62" i="2"/>
  <c r="I62" i="2"/>
  <c r="H62" i="2"/>
  <c r="J46" i="2"/>
  <c r="I46" i="2"/>
  <c r="H46" i="2"/>
  <c r="J30" i="2"/>
  <c r="I30" i="2"/>
  <c r="H30" i="2"/>
  <c r="J14" i="2"/>
  <c r="I14" i="2"/>
  <c r="H14" i="2"/>
  <c r="F428" i="2"/>
  <c r="H805" i="2"/>
  <c r="H789" i="2"/>
  <c r="H773" i="2"/>
  <c r="H725" i="2"/>
  <c r="H709" i="2"/>
  <c r="H687" i="2"/>
  <c r="H641" i="2"/>
  <c r="H618" i="2"/>
  <c r="H596" i="2"/>
  <c r="H549" i="2"/>
  <c r="H477" i="2"/>
  <c r="H405" i="2"/>
  <c r="H378" i="2"/>
  <c r="H349" i="2"/>
  <c r="H321" i="2"/>
  <c r="H287" i="2"/>
  <c r="H234" i="2"/>
  <c r="I762" i="2"/>
  <c r="I498" i="2"/>
  <c r="I329" i="2"/>
  <c r="J640" i="2"/>
  <c r="G666" i="2"/>
  <c r="J666" i="2"/>
  <c r="G824" i="2"/>
  <c r="J824" i="2"/>
  <c r="I824" i="2"/>
  <c r="G790" i="2"/>
  <c r="J790" i="2"/>
  <c r="I790" i="2"/>
  <c r="G661" i="2"/>
  <c r="J661" i="2"/>
  <c r="I661" i="2"/>
  <c r="J389" i="2"/>
  <c r="I389" i="2"/>
  <c r="G707" i="2"/>
  <c r="J707" i="2"/>
  <c r="I707" i="2"/>
  <c r="G785" i="2"/>
  <c r="J785" i="2"/>
  <c r="I785" i="2"/>
  <c r="F625" i="2"/>
  <c r="I625" i="2"/>
  <c r="J625" i="2"/>
  <c r="G814" i="2"/>
  <c r="J814" i="2"/>
  <c r="I814" i="2"/>
  <c r="G702" i="2"/>
  <c r="J702" i="2"/>
  <c r="I702" i="2"/>
  <c r="H702" i="2"/>
  <c r="G606" i="2"/>
  <c r="J606" i="2"/>
  <c r="I606" i="2"/>
  <c r="H606" i="2"/>
  <c r="G813" i="2"/>
  <c r="J813" i="2"/>
  <c r="I813" i="2"/>
  <c r="G717" i="2"/>
  <c r="J717" i="2"/>
  <c r="I717" i="2"/>
  <c r="G605" i="2"/>
  <c r="J605" i="2"/>
  <c r="I605" i="2"/>
  <c r="G525" i="2"/>
  <c r="J525" i="2"/>
  <c r="I525" i="2"/>
  <c r="G445" i="2"/>
  <c r="J445" i="2"/>
  <c r="I445" i="2"/>
  <c r="G397" i="2"/>
  <c r="J397" i="2"/>
  <c r="I397" i="2"/>
  <c r="J381" i="2"/>
  <c r="I381" i="2"/>
  <c r="J365" i="2"/>
  <c r="I365" i="2"/>
  <c r="J333" i="2"/>
  <c r="I333" i="2"/>
  <c r="J317" i="2"/>
  <c r="I317" i="2"/>
  <c r="J301" i="2"/>
  <c r="I301" i="2"/>
  <c r="H301" i="2"/>
  <c r="J285" i="2"/>
  <c r="I285" i="2"/>
  <c r="H285" i="2"/>
  <c r="J269" i="2"/>
  <c r="I269" i="2"/>
  <c r="H269" i="2"/>
  <c r="J253" i="2"/>
  <c r="I253" i="2"/>
  <c r="H253" i="2"/>
  <c r="J237" i="2"/>
  <c r="I237" i="2"/>
  <c r="H237" i="2"/>
  <c r="J221" i="2"/>
  <c r="I221" i="2"/>
  <c r="H221" i="2"/>
  <c r="J205" i="2"/>
  <c r="I205" i="2"/>
  <c r="H205" i="2"/>
  <c r="J189" i="2"/>
  <c r="I189" i="2"/>
  <c r="H189" i="2"/>
  <c r="J173" i="2"/>
  <c r="I173" i="2"/>
  <c r="H173" i="2"/>
  <c r="J157" i="2"/>
  <c r="I157" i="2"/>
  <c r="H157" i="2"/>
  <c r="J141" i="2"/>
  <c r="I141" i="2"/>
  <c r="H141" i="2"/>
  <c r="J125" i="2"/>
  <c r="I125" i="2"/>
  <c r="H125" i="2"/>
  <c r="J109" i="2"/>
  <c r="I109" i="2"/>
  <c r="H109" i="2"/>
  <c r="J93" i="2"/>
  <c r="I93" i="2"/>
  <c r="H93" i="2"/>
  <c r="J77" i="2"/>
  <c r="I77" i="2"/>
  <c r="H77" i="2"/>
  <c r="J61" i="2"/>
  <c r="I61" i="2"/>
  <c r="H61" i="2"/>
  <c r="J45" i="2"/>
  <c r="I45" i="2"/>
  <c r="H45" i="2"/>
  <c r="J29" i="2"/>
  <c r="I29" i="2"/>
  <c r="H29" i="2"/>
  <c r="J13" i="2"/>
  <c r="I13" i="2"/>
  <c r="H13" i="2"/>
  <c r="H820" i="2"/>
  <c r="H804" i="2"/>
  <c r="H788" i="2"/>
  <c r="H772" i="2"/>
  <c r="H756" i="2"/>
  <c r="H740" i="2"/>
  <c r="H724" i="2"/>
  <c r="H708" i="2"/>
  <c r="H639" i="2"/>
  <c r="H570" i="2"/>
  <c r="H548" i="2"/>
  <c r="H404" i="2"/>
  <c r="H319" i="2"/>
  <c r="H282" i="2"/>
  <c r="H42" i="2"/>
  <c r="I479" i="2"/>
  <c r="I307" i="2"/>
  <c r="J513" i="2"/>
  <c r="G778" i="2"/>
  <c r="J778" i="2"/>
  <c r="G650" i="2"/>
  <c r="J650" i="2"/>
  <c r="G554" i="2"/>
  <c r="J554" i="2"/>
  <c r="J74" i="2"/>
  <c r="I74" i="2"/>
  <c r="G793" i="2"/>
  <c r="J793" i="2"/>
  <c r="I793" i="2"/>
  <c r="G776" i="2"/>
  <c r="J776" i="2"/>
  <c r="I776" i="2"/>
  <c r="G807" i="2"/>
  <c r="J807" i="2"/>
  <c r="I807" i="2"/>
  <c r="G742" i="2"/>
  <c r="J742" i="2"/>
  <c r="I742" i="2"/>
  <c r="G821" i="2"/>
  <c r="J821" i="2"/>
  <c r="I821" i="2"/>
  <c r="G741" i="2"/>
  <c r="J741" i="2"/>
  <c r="I741" i="2"/>
  <c r="G613" i="2"/>
  <c r="J613" i="2"/>
  <c r="I613" i="2"/>
  <c r="J501" i="2"/>
  <c r="I501" i="2"/>
  <c r="J357" i="2"/>
  <c r="I357" i="2"/>
  <c r="G787" i="2"/>
  <c r="J787" i="2"/>
  <c r="I787" i="2"/>
  <c r="G675" i="2"/>
  <c r="J675" i="2"/>
  <c r="I675" i="2"/>
  <c r="H675" i="2"/>
  <c r="G818" i="2"/>
  <c r="J818" i="2"/>
  <c r="I818" i="2"/>
  <c r="F833" i="2"/>
  <c r="I833" i="2"/>
  <c r="J833" i="2"/>
  <c r="F753" i="2"/>
  <c r="I753" i="2"/>
  <c r="J753" i="2"/>
  <c r="G673" i="2"/>
  <c r="J673" i="2"/>
  <c r="I673" i="2"/>
  <c r="F593" i="2"/>
  <c r="I593" i="2"/>
  <c r="J593" i="2"/>
  <c r="G800" i="2"/>
  <c r="J800" i="2"/>
  <c r="I800" i="2"/>
  <c r="F736" i="2"/>
  <c r="I736" i="2"/>
  <c r="J736" i="2"/>
  <c r="G798" i="2"/>
  <c r="J798" i="2"/>
  <c r="I798" i="2"/>
  <c r="G766" i="2"/>
  <c r="J766" i="2"/>
  <c r="I766" i="2"/>
  <c r="G718" i="2"/>
  <c r="J718" i="2"/>
  <c r="I718" i="2"/>
  <c r="G670" i="2"/>
  <c r="J670" i="2"/>
  <c r="I670" i="2"/>
  <c r="H670" i="2"/>
  <c r="G638" i="2"/>
  <c r="J638" i="2"/>
  <c r="I638" i="2"/>
  <c r="H638" i="2"/>
  <c r="G574" i="2"/>
  <c r="J574" i="2"/>
  <c r="I574" i="2"/>
  <c r="H574" i="2"/>
  <c r="G542" i="2"/>
  <c r="J542" i="2"/>
  <c r="I542" i="2"/>
  <c r="H542" i="2"/>
  <c r="G797" i="2"/>
  <c r="J797" i="2"/>
  <c r="I797" i="2"/>
  <c r="G765" i="2"/>
  <c r="J765" i="2"/>
  <c r="I765" i="2"/>
  <c r="G733" i="2"/>
  <c r="J733" i="2"/>
  <c r="I733" i="2"/>
  <c r="G685" i="2"/>
  <c r="J685" i="2"/>
  <c r="I685" i="2"/>
  <c r="G653" i="2"/>
  <c r="J653" i="2"/>
  <c r="I653" i="2"/>
  <c r="G621" i="2"/>
  <c r="J621" i="2"/>
  <c r="I621" i="2"/>
  <c r="G573" i="2"/>
  <c r="J573" i="2"/>
  <c r="I573" i="2"/>
  <c r="G541" i="2"/>
  <c r="J541" i="2"/>
  <c r="I541" i="2"/>
  <c r="G493" i="2"/>
  <c r="J493" i="2"/>
  <c r="I493" i="2"/>
  <c r="G461" i="2"/>
  <c r="J461" i="2"/>
  <c r="I461" i="2"/>
  <c r="G413" i="2"/>
  <c r="J413" i="2"/>
  <c r="G828" i="2"/>
  <c r="J828" i="2"/>
  <c r="I828" i="2"/>
  <c r="G812" i="2"/>
  <c r="J812" i="2"/>
  <c r="I812" i="2"/>
  <c r="G796" i="2"/>
  <c r="J796" i="2"/>
  <c r="I796" i="2"/>
  <c r="G780" i="2"/>
  <c r="J780" i="2"/>
  <c r="I780" i="2"/>
  <c r="G764" i="2"/>
  <c r="J764" i="2"/>
  <c r="I764" i="2"/>
  <c r="G748" i="2"/>
  <c r="J748" i="2"/>
  <c r="I748" i="2"/>
  <c r="G732" i="2"/>
  <c r="J732" i="2"/>
  <c r="I732" i="2"/>
  <c r="G716" i="2"/>
  <c r="J716" i="2"/>
  <c r="I716" i="2"/>
  <c r="G700" i="2"/>
  <c r="J700" i="2"/>
  <c r="I700" i="2"/>
  <c r="G684" i="2"/>
  <c r="J684" i="2"/>
  <c r="I684" i="2"/>
  <c r="G668" i="2"/>
  <c r="J668" i="2"/>
  <c r="I668" i="2"/>
  <c r="G652" i="2"/>
  <c r="J652" i="2"/>
  <c r="I652" i="2"/>
  <c r="G636" i="2"/>
  <c r="J636" i="2"/>
  <c r="I636" i="2"/>
  <c r="G620" i="2"/>
  <c r="J620" i="2"/>
  <c r="I620" i="2"/>
  <c r="G604" i="2"/>
  <c r="J604" i="2"/>
  <c r="I604" i="2"/>
  <c r="G588" i="2"/>
  <c r="J588" i="2"/>
  <c r="I588" i="2"/>
  <c r="G572" i="2"/>
  <c r="J572" i="2"/>
  <c r="I572" i="2"/>
  <c r="G556" i="2"/>
  <c r="J556" i="2"/>
  <c r="I556" i="2"/>
  <c r="G540" i="2"/>
  <c r="J540" i="2"/>
  <c r="I540" i="2"/>
  <c r="G524" i="2"/>
  <c r="J524" i="2"/>
  <c r="I524" i="2"/>
  <c r="G508" i="2"/>
  <c r="J508" i="2"/>
  <c r="I508" i="2"/>
  <c r="G492" i="2"/>
  <c r="J492" i="2"/>
  <c r="I492" i="2"/>
  <c r="G476" i="2"/>
  <c r="J476" i="2"/>
  <c r="I476" i="2"/>
  <c r="G460" i="2"/>
  <c r="J460" i="2"/>
  <c r="I460" i="2"/>
  <c r="G444" i="2"/>
  <c r="J444" i="2"/>
  <c r="I444" i="2"/>
  <c r="G428" i="2"/>
  <c r="J428" i="2"/>
  <c r="I428" i="2"/>
  <c r="G412" i="2"/>
  <c r="J412" i="2"/>
  <c r="I412" i="2"/>
  <c r="G396" i="2"/>
  <c r="J396" i="2"/>
  <c r="I396" i="2"/>
  <c r="G380" i="2"/>
  <c r="J380" i="2"/>
  <c r="I380" i="2"/>
  <c r="G364" i="2"/>
  <c r="J364" i="2"/>
  <c r="I364" i="2"/>
  <c r="J348" i="2"/>
  <c r="I348" i="2"/>
  <c r="J332" i="2"/>
  <c r="I332" i="2"/>
  <c r="J316" i="2"/>
  <c r="I316" i="2"/>
  <c r="J300" i="2"/>
  <c r="I300" i="2"/>
  <c r="J284" i="2"/>
  <c r="I284" i="2"/>
  <c r="H284" i="2"/>
  <c r="J268" i="2"/>
  <c r="H268" i="2"/>
  <c r="I268" i="2"/>
  <c r="J252" i="2"/>
  <c r="I252" i="2"/>
  <c r="H252" i="2"/>
  <c r="J236" i="2"/>
  <c r="H236" i="2"/>
  <c r="I236" i="2"/>
  <c r="J220" i="2"/>
  <c r="H220" i="2"/>
  <c r="I220" i="2"/>
  <c r="J204" i="2"/>
  <c r="H204" i="2"/>
  <c r="J188" i="2"/>
  <c r="I188" i="2"/>
  <c r="H188" i="2"/>
  <c r="J172" i="2"/>
  <c r="I172" i="2"/>
  <c r="H172" i="2"/>
  <c r="J156" i="2"/>
  <c r="I156" i="2"/>
  <c r="H156" i="2"/>
  <c r="J140" i="2"/>
  <c r="I140" i="2"/>
  <c r="H140" i="2"/>
  <c r="J124" i="2"/>
  <c r="I124" i="2"/>
  <c r="H124" i="2"/>
  <c r="J108" i="2"/>
  <c r="I108" i="2"/>
  <c r="H108" i="2"/>
  <c r="J92" i="2"/>
  <c r="I92" i="2"/>
  <c r="H92" i="2"/>
  <c r="J76" i="2"/>
  <c r="I76" i="2"/>
  <c r="H76" i="2"/>
  <c r="J60" i="2"/>
  <c r="I60" i="2"/>
  <c r="H60" i="2"/>
  <c r="J44" i="2"/>
  <c r="I44" i="2"/>
  <c r="H44" i="2"/>
  <c r="J28" i="2"/>
  <c r="I28" i="2"/>
  <c r="H28" i="2"/>
  <c r="J12" i="2"/>
  <c r="I12" i="2"/>
  <c r="H12" i="2"/>
  <c r="G641" i="2"/>
  <c r="H819" i="2"/>
  <c r="H803" i="2"/>
  <c r="H787" i="2"/>
  <c r="H755" i="2"/>
  <c r="H739" i="2"/>
  <c r="H723" i="2"/>
  <c r="H707" i="2"/>
  <c r="H684" i="2"/>
  <c r="H591" i="2"/>
  <c r="H545" i="2"/>
  <c r="H522" i="2"/>
  <c r="H500" i="2"/>
  <c r="H453" i="2"/>
  <c r="H401" i="2"/>
  <c r="H346" i="2"/>
  <c r="H317" i="2"/>
  <c r="H154" i="2"/>
  <c r="I746" i="2"/>
  <c r="I618" i="2"/>
  <c r="I306" i="2"/>
  <c r="J512" i="2"/>
  <c r="G794" i="2"/>
  <c r="J794" i="2"/>
  <c r="G634" i="2"/>
  <c r="J634" i="2"/>
  <c r="J410" i="2"/>
  <c r="I410" i="2"/>
  <c r="J314" i="2"/>
  <c r="I314" i="2"/>
  <c r="J266" i="2"/>
  <c r="I266" i="2"/>
  <c r="J58" i="2"/>
  <c r="I58" i="2"/>
  <c r="G777" i="2"/>
  <c r="J777" i="2"/>
  <c r="I777" i="2"/>
  <c r="G792" i="2"/>
  <c r="J792" i="2"/>
  <c r="I792" i="2"/>
  <c r="G791" i="2"/>
  <c r="J791" i="2"/>
  <c r="I791" i="2"/>
  <c r="G726" i="2"/>
  <c r="J726" i="2"/>
  <c r="I726" i="2"/>
  <c r="G694" i="2"/>
  <c r="J694" i="2"/>
  <c r="I694" i="2"/>
  <c r="G757" i="2"/>
  <c r="J757" i="2"/>
  <c r="I757" i="2"/>
  <c r="G645" i="2"/>
  <c r="J645" i="2"/>
  <c r="I645" i="2"/>
  <c r="G533" i="2"/>
  <c r="J533" i="2"/>
  <c r="I533" i="2"/>
  <c r="J421" i="2"/>
  <c r="I421" i="2"/>
  <c r="G771" i="2"/>
  <c r="J771" i="2"/>
  <c r="I771" i="2"/>
  <c r="G659" i="2"/>
  <c r="J659" i="2"/>
  <c r="I659" i="2"/>
  <c r="H659" i="2"/>
  <c r="G802" i="2"/>
  <c r="J802" i="2"/>
  <c r="I802" i="2"/>
  <c r="F817" i="2"/>
  <c r="I817" i="2"/>
  <c r="J817" i="2"/>
  <c r="F737" i="2"/>
  <c r="I737" i="2"/>
  <c r="J737" i="2"/>
  <c r="G657" i="2"/>
  <c r="J657" i="2"/>
  <c r="I657" i="2"/>
  <c r="F832" i="2"/>
  <c r="I832" i="2"/>
  <c r="J832" i="2"/>
  <c r="F768" i="2"/>
  <c r="I768" i="2"/>
  <c r="F720" i="2"/>
  <c r="I720" i="2"/>
  <c r="J720" i="2"/>
  <c r="G782" i="2"/>
  <c r="J782" i="2"/>
  <c r="I782" i="2"/>
  <c r="G750" i="2"/>
  <c r="J750" i="2"/>
  <c r="I750" i="2"/>
  <c r="G686" i="2"/>
  <c r="J686" i="2"/>
  <c r="I686" i="2"/>
  <c r="H686" i="2"/>
  <c r="G654" i="2"/>
  <c r="J654" i="2"/>
  <c r="I654" i="2"/>
  <c r="H654" i="2"/>
  <c r="G590" i="2"/>
  <c r="J590" i="2"/>
  <c r="I590" i="2"/>
  <c r="H590" i="2"/>
  <c r="G558" i="2"/>
  <c r="J558" i="2"/>
  <c r="I558" i="2"/>
  <c r="H558" i="2"/>
  <c r="G829" i="2"/>
  <c r="J829" i="2"/>
  <c r="I829" i="2"/>
  <c r="G781" i="2"/>
  <c r="J781" i="2"/>
  <c r="I781" i="2"/>
  <c r="G749" i="2"/>
  <c r="J749" i="2"/>
  <c r="I749" i="2"/>
  <c r="G701" i="2"/>
  <c r="J701" i="2"/>
  <c r="I701" i="2"/>
  <c r="G669" i="2"/>
  <c r="J669" i="2"/>
  <c r="I669" i="2"/>
  <c r="G637" i="2"/>
  <c r="J637" i="2"/>
  <c r="I637" i="2"/>
  <c r="G589" i="2"/>
  <c r="J589" i="2"/>
  <c r="I589" i="2"/>
  <c r="G557" i="2"/>
  <c r="J557" i="2"/>
  <c r="I557" i="2"/>
  <c r="G509" i="2"/>
  <c r="J509" i="2"/>
  <c r="I509" i="2"/>
  <c r="G477" i="2"/>
  <c r="J477" i="2"/>
  <c r="G429" i="2"/>
  <c r="J429" i="2"/>
  <c r="I429" i="2"/>
  <c r="G827" i="2"/>
  <c r="J827" i="2"/>
  <c r="G811" i="2"/>
  <c r="J811" i="2"/>
  <c r="G795" i="2"/>
  <c r="J795" i="2"/>
  <c r="G779" i="2"/>
  <c r="J779" i="2"/>
  <c r="G763" i="2"/>
  <c r="J763" i="2"/>
  <c r="G747" i="2"/>
  <c r="J747" i="2"/>
  <c r="G731" i="2"/>
  <c r="J731" i="2"/>
  <c r="G715" i="2"/>
  <c r="J715" i="2"/>
  <c r="G699" i="2"/>
  <c r="J699" i="2"/>
  <c r="G683" i="2"/>
  <c r="J683" i="2"/>
  <c r="G667" i="2"/>
  <c r="J667" i="2"/>
  <c r="G651" i="2"/>
  <c r="J651" i="2"/>
  <c r="G635" i="2"/>
  <c r="J635" i="2"/>
  <c r="G619" i="2"/>
  <c r="J619" i="2"/>
  <c r="G603" i="2"/>
  <c r="J603" i="2"/>
  <c r="G587" i="2"/>
  <c r="J587" i="2"/>
  <c r="G571" i="2"/>
  <c r="J571" i="2"/>
  <c r="G555" i="2"/>
  <c r="J555" i="2"/>
  <c r="G539" i="2"/>
  <c r="J539" i="2"/>
  <c r="J523" i="2"/>
  <c r="I523" i="2"/>
  <c r="J507" i="2"/>
  <c r="I507" i="2"/>
  <c r="J491" i="2"/>
  <c r="I491" i="2"/>
  <c r="J475" i="2"/>
  <c r="I475" i="2"/>
  <c r="J459" i="2"/>
  <c r="I459" i="2"/>
  <c r="J443" i="2"/>
  <c r="I443" i="2"/>
  <c r="J427" i="2"/>
  <c r="I427" i="2"/>
  <c r="J411" i="2"/>
  <c r="I411" i="2"/>
  <c r="J395" i="2"/>
  <c r="I395" i="2"/>
  <c r="J379" i="2"/>
  <c r="H379" i="2"/>
  <c r="I379" i="2"/>
  <c r="J363" i="2"/>
  <c r="H363" i="2"/>
  <c r="I363" i="2"/>
  <c r="J347" i="2"/>
  <c r="H347" i="2"/>
  <c r="I347" i="2"/>
  <c r="J331" i="2"/>
  <c r="I331" i="2"/>
  <c r="H331" i="2"/>
  <c r="J315" i="2"/>
  <c r="H315" i="2"/>
  <c r="I315" i="2"/>
  <c r="J299" i="2"/>
  <c r="H299" i="2"/>
  <c r="I299" i="2"/>
  <c r="J283" i="2"/>
  <c r="H283" i="2"/>
  <c r="J267" i="2"/>
  <c r="H267" i="2"/>
  <c r="I267" i="2"/>
  <c r="J251" i="2"/>
  <c r="I251" i="2"/>
  <c r="H251" i="2"/>
  <c r="J235" i="2"/>
  <c r="H235" i="2"/>
  <c r="I235" i="2"/>
  <c r="J219" i="2"/>
  <c r="H219" i="2"/>
  <c r="I219" i="2"/>
  <c r="J203" i="2"/>
  <c r="I203" i="2"/>
  <c r="H203" i="2"/>
  <c r="J187" i="2"/>
  <c r="I187" i="2"/>
  <c r="H187" i="2"/>
  <c r="J171" i="2"/>
  <c r="I171" i="2"/>
  <c r="H171" i="2"/>
  <c r="J155" i="2"/>
  <c r="I155" i="2"/>
  <c r="H155" i="2"/>
  <c r="J139" i="2"/>
  <c r="I139" i="2"/>
  <c r="H139" i="2"/>
  <c r="J123" i="2"/>
  <c r="I123" i="2"/>
  <c r="H123" i="2"/>
  <c r="J107" i="2"/>
  <c r="I107" i="2"/>
  <c r="H107" i="2"/>
  <c r="J91" i="2"/>
  <c r="I91" i="2"/>
  <c r="H91" i="2"/>
  <c r="J75" i="2"/>
  <c r="I75" i="2"/>
  <c r="H75" i="2"/>
  <c r="J59" i="2"/>
  <c r="I59" i="2"/>
  <c r="H59" i="2"/>
  <c r="J43" i="2"/>
  <c r="I43" i="2"/>
  <c r="H43" i="2"/>
  <c r="J27" i="2"/>
  <c r="I27" i="2"/>
  <c r="H27" i="2"/>
  <c r="J11" i="2"/>
  <c r="I11" i="2"/>
  <c r="H11" i="2"/>
  <c r="H834" i="2"/>
  <c r="H818" i="2"/>
  <c r="H802" i="2"/>
  <c r="H786" i="2"/>
  <c r="H770" i="2"/>
  <c r="H754" i="2"/>
  <c r="H738" i="2"/>
  <c r="H722" i="2"/>
  <c r="H706" i="2"/>
  <c r="H683" i="2"/>
  <c r="H661" i="2"/>
  <c r="H636" i="2"/>
  <c r="H589" i="2"/>
  <c r="H543" i="2"/>
  <c r="H521" i="2"/>
  <c r="H497" i="2"/>
  <c r="H474" i="2"/>
  <c r="H452" i="2"/>
  <c r="H426" i="2"/>
  <c r="H399" i="2"/>
  <c r="H373" i="2"/>
  <c r="H316" i="2"/>
  <c r="H229" i="2"/>
  <c r="I731" i="2"/>
  <c r="I603" i="2"/>
  <c r="I458" i="2"/>
  <c r="I283" i="2"/>
  <c r="J385" i="2"/>
  <c r="J10" i="2"/>
  <c r="I10" i="2"/>
  <c r="H833" i="2"/>
  <c r="H817" i="2"/>
  <c r="H801" i="2"/>
  <c r="H785" i="2"/>
  <c r="H769" i="2"/>
  <c r="H753" i="2"/>
  <c r="H737" i="2"/>
  <c r="H721" i="2"/>
  <c r="H705" i="2"/>
  <c r="H682" i="2"/>
  <c r="H660" i="2"/>
  <c r="H635" i="2"/>
  <c r="H613" i="2"/>
  <c r="H588" i="2"/>
  <c r="H541" i="2"/>
  <c r="H495" i="2"/>
  <c r="H449" i="2"/>
  <c r="H397" i="2"/>
  <c r="H372" i="2"/>
  <c r="H314" i="2"/>
  <c r="H277" i="2"/>
  <c r="H228" i="2"/>
  <c r="I602" i="2"/>
  <c r="I457" i="2"/>
  <c r="I282" i="2"/>
  <c r="J384" i="2"/>
  <c r="G730" i="2"/>
  <c r="J730" i="2"/>
  <c r="J90" i="2"/>
  <c r="I90" i="2"/>
  <c r="G681" i="2"/>
  <c r="J681" i="2"/>
  <c r="I681" i="2"/>
  <c r="G665" i="2"/>
  <c r="J665" i="2"/>
  <c r="I665" i="2"/>
  <c r="G649" i="2"/>
  <c r="J649" i="2"/>
  <c r="I649" i="2"/>
  <c r="G633" i="2"/>
  <c r="J633" i="2"/>
  <c r="I633" i="2"/>
  <c r="G617" i="2"/>
  <c r="J617" i="2"/>
  <c r="I617" i="2"/>
  <c r="G601" i="2"/>
  <c r="J601" i="2"/>
  <c r="I601" i="2"/>
  <c r="G585" i="2"/>
  <c r="J585" i="2"/>
  <c r="I585" i="2"/>
  <c r="G569" i="2"/>
  <c r="J569" i="2"/>
  <c r="I569" i="2"/>
  <c r="G553" i="2"/>
  <c r="J553" i="2"/>
  <c r="I553" i="2"/>
  <c r="G537" i="2"/>
  <c r="J537" i="2"/>
  <c r="I537" i="2"/>
  <c r="J505" i="2"/>
  <c r="I505" i="2"/>
  <c r="J489" i="2"/>
  <c r="I489" i="2"/>
  <c r="J473" i="2"/>
  <c r="I473" i="2"/>
  <c r="J441" i="2"/>
  <c r="I441" i="2"/>
  <c r="J425" i="2"/>
  <c r="I425" i="2"/>
  <c r="J409" i="2"/>
  <c r="I409" i="2"/>
  <c r="J377" i="2"/>
  <c r="I377" i="2"/>
  <c r="J361" i="2"/>
  <c r="I361" i="2"/>
  <c r="J345" i="2"/>
  <c r="I345" i="2"/>
  <c r="J313" i="2"/>
  <c r="I313" i="2"/>
  <c r="J297" i="2"/>
  <c r="I297" i="2"/>
  <c r="J281" i="2"/>
  <c r="I281" i="2"/>
  <c r="J265" i="2"/>
  <c r="I265" i="2"/>
  <c r="J249" i="2"/>
  <c r="I249" i="2"/>
  <c r="J233" i="2"/>
  <c r="I233" i="2"/>
  <c r="J217" i="2"/>
  <c r="I217" i="2"/>
  <c r="J201" i="2"/>
  <c r="I201" i="2"/>
  <c r="J185" i="2"/>
  <c r="I185" i="2"/>
  <c r="J169" i="2"/>
  <c r="I169" i="2"/>
  <c r="J153" i="2"/>
  <c r="I153" i="2"/>
  <c r="J137" i="2"/>
  <c r="I137" i="2"/>
  <c r="J121" i="2"/>
  <c r="I121" i="2"/>
  <c r="J105" i="2"/>
  <c r="I105" i="2"/>
  <c r="J89" i="2"/>
  <c r="I89" i="2"/>
  <c r="J73" i="2"/>
  <c r="I73" i="2"/>
  <c r="J57" i="2"/>
  <c r="I57" i="2"/>
  <c r="J41" i="2"/>
  <c r="I41" i="2"/>
  <c r="J25" i="2"/>
  <c r="I25" i="2"/>
  <c r="J9" i="2"/>
  <c r="I9" i="2"/>
  <c r="H832" i="2"/>
  <c r="H816" i="2"/>
  <c r="H800" i="2"/>
  <c r="H784" i="2"/>
  <c r="H768" i="2"/>
  <c r="H752" i="2"/>
  <c r="H736" i="2"/>
  <c r="H720" i="2"/>
  <c r="H703" i="2"/>
  <c r="H681" i="2"/>
  <c r="H657" i="2"/>
  <c r="H634" i="2"/>
  <c r="H612" i="2"/>
  <c r="H587" i="2"/>
  <c r="H565" i="2"/>
  <c r="H540" i="2"/>
  <c r="H493" i="2"/>
  <c r="H447" i="2"/>
  <c r="H396" i="2"/>
  <c r="H369" i="2"/>
  <c r="H341" i="2"/>
  <c r="H313" i="2"/>
  <c r="H276" i="2"/>
  <c r="H138" i="2"/>
  <c r="H10" i="2"/>
  <c r="I715" i="2"/>
  <c r="I587" i="2"/>
  <c r="I435" i="2"/>
  <c r="I250" i="2"/>
  <c r="J257" i="2"/>
  <c r="G826" i="2"/>
  <c r="J826" i="2"/>
  <c r="G538" i="2"/>
  <c r="J538" i="2"/>
  <c r="J298" i="2"/>
  <c r="I298" i="2"/>
  <c r="J26" i="2"/>
  <c r="I26" i="2"/>
  <c r="G744" i="2"/>
  <c r="J744" i="2"/>
  <c r="I744" i="2"/>
  <c r="G712" i="2"/>
  <c r="J712" i="2"/>
  <c r="I712" i="2"/>
  <c r="G696" i="2"/>
  <c r="J696" i="2"/>
  <c r="I696" i="2"/>
  <c r="H696" i="2"/>
  <c r="G680" i="2"/>
  <c r="J680" i="2"/>
  <c r="I680" i="2"/>
  <c r="H680" i="2"/>
  <c r="G664" i="2"/>
  <c r="J664" i="2"/>
  <c r="I664" i="2"/>
  <c r="H664" i="2"/>
  <c r="G648" i="2"/>
  <c r="J648" i="2"/>
  <c r="I648" i="2"/>
  <c r="H648" i="2"/>
  <c r="G632" i="2"/>
  <c r="J632" i="2"/>
  <c r="I632" i="2"/>
  <c r="H632" i="2"/>
  <c r="G616" i="2"/>
  <c r="J616" i="2"/>
  <c r="I616" i="2"/>
  <c r="H616" i="2"/>
  <c r="G600" i="2"/>
  <c r="J600" i="2"/>
  <c r="I600" i="2"/>
  <c r="H600" i="2"/>
  <c r="G584" i="2"/>
  <c r="J584" i="2"/>
  <c r="I584" i="2"/>
  <c r="H584" i="2"/>
  <c r="G568" i="2"/>
  <c r="J568" i="2"/>
  <c r="I568" i="2"/>
  <c r="H568" i="2"/>
  <c r="G552" i="2"/>
  <c r="J552" i="2"/>
  <c r="I552" i="2"/>
  <c r="H552" i="2"/>
  <c r="G536" i="2"/>
  <c r="J536" i="2"/>
  <c r="I536" i="2"/>
  <c r="H536" i="2"/>
  <c r="J520" i="2"/>
  <c r="I520" i="2"/>
  <c r="H520" i="2"/>
  <c r="J504" i="2"/>
  <c r="I504" i="2"/>
  <c r="H504" i="2"/>
  <c r="J488" i="2"/>
  <c r="I488" i="2"/>
  <c r="H488" i="2"/>
  <c r="J472" i="2"/>
  <c r="I472" i="2"/>
  <c r="H472" i="2"/>
  <c r="J456" i="2"/>
  <c r="I456" i="2"/>
  <c r="H456" i="2"/>
  <c r="J440" i="2"/>
  <c r="I440" i="2"/>
  <c r="H440" i="2"/>
  <c r="J424" i="2"/>
  <c r="I424" i="2"/>
  <c r="H424" i="2"/>
  <c r="J408" i="2"/>
  <c r="I408" i="2"/>
  <c r="H408" i="2"/>
  <c r="J392" i="2"/>
  <c r="I392" i="2"/>
  <c r="H392" i="2"/>
  <c r="J376" i="2"/>
  <c r="I376" i="2"/>
  <c r="H376" i="2"/>
  <c r="J360" i="2"/>
  <c r="I360" i="2"/>
  <c r="H360" i="2"/>
  <c r="J344" i="2"/>
  <c r="I344" i="2"/>
  <c r="H344" i="2"/>
  <c r="J328" i="2"/>
  <c r="I328" i="2"/>
  <c r="H328" i="2"/>
  <c r="J312" i="2"/>
  <c r="I312" i="2"/>
  <c r="H312" i="2"/>
  <c r="J296" i="2"/>
  <c r="I296" i="2"/>
  <c r="H296" i="2"/>
  <c r="J280" i="2"/>
  <c r="I280" i="2"/>
  <c r="H280" i="2"/>
  <c r="J264" i="2"/>
  <c r="I264" i="2"/>
  <c r="H264" i="2"/>
  <c r="J248" i="2"/>
  <c r="I248" i="2"/>
  <c r="H248" i="2"/>
  <c r="J232" i="2"/>
  <c r="I232" i="2"/>
  <c r="H232" i="2"/>
  <c r="J216" i="2"/>
  <c r="I216" i="2"/>
  <c r="H216" i="2"/>
  <c r="J200" i="2"/>
  <c r="I200" i="2"/>
  <c r="H200" i="2"/>
  <c r="J184" i="2"/>
  <c r="I184" i="2"/>
  <c r="H184" i="2"/>
  <c r="J168" i="2"/>
  <c r="I168" i="2"/>
  <c r="H168" i="2"/>
  <c r="J152" i="2"/>
  <c r="I152" i="2"/>
  <c r="H152" i="2"/>
  <c r="J136" i="2"/>
  <c r="I136" i="2"/>
  <c r="H136" i="2"/>
  <c r="J120" i="2"/>
  <c r="I120" i="2"/>
  <c r="H120" i="2"/>
  <c r="J104" i="2"/>
  <c r="I104" i="2"/>
  <c r="H104" i="2"/>
  <c r="J88" i="2"/>
  <c r="I88" i="2"/>
  <c r="H88" i="2"/>
  <c r="J72" i="2"/>
  <c r="I72" i="2"/>
  <c r="H72" i="2"/>
  <c r="J56" i="2"/>
  <c r="I56" i="2"/>
  <c r="H56" i="2"/>
  <c r="J40" i="2"/>
  <c r="I40" i="2"/>
  <c r="H40" i="2"/>
  <c r="J24" i="2"/>
  <c r="I24" i="2"/>
  <c r="H24" i="2"/>
  <c r="J8" i="2"/>
  <c r="I8" i="2"/>
  <c r="H8" i="2"/>
  <c r="H831" i="2"/>
  <c r="H815" i="2"/>
  <c r="H799" i="2"/>
  <c r="H783" i="2"/>
  <c r="H767" i="2"/>
  <c r="H751" i="2"/>
  <c r="H735" i="2"/>
  <c r="H719" i="2"/>
  <c r="H701" i="2"/>
  <c r="H655" i="2"/>
  <c r="H633" i="2"/>
  <c r="H609" i="2"/>
  <c r="H586" i="2"/>
  <c r="H564" i="2"/>
  <c r="H539" i="2"/>
  <c r="H517" i="2"/>
  <c r="H492" i="2"/>
  <c r="H445" i="2"/>
  <c r="H421" i="2"/>
  <c r="H395" i="2"/>
  <c r="H367" i="2"/>
  <c r="H340" i="2"/>
  <c r="H266" i="2"/>
  <c r="H217" i="2"/>
  <c r="H137" i="2"/>
  <c r="H9" i="2"/>
  <c r="I714" i="2"/>
  <c r="I586" i="2"/>
  <c r="I434" i="2"/>
  <c r="I245" i="2"/>
  <c r="J256" i="2"/>
  <c r="G727" i="2"/>
  <c r="J727" i="2"/>
  <c r="I727" i="2"/>
  <c r="G711" i="2"/>
  <c r="J711" i="2"/>
  <c r="I711" i="2"/>
  <c r="G695" i="2"/>
  <c r="J695" i="2"/>
  <c r="I695" i="2"/>
  <c r="G679" i="2"/>
  <c r="J679" i="2"/>
  <c r="I679" i="2"/>
  <c r="G663" i="2"/>
  <c r="J663" i="2"/>
  <c r="I663" i="2"/>
  <c r="G647" i="2"/>
  <c r="J647" i="2"/>
  <c r="I647" i="2"/>
  <c r="G631" i="2"/>
  <c r="J631" i="2"/>
  <c r="I631" i="2"/>
  <c r="G615" i="2"/>
  <c r="J615" i="2"/>
  <c r="I615" i="2"/>
  <c r="G599" i="2"/>
  <c r="J599" i="2"/>
  <c r="I599" i="2"/>
  <c r="G583" i="2"/>
  <c r="J583" i="2"/>
  <c r="I583" i="2"/>
  <c r="G567" i="2"/>
  <c r="J567" i="2"/>
  <c r="I567" i="2"/>
  <c r="G551" i="2"/>
  <c r="J551" i="2"/>
  <c r="I551" i="2"/>
  <c r="G535" i="2"/>
  <c r="J535" i="2"/>
  <c r="I535" i="2"/>
  <c r="J519" i="2"/>
  <c r="I519" i="2"/>
  <c r="J503" i="2"/>
  <c r="I503" i="2"/>
  <c r="J487" i="2"/>
  <c r="I487" i="2"/>
  <c r="J471" i="2"/>
  <c r="I471" i="2"/>
  <c r="J455" i="2"/>
  <c r="I455" i="2"/>
  <c r="J439" i="2"/>
  <c r="I439" i="2"/>
  <c r="H439" i="2"/>
  <c r="J423" i="2"/>
  <c r="I423" i="2"/>
  <c r="H423" i="2"/>
  <c r="J407" i="2"/>
  <c r="I407" i="2"/>
  <c r="H407" i="2"/>
  <c r="J391" i="2"/>
  <c r="H391" i="2"/>
  <c r="I391" i="2"/>
  <c r="J375" i="2"/>
  <c r="I375" i="2"/>
  <c r="H375" i="2"/>
  <c r="J359" i="2"/>
  <c r="I359" i="2"/>
  <c r="H359" i="2"/>
  <c r="J343" i="2"/>
  <c r="I343" i="2"/>
  <c r="H343" i="2"/>
  <c r="J327" i="2"/>
  <c r="H327" i="2"/>
  <c r="I327" i="2"/>
  <c r="J311" i="2"/>
  <c r="I311" i="2"/>
  <c r="H311" i="2"/>
  <c r="J295" i="2"/>
  <c r="I295" i="2"/>
  <c r="H295" i="2"/>
  <c r="J279" i="2"/>
  <c r="I279" i="2"/>
  <c r="H279" i="2"/>
  <c r="J263" i="2"/>
  <c r="I263" i="2"/>
  <c r="H263" i="2"/>
  <c r="J247" i="2"/>
  <c r="I247" i="2"/>
  <c r="H247" i="2"/>
  <c r="J231" i="2"/>
  <c r="I231" i="2"/>
  <c r="H231" i="2"/>
  <c r="J215" i="2"/>
  <c r="I215" i="2"/>
  <c r="H215" i="2"/>
  <c r="J199" i="2"/>
  <c r="I199" i="2"/>
  <c r="H199" i="2"/>
  <c r="J183" i="2"/>
  <c r="I183" i="2"/>
  <c r="H183" i="2"/>
  <c r="J167" i="2"/>
  <c r="I167" i="2"/>
  <c r="H167" i="2"/>
  <c r="J151" i="2"/>
  <c r="I151" i="2"/>
  <c r="H151" i="2"/>
  <c r="J135" i="2"/>
  <c r="I135" i="2"/>
  <c r="H135" i="2"/>
  <c r="J119" i="2"/>
  <c r="I119" i="2"/>
  <c r="H119" i="2"/>
  <c r="J103" i="2"/>
  <c r="I103" i="2"/>
  <c r="H103" i="2"/>
  <c r="J87" i="2"/>
  <c r="I87" i="2"/>
  <c r="H87" i="2"/>
  <c r="J71" i="2"/>
  <c r="I71" i="2"/>
  <c r="H71" i="2"/>
  <c r="J55" i="2"/>
  <c r="I55" i="2"/>
  <c r="H55" i="2"/>
  <c r="J39" i="2"/>
  <c r="I39" i="2"/>
  <c r="H39" i="2"/>
  <c r="J23" i="2"/>
  <c r="I23" i="2"/>
  <c r="H23" i="2"/>
  <c r="J7" i="2"/>
  <c r="I7" i="2"/>
  <c r="H7" i="2"/>
  <c r="H830" i="2"/>
  <c r="H814" i="2"/>
  <c r="H798" i="2"/>
  <c r="H782" i="2"/>
  <c r="H766" i="2"/>
  <c r="H750" i="2"/>
  <c r="H734" i="2"/>
  <c r="H718" i="2"/>
  <c r="H700" i="2"/>
  <c r="H653" i="2"/>
  <c r="H631" i="2"/>
  <c r="H607" i="2"/>
  <c r="H585" i="2"/>
  <c r="H561" i="2"/>
  <c r="H538" i="2"/>
  <c r="H516" i="2"/>
  <c r="H491" i="2"/>
  <c r="H469" i="2"/>
  <c r="H444" i="2"/>
  <c r="H420" i="2"/>
  <c r="H394" i="2"/>
  <c r="H365" i="2"/>
  <c r="H337" i="2"/>
  <c r="H309" i="2"/>
  <c r="H265" i="2"/>
  <c r="H122" i="2"/>
  <c r="I827" i="2"/>
  <c r="I699" i="2"/>
  <c r="I571" i="2"/>
  <c r="I415" i="2"/>
  <c r="I204" i="2"/>
  <c r="J129" i="2"/>
  <c r="G810" i="2"/>
  <c r="J810" i="2"/>
  <c r="J506" i="2"/>
  <c r="I506" i="2"/>
  <c r="J218" i="2"/>
  <c r="I218" i="2"/>
  <c r="G809" i="2"/>
  <c r="J809" i="2"/>
  <c r="I809" i="2"/>
  <c r="G759" i="2"/>
  <c r="J759" i="2"/>
  <c r="I759" i="2"/>
  <c r="G678" i="2"/>
  <c r="J678" i="2"/>
  <c r="I678" i="2"/>
  <c r="G662" i="2"/>
  <c r="J662" i="2"/>
  <c r="I662" i="2"/>
  <c r="G646" i="2"/>
  <c r="J646" i="2"/>
  <c r="I646" i="2"/>
  <c r="G630" i="2"/>
  <c r="J630" i="2"/>
  <c r="I630" i="2"/>
  <c r="G614" i="2"/>
  <c r="J614" i="2"/>
  <c r="I614" i="2"/>
  <c r="G598" i="2"/>
  <c r="J598" i="2"/>
  <c r="I598" i="2"/>
  <c r="G582" i="2"/>
  <c r="J582" i="2"/>
  <c r="I582" i="2"/>
  <c r="G566" i="2"/>
  <c r="J566" i="2"/>
  <c r="I566" i="2"/>
  <c r="G550" i="2"/>
  <c r="J550" i="2"/>
  <c r="I550" i="2"/>
  <c r="G534" i="2"/>
  <c r="J534" i="2"/>
  <c r="I534" i="2"/>
  <c r="J518" i="2"/>
  <c r="I518" i="2"/>
  <c r="J502" i="2"/>
  <c r="I502" i="2"/>
  <c r="J486" i="2"/>
  <c r="I486" i="2"/>
  <c r="J470" i="2"/>
  <c r="I470" i="2"/>
  <c r="J454" i="2"/>
  <c r="I454" i="2"/>
  <c r="J438" i="2"/>
  <c r="I438" i="2"/>
  <c r="J422" i="2"/>
  <c r="I422" i="2"/>
  <c r="J406" i="2"/>
  <c r="I406" i="2"/>
  <c r="J390" i="2"/>
  <c r="I390" i="2"/>
  <c r="J374" i="2"/>
  <c r="I374" i="2"/>
  <c r="J358" i="2"/>
  <c r="I358" i="2"/>
  <c r="J342" i="2"/>
  <c r="I342" i="2"/>
  <c r="J326" i="2"/>
  <c r="I326" i="2"/>
  <c r="J310" i="2"/>
  <c r="I310" i="2"/>
  <c r="J294" i="2"/>
  <c r="I294" i="2"/>
  <c r="J278" i="2"/>
  <c r="I278" i="2"/>
  <c r="J262" i="2"/>
  <c r="I262" i="2"/>
  <c r="J246" i="2"/>
  <c r="I246" i="2"/>
  <c r="J230" i="2"/>
  <c r="I230" i="2"/>
  <c r="J214" i="2"/>
  <c r="I214" i="2"/>
  <c r="J198" i="2"/>
  <c r="I198" i="2"/>
  <c r="J182" i="2"/>
  <c r="I182" i="2"/>
  <c r="J166" i="2"/>
  <c r="I166" i="2"/>
  <c r="J150" i="2"/>
  <c r="I150" i="2"/>
  <c r="J134" i="2"/>
  <c r="I134" i="2"/>
  <c r="H134" i="2"/>
  <c r="J118" i="2"/>
  <c r="I118" i="2"/>
  <c r="H118" i="2"/>
  <c r="J102" i="2"/>
  <c r="I102" i="2"/>
  <c r="H102" i="2"/>
  <c r="J86" i="2"/>
  <c r="I86" i="2"/>
  <c r="H86" i="2"/>
  <c r="J70" i="2"/>
  <c r="I70" i="2"/>
  <c r="H70" i="2"/>
  <c r="J54" i="2"/>
  <c r="I54" i="2"/>
  <c r="H54" i="2"/>
  <c r="J38" i="2"/>
  <c r="I38" i="2"/>
  <c r="H38" i="2"/>
  <c r="J22" i="2"/>
  <c r="I22" i="2"/>
  <c r="H22" i="2"/>
  <c r="J6" i="2"/>
  <c r="I6" i="2"/>
  <c r="H6" i="2"/>
  <c r="H829" i="2"/>
  <c r="H813" i="2"/>
  <c r="H797" i="2"/>
  <c r="H781" i="2"/>
  <c r="H765" i="2"/>
  <c r="H749" i="2"/>
  <c r="H733" i="2"/>
  <c r="H717" i="2"/>
  <c r="H699" i="2"/>
  <c r="H677" i="2"/>
  <c r="H652" i="2"/>
  <c r="H630" i="2"/>
  <c r="H605" i="2"/>
  <c r="H583" i="2"/>
  <c r="H559" i="2"/>
  <c r="H537" i="2"/>
  <c r="H513" i="2"/>
  <c r="H490" i="2"/>
  <c r="H468" i="2"/>
  <c r="H443" i="2"/>
  <c r="H417" i="2"/>
  <c r="H393" i="2"/>
  <c r="H364" i="2"/>
  <c r="H335" i="2"/>
  <c r="H308" i="2"/>
  <c r="H262" i="2"/>
  <c r="H212" i="2"/>
  <c r="H121" i="2"/>
  <c r="I826" i="2"/>
  <c r="I698" i="2"/>
  <c r="I570" i="2"/>
  <c r="I413" i="2"/>
  <c r="I202" i="2"/>
  <c r="J128" i="2"/>
  <c r="F636" i="2"/>
  <c r="F380" i="2"/>
  <c r="G640" i="2"/>
  <c r="F620" i="2"/>
  <c r="F368" i="2"/>
  <c r="G625" i="2"/>
  <c r="F604" i="2"/>
  <c r="F367" i="2"/>
  <c r="G513" i="2"/>
  <c r="F588" i="2"/>
  <c r="F302" i="2"/>
  <c r="G512" i="2"/>
  <c r="F828" i="2"/>
  <c r="F572" i="2"/>
  <c r="F288" i="2"/>
  <c r="G497" i="2"/>
  <c r="F812" i="2"/>
  <c r="F556" i="2"/>
  <c r="F287" i="2"/>
  <c r="G385" i="2"/>
  <c r="F796" i="2"/>
  <c r="F540" i="2"/>
  <c r="F192" i="2"/>
  <c r="G384" i="2"/>
  <c r="F780" i="2"/>
  <c r="F524" i="2"/>
  <c r="F191" i="2"/>
  <c r="G369" i="2"/>
  <c r="F764" i="2"/>
  <c r="F517" i="2"/>
  <c r="F176" i="2"/>
  <c r="G257" i="2"/>
  <c r="F748" i="2"/>
  <c r="F515" i="2"/>
  <c r="F64" i="2"/>
  <c r="G256" i="2"/>
  <c r="F732" i="2"/>
  <c r="F479" i="2"/>
  <c r="F63" i="2"/>
  <c r="G241" i="2"/>
  <c r="F716" i="2"/>
  <c r="F478" i="2"/>
  <c r="F48" i="2"/>
  <c r="G129" i="2"/>
  <c r="F700" i="2"/>
  <c r="F477" i="2"/>
  <c r="G769" i="2"/>
  <c r="G128" i="2"/>
  <c r="F684" i="2"/>
  <c r="F430" i="2"/>
  <c r="G768" i="2"/>
  <c r="G113" i="2"/>
  <c r="G523" i="2"/>
  <c r="F523" i="2"/>
  <c r="G315" i="2"/>
  <c r="F315" i="2"/>
  <c r="G139" i="2"/>
  <c r="F139" i="2"/>
  <c r="G442" i="2"/>
  <c r="F442" i="2"/>
  <c r="G266" i="2"/>
  <c r="F266" i="2"/>
  <c r="G138" i="2"/>
  <c r="F138" i="2"/>
  <c r="F827" i="2"/>
  <c r="F667" i="2"/>
  <c r="G489" i="2"/>
  <c r="F489" i="2"/>
  <c r="G345" i="2"/>
  <c r="F345" i="2"/>
  <c r="G201" i="2"/>
  <c r="F201" i="2"/>
  <c r="G57" i="2"/>
  <c r="F57" i="2"/>
  <c r="F826" i="2"/>
  <c r="F794" i="2"/>
  <c r="F746" i="2"/>
  <c r="F698" i="2"/>
  <c r="F650" i="2"/>
  <c r="F618" i="2"/>
  <c r="F586" i="2"/>
  <c r="G520" i="2"/>
  <c r="F520" i="2"/>
  <c r="G504" i="2"/>
  <c r="F504" i="2"/>
  <c r="G488" i="2"/>
  <c r="F488" i="2"/>
  <c r="G472" i="2"/>
  <c r="F472" i="2"/>
  <c r="G456" i="2"/>
  <c r="F456" i="2"/>
  <c r="G440" i="2"/>
  <c r="F440" i="2"/>
  <c r="G424" i="2"/>
  <c r="F424" i="2"/>
  <c r="G408" i="2"/>
  <c r="F408" i="2"/>
  <c r="G392" i="2"/>
  <c r="F392" i="2"/>
  <c r="G376" i="2"/>
  <c r="F376" i="2"/>
  <c r="G360" i="2"/>
  <c r="F360" i="2"/>
  <c r="G344" i="2"/>
  <c r="F344" i="2"/>
  <c r="G328" i="2"/>
  <c r="F328" i="2"/>
  <c r="G312" i="2"/>
  <c r="F312" i="2"/>
  <c r="G296" i="2"/>
  <c r="F296" i="2"/>
  <c r="G280" i="2"/>
  <c r="F280" i="2"/>
  <c r="G264" i="2"/>
  <c r="F264" i="2"/>
  <c r="G248" i="2"/>
  <c r="F248" i="2"/>
  <c r="G232" i="2"/>
  <c r="F232" i="2"/>
  <c r="G216" i="2"/>
  <c r="F216" i="2"/>
  <c r="G200" i="2"/>
  <c r="F200" i="2"/>
  <c r="G184" i="2"/>
  <c r="F184" i="2"/>
  <c r="G168" i="2"/>
  <c r="F168" i="2"/>
  <c r="G152" i="2"/>
  <c r="F152" i="2"/>
  <c r="G136" i="2"/>
  <c r="F136" i="2"/>
  <c r="G120" i="2"/>
  <c r="F120" i="2"/>
  <c r="G104" i="2"/>
  <c r="F104" i="2"/>
  <c r="G88" i="2"/>
  <c r="F88" i="2"/>
  <c r="G72" i="2"/>
  <c r="F72" i="2"/>
  <c r="G56" i="2"/>
  <c r="F56" i="2"/>
  <c r="G40" i="2"/>
  <c r="F40" i="2"/>
  <c r="G24" i="2"/>
  <c r="F24" i="2"/>
  <c r="G8" i="2"/>
  <c r="F8" i="2"/>
  <c r="F825" i="2"/>
  <c r="F809" i="2"/>
  <c r="F793" i="2"/>
  <c r="F777" i="2"/>
  <c r="F761" i="2"/>
  <c r="F745" i="2"/>
  <c r="F729" i="2"/>
  <c r="F713" i="2"/>
  <c r="F697" i="2"/>
  <c r="F681" i="2"/>
  <c r="F665" i="2"/>
  <c r="F649" i="2"/>
  <c r="F633" i="2"/>
  <c r="F617" i="2"/>
  <c r="F601" i="2"/>
  <c r="F585" i="2"/>
  <c r="F569" i="2"/>
  <c r="F553" i="2"/>
  <c r="F537" i="2"/>
  <c r="F476" i="2"/>
  <c r="F416" i="2"/>
  <c r="F366" i="2"/>
  <c r="F286" i="2"/>
  <c r="F175" i="2"/>
  <c r="F47" i="2"/>
  <c r="G752" i="2"/>
  <c r="G624" i="2"/>
  <c r="G496" i="2"/>
  <c r="G240" i="2"/>
  <c r="G112" i="2"/>
  <c r="G363" i="2"/>
  <c r="F363" i="2"/>
  <c r="G155" i="2"/>
  <c r="F155" i="2"/>
  <c r="G490" i="2"/>
  <c r="F490" i="2"/>
  <c r="G282" i="2"/>
  <c r="F282" i="2"/>
  <c r="G122" i="2"/>
  <c r="F122" i="2"/>
  <c r="F747" i="2"/>
  <c r="F571" i="2"/>
  <c r="G377" i="2"/>
  <c r="F377" i="2"/>
  <c r="G265" i="2"/>
  <c r="F265" i="2"/>
  <c r="G153" i="2"/>
  <c r="F153" i="2"/>
  <c r="G9" i="2"/>
  <c r="F9" i="2"/>
  <c r="F778" i="2"/>
  <c r="F730" i="2"/>
  <c r="F682" i="2"/>
  <c r="F634" i="2"/>
  <c r="G519" i="2"/>
  <c r="F519" i="2"/>
  <c r="G503" i="2"/>
  <c r="F503" i="2"/>
  <c r="G487" i="2"/>
  <c r="F487" i="2"/>
  <c r="G471" i="2"/>
  <c r="F471" i="2"/>
  <c r="G455" i="2"/>
  <c r="F455" i="2"/>
  <c r="G439" i="2"/>
  <c r="F439" i="2"/>
  <c r="G423" i="2"/>
  <c r="F423" i="2"/>
  <c r="G407" i="2"/>
  <c r="F407" i="2"/>
  <c r="G391" i="2"/>
  <c r="F391" i="2"/>
  <c r="G375" i="2"/>
  <c r="F375" i="2"/>
  <c r="G359" i="2"/>
  <c r="F359" i="2"/>
  <c r="G343" i="2"/>
  <c r="F343" i="2"/>
  <c r="G327" i="2"/>
  <c r="F327" i="2"/>
  <c r="G311" i="2"/>
  <c r="F311" i="2"/>
  <c r="G295" i="2"/>
  <c r="F295" i="2"/>
  <c r="G279" i="2"/>
  <c r="F279" i="2"/>
  <c r="G263" i="2"/>
  <c r="F263" i="2"/>
  <c r="G247" i="2"/>
  <c r="F247" i="2"/>
  <c r="G231" i="2"/>
  <c r="F231" i="2"/>
  <c r="G215" i="2"/>
  <c r="F215" i="2"/>
  <c r="G199" i="2"/>
  <c r="F199" i="2"/>
  <c r="G183" i="2"/>
  <c r="F183" i="2"/>
  <c r="G167" i="2"/>
  <c r="F167" i="2"/>
  <c r="G151" i="2"/>
  <c r="F151" i="2"/>
  <c r="G135" i="2"/>
  <c r="F135" i="2"/>
  <c r="G119" i="2"/>
  <c r="F119" i="2"/>
  <c r="G103" i="2"/>
  <c r="F103" i="2"/>
  <c r="G87" i="2"/>
  <c r="F87" i="2"/>
  <c r="G71" i="2"/>
  <c r="F71" i="2"/>
  <c r="G55" i="2"/>
  <c r="F55" i="2"/>
  <c r="G39" i="2"/>
  <c r="F39" i="2"/>
  <c r="G23" i="2"/>
  <c r="F23" i="2"/>
  <c r="G7" i="2"/>
  <c r="F7" i="2"/>
  <c r="F824" i="2"/>
  <c r="F808" i="2"/>
  <c r="F792" i="2"/>
  <c r="F776" i="2"/>
  <c r="F760" i="2"/>
  <c r="F744" i="2"/>
  <c r="F728" i="2"/>
  <c r="F712" i="2"/>
  <c r="F696" i="2"/>
  <c r="F680" i="2"/>
  <c r="F664" i="2"/>
  <c r="F648" i="2"/>
  <c r="F632" i="2"/>
  <c r="F616" i="2"/>
  <c r="F600" i="2"/>
  <c r="F584" i="2"/>
  <c r="F568" i="2"/>
  <c r="F552" i="2"/>
  <c r="F536" i="2"/>
  <c r="F464" i="2"/>
  <c r="F415" i="2"/>
  <c r="F364" i="2"/>
  <c r="F272" i="2"/>
  <c r="F160" i="2"/>
  <c r="F32" i="2"/>
  <c r="G737" i="2"/>
  <c r="G609" i="2"/>
  <c r="G481" i="2"/>
  <c r="G353" i="2"/>
  <c r="G225" i="2"/>
  <c r="G97" i="2"/>
  <c r="G379" i="2"/>
  <c r="F379" i="2"/>
  <c r="G171" i="2"/>
  <c r="F171" i="2"/>
  <c r="G426" i="2"/>
  <c r="F426" i="2"/>
  <c r="G218" i="2"/>
  <c r="F218" i="2"/>
  <c r="G26" i="2"/>
  <c r="F26" i="2"/>
  <c r="F715" i="2"/>
  <c r="F683" i="2"/>
  <c r="F555" i="2"/>
  <c r="G409" i="2"/>
  <c r="F409" i="2"/>
  <c r="G297" i="2"/>
  <c r="F297" i="2"/>
  <c r="G169" i="2"/>
  <c r="F169" i="2"/>
  <c r="G41" i="2"/>
  <c r="F41" i="2"/>
  <c r="F810" i="2"/>
  <c r="F762" i="2"/>
  <c r="F714" i="2"/>
  <c r="F666" i="2"/>
  <c r="F602" i="2"/>
  <c r="G518" i="2"/>
  <c r="F518" i="2"/>
  <c r="G502" i="2"/>
  <c r="F502" i="2"/>
  <c r="G486" i="2"/>
  <c r="F486" i="2"/>
  <c r="G470" i="2"/>
  <c r="F470" i="2"/>
  <c r="G454" i="2"/>
  <c r="F454" i="2"/>
  <c r="G438" i="2"/>
  <c r="F438" i="2"/>
  <c r="G422" i="2"/>
  <c r="F422" i="2"/>
  <c r="G406" i="2"/>
  <c r="F406" i="2"/>
  <c r="G390" i="2"/>
  <c r="F390" i="2"/>
  <c r="G374" i="2"/>
  <c r="F374" i="2"/>
  <c r="G358" i="2"/>
  <c r="F358" i="2"/>
  <c r="G342" i="2"/>
  <c r="F342" i="2"/>
  <c r="G326" i="2"/>
  <c r="F326" i="2"/>
  <c r="G310" i="2"/>
  <c r="F310" i="2"/>
  <c r="G294" i="2"/>
  <c r="F294" i="2"/>
  <c r="G278" i="2"/>
  <c r="F278" i="2"/>
  <c r="G262" i="2"/>
  <c r="F262" i="2"/>
  <c r="G246" i="2"/>
  <c r="F246" i="2"/>
  <c r="G230" i="2"/>
  <c r="F230" i="2"/>
  <c r="G214" i="2"/>
  <c r="F214" i="2"/>
  <c r="G198" i="2"/>
  <c r="F198" i="2"/>
  <c r="G182" i="2"/>
  <c r="F182" i="2"/>
  <c r="G166" i="2"/>
  <c r="F166" i="2"/>
  <c r="G150" i="2"/>
  <c r="F150" i="2"/>
  <c r="G134" i="2"/>
  <c r="F134" i="2"/>
  <c r="G118" i="2"/>
  <c r="F118" i="2"/>
  <c r="G102" i="2"/>
  <c r="F102" i="2"/>
  <c r="G86" i="2"/>
  <c r="F86" i="2"/>
  <c r="G70" i="2"/>
  <c r="F70" i="2"/>
  <c r="G54" i="2"/>
  <c r="F54" i="2"/>
  <c r="G38" i="2"/>
  <c r="F38" i="2"/>
  <c r="G22" i="2"/>
  <c r="F22" i="2"/>
  <c r="G6" i="2"/>
  <c r="F6" i="2"/>
  <c r="F823" i="2"/>
  <c r="F807" i="2"/>
  <c r="F791" i="2"/>
  <c r="F775" i="2"/>
  <c r="F759" i="2"/>
  <c r="F743" i="2"/>
  <c r="F727" i="2"/>
  <c r="F711" i="2"/>
  <c r="F695" i="2"/>
  <c r="F679" i="2"/>
  <c r="F663" i="2"/>
  <c r="F647" i="2"/>
  <c r="F631" i="2"/>
  <c r="F615" i="2"/>
  <c r="F599" i="2"/>
  <c r="F583" i="2"/>
  <c r="F567" i="2"/>
  <c r="F551" i="2"/>
  <c r="F535" i="2"/>
  <c r="F511" i="2"/>
  <c r="F463" i="2"/>
  <c r="F414" i="2"/>
  <c r="F352" i="2"/>
  <c r="F271" i="2"/>
  <c r="F159" i="2"/>
  <c r="F31" i="2"/>
  <c r="G736" i="2"/>
  <c r="G608" i="2"/>
  <c r="G480" i="2"/>
  <c r="G224" i="2"/>
  <c r="G96" i="2"/>
  <c r="G491" i="2"/>
  <c r="F491" i="2"/>
  <c r="G235" i="2"/>
  <c r="F235" i="2"/>
  <c r="G27" i="2"/>
  <c r="F27" i="2"/>
  <c r="G522" i="2"/>
  <c r="F522" i="2"/>
  <c r="G314" i="2"/>
  <c r="F314" i="2"/>
  <c r="G106" i="2"/>
  <c r="F106" i="2"/>
  <c r="F635" i="2"/>
  <c r="G521" i="2"/>
  <c r="F521" i="2"/>
  <c r="G393" i="2"/>
  <c r="F393" i="2"/>
  <c r="G249" i="2"/>
  <c r="F249" i="2"/>
  <c r="G105" i="2"/>
  <c r="F105" i="2"/>
  <c r="G501" i="2"/>
  <c r="F501" i="2"/>
  <c r="G485" i="2"/>
  <c r="F485" i="2"/>
  <c r="G469" i="2"/>
  <c r="F469" i="2"/>
  <c r="G453" i="2"/>
  <c r="F453" i="2"/>
  <c r="G437" i="2"/>
  <c r="F437" i="2"/>
  <c r="G421" i="2"/>
  <c r="F421" i="2"/>
  <c r="G405" i="2"/>
  <c r="F405" i="2"/>
  <c r="G389" i="2"/>
  <c r="F389" i="2"/>
  <c r="G373" i="2"/>
  <c r="F373" i="2"/>
  <c r="G357" i="2"/>
  <c r="F357" i="2"/>
  <c r="G341" i="2"/>
  <c r="F341" i="2"/>
  <c r="G325" i="2"/>
  <c r="F325" i="2"/>
  <c r="G309" i="2"/>
  <c r="F309" i="2"/>
  <c r="G293" i="2"/>
  <c r="F293" i="2"/>
  <c r="G277" i="2"/>
  <c r="F277" i="2"/>
  <c r="G261" i="2"/>
  <c r="F261" i="2"/>
  <c r="G245" i="2"/>
  <c r="F245" i="2"/>
  <c r="G229" i="2"/>
  <c r="F229" i="2"/>
  <c r="G213" i="2"/>
  <c r="F213" i="2"/>
  <c r="G197" i="2"/>
  <c r="F197" i="2"/>
  <c r="G181" i="2"/>
  <c r="F181" i="2"/>
  <c r="G165" i="2"/>
  <c r="F165" i="2"/>
  <c r="G149" i="2"/>
  <c r="F149" i="2"/>
  <c r="G133" i="2"/>
  <c r="F133" i="2"/>
  <c r="G117" i="2"/>
  <c r="F117" i="2"/>
  <c r="G101" i="2"/>
  <c r="F101" i="2"/>
  <c r="G85" i="2"/>
  <c r="F85" i="2"/>
  <c r="G69" i="2"/>
  <c r="F69" i="2"/>
  <c r="G53" i="2"/>
  <c r="F53" i="2"/>
  <c r="G37" i="2"/>
  <c r="F37" i="2"/>
  <c r="G21" i="2"/>
  <c r="F21" i="2"/>
  <c r="G5" i="2"/>
  <c r="F5" i="2"/>
  <c r="F822" i="2"/>
  <c r="F806" i="2"/>
  <c r="F790" i="2"/>
  <c r="F774" i="2"/>
  <c r="F758" i="2"/>
  <c r="F742" i="2"/>
  <c r="F726" i="2"/>
  <c r="F710" i="2"/>
  <c r="F694" i="2"/>
  <c r="F678" i="2"/>
  <c r="F662" i="2"/>
  <c r="F646" i="2"/>
  <c r="F630" i="2"/>
  <c r="F614" i="2"/>
  <c r="F598" i="2"/>
  <c r="F582" i="2"/>
  <c r="F566" i="2"/>
  <c r="F550" i="2"/>
  <c r="F534" i="2"/>
  <c r="F510" i="2"/>
  <c r="F462" i="2"/>
  <c r="F413" i="2"/>
  <c r="F351" i="2"/>
  <c r="F270" i="2"/>
  <c r="F144" i="2"/>
  <c r="F16" i="2"/>
  <c r="G721" i="2"/>
  <c r="G593" i="2"/>
  <c r="G465" i="2"/>
  <c r="G337" i="2"/>
  <c r="G209" i="2"/>
  <c r="G81" i="2"/>
  <c r="G459" i="2"/>
  <c r="F459" i="2"/>
  <c r="G267" i="2"/>
  <c r="F267" i="2"/>
  <c r="G43" i="2"/>
  <c r="F43" i="2"/>
  <c r="G506" i="2"/>
  <c r="F506" i="2"/>
  <c r="G298" i="2"/>
  <c r="F298" i="2"/>
  <c r="G10" i="2"/>
  <c r="F10" i="2"/>
  <c r="F651" i="2"/>
  <c r="G473" i="2"/>
  <c r="F473" i="2"/>
  <c r="G329" i="2"/>
  <c r="F329" i="2"/>
  <c r="G137" i="2"/>
  <c r="F137" i="2"/>
  <c r="G516" i="2"/>
  <c r="F516" i="2"/>
  <c r="G500" i="2"/>
  <c r="F500" i="2"/>
  <c r="G484" i="2"/>
  <c r="F484" i="2"/>
  <c r="G468" i="2"/>
  <c r="F468" i="2"/>
  <c r="G452" i="2"/>
  <c r="F452" i="2"/>
  <c r="G436" i="2"/>
  <c r="F436" i="2"/>
  <c r="G420" i="2"/>
  <c r="F420" i="2"/>
  <c r="G404" i="2"/>
  <c r="F404" i="2"/>
  <c r="G388" i="2"/>
  <c r="F388" i="2"/>
  <c r="G372" i="2"/>
  <c r="F372" i="2"/>
  <c r="G356" i="2"/>
  <c r="F356" i="2"/>
  <c r="G340" i="2"/>
  <c r="F340" i="2"/>
  <c r="G324" i="2"/>
  <c r="F324" i="2"/>
  <c r="G308" i="2"/>
  <c r="F308" i="2"/>
  <c r="G292" i="2"/>
  <c r="F292" i="2"/>
  <c r="G276" i="2"/>
  <c r="F276" i="2"/>
  <c r="G260" i="2"/>
  <c r="F260" i="2"/>
  <c r="G244" i="2"/>
  <c r="F244" i="2"/>
  <c r="G228" i="2"/>
  <c r="F228" i="2"/>
  <c r="G212" i="2"/>
  <c r="F212" i="2"/>
  <c r="G196" i="2"/>
  <c r="F196" i="2"/>
  <c r="G180" i="2"/>
  <c r="F180" i="2"/>
  <c r="G164" i="2"/>
  <c r="F164" i="2"/>
  <c r="G148" i="2"/>
  <c r="F148" i="2"/>
  <c r="G132" i="2"/>
  <c r="F132" i="2"/>
  <c r="G116" i="2"/>
  <c r="F116" i="2"/>
  <c r="G100" i="2"/>
  <c r="F100" i="2"/>
  <c r="G84" i="2"/>
  <c r="F84" i="2"/>
  <c r="G68" i="2"/>
  <c r="F68" i="2"/>
  <c r="G52" i="2"/>
  <c r="F52" i="2"/>
  <c r="G36" i="2"/>
  <c r="F36" i="2"/>
  <c r="G20" i="2"/>
  <c r="F20" i="2"/>
  <c r="G4" i="2"/>
  <c r="F4" i="2"/>
  <c r="F821" i="2"/>
  <c r="F805" i="2"/>
  <c r="F789" i="2"/>
  <c r="F773" i="2"/>
  <c r="F757" i="2"/>
  <c r="F741" i="2"/>
  <c r="F725" i="2"/>
  <c r="F709" i="2"/>
  <c r="F693" i="2"/>
  <c r="F677" i="2"/>
  <c r="F661" i="2"/>
  <c r="F645" i="2"/>
  <c r="F629" i="2"/>
  <c r="F613" i="2"/>
  <c r="F597" i="2"/>
  <c r="F581" i="2"/>
  <c r="F565" i="2"/>
  <c r="F549" i="2"/>
  <c r="F533" i="2"/>
  <c r="F509" i="2"/>
  <c r="F461" i="2"/>
  <c r="F412" i="2"/>
  <c r="F350" i="2"/>
  <c r="F143" i="2"/>
  <c r="F15" i="2"/>
  <c r="G720" i="2"/>
  <c r="G592" i="2"/>
  <c r="G336" i="2"/>
  <c r="G208" i="2"/>
  <c r="G80" i="2"/>
  <c r="G299" i="2"/>
  <c r="F299" i="2"/>
  <c r="G75" i="2"/>
  <c r="F75" i="2"/>
  <c r="G362" i="2"/>
  <c r="F362" i="2"/>
  <c r="G154" i="2"/>
  <c r="F154" i="2"/>
  <c r="F763" i="2"/>
  <c r="F619" i="2"/>
  <c r="G457" i="2"/>
  <c r="F457" i="2"/>
  <c r="G233" i="2"/>
  <c r="F233" i="2"/>
  <c r="G73" i="2"/>
  <c r="F73" i="2"/>
  <c r="G499" i="2"/>
  <c r="F499" i="2"/>
  <c r="G483" i="2"/>
  <c r="F483" i="2"/>
  <c r="G467" i="2"/>
  <c r="F467" i="2"/>
  <c r="G451" i="2"/>
  <c r="F451" i="2"/>
  <c r="G435" i="2"/>
  <c r="F435" i="2"/>
  <c r="G419" i="2"/>
  <c r="F419" i="2"/>
  <c r="G403" i="2"/>
  <c r="F403" i="2"/>
  <c r="G387" i="2"/>
  <c r="F387" i="2"/>
  <c r="G371" i="2"/>
  <c r="F371" i="2"/>
  <c r="G355" i="2"/>
  <c r="F355" i="2"/>
  <c r="G339" i="2"/>
  <c r="F339" i="2"/>
  <c r="G323" i="2"/>
  <c r="F323" i="2"/>
  <c r="G307" i="2"/>
  <c r="F307" i="2"/>
  <c r="G291" i="2"/>
  <c r="F291" i="2"/>
  <c r="G275" i="2"/>
  <c r="F275" i="2"/>
  <c r="G259" i="2"/>
  <c r="F259" i="2"/>
  <c r="G243" i="2"/>
  <c r="F243" i="2"/>
  <c r="G227" i="2"/>
  <c r="F227" i="2"/>
  <c r="G211" i="2"/>
  <c r="F211" i="2"/>
  <c r="G195" i="2"/>
  <c r="F195" i="2"/>
  <c r="G179" i="2"/>
  <c r="F179" i="2"/>
  <c r="G163" i="2"/>
  <c r="F163" i="2"/>
  <c r="G147" i="2"/>
  <c r="F147" i="2"/>
  <c r="G131" i="2"/>
  <c r="F131" i="2"/>
  <c r="G115" i="2"/>
  <c r="F115" i="2"/>
  <c r="G99" i="2"/>
  <c r="F99" i="2"/>
  <c r="G83" i="2"/>
  <c r="F83" i="2"/>
  <c r="G67" i="2"/>
  <c r="F67" i="2"/>
  <c r="G51" i="2"/>
  <c r="F51" i="2"/>
  <c r="G35" i="2"/>
  <c r="F35" i="2"/>
  <c r="G19" i="2"/>
  <c r="F19" i="2"/>
  <c r="G3" i="2"/>
  <c r="F3" i="2"/>
  <c r="F820" i="2"/>
  <c r="F804" i="2"/>
  <c r="F788" i="2"/>
  <c r="F772" i="2"/>
  <c r="F756" i="2"/>
  <c r="F740" i="2"/>
  <c r="F724" i="2"/>
  <c r="F708" i="2"/>
  <c r="F692" i="2"/>
  <c r="F676" i="2"/>
  <c r="F660" i="2"/>
  <c r="F644" i="2"/>
  <c r="F628" i="2"/>
  <c r="F612" i="2"/>
  <c r="F596" i="2"/>
  <c r="F580" i="2"/>
  <c r="F564" i="2"/>
  <c r="F548" i="2"/>
  <c r="F532" i="2"/>
  <c r="F508" i="2"/>
  <c r="F460" i="2"/>
  <c r="F400" i="2"/>
  <c r="F255" i="2"/>
  <c r="G833" i="2"/>
  <c r="G705" i="2"/>
  <c r="G577" i="2"/>
  <c r="G449" i="2"/>
  <c r="G321" i="2"/>
  <c r="G193" i="2"/>
  <c r="G65" i="2"/>
  <c r="G411" i="2"/>
  <c r="F411" i="2"/>
  <c r="G203" i="2"/>
  <c r="F203" i="2"/>
  <c r="G394" i="2"/>
  <c r="F394" i="2"/>
  <c r="G170" i="2"/>
  <c r="F170" i="2"/>
  <c r="F811" i="2"/>
  <c r="F603" i="2"/>
  <c r="G505" i="2"/>
  <c r="F505" i="2"/>
  <c r="G361" i="2"/>
  <c r="F361" i="2"/>
  <c r="G281" i="2"/>
  <c r="F281" i="2"/>
  <c r="G121" i="2"/>
  <c r="F121" i="2"/>
  <c r="F570" i="2"/>
  <c r="G514" i="2"/>
  <c r="F514" i="2"/>
  <c r="G498" i="2"/>
  <c r="F498" i="2"/>
  <c r="G482" i="2"/>
  <c r="F482" i="2"/>
  <c r="G466" i="2"/>
  <c r="F466" i="2"/>
  <c r="G450" i="2"/>
  <c r="F450" i="2"/>
  <c r="G434" i="2"/>
  <c r="F434" i="2"/>
  <c r="G418" i="2"/>
  <c r="F418" i="2"/>
  <c r="G402" i="2"/>
  <c r="F402" i="2"/>
  <c r="G386" i="2"/>
  <c r="F386" i="2"/>
  <c r="G370" i="2"/>
  <c r="F370" i="2"/>
  <c r="G354" i="2"/>
  <c r="F354" i="2"/>
  <c r="G338" i="2"/>
  <c r="F338" i="2"/>
  <c r="G322" i="2"/>
  <c r="F322" i="2"/>
  <c r="G306" i="2"/>
  <c r="F306" i="2"/>
  <c r="G290" i="2"/>
  <c r="F290" i="2"/>
  <c r="G274" i="2"/>
  <c r="F274" i="2"/>
  <c r="G258" i="2"/>
  <c r="F258" i="2"/>
  <c r="G242" i="2"/>
  <c r="F242" i="2"/>
  <c r="G226" i="2"/>
  <c r="F226" i="2"/>
  <c r="G210" i="2"/>
  <c r="F210" i="2"/>
  <c r="G194" i="2"/>
  <c r="F194" i="2"/>
  <c r="G178" i="2"/>
  <c r="F178" i="2"/>
  <c r="G162" i="2"/>
  <c r="F162" i="2"/>
  <c r="G146" i="2"/>
  <c r="F146" i="2"/>
  <c r="G130" i="2"/>
  <c r="F130" i="2"/>
  <c r="G114" i="2"/>
  <c r="F114" i="2"/>
  <c r="G98" i="2"/>
  <c r="F98" i="2"/>
  <c r="G82" i="2"/>
  <c r="F82" i="2"/>
  <c r="G66" i="2"/>
  <c r="F66" i="2"/>
  <c r="G50" i="2"/>
  <c r="F50" i="2"/>
  <c r="G34" i="2"/>
  <c r="F34" i="2"/>
  <c r="G18" i="2"/>
  <c r="F18" i="2"/>
  <c r="G2" i="2"/>
  <c r="F2" i="2"/>
  <c r="F819" i="2"/>
  <c r="F803" i="2"/>
  <c r="F787" i="2"/>
  <c r="F771" i="2"/>
  <c r="F755" i="2"/>
  <c r="F739" i="2"/>
  <c r="F723" i="2"/>
  <c r="F707" i="2"/>
  <c r="F691" i="2"/>
  <c r="F675" i="2"/>
  <c r="F659" i="2"/>
  <c r="F643" i="2"/>
  <c r="F627" i="2"/>
  <c r="F611" i="2"/>
  <c r="F595" i="2"/>
  <c r="F579" i="2"/>
  <c r="F563" i="2"/>
  <c r="F547" i="2"/>
  <c r="F531" i="2"/>
  <c r="F448" i="2"/>
  <c r="F399" i="2"/>
  <c r="F335" i="2"/>
  <c r="F254" i="2"/>
  <c r="F127" i="2"/>
  <c r="G832" i="2"/>
  <c r="G704" i="2"/>
  <c r="G576" i="2"/>
  <c r="G320" i="2"/>
  <c r="G443" i="2"/>
  <c r="F443" i="2"/>
  <c r="G187" i="2"/>
  <c r="F187" i="2"/>
  <c r="G330" i="2"/>
  <c r="F330" i="2"/>
  <c r="G58" i="2"/>
  <c r="F58" i="2"/>
  <c r="G425" i="2"/>
  <c r="F425" i="2"/>
  <c r="G217" i="2"/>
  <c r="F217" i="2"/>
  <c r="G89" i="2"/>
  <c r="F89" i="2"/>
  <c r="F554" i="2"/>
  <c r="F834" i="2"/>
  <c r="F818" i="2"/>
  <c r="F802" i="2"/>
  <c r="F786" i="2"/>
  <c r="F770" i="2"/>
  <c r="F754" i="2"/>
  <c r="F738" i="2"/>
  <c r="F722" i="2"/>
  <c r="F706" i="2"/>
  <c r="F690" i="2"/>
  <c r="F674" i="2"/>
  <c r="F658" i="2"/>
  <c r="F642" i="2"/>
  <c r="F626" i="2"/>
  <c r="F610" i="2"/>
  <c r="F594" i="2"/>
  <c r="F578" i="2"/>
  <c r="F562" i="2"/>
  <c r="F546" i="2"/>
  <c r="F530" i="2"/>
  <c r="F447" i="2"/>
  <c r="F398" i="2"/>
  <c r="F334" i="2"/>
  <c r="G817" i="2"/>
  <c r="G689" i="2"/>
  <c r="G561" i="2"/>
  <c r="G433" i="2"/>
  <c r="G305" i="2"/>
  <c r="G177" i="2"/>
  <c r="G49" i="2"/>
  <c r="G427" i="2"/>
  <c r="F427" i="2"/>
  <c r="G283" i="2"/>
  <c r="F283" i="2"/>
  <c r="G91" i="2"/>
  <c r="F91" i="2"/>
  <c r="G474" i="2"/>
  <c r="F474" i="2"/>
  <c r="G250" i="2"/>
  <c r="F250" i="2"/>
  <c r="G74" i="2"/>
  <c r="F74" i="2"/>
  <c r="F731" i="2"/>
  <c r="F587" i="2"/>
  <c r="G441" i="2"/>
  <c r="F441" i="2"/>
  <c r="G313" i="2"/>
  <c r="F313" i="2"/>
  <c r="G185" i="2"/>
  <c r="F185" i="2"/>
  <c r="G25" i="2"/>
  <c r="F25" i="2"/>
  <c r="F538" i="2"/>
  <c r="F801" i="2"/>
  <c r="F785" i="2"/>
  <c r="F673" i="2"/>
  <c r="F657" i="2"/>
  <c r="F545" i="2"/>
  <c r="F529" i="2"/>
  <c r="F495" i="2"/>
  <c r="F446" i="2"/>
  <c r="F397" i="2"/>
  <c r="F239" i="2"/>
  <c r="F111" i="2"/>
  <c r="G816" i="2"/>
  <c r="G688" i="2"/>
  <c r="G560" i="2"/>
  <c r="G432" i="2"/>
  <c r="G304" i="2"/>
  <c r="G347" i="2"/>
  <c r="F347" i="2"/>
  <c r="G123" i="2"/>
  <c r="F123" i="2"/>
  <c r="G458" i="2"/>
  <c r="F458" i="2"/>
  <c r="G234" i="2"/>
  <c r="F234" i="2"/>
  <c r="G42" i="2"/>
  <c r="F42" i="2"/>
  <c r="F699" i="2"/>
  <c r="F539" i="2"/>
  <c r="F800" i="2"/>
  <c r="F784" i="2"/>
  <c r="F672" i="2"/>
  <c r="F656" i="2"/>
  <c r="F544" i="2"/>
  <c r="F528" i="2"/>
  <c r="F494" i="2"/>
  <c r="F445" i="2"/>
  <c r="F396" i="2"/>
  <c r="F319" i="2"/>
  <c r="G417" i="2"/>
  <c r="G289" i="2"/>
  <c r="G161" i="2"/>
  <c r="G33" i="2"/>
  <c r="G395" i="2"/>
  <c r="F395" i="2"/>
  <c r="G251" i="2"/>
  <c r="F251" i="2"/>
  <c r="G59" i="2"/>
  <c r="F59" i="2"/>
  <c r="G410" i="2"/>
  <c r="F410" i="2"/>
  <c r="G202" i="2"/>
  <c r="F202" i="2"/>
  <c r="F795" i="2"/>
  <c r="G238" i="2"/>
  <c r="F238" i="2"/>
  <c r="G222" i="2"/>
  <c r="F222" i="2"/>
  <c r="G206" i="2"/>
  <c r="F206" i="2"/>
  <c r="G190" i="2"/>
  <c r="F190" i="2"/>
  <c r="G174" i="2"/>
  <c r="F174" i="2"/>
  <c r="G158" i="2"/>
  <c r="F158" i="2"/>
  <c r="G142" i="2"/>
  <c r="F142" i="2"/>
  <c r="G126" i="2"/>
  <c r="F126" i="2"/>
  <c r="G110" i="2"/>
  <c r="F110" i="2"/>
  <c r="G94" i="2"/>
  <c r="F94" i="2"/>
  <c r="G78" i="2"/>
  <c r="F78" i="2"/>
  <c r="G62" i="2"/>
  <c r="F62" i="2"/>
  <c r="G46" i="2"/>
  <c r="F46" i="2"/>
  <c r="G30" i="2"/>
  <c r="F30" i="2"/>
  <c r="G14" i="2"/>
  <c r="F14" i="2"/>
  <c r="F831" i="2"/>
  <c r="F815" i="2"/>
  <c r="F799" i="2"/>
  <c r="F783" i="2"/>
  <c r="F767" i="2"/>
  <c r="F751" i="2"/>
  <c r="F735" i="2"/>
  <c r="F719" i="2"/>
  <c r="F703" i="2"/>
  <c r="F687" i="2"/>
  <c r="F671" i="2"/>
  <c r="F655" i="2"/>
  <c r="F639" i="2"/>
  <c r="F623" i="2"/>
  <c r="F607" i="2"/>
  <c r="F591" i="2"/>
  <c r="F575" i="2"/>
  <c r="F559" i="2"/>
  <c r="F543" i="2"/>
  <c r="F527" i="2"/>
  <c r="F493" i="2"/>
  <c r="F444" i="2"/>
  <c r="F318" i="2"/>
  <c r="F223" i="2"/>
  <c r="F95" i="2"/>
  <c r="G475" i="2"/>
  <c r="F475" i="2"/>
  <c r="G219" i="2"/>
  <c r="F219" i="2"/>
  <c r="G11" i="2"/>
  <c r="F11" i="2"/>
  <c r="G378" i="2"/>
  <c r="F378" i="2"/>
  <c r="G186" i="2"/>
  <c r="F186" i="2"/>
  <c r="F779" i="2"/>
  <c r="G381" i="2"/>
  <c r="F381" i="2"/>
  <c r="G365" i="2"/>
  <c r="F365" i="2"/>
  <c r="G349" i="2"/>
  <c r="F349" i="2"/>
  <c r="G333" i="2"/>
  <c r="F333" i="2"/>
  <c r="G317" i="2"/>
  <c r="F317" i="2"/>
  <c r="G301" i="2"/>
  <c r="F301" i="2"/>
  <c r="G285" i="2"/>
  <c r="F285" i="2"/>
  <c r="G269" i="2"/>
  <c r="F269" i="2"/>
  <c r="G253" i="2"/>
  <c r="F253" i="2"/>
  <c r="G237" i="2"/>
  <c r="F237" i="2"/>
  <c r="G221" i="2"/>
  <c r="F221" i="2"/>
  <c r="G205" i="2"/>
  <c r="F205" i="2"/>
  <c r="G189" i="2"/>
  <c r="F189" i="2"/>
  <c r="G173" i="2"/>
  <c r="F173" i="2"/>
  <c r="G157" i="2"/>
  <c r="F157" i="2"/>
  <c r="G141" i="2"/>
  <c r="F141" i="2"/>
  <c r="G125" i="2"/>
  <c r="F125" i="2"/>
  <c r="G109" i="2"/>
  <c r="F109" i="2"/>
  <c r="G93" i="2"/>
  <c r="F93" i="2"/>
  <c r="G77" i="2"/>
  <c r="F77" i="2"/>
  <c r="G61" i="2"/>
  <c r="F61" i="2"/>
  <c r="G45" i="2"/>
  <c r="F45" i="2"/>
  <c r="G29" i="2"/>
  <c r="F29" i="2"/>
  <c r="G13" i="2"/>
  <c r="F13" i="2"/>
  <c r="F830" i="2"/>
  <c r="F814" i="2"/>
  <c r="F798" i="2"/>
  <c r="F782" i="2"/>
  <c r="F766" i="2"/>
  <c r="F750" i="2"/>
  <c r="F734" i="2"/>
  <c r="F718" i="2"/>
  <c r="F702" i="2"/>
  <c r="F686" i="2"/>
  <c r="F670" i="2"/>
  <c r="F654" i="2"/>
  <c r="F638" i="2"/>
  <c r="F622" i="2"/>
  <c r="F606" i="2"/>
  <c r="F590" i="2"/>
  <c r="F574" i="2"/>
  <c r="F558" i="2"/>
  <c r="F542" i="2"/>
  <c r="F526" i="2"/>
  <c r="F492" i="2"/>
  <c r="F383" i="2"/>
  <c r="G401" i="2"/>
  <c r="G273" i="2"/>
  <c r="G145" i="2"/>
  <c r="G17" i="2"/>
  <c r="G507" i="2"/>
  <c r="F507" i="2"/>
  <c r="G331" i="2"/>
  <c r="F331" i="2"/>
  <c r="G107" i="2"/>
  <c r="F107" i="2"/>
  <c r="G346" i="2"/>
  <c r="F346" i="2"/>
  <c r="G90" i="2"/>
  <c r="F90" i="2"/>
  <c r="G348" i="2"/>
  <c r="F348" i="2"/>
  <c r="G332" i="2"/>
  <c r="F332" i="2"/>
  <c r="G316" i="2"/>
  <c r="F316" i="2"/>
  <c r="G300" i="2"/>
  <c r="F300" i="2"/>
  <c r="G284" i="2"/>
  <c r="F284" i="2"/>
  <c r="G268" i="2"/>
  <c r="F268" i="2"/>
  <c r="G252" i="2"/>
  <c r="F252" i="2"/>
  <c r="G236" i="2"/>
  <c r="F236" i="2"/>
  <c r="G220" i="2"/>
  <c r="F220" i="2"/>
  <c r="G204" i="2"/>
  <c r="F204" i="2"/>
  <c r="G188" i="2"/>
  <c r="F188" i="2"/>
  <c r="G172" i="2"/>
  <c r="F172" i="2"/>
  <c r="G156" i="2"/>
  <c r="F156" i="2"/>
  <c r="G140" i="2"/>
  <c r="F140" i="2"/>
  <c r="G124" i="2"/>
  <c r="F124" i="2"/>
  <c r="G108" i="2"/>
  <c r="F108" i="2"/>
  <c r="G92" i="2"/>
  <c r="F92" i="2"/>
  <c r="G76" i="2"/>
  <c r="F76" i="2"/>
  <c r="G60" i="2"/>
  <c r="F60" i="2"/>
  <c r="G44" i="2"/>
  <c r="F44" i="2"/>
  <c r="G28" i="2"/>
  <c r="F28" i="2"/>
  <c r="G12" i="2"/>
  <c r="F12" i="2"/>
  <c r="F829" i="2"/>
  <c r="F813" i="2"/>
  <c r="F797" i="2"/>
  <c r="F781" i="2"/>
  <c r="F765" i="2"/>
  <c r="F749" i="2"/>
  <c r="F733" i="2"/>
  <c r="F717" i="2"/>
  <c r="F701" i="2"/>
  <c r="F685" i="2"/>
  <c r="F669" i="2"/>
  <c r="F653" i="2"/>
  <c r="F637" i="2"/>
  <c r="F621" i="2"/>
  <c r="F605" i="2"/>
  <c r="F589" i="2"/>
  <c r="F573" i="2"/>
  <c r="F557" i="2"/>
  <c r="F541" i="2"/>
  <c r="F525" i="2"/>
  <c r="F431" i="2"/>
  <c r="F382" i="2"/>
  <c r="F303" i="2"/>
  <c r="F207" i="2"/>
  <c r="F7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6F220D-E377-4086-A33B-DD6ABEAE5E28}" keepAlive="1" name="Query - MasterDataSet after OutliersDEL" description="Connection to the 'MasterDataSet after OutliersDEL' query in the workbook." type="5" refreshedVersion="7" background="1" saveData="1">
    <dbPr connection="Provider=Microsoft.Mashup.OleDb.1;Data Source=$Workbook$;Location=&quot;MasterDataSet after OutliersDEL&quot;;Extended Properties=&quot;&quot;" command="SELECT * FROM [MasterDataSet after OutliersDEL]"/>
  </connection>
  <connection id="2" xr16:uid="{7973F691-3793-4215-86FB-F8600FED1634}" keepAlive="1" name="Query - MasterDataSet after OutliersDEL (2)" description="Connection to the 'MasterDataSet after OutliersDEL (2)' query in the workbook." type="5" refreshedVersion="7" background="1" saveData="1">
    <dbPr connection="Provider=Microsoft.Mashup.OleDb.1;Data Source=$Workbook$;Location=&quot;MasterDataSet after OutliersDEL (2)&quot;;Extended Properties=&quot;&quot;" command="SELECT * FROM [MasterDataSet after OutliersDEL (2)]"/>
  </connection>
  <connection id="3" xr16:uid="{BC010C1E-42E0-4B94-8433-8420F5F9FFB6}" keepAlive="1" name="Query - MasterDataSet after OutliersDEL (3)" description="Connection to the 'MasterDataSet after OutliersDEL (3)' query in the workbook." type="5" refreshedVersion="7" background="1" saveData="1">
    <dbPr connection="Provider=Microsoft.Mashup.OleDb.1;Data Source=$Workbook$;Location=&quot;MasterDataSet after OutliersDEL (3)&quot;;Extended Properties=&quot;&quot;" command="SELECT * FROM [MasterDataSet after OutliersDEL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<sst xmlns="http://schemas.openxmlformats.org/spreadsheetml/2006/main" count="7118" uniqueCount="963">
  <si>
    <t>PROPERTY TYPE</t>
  </si>
  <si>
    <t>ADDRESS</t>
  </si>
  <si>
    <t>CITY</t>
  </si>
  <si>
    <t>STATE OR PROVINCE</t>
  </si>
  <si>
    <t>ZIP OR POSTAL CODE</t>
  </si>
  <si>
    <t>PRICE</t>
  </si>
  <si>
    <t>BEDS</t>
  </si>
  <si>
    <t>BATHS</t>
  </si>
  <si>
    <t>SQUARE FEET</t>
  </si>
  <si>
    <t>LOT SIZE</t>
  </si>
  <si>
    <t>YEAR BUILT</t>
  </si>
  <si>
    <t>DAYS ON MARKET</t>
  </si>
  <si>
    <t>HOA/MONTH</t>
  </si>
  <si>
    <t>LATITUDE</t>
  </si>
  <si>
    <t>LONGITUDE</t>
  </si>
  <si>
    <t>Distance from ocean</t>
  </si>
  <si>
    <t>Townhouse</t>
  </si>
  <si>
    <t>5825 Bowcroft St #1</t>
  </si>
  <si>
    <t>Baldwin Hills</t>
  </si>
  <si>
    <t>CA</t>
  </si>
  <si>
    <t>Single Family Residential</t>
  </si>
  <si>
    <t>10060 Westwanda Dr</t>
  </si>
  <si>
    <t>Beverly Hills</t>
  </si>
  <si>
    <t>10067 Westwanda Dr</t>
  </si>
  <si>
    <t>10090 Cielo Dr</t>
  </si>
  <si>
    <t>10111 Angelo View Dr</t>
  </si>
  <si>
    <t>1280 Monte Cielo Dr</t>
  </si>
  <si>
    <t>13170 Mulholland Dr</t>
  </si>
  <si>
    <t>1436 Benedict Canyon Dr</t>
  </si>
  <si>
    <t>1450 N Bella Dr</t>
  </si>
  <si>
    <t>1561 Clear View Dr</t>
  </si>
  <si>
    <t>1754 Franklin Canyon Dr</t>
  </si>
  <si>
    <t>1840 San Ysidro Dr</t>
  </si>
  <si>
    <t>1857 N Beverly Dr</t>
  </si>
  <si>
    <t>1937 N Beverly Dr</t>
  </si>
  <si>
    <t>1944 N Beverly Dr</t>
  </si>
  <si>
    <t>2017 Benedict Canyon Dr</t>
  </si>
  <si>
    <t>2047 Benedict Canyon Dr</t>
  </si>
  <si>
    <t>2075 Benedict Canyon Dr</t>
  </si>
  <si>
    <t>2279 Coldwater Canyon Dr</t>
  </si>
  <si>
    <t>2314 San Ysidro Dr</t>
  </si>
  <si>
    <t>2315 Coldwater Canyon Dr</t>
  </si>
  <si>
    <t>2376 Kimridge Rd</t>
  </si>
  <si>
    <t>2819 Coldwater Canyon Dr</t>
  </si>
  <si>
    <t>2870 Deep Canyon Dr</t>
  </si>
  <si>
    <t>3195 Deep Canyon Dr</t>
  </si>
  <si>
    <t>3198 Gibraltar Dr</t>
  </si>
  <si>
    <t>623 N Rexford Dr</t>
  </si>
  <si>
    <t>9309 Lloydcrest Dr</t>
  </si>
  <si>
    <t>9315 Beverly Crest Dr</t>
  </si>
  <si>
    <t>9354 Readcrest Dr</t>
  </si>
  <si>
    <t>9430 Readcrest Dr</t>
  </si>
  <si>
    <t>9473 Rembert Ln</t>
  </si>
  <si>
    <t>9476 Readcrest Dr</t>
  </si>
  <si>
    <t>9670 Highridge Dr</t>
  </si>
  <si>
    <t>321 N Oakhurst Dr #506</t>
  </si>
  <si>
    <t>321 N Palm Dr Apt 3</t>
  </si>
  <si>
    <t>325 N Oakhurst Dr #202</t>
  </si>
  <si>
    <t>325 N Oakhurst Dr Ph 1</t>
  </si>
  <si>
    <t>406 N Oakhurst Dr #303</t>
  </si>
  <si>
    <t>411 N Oakhurst Dr #205</t>
  </si>
  <si>
    <t>423 N Palm Dr #205</t>
  </si>
  <si>
    <t>425 N Maple Dr #203</t>
  </si>
  <si>
    <t>425 N Maple Dr #205</t>
  </si>
  <si>
    <t>425 N Maple Dr #304</t>
  </si>
  <si>
    <t>441 N Oakhurst Dr Ph 706</t>
  </si>
  <si>
    <t>447 N Doheny Dr #201</t>
  </si>
  <si>
    <t>450 N Oakhurst Dr #101</t>
  </si>
  <si>
    <t>460 N Palm Dr #505</t>
  </si>
  <si>
    <t>120 S La Peer Dr</t>
  </si>
  <si>
    <t>156 N Wetherly Dr</t>
  </si>
  <si>
    <t>158 N Hamel Dr</t>
  </si>
  <si>
    <t>159 N Le Doux Rd</t>
  </si>
  <si>
    <t>309 S Clark Dr</t>
  </si>
  <si>
    <t>361 S Almont Dr</t>
  </si>
  <si>
    <t>442 S Almont Dr</t>
  </si>
  <si>
    <t>447 S Almont Dr</t>
  </si>
  <si>
    <t>125 N Gale Dr #306</t>
  </si>
  <si>
    <t>175 N Swall Dr #104</t>
  </si>
  <si>
    <t>200 N Swall Dr #454</t>
  </si>
  <si>
    <t>200 N Swall Dr #512</t>
  </si>
  <si>
    <t>227 S Hamilton Dr #113</t>
  </si>
  <si>
    <t>235 S Gale Dr #204</t>
  </si>
  <si>
    <t>300 N Swall Dr #351</t>
  </si>
  <si>
    <t>300 N Swall Dr #455</t>
  </si>
  <si>
    <t>8600 Wilshire Blvd Ph 17</t>
  </si>
  <si>
    <t>8600 Wilshire Blvd Unit Garden 10</t>
  </si>
  <si>
    <t>8600 Wilshire Blvd Unit TH 3</t>
  </si>
  <si>
    <t>1225 Beverly Green Dr</t>
  </si>
  <si>
    <t>317 S Oakhurst</t>
  </si>
  <si>
    <t>336 S El Camino Dr</t>
  </si>
  <si>
    <t>121 S Palm Dr #303</t>
  </si>
  <si>
    <t>133 S Rexford Dr #101</t>
  </si>
  <si>
    <t>140 S Oakhurst Dr #203</t>
  </si>
  <si>
    <t>141 S Linden Dr #305</t>
  </si>
  <si>
    <t>211 S Spalding Dr Unit N107</t>
  </si>
  <si>
    <t>241 S Reeves Dr #102</t>
  </si>
  <si>
    <t>423 S Rexford Dr #106</t>
  </si>
  <si>
    <t>434 S Canon Dr #102</t>
  </si>
  <si>
    <t>450 S Maple Dr #204</t>
  </si>
  <si>
    <t>558 Hillgreen Dr #207</t>
  </si>
  <si>
    <t>9544 W Olympic Blvd</t>
  </si>
  <si>
    <t>9601 Charleville Blvd #12</t>
  </si>
  <si>
    <t>9601 Charleville Blvd #19</t>
  </si>
  <si>
    <t>9601 Charleville Blvd #8</t>
  </si>
  <si>
    <t>1220 Paseo Redondo</t>
  </si>
  <si>
    <t>Burbank</t>
  </si>
  <si>
    <t>364 W Lutge Ave</t>
  </si>
  <si>
    <t>12272 Herbert way</t>
  </si>
  <si>
    <t>Culver City</t>
  </si>
  <si>
    <t>3850 Bledsoe Ave</t>
  </si>
  <si>
    <t>4036 Sawtelle Blvd</t>
  </si>
  <si>
    <t>10925 Stever St</t>
  </si>
  <si>
    <t>10936 Braddock Dr</t>
  </si>
  <si>
    <t>11102 Pickford Way</t>
  </si>
  <si>
    <t>11202 Culver Park Dr</t>
  </si>
  <si>
    <t>11906 Mcdonald St</t>
  </si>
  <si>
    <t>11997 Mcdonald St</t>
  </si>
  <si>
    <t>12018 Allin St</t>
  </si>
  <si>
    <t>12018 Allin Street</t>
  </si>
  <si>
    <t>12041 Culver Dr</t>
  </si>
  <si>
    <t>4807 Beloit Ave</t>
  </si>
  <si>
    <t>4812 S Inglewood Blvd</t>
  </si>
  <si>
    <t>4816 S Inglewood Blvd</t>
  </si>
  <si>
    <t>5327 Dobson Way</t>
  </si>
  <si>
    <t>culver city</t>
  </si>
  <si>
    <t>5348 Emporia Ave</t>
  </si>
  <si>
    <t>5412 Blanco Way</t>
  </si>
  <si>
    <t>5509 Inglewood Blvd</t>
  </si>
  <si>
    <t>12102 Summertime Ln</t>
  </si>
  <si>
    <t>13109 Summertime Ln #109</t>
  </si>
  <si>
    <t>4709 Maytime Ln</t>
  </si>
  <si>
    <t>4806 Hollow Corner Rd #235</t>
  </si>
  <si>
    <t>4809 Salem Village Ct</t>
  </si>
  <si>
    <t>4900 Overland Ave #229</t>
  </si>
  <si>
    <t>4931 Indian Wood Rd #460</t>
  </si>
  <si>
    <t>5108 Summertime Ln</t>
  </si>
  <si>
    <t>5111 Bounty Ln</t>
  </si>
  <si>
    <t>5215 Sepulveda Blvd Unit 22C</t>
  </si>
  <si>
    <t>5625 Windsor Way #307</t>
  </si>
  <si>
    <t>5625 Windsor Way #310</t>
  </si>
  <si>
    <t>5642 Canterbury Dr</t>
  </si>
  <si>
    <t>5651 Sumner Way #209</t>
  </si>
  <si>
    <t>5651 Windsor Way #107</t>
  </si>
  <si>
    <t>5870 Green Valley Cir #328</t>
  </si>
  <si>
    <t>5950 Buckingham #205</t>
  </si>
  <si>
    <t>6050 Canterbury Dr Unit E114</t>
  </si>
  <si>
    <t>6050 Canterbury Dr Unit F206</t>
  </si>
  <si>
    <t>6050 Canterbury Dr Unit F223</t>
  </si>
  <si>
    <t>6150 Buckingham #306</t>
  </si>
  <si>
    <t>6151 Canterbury Dr #105</t>
  </si>
  <si>
    <t>6306 Summertime Ln</t>
  </si>
  <si>
    <t>6315 Green Valley Cir #300</t>
  </si>
  <si>
    <t>6333 Green Valley Cir</t>
  </si>
  <si>
    <t>6375 Green Valley Cir #310</t>
  </si>
  <si>
    <t>7102 Raintree Cir</t>
  </si>
  <si>
    <t>7102 Raintree Circle</t>
  </si>
  <si>
    <t>7707 Hannum Ave</t>
  </si>
  <si>
    <t>3822 Prospect Ave</t>
  </si>
  <si>
    <t>3870 Westwood Blvd</t>
  </si>
  <si>
    <t>3971 Tilden Ave</t>
  </si>
  <si>
    <t>3948 S Bentley Ave #101</t>
  </si>
  <si>
    <t>4180 Duquesne Ave #2</t>
  </si>
  <si>
    <t>4748 Round Top Dr</t>
  </si>
  <si>
    <t>Eagle Rock</t>
  </si>
  <si>
    <t>125 W Oak Ave</t>
  </si>
  <si>
    <t>El Segundo</t>
  </si>
  <si>
    <t>1424 E Sycamore Ave</t>
  </si>
  <si>
    <t>1523 E Mariposa Ave</t>
  </si>
  <si>
    <t>541 W Mariposa Ave</t>
  </si>
  <si>
    <t>615 W Maple Ave</t>
  </si>
  <si>
    <t>940 Virginia St</t>
  </si>
  <si>
    <t>el segundo</t>
  </si>
  <si>
    <t>223 Penn St Unit B</t>
  </si>
  <si>
    <t>227 E Oak Ave #203</t>
  </si>
  <si>
    <t>770 W Imperial Ave #46</t>
  </si>
  <si>
    <t>950 Virginia St #204</t>
  </si>
  <si>
    <t>2305 Redondo Village Way</t>
  </si>
  <si>
    <t>Gardena</t>
  </si>
  <si>
    <t>4461 Caledonia Way</t>
  </si>
  <si>
    <t>Glassell Park</t>
  </si>
  <si>
    <t>1126 Linden Ave</t>
  </si>
  <si>
    <t>Glendale</t>
  </si>
  <si>
    <t>1316 Justin Ave</t>
  </si>
  <si>
    <t>1332 Spazier Ave</t>
  </si>
  <si>
    <t>1368 Ruberta Ave</t>
  </si>
  <si>
    <t>1701 Riverside Dr</t>
  </si>
  <si>
    <t>1836 Lake St</t>
  </si>
  <si>
    <t>228 Irving Ave</t>
  </si>
  <si>
    <t>616 Hazel St</t>
  </si>
  <si>
    <t>1340 Glenwood Rd #16</t>
  </si>
  <si>
    <t>1340 Glenwood Rd #8</t>
  </si>
  <si>
    <t>312 Thompson Ave #106</t>
  </si>
  <si>
    <t>510 justin Ave #204</t>
  </si>
  <si>
    <t>1021 Matilija Rd</t>
  </si>
  <si>
    <t>1349 Graynold Ave</t>
  </si>
  <si>
    <t>1635 Hazbeth Ln</t>
  </si>
  <si>
    <t>708 Arden Ave</t>
  </si>
  <si>
    <t>820 Patterson Ave</t>
  </si>
  <si>
    <t>1305 N Columbus Ave #201</t>
  </si>
  <si>
    <t>1401-112 1401 Valley View Rd #426</t>
  </si>
  <si>
    <t>1414 Valley View Rd #6</t>
  </si>
  <si>
    <t>302 W Loraine St #4</t>
  </si>
  <si>
    <t>423 W Stocker St #7</t>
  </si>
  <si>
    <t>600 W Stocker St #301</t>
  </si>
  <si>
    <t>360 Burchett St</t>
  </si>
  <si>
    <t>339 W Wilson Ave #307</t>
  </si>
  <si>
    <t>343 Pioneer Dr #402</t>
  </si>
  <si>
    <t>350 Burchett St #225</t>
  </si>
  <si>
    <t>377 W California Ave #26</t>
  </si>
  <si>
    <t>409 Burchett St #314</t>
  </si>
  <si>
    <t>361 W Chevy Chase Dr</t>
  </si>
  <si>
    <t>1130 E Acacia Ave</t>
  </si>
  <si>
    <t>1214 Princeton Dr</t>
  </si>
  <si>
    <t>1337 E Palmer Ave</t>
  </si>
  <si>
    <t>1411 Dartmouth Dr</t>
  </si>
  <si>
    <t>1505 E Windsor Rd</t>
  </si>
  <si>
    <t>514 E Chestnut St</t>
  </si>
  <si>
    <t>526 Raleigh St</t>
  </si>
  <si>
    <t>118 S Kenwood St #306</t>
  </si>
  <si>
    <t>1422 Rock Glen Ave #110</t>
  </si>
  <si>
    <t>1422 Rock Glen Ave #208</t>
  </si>
  <si>
    <t>1422 Rock Glen Ave #308</t>
  </si>
  <si>
    <t>1517 E Garfield Ave #57</t>
  </si>
  <si>
    <t>1517 E Garfield Ave #76</t>
  </si>
  <si>
    <t>1517 E Garfield Ave E #73</t>
  </si>
  <si>
    <t>519 Raleigh St Unit H</t>
  </si>
  <si>
    <t>707 Orange Grove Ave #1</t>
  </si>
  <si>
    <t>818 Mariposa St #5</t>
  </si>
  <si>
    <t>1923 Erin Way</t>
  </si>
  <si>
    <t>1951 Erin Way</t>
  </si>
  <si>
    <t>2176 E Chevy Chase Dr</t>
  </si>
  <si>
    <t>2326 E Glenoaks Blvd</t>
  </si>
  <si>
    <t>2331 Hollister Ter</t>
  </si>
  <si>
    <t>2500 Cascadia Dr</t>
  </si>
  <si>
    <t>2744 E Glenoaks Blvd</t>
  </si>
  <si>
    <t>3169 Kirkham Dr</t>
  </si>
  <si>
    <t>3360 E Chevy Chase Dr</t>
  </si>
  <si>
    <t>677 Glenandale Ter</t>
  </si>
  <si>
    <t>723 Solway St</t>
  </si>
  <si>
    <t>810 Ridge Dr</t>
  </si>
  <si>
    <t>821 Luton Dr</t>
  </si>
  <si>
    <t>1146 E Lexington Dr #208</t>
  </si>
  <si>
    <t>1238 E Wilson Ave #206</t>
  </si>
  <si>
    <t>211 E California Ave Unit A-4</t>
  </si>
  <si>
    <t>219 N Adams St #7</t>
  </si>
  <si>
    <t>222 Monterey Rd #1406</t>
  </si>
  <si>
    <t>222 Monterey Rd #202</t>
  </si>
  <si>
    <t>315 N Louise St #306</t>
  </si>
  <si>
    <t>315 N Louise St #310</t>
  </si>
  <si>
    <t>444 Piedmont Ave #326</t>
  </si>
  <si>
    <t>500 Jackson Pl #108</t>
  </si>
  <si>
    <t>536 N Maryland Ave #4</t>
  </si>
  <si>
    <t>620 N Kenwood St #306</t>
  </si>
  <si>
    <t>1108 Trafalger Dr</t>
  </si>
  <si>
    <t>1130 Campbell St #107</t>
  </si>
  <si>
    <t>1137 N Louise St #8</t>
  </si>
  <si>
    <t>1326 San Luis Rey Dr</t>
  </si>
  <si>
    <t>1417 Mildine Dr</t>
  </si>
  <si>
    <t>1821 Coro Ter</t>
  </si>
  <si>
    <t>1829 Kirkby Rd</t>
  </si>
  <si>
    <t>1830 Hillside Dr</t>
  </si>
  <si>
    <t>2320 Via Saldivar St</t>
  </si>
  <si>
    <t>3216 Beaudry Ter</t>
  </si>
  <si>
    <t>3311 Beaudry Ter</t>
  </si>
  <si>
    <t>3339 Stephens Cir</t>
  </si>
  <si>
    <t>3815 El Lado Dr</t>
  </si>
  <si>
    <t>933 Calle La Primavera</t>
  </si>
  <si>
    <t>1918 Caminito De La Valle</t>
  </si>
  <si>
    <t>1935 Alpha Rd #342</t>
  </si>
  <si>
    <t>4001 Boston Ave</t>
  </si>
  <si>
    <t>2809 Montrose Ave #11</t>
  </si>
  <si>
    <t>2850 Montrose Ave #6</t>
  </si>
  <si>
    <t>2905 Montrose Ave #313</t>
  </si>
  <si>
    <t>3220 Altura Ave #112</t>
  </si>
  <si>
    <t>1651 237th St Unit B</t>
  </si>
  <si>
    <t>Harbor City</t>
  </si>
  <si>
    <t>23624 Western Ave Unit C</t>
  </si>
  <si>
    <t>204 Lime St #7</t>
  </si>
  <si>
    <t>Inglewood</t>
  </si>
  <si>
    <t>415 W Regent St #4</t>
  </si>
  <si>
    <t>4851 W 98th St</t>
  </si>
  <si>
    <t>619 W Arbor Vitae St</t>
  </si>
  <si>
    <t>624 W Beach Ave</t>
  </si>
  <si>
    <t>629 W Ellis Ave</t>
  </si>
  <si>
    <t>530 Evergreen St #7</t>
  </si>
  <si>
    <t>614 Venice Way #211</t>
  </si>
  <si>
    <t>730 Cory Dr #19</t>
  </si>
  <si>
    <t>800 Glenway Dr #116</t>
  </si>
  <si>
    <t>855 Victor Ave #203</t>
  </si>
  <si>
    <t>2948 Piedmont Ave</t>
  </si>
  <si>
    <t>La Crescenta</t>
  </si>
  <si>
    <t>3725 Montrose Ave</t>
  </si>
  <si>
    <t>5124 Daver Ave</t>
  </si>
  <si>
    <t>2850 Montrose Ave #16</t>
  </si>
  <si>
    <t>1712 242nd Pl</t>
  </si>
  <si>
    <t>Lomita</t>
  </si>
  <si>
    <t>2416 247th St</t>
  </si>
  <si>
    <t>24626 Padron Pl</t>
  </si>
  <si>
    <t>3641 Kalsman Dr #2</t>
  </si>
  <si>
    <t>Los Angeles</t>
  </si>
  <si>
    <t>5813 Bowcroft St #3</t>
  </si>
  <si>
    <t>5851 Bowcroft St #4</t>
  </si>
  <si>
    <t>10772 Westminster Ave</t>
  </si>
  <si>
    <t>10809 Charnock Rd</t>
  </si>
  <si>
    <t>3135 Greenfield Ave</t>
  </si>
  <si>
    <t>3437 Kelton Ave</t>
  </si>
  <si>
    <t>3510 Tuller Ave</t>
  </si>
  <si>
    <t>11120 Queensland St Unit H60</t>
  </si>
  <si>
    <t>3636 Jasmine Ave #206</t>
  </si>
  <si>
    <t>3645 Westwood Blvd #106</t>
  </si>
  <si>
    <t>3651 Jasmine Ave #106</t>
  </si>
  <si>
    <t>1122 S Swall Dr</t>
  </si>
  <si>
    <t>1100 S Clark Dr #102</t>
  </si>
  <si>
    <t>820 S Bedford St #405</t>
  </si>
  <si>
    <t>820 S Sherbourne Dr #102</t>
  </si>
  <si>
    <t>820 S Sherbourne Dr #201</t>
  </si>
  <si>
    <t>820 S Sherbourne Dr #302</t>
  </si>
  <si>
    <t>869 S Wooster St #309</t>
  </si>
  <si>
    <t>918 S Wooster St #2</t>
  </si>
  <si>
    <t>927 S Wooster St #5</t>
  </si>
  <si>
    <t>2856 El Roble Dr</t>
  </si>
  <si>
    <t>5246 Eagle Dale Ave #10</t>
  </si>
  <si>
    <t>5282 Thornburn St</t>
  </si>
  <si>
    <t>5314 Thornburn St</t>
  </si>
  <si>
    <t>5776 W 76th St</t>
  </si>
  <si>
    <t>6466 W 87th Pl</t>
  </si>
  <si>
    <t>6561 W 84th Pl</t>
  </si>
  <si>
    <t>6566 W 85th St</t>
  </si>
  <si>
    <t>6600 W 80th Pl</t>
  </si>
  <si>
    <t>6751 Andover Ln</t>
  </si>
  <si>
    <t>7220 Arizona Ave</t>
  </si>
  <si>
    <t>7316 Dunfield Ave</t>
  </si>
  <si>
    <t>7350 W 85th St</t>
  </si>
  <si>
    <t>7508 W 91st St</t>
  </si>
  <si>
    <t>7521 W 89th St</t>
  </si>
  <si>
    <t>7521 West 89th St</t>
  </si>
  <si>
    <t>7733 Emerson Ave</t>
  </si>
  <si>
    <t>7742 Isis Ave</t>
  </si>
  <si>
    <t>7908 Altavan Ave</t>
  </si>
  <si>
    <t>los angeles</t>
  </si>
  <si>
    <t>8032 Rayford Dr</t>
  </si>
  <si>
    <t>8325 Campion Dr</t>
  </si>
  <si>
    <t>8326 Airlane Ave</t>
  </si>
  <si>
    <t>8341 Campion Dr</t>
  </si>
  <si>
    <t>8517 Flight Ave</t>
  </si>
  <si>
    <t>5530 Thornburn St #102</t>
  </si>
  <si>
    <t>7037 La Tijera Blvd Unit F101</t>
  </si>
  <si>
    <t>7100 Alvern St #203</t>
  </si>
  <si>
    <t>7110 La Tijera Blvd Unit I101</t>
  </si>
  <si>
    <t>7110 La Tijera Blvd Unit J102</t>
  </si>
  <si>
    <t>7401 S Sepulveda Blvd #113</t>
  </si>
  <si>
    <t>8968 Wonderland Ave</t>
  </si>
  <si>
    <t>9027 Wonderland Ave</t>
  </si>
  <si>
    <t>313 S La Peer Dr</t>
  </si>
  <si>
    <t>482 S Sherbourne Dr</t>
  </si>
  <si>
    <t>489 S Willaman Dr</t>
  </si>
  <si>
    <t>6726 Colgate Ave</t>
  </si>
  <si>
    <t>100 S Doheny Dr #314</t>
  </si>
  <si>
    <t>100 S Doheny Dr #702</t>
  </si>
  <si>
    <t>100 S Doheny Dr #709</t>
  </si>
  <si>
    <t>100 S Doheny Dr #710</t>
  </si>
  <si>
    <t>100 S Doheny Dr #805</t>
  </si>
  <si>
    <t>423 Arnaz Dr #101</t>
  </si>
  <si>
    <t>432 S Hamel Rd #302</t>
  </si>
  <si>
    <t>432 S Willaman Dr #402</t>
  </si>
  <si>
    <t>9000 W 3rd St #308</t>
  </si>
  <si>
    <t>9000 W Third St #212</t>
  </si>
  <si>
    <t>5336 S Chariton Ave</t>
  </si>
  <si>
    <t>5453 Shenandoah Ave</t>
  </si>
  <si>
    <t>5532 W 62nd St</t>
  </si>
  <si>
    <t>5544 W 63rd St</t>
  </si>
  <si>
    <t>6721 S Springpark Ave Unit 9A</t>
  </si>
  <si>
    <t>4563 Stanton Dr</t>
  </si>
  <si>
    <t>4633 W Avenue 40</t>
  </si>
  <si>
    <t>11707 W Indianapolis St</t>
  </si>
  <si>
    <t>11810 Washington Pl</t>
  </si>
  <si>
    <t>11971 Modjeska Pl</t>
  </si>
  <si>
    <t>12006 Thermo St</t>
  </si>
  <si>
    <t>12209 Culver Blvd</t>
  </si>
  <si>
    <t>12446 Wagner St</t>
  </si>
  <si>
    <t>12627 Rose Ave</t>
  </si>
  <si>
    <t>12844 Greene Ave</t>
  </si>
  <si>
    <t>1507 Walgrove Ave</t>
  </si>
  <si>
    <t>3310 Meier St</t>
  </si>
  <si>
    <t>3348 Grand View Blvd</t>
  </si>
  <si>
    <t>3461 Grand View Blvd</t>
  </si>
  <si>
    <t>3611 Meier St</t>
  </si>
  <si>
    <t>3635 Inglewood Blvd</t>
  </si>
  <si>
    <t>3740 Stewart Ave</t>
  </si>
  <si>
    <t>3752 Beethoven St</t>
  </si>
  <si>
    <t>3756 Sawtelle Blvd</t>
  </si>
  <si>
    <t>3786 Moore St</t>
  </si>
  <si>
    <t>3843 Minerva Ave</t>
  </si>
  <si>
    <t>3958 Frances Ave</t>
  </si>
  <si>
    <t>4024 Michael Ave</t>
  </si>
  <si>
    <t>4051 Moore St</t>
  </si>
  <si>
    <t>4130 Michael Ave</t>
  </si>
  <si>
    <t>4263 Lyceum Ave</t>
  </si>
  <si>
    <t>5322 S Centinela Ave</t>
  </si>
  <si>
    <t>11520 Venice Blvd #3</t>
  </si>
  <si>
    <t>12411 Pacific Ave #205</t>
  </si>
  <si>
    <t>12525 Pacific Ave #3</t>
  </si>
  <si>
    <t>12629 Caswell Ave #4</t>
  </si>
  <si>
    <t>12720 Venice Blvd #202</t>
  </si>
  <si>
    <t>3460 S Centinela Ave #304</t>
  </si>
  <si>
    <t>3992 East Blvd #203</t>
  </si>
  <si>
    <t>4455 S Centinela Ave</t>
  </si>
  <si>
    <t>10100 W Empyrean Way #301</t>
  </si>
  <si>
    <t>10102 Empyrean Way #202</t>
  </si>
  <si>
    <t>10108 Empyrean Way #202</t>
  </si>
  <si>
    <t>10120 Empyrean Way #201</t>
  </si>
  <si>
    <t>10124 Empyrean Way #303</t>
  </si>
  <si>
    <t>2160 Century Park #1708</t>
  </si>
  <si>
    <t>2160 Century Park #412</t>
  </si>
  <si>
    <t>2160 Century Park #905</t>
  </si>
  <si>
    <t>2160 Century Park East #1608</t>
  </si>
  <si>
    <t>2160 Century Park East #2110</t>
  </si>
  <si>
    <t>2160 Century Park East Park #411</t>
  </si>
  <si>
    <t>2160 Century Park East Unit 104-N</t>
  </si>
  <si>
    <t>2162 Century Hl</t>
  </si>
  <si>
    <t>2170 Century Hl</t>
  </si>
  <si>
    <t>2170 Century Park  East #811</t>
  </si>
  <si>
    <t>2170 Century Park #1102</t>
  </si>
  <si>
    <t>2170 Century Park #1507</t>
  </si>
  <si>
    <t>2170 Century Park East #109</t>
  </si>
  <si>
    <t>2170 Century Park East #604</t>
  </si>
  <si>
    <t>2170 Century Park East Park #1107</t>
  </si>
  <si>
    <t>2170 Century Park East Park #1807</t>
  </si>
  <si>
    <t>2170 Century Park East Park #909</t>
  </si>
  <si>
    <t>2228 Century Hl</t>
  </si>
  <si>
    <t>2263 Century Hl</t>
  </si>
  <si>
    <t>2274 Century Hl</t>
  </si>
  <si>
    <t>2312 Century</t>
  </si>
  <si>
    <t>1523-1/2 N Doheny Dr</t>
  </si>
  <si>
    <t>9274 Warbler Way</t>
  </si>
  <si>
    <t>9300 Warbler Way</t>
  </si>
  <si>
    <t>9314 Sierra Mar Dr</t>
  </si>
  <si>
    <t>5908 Village Dr</t>
  </si>
  <si>
    <t>9373 Claircrest Dr</t>
  </si>
  <si>
    <t>2461 Walgrove Ave</t>
  </si>
  <si>
    <t>Mar Vista</t>
  </si>
  <si>
    <t>117 Ketch Mall</t>
  </si>
  <si>
    <t>Marina Del Rey</t>
  </si>
  <si>
    <t>118 Union Jack Mall</t>
  </si>
  <si>
    <t>124 Topsail Mall</t>
  </si>
  <si>
    <t>150 Union Jack Mall</t>
  </si>
  <si>
    <t>3201 Thatcher Ave</t>
  </si>
  <si>
    <t>4404 Roma Ct</t>
  </si>
  <si>
    <t>714 Oxford Ave</t>
  </si>
  <si>
    <t>13050 Mindanao Way #4</t>
  </si>
  <si>
    <t>13226 Admiral Ave Unit K</t>
  </si>
  <si>
    <t>13600 Marina Pointe Dr #1008</t>
  </si>
  <si>
    <t>13600 Marina Pointe Dr #1705</t>
  </si>
  <si>
    <t>13600 Marina Pointe Dr #303</t>
  </si>
  <si>
    <t>13600 Marina Pointe Dr #705</t>
  </si>
  <si>
    <t>13650 Marina Pointe Dr #805</t>
  </si>
  <si>
    <t>13700 Marina Pointe Dr #1208</t>
  </si>
  <si>
    <t>13700 Marina Pointe Dr #1616</t>
  </si>
  <si>
    <t>13700 Marina Pointe Dr #602</t>
  </si>
  <si>
    <t>Marina del Rey</t>
  </si>
  <si>
    <t>13700 Marina Pointe Dr #729</t>
  </si>
  <si>
    <t>16 Quarterdeck St #101</t>
  </si>
  <si>
    <t>310 Tahiti Way #209</t>
  </si>
  <si>
    <t>3111 Via Dolce #402</t>
  </si>
  <si>
    <t>4080 Glencoe Ave #412</t>
  </si>
  <si>
    <t>4105 Pacific Ave #4</t>
  </si>
  <si>
    <t>4115 Glencoe Ave #106</t>
  </si>
  <si>
    <t>4115 Glencoe Ave #312</t>
  </si>
  <si>
    <t>4215 Glencoe Ave #229</t>
  </si>
  <si>
    <t>4215 Glencoe Ave #406</t>
  </si>
  <si>
    <t>4215 Glencoe Ave #412</t>
  </si>
  <si>
    <t>4265 Marina City Dr #1011</t>
  </si>
  <si>
    <t>4265 Marina City Dr #817</t>
  </si>
  <si>
    <t>4265 Marina City Dr Unit 101 WTN</t>
  </si>
  <si>
    <t>4316 Marina City Dr #533</t>
  </si>
  <si>
    <t>4335 Marina City Dr Unit 140 ETS</t>
  </si>
  <si>
    <t>4337 Marina City Dr #1043</t>
  </si>
  <si>
    <t>4337 Marina City Dr #349</t>
  </si>
  <si>
    <t>4337 Marina City Dr #539</t>
  </si>
  <si>
    <t>4338 Redwood Ave Unit B107</t>
  </si>
  <si>
    <t>4350 Glencoe Ave #6</t>
  </si>
  <si>
    <t>4715 La Villa Marina Unit D</t>
  </si>
  <si>
    <t>4801 La Villa Marina Unit L</t>
  </si>
  <si>
    <t>4804 La Villa Marina Unit K</t>
  </si>
  <si>
    <t>2608 Honolulu Ave #213</t>
  </si>
  <si>
    <t>Montrose</t>
  </si>
  <si>
    <t>2732 Piedmont Ave #5</t>
  </si>
  <si>
    <t>1020 Palos Verdes Dr W</t>
  </si>
  <si>
    <t>Palos Verdes Estates</t>
  </si>
  <si>
    <t>1116 Via Zumaya</t>
  </si>
  <si>
    <t>1304 Via Gabriel</t>
  </si>
  <si>
    <t>1432 Via Coronel</t>
  </si>
  <si>
    <t>1446 VIA CASTILLA</t>
  </si>
  <si>
    <t>1549 Via Leon</t>
  </si>
  <si>
    <t>1549 Via Lopez</t>
  </si>
  <si>
    <t>1609 Via Montemar</t>
  </si>
  <si>
    <t>1700 Espinosa Cir</t>
  </si>
  <si>
    <t>2004 Via Visalia</t>
  </si>
  <si>
    <t>2236 Via La Brea</t>
  </si>
  <si>
    <t>2817 Via Anacapa</t>
  </si>
  <si>
    <t>3016 Palos Verdes Dr W</t>
  </si>
  <si>
    <t>3601 Via La Selva</t>
  </si>
  <si>
    <t>3649 Navajo Pl</t>
  </si>
  <si>
    <t>3725 Via La Selva</t>
  </si>
  <si>
    <t>4004 Via Nivel</t>
  </si>
  <si>
    <t>4149 Via Solano</t>
  </si>
  <si>
    <t>533 Via Media</t>
  </si>
  <si>
    <t>717 Cloyden Sq</t>
  </si>
  <si>
    <t>773 Via Del Monte</t>
  </si>
  <si>
    <t>865 Rincon Ln</t>
  </si>
  <si>
    <t>904 Via Zumaya</t>
  </si>
  <si>
    <t>905 Via Del Monte</t>
  </si>
  <si>
    <t>964 Via Rincon</t>
  </si>
  <si>
    <t>2334 Palos Verdes Dr W #1</t>
  </si>
  <si>
    <t>1562 Glen Oaks Blvd</t>
  </si>
  <si>
    <t>Pasadena</t>
  </si>
  <si>
    <t>324 Patrician Way</t>
  </si>
  <si>
    <t>12412 Lucile St</t>
  </si>
  <si>
    <t>Playa Del Rey</t>
  </si>
  <si>
    <t>419 Waterview St</t>
  </si>
  <si>
    <t>7816 Berger Ave</t>
  </si>
  <si>
    <t>7911 Berger Ave</t>
  </si>
  <si>
    <t>playa del rey</t>
  </si>
  <si>
    <t>7918 Berger Ave</t>
  </si>
  <si>
    <t>8314 Delgany Ave</t>
  </si>
  <si>
    <t>Playa del Rey</t>
  </si>
  <si>
    <t>8328 Delgany Ave</t>
  </si>
  <si>
    <t>8330 Zitola Ter</t>
  </si>
  <si>
    <t>8515 Berger Ave</t>
  </si>
  <si>
    <t>7742 Redlands St Unit H2028</t>
  </si>
  <si>
    <t>7777 W 91st St Unit E3144</t>
  </si>
  <si>
    <t>7777 W 91st St Unit E3146</t>
  </si>
  <si>
    <t>8110 Manitoba St #115</t>
  </si>
  <si>
    <t>8163 Redlands St #24</t>
  </si>
  <si>
    <t>8163 Redlands St #64</t>
  </si>
  <si>
    <t>8166 Manitoba St #2</t>
  </si>
  <si>
    <t>8180 Manitoba St #217</t>
  </si>
  <si>
    <t>8500 Falmouth Ave #2105</t>
  </si>
  <si>
    <t>8505 Gulana Ave #6103</t>
  </si>
  <si>
    <t>8650 Gulana Ave Unit C1056</t>
  </si>
  <si>
    <t>8675 Falmouth Ave #210</t>
  </si>
  <si>
    <t>12705 Bluff Creek Dr #1</t>
  </si>
  <si>
    <t>Playa Vista</t>
  </si>
  <si>
    <t>12975 Agustin Pl #120</t>
  </si>
  <si>
    <t>13044 Pacific Promenade #215</t>
  </si>
  <si>
    <t>playa vista</t>
  </si>
  <si>
    <t>13044 Pacific Promenade #413</t>
  </si>
  <si>
    <t>13045 Pacific Promenade #125</t>
  </si>
  <si>
    <t>13080 Pacific Promenade #122</t>
  </si>
  <si>
    <t>13200 Pacific Promenade #108</t>
  </si>
  <si>
    <t>5625 Crescent Park #323</t>
  </si>
  <si>
    <t>5625 Crescent W #129</t>
  </si>
  <si>
    <t>6020 Seabluff Dr #428</t>
  </si>
  <si>
    <t>6241 Crescent Park #204</t>
  </si>
  <si>
    <t>6400 Crescent Park #416</t>
  </si>
  <si>
    <t>6400 Crescent Park East #228</t>
  </si>
  <si>
    <t>7101 Playa Vista Dr #109</t>
  </si>
  <si>
    <t>328 Via El Chico</t>
  </si>
  <si>
    <t>Redondo Beach</t>
  </si>
  <si>
    <t>402 Camino De Encanto</t>
  </si>
  <si>
    <t>622 Paseo De La Playa</t>
  </si>
  <si>
    <t>1108 Camino Real #400</t>
  </si>
  <si>
    <t>1800 S Pacific Coast #6</t>
  </si>
  <si>
    <t>1920 S Pacific Coast #312</t>
  </si>
  <si>
    <t>458 Palos Verdes Blvd</t>
  </si>
  <si>
    <t>515 Meyer Ln #28</t>
  </si>
  <si>
    <t>3463 Tanglewood Ln</t>
  </si>
  <si>
    <t>Rolling Hills Estates</t>
  </si>
  <si>
    <t>12 Seaview Ter</t>
  </si>
  <si>
    <t>Santa Monica</t>
  </si>
  <si>
    <t>1231 9th St #3</t>
  </si>
  <si>
    <t>1533 11th St Unit A</t>
  </si>
  <si>
    <t>1533 11th Unit B</t>
  </si>
  <si>
    <t>1705 Ocean Ave #107</t>
  </si>
  <si>
    <t>1705 Ocean Ave #312</t>
  </si>
  <si>
    <t>1705 Ocean Ave #314</t>
  </si>
  <si>
    <t>1755 Ocean #411</t>
  </si>
  <si>
    <t>1755 Ocean Ave #101</t>
  </si>
  <si>
    <t>1755 Ocean Ave #501</t>
  </si>
  <si>
    <t>1755 Ocean Ave #508</t>
  </si>
  <si>
    <t>1755 Ocean Ave #707</t>
  </si>
  <si>
    <t>1835 7th St Unit A</t>
  </si>
  <si>
    <t>1334 San Vicente Blvd</t>
  </si>
  <si>
    <t>222 14th St</t>
  </si>
  <si>
    <t>237 Alta Ave</t>
  </si>
  <si>
    <t>306 22nd St</t>
  </si>
  <si>
    <t>311 21st Pl</t>
  </si>
  <si>
    <t>373 Mesa Rd</t>
  </si>
  <si>
    <t>416 25th St</t>
  </si>
  <si>
    <t>427 Palisades Ave</t>
  </si>
  <si>
    <t>434 26th St</t>
  </si>
  <si>
    <t>628 10th St</t>
  </si>
  <si>
    <t>711 21st Pl</t>
  </si>
  <si>
    <t>744 Kingman Ave</t>
  </si>
  <si>
    <t>746 20th St</t>
  </si>
  <si>
    <t>78 Ocean Way</t>
  </si>
  <si>
    <t>101 Ocean Ave Unit C300</t>
  </si>
  <si>
    <t>101 Ocean Ave Unit D701</t>
  </si>
  <si>
    <t>201 Ocean Ave Unit 1408P</t>
  </si>
  <si>
    <t>201 Ocean Ave Unit 1604P</t>
  </si>
  <si>
    <t>201 Ocean Ave Unit 1809P</t>
  </si>
  <si>
    <t>201 Ocean Ave Unit 1810P</t>
  </si>
  <si>
    <t>201 Ocean Ave Unit 1904P</t>
  </si>
  <si>
    <t>201 Ocean Ave Unit 1906B</t>
  </si>
  <si>
    <t>201 Ocean Ave Unit 306P</t>
  </si>
  <si>
    <t>201 Ocean Ave Unit 308B</t>
  </si>
  <si>
    <t>201 Ocean Ave Unit 309B</t>
  </si>
  <si>
    <t>201 Ocean Ave Unit 409P</t>
  </si>
  <si>
    <t>201 Ocean Ave Unit 508B</t>
  </si>
  <si>
    <t>201 Ocean Ave Unit 601B</t>
  </si>
  <si>
    <t>201 Ocean Ave Unit 605P</t>
  </si>
  <si>
    <t>201 Ocean Ave Unit 609P</t>
  </si>
  <si>
    <t>202 San Vicente #15</t>
  </si>
  <si>
    <t>511 San Vicente Blvd #307</t>
  </si>
  <si>
    <t>515 Ocean Ave</t>
  </si>
  <si>
    <t>515 Ocean Ave Unit 307S</t>
  </si>
  <si>
    <t>515 Ocean Ave Unit 308S</t>
  </si>
  <si>
    <t>515 Ocean Ave Unit 405S</t>
  </si>
  <si>
    <t>535 Ocean Ave Unit 6C</t>
  </si>
  <si>
    <t>701 Ocean Ave #103</t>
  </si>
  <si>
    <t>701 Ocean Ave #309</t>
  </si>
  <si>
    <t>1001 25th St</t>
  </si>
  <si>
    <t>1043 Franklin St</t>
  </si>
  <si>
    <t>1045 Harvard St</t>
  </si>
  <si>
    <t>2507 California Ave</t>
  </si>
  <si>
    <t>903 14th St</t>
  </si>
  <si>
    <t>101 California Ave #1401</t>
  </si>
  <si>
    <t>101 California Ave #303</t>
  </si>
  <si>
    <t>101 California Ave #704</t>
  </si>
  <si>
    <t>1012 7th St #12</t>
  </si>
  <si>
    <t>1012 7th St #19</t>
  </si>
  <si>
    <t>1021 5th St #206</t>
  </si>
  <si>
    <t>1024 5th St #10</t>
  </si>
  <si>
    <t>1032 3rd St #104</t>
  </si>
  <si>
    <t>1040 4th St #112</t>
  </si>
  <si>
    <t>1118 17th St #4</t>
  </si>
  <si>
    <t>1118 3rd St #402</t>
  </si>
  <si>
    <t>1119 Lincoln Blvd #2</t>
  </si>
  <si>
    <t>1127 20th St #2</t>
  </si>
  <si>
    <t>1133 9th St #304</t>
  </si>
  <si>
    <t>1138 12th St #11</t>
  </si>
  <si>
    <t>1201 California Ave</t>
  </si>
  <si>
    <t>1329 California Ave #102</t>
  </si>
  <si>
    <t>1730 California Ave #1</t>
  </si>
  <si>
    <t>401 California Ave #5</t>
  </si>
  <si>
    <t>521 Montana Ave #308</t>
  </si>
  <si>
    <t>629 Idaho Ave #14</t>
  </si>
  <si>
    <t>832 Euclid St #105</t>
  </si>
  <si>
    <t>833 17th St #4</t>
  </si>
  <si>
    <t>843 11th St #2</t>
  </si>
  <si>
    <t>843 15th St #2</t>
  </si>
  <si>
    <t>843 4th St #207</t>
  </si>
  <si>
    <t>847 5th St #104</t>
  </si>
  <si>
    <t>904 5th St #6</t>
  </si>
  <si>
    <t>911 5th St #202</t>
  </si>
  <si>
    <t>914 Lincoln Blvd #307</t>
  </si>
  <si>
    <t>922 14th St #103</t>
  </si>
  <si>
    <t>925 14th St #14</t>
  </si>
  <si>
    <t>930 3rd St #206</t>
  </si>
  <si>
    <t>931 10th St Unit B</t>
  </si>
  <si>
    <t>933 11th St #15</t>
  </si>
  <si>
    <t>937 18th St #4</t>
  </si>
  <si>
    <t>937 5th St #2</t>
  </si>
  <si>
    <t>1440 Berkeley St</t>
  </si>
  <si>
    <t>1805 Warwick Ave</t>
  </si>
  <si>
    <t>2213 Arizona Ave</t>
  </si>
  <si>
    <t>2916 Kansas Ave</t>
  </si>
  <si>
    <t>1214 14th St #203</t>
  </si>
  <si>
    <t>1222 Princeton St #7</t>
  </si>
  <si>
    <t>1235 17th St #2</t>
  </si>
  <si>
    <t>1235 17th St #3</t>
  </si>
  <si>
    <t>1235 17th St #4</t>
  </si>
  <si>
    <t>1239 23rd St #3</t>
  </si>
  <si>
    <t>1317 Franklin St Unit B</t>
  </si>
  <si>
    <t>1319 Harvard St Unit E</t>
  </si>
  <si>
    <t>1320 Princeton St #112</t>
  </si>
  <si>
    <t>1329 Harvard St #3</t>
  </si>
  <si>
    <t>1419 15th St #8</t>
  </si>
  <si>
    <t>1422 19th St Unit E</t>
  </si>
  <si>
    <t>1431 Stanford St #1</t>
  </si>
  <si>
    <t>1434 19th St #104</t>
  </si>
  <si>
    <t>1440 23rd St #209</t>
  </si>
  <si>
    <t>1440 23rd St #221</t>
  </si>
  <si>
    <t>1440 23RD Street St #305</t>
  </si>
  <si>
    <t>1445 Stanford St</t>
  </si>
  <si>
    <t>1520 Princeton St #5</t>
  </si>
  <si>
    <t>1528 Berkeley St #4</t>
  </si>
  <si>
    <t>1533 Princeton St #2</t>
  </si>
  <si>
    <t>1534 17th St #105</t>
  </si>
  <si>
    <t>1744 10th St #2</t>
  </si>
  <si>
    <t>1754 11th St #102</t>
  </si>
  <si>
    <t>1807 17th St #4</t>
  </si>
  <si>
    <t>1807 17th St #6</t>
  </si>
  <si>
    <t>1837 11th St #3</t>
  </si>
  <si>
    <t>1918 11th St Unit A</t>
  </si>
  <si>
    <t>2219 Virginia Ave #1</t>
  </si>
  <si>
    <t>2219 Virginia Ave #2</t>
  </si>
  <si>
    <t>2219 Virginia Ave #3</t>
  </si>
  <si>
    <t>2241 Virginia Ave #7</t>
  </si>
  <si>
    <t>122 Wadsworth Ave</t>
  </si>
  <si>
    <t>1307 Pearl St</t>
  </si>
  <si>
    <t>153 Hollister Ave</t>
  </si>
  <si>
    <t>1632 Sunset Ave</t>
  </si>
  <si>
    <t>1771 Sunset Ave</t>
  </si>
  <si>
    <t>2261 23rd St</t>
  </si>
  <si>
    <t>2431 Pier Ave</t>
  </si>
  <si>
    <t>2435 31st St</t>
  </si>
  <si>
    <t>2502 20th St</t>
  </si>
  <si>
    <t>2607 6th St</t>
  </si>
  <si>
    <t>2623 3rd St</t>
  </si>
  <si>
    <t>3408 Pearl St</t>
  </si>
  <si>
    <t>710 Navy St</t>
  </si>
  <si>
    <t>732 Raymond Ave</t>
  </si>
  <si>
    <t>806 Navy St</t>
  </si>
  <si>
    <t>1021 Hill St #3</t>
  </si>
  <si>
    <t>20 Ocean Park Blvd #10</t>
  </si>
  <si>
    <t>20 Ocean Park Blvd #22</t>
  </si>
  <si>
    <t>2002 4th St #103</t>
  </si>
  <si>
    <t>21 Sea Colony Dr</t>
  </si>
  <si>
    <t>212 Marine St #301</t>
  </si>
  <si>
    <t>2302 6th St #2302</t>
  </si>
  <si>
    <t>231 Bay St #4</t>
  </si>
  <si>
    <t>2318 2nd St #4</t>
  </si>
  <si>
    <t>2336 28th St Unit E</t>
  </si>
  <si>
    <t>2433 28th St Unit R</t>
  </si>
  <si>
    <t>2625 4th St Unit D</t>
  </si>
  <si>
    <t>2644 5th St</t>
  </si>
  <si>
    <t>2646 5th St</t>
  </si>
  <si>
    <t>3214 Highland Ave #1</t>
  </si>
  <si>
    <t>605 Strand St</t>
  </si>
  <si>
    <t>693 Bay St</t>
  </si>
  <si>
    <t>1310 Harmony Way</t>
  </si>
  <si>
    <t>Torrance</t>
  </si>
  <si>
    <t>1520 W 216 th St</t>
  </si>
  <si>
    <t>1545 W 215th St</t>
  </si>
  <si>
    <t>1559 W 214th St</t>
  </si>
  <si>
    <t>1606 W 216th St</t>
  </si>
  <si>
    <t>1608 Post Ave</t>
  </si>
  <si>
    <t>1652 W 222nd St</t>
  </si>
  <si>
    <t>1920 Andreo Ave</t>
  </si>
  <si>
    <t>21804 Halldale Ave</t>
  </si>
  <si>
    <t>2313 Andreo Ave</t>
  </si>
  <si>
    <t>2320 W 234th St</t>
  </si>
  <si>
    <t>1001 Sartori Ave</t>
  </si>
  <si>
    <t>1301 Cabrillo Ave #112</t>
  </si>
  <si>
    <t>1309 Harmony Way</t>
  </si>
  <si>
    <t>1444 W 227th St #15</t>
  </si>
  <si>
    <t>1611 W 208th St #4</t>
  </si>
  <si>
    <t>1660 220th St #9</t>
  </si>
  <si>
    <t>18323 S Western Ave #112</t>
  </si>
  <si>
    <t>1023 W 213th St</t>
  </si>
  <si>
    <t>1054 W 210th St</t>
  </si>
  <si>
    <t>1112 W 210th St</t>
  </si>
  <si>
    <t>1211 W 221st St</t>
  </si>
  <si>
    <t>22636 Meyler St #5</t>
  </si>
  <si>
    <t>22819 Menlo Ave</t>
  </si>
  <si>
    <t>1028 W 223rd St</t>
  </si>
  <si>
    <t>21842 S Vermont Ave #6</t>
  </si>
  <si>
    <t>22533 S Vermont Ave #53</t>
  </si>
  <si>
    <t>23230 Sesame St. #A</t>
  </si>
  <si>
    <t>23314 Sesame St Unit A</t>
  </si>
  <si>
    <t>800 Coriander Dr Unit R</t>
  </si>
  <si>
    <t>1741 Fern Ave</t>
  </si>
  <si>
    <t>19940 Redbeam Ave</t>
  </si>
  <si>
    <t>20929 Annrita Ave</t>
  </si>
  <si>
    <t>21639 Howard Ave</t>
  </si>
  <si>
    <t>4507 Narrot St</t>
  </si>
  <si>
    <t>815 Patronella Ave</t>
  </si>
  <si>
    <t>1745 Maple Ave #71</t>
  </si>
  <si>
    <t>2555 Plaza Del Amo Unit G</t>
  </si>
  <si>
    <t>2563 Plaza Del Amo #302</t>
  </si>
  <si>
    <t>2940 W Carson St #205</t>
  </si>
  <si>
    <t>3230 Merrill Dr #52</t>
  </si>
  <si>
    <t>16720 Falda Ave</t>
  </si>
  <si>
    <t>17110 Van Ness Ave</t>
  </si>
  <si>
    <t>18340 Glenburn Ave</t>
  </si>
  <si>
    <t>18418 Wilton Pl</t>
  </si>
  <si>
    <t>18742 Van Ness Ave</t>
  </si>
  <si>
    <t>3334 Artesia Blvd</t>
  </si>
  <si>
    <t>3402 Artesia Blvd</t>
  </si>
  <si>
    <t>3642 W 181st St</t>
  </si>
  <si>
    <t>3849 W 170th St</t>
  </si>
  <si>
    <t>3921 Thornburgh Pl</t>
  </si>
  <si>
    <t>18339 Roslin Ave</t>
  </si>
  <si>
    <t>18419 Van Ness Ave</t>
  </si>
  <si>
    <t>4021 W 182nd St Unit D</t>
  </si>
  <si>
    <t>24210 Park St</t>
  </si>
  <si>
    <t>24402 Los Codona Ave</t>
  </si>
  <si>
    <t>24403 Ward St</t>
  </si>
  <si>
    <t>24859 Via Valmonte</t>
  </si>
  <si>
    <t>2521 Highcliff Dr</t>
  </si>
  <si>
    <t>26007 Crest Rd</t>
  </si>
  <si>
    <t>26110 Delos Dr</t>
  </si>
  <si>
    <t>2663 Grand Summit Rd</t>
  </si>
  <si>
    <t>4106 Via Lado</t>
  </si>
  <si>
    <t>4222 Paseo De Las Tortugas</t>
  </si>
  <si>
    <t>5215 Doris Way</t>
  </si>
  <si>
    <t>5327 Clearsite St</t>
  </si>
  <si>
    <t>22703 Nadine Cir Unit A</t>
  </si>
  <si>
    <t>22909 Maple Ave Unit B</t>
  </si>
  <si>
    <t>23930 Los Codona Ave #220</t>
  </si>
  <si>
    <t>24410 Crenshaw Blvd #320</t>
  </si>
  <si>
    <t>3614-1/2 Newton St</t>
  </si>
  <si>
    <t>1101 Amoroso Pl</t>
  </si>
  <si>
    <t>Venice</t>
  </si>
  <si>
    <t>1120 Victoria Ave</t>
  </si>
  <si>
    <t>1125 Marco Pl</t>
  </si>
  <si>
    <t>1146 Grant Ave</t>
  </si>
  <si>
    <t>120 Wavecrest Ave</t>
  </si>
  <si>
    <t>1233 Vienna Way</t>
  </si>
  <si>
    <t>1365 Appleton Way</t>
  </si>
  <si>
    <t>1371 Palms Blvd</t>
  </si>
  <si>
    <t>1902 Penmar Ave</t>
  </si>
  <si>
    <t>21 29th Ave</t>
  </si>
  <si>
    <t>213 Horizon Ave</t>
  </si>
  <si>
    <t>219 Howland Canal</t>
  </si>
  <si>
    <t>2214 Glyndon Ave</t>
  </si>
  <si>
    <t>230 Linnie Canal</t>
  </si>
  <si>
    <t>241 Carroll Canal</t>
  </si>
  <si>
    <t>2412 Bryan Ave</t>
  </si>
  <si>
    <t>2818 Clune Ave</t>
  </si>
  <si>
    <t>3001 Grand Canal</t>
  </si>
  <si>
    <t>319 Windward Ave</t>
  </si>
  <si>
    <t>330 Venice Way</t>
  </si>
  <si>
    <t>404 Linnie Canal</t>
  </si>
  <si>
    <t>405 Sherman Canal</t>
  </si>
  <si>
    <t>408 Linnie Canal</t>
  </si>
  <si>
    <t>447 Carroll Canal</t>
  </si>
  <si>
    <t>47 Clubhouse Ave</t>
  </si>
  <si>
    <t>518 Santa Clara Ave</t>
  </si>
  <si>
    <t>543 Rialto Ave</t>
  </si>
  <si>
    <t>628 Indiana Ave</t>
  </si>
  <si>
    <t>632 Brooks Ave</t>
  </si>
  <si>
    <t>venice</t>
  </si>
  <si>
    <t>639 Mildred Ave</t>
  </si>
  <si>
    <t>667 Vernon Ave</t>
  </si>
  <si>
    <t>668 Marr St</t>
  </si>
  <si>
    <t>739 California Ave</t>
  </si>
  <si>
    <t>750 California Ave</t>
  </si>
  <si>
    <t>751 California Ct</t>
  </si>
  <si>
    <t>804 Boccaccio Ave</t>
  </si>
  <si>
    <t>817 Brooks Ave</t>
  </si>
  <si>
    <t>835 Brooks Ave</t>
  </si>
  <si>
    <t>899 Commonwealth Ave</t>
  </si>
  <si>
    <t>921 Milwood Ave</t>
  </si>
  <si>
    <t>1124 5th Ave</t>
  </si>
  <si>
    <t>1172 Nelrose Ave</t>
  </si>
  <si>
    <t>15 26th Ave #1</t>
  </si>
  <si>
    <t>2100 Abbot Kinney Blvd Unit B</t>
  </si>
  <si>
    <t>2100 Abbot Kinney Blvd Unit C</t>
  </si>
  <si>
    <t>2437 Walnut Ave</t>
  </si>
  <si>
    <t>2707 Abbot Kinney Blvd #202</t>
  </si>
  <si>
    <t>41 Sunset Ave #103</t>
  </si>
  <si>
    <t>512 Brooks Ave #3</t>
  </si>
  <si>
    <t>550 Vernon Ave Unit A</t>
  </si>
  <si>
    <t>615 Hampton Dr Unit C304</t>
  </si>
  <si>
    <t>691 Mildred Ave #1</t>
  </si>
  <si>
    <t>815 Hampton Dr #9</t>
  </si>
  <si>
    <t>5502 Pacific Ave</t>
  </si>
  <si>
    <t>740 Howard St</t>
  </si>
  <si>
    <t>828 Dickson St</t>
  </si>
  <si>
    <t>9015 Elevado St</t>
  </si>
  <si>
    <t>West Hollywood</t>
  </si>
  <si>
    <t>1033 Carol Dr #305</t>
  </si>
  <si>
    <t>1033 Carol Dr Unit T6</t>
  </si>
  <si>
    <t>818 N Doheny Dr Ph 1404</t>
  </si>
  <si>
    <t>838 N Doheny Dr #101</t>
  </si>
  <si>
    <t>838 N Doheny Dr Unit PHB</t>
  </si>
  <si>
    <t>9255 Doheny Rd #1006</t>
  </si>
  <si>
    <t>9255 Doheny Rd #1401</t>
  </si>
  <si>
    <t>9255 Doheny Rd #1602</t>
  </si>
  <si>
    <t>9255 Doheny Rd #2603</t>
  </si>
  <si>
    <t>9255 Doheny Rd #2604</t>
  </si>
  <si>
    <t>9255 Doheny Rd #2704</t>
  </si>
  <si>
    <t>930 N Doheny Dr #415</t>
  </si>
  <si>
    <t>930 N Doheny Dr #416</t>
  </si>
  <si>
    <t>960 N Doheny Dr #306</t>
  </si>
  <si>
    <t>12538 Allin St</t>
  </si>
  <si>
    <t>West Los Angeles</t>
  </si>
  <si>
    <t>5931 Abernathy Dr</t>
  </si>
  <si>
    <t>Westchester</t>
  </si>
  <si>
    <t>6357 W 85th St</t>
  </si>
  <si>
    <t>6445 W 87th St</t>
  </si>
  <si>
    <t>8215 Osage Ave</t>
  </si>
  <si>
    <t>8924 Earhart Ave</t>
  </si>
  <si>
    <t xml:space="preserve">House Type Dummy </t>
  </si>
  <si>
    <t>South bay</t>
  </si>
  <si>
    <t>West</t>
  </si>
  <si>
    <t>Metro</t>
  </si>
  <si>
    <t>South</t>
  </si>
  <si>
    <t xml:space="preserve">San Fernando </t>
  </si>
  <si>
    <t>City</t>
  </si>
  <si>
    <t>Region</t>
  </si>
  <si>
    <t xml:space="preserve">City </t>
  </si>
  <si>
    <t>City2</t>
  </si>
  <si>
    <t>Region3</t>
  </si>
  <si>
    <t>Region4</t>
  </si>
  <si>
    <t>City5</t>
  </si>
  <si>
    <t>Region6</t>
  </si>
  <si>
    <t>City7</t>
  </si>
  <si>
    <t>Region8</t>
  </si>
  <si>
    <t>San Fernando</t>
  </si>
  <si>
    <t xml:space="preserve">Metro </t>
  </si>
  <si>
    <t xml:space="preserve">South </t>
  </si>
  <si>
    <t xml:space="preserve">South Bay </t>
  </si>
  <si>
    <t xml:space="preserve">West </t>
  </si>
  <si>
    <t>South Bay</t>
  </si>
  <si>
    <t>Row Labels</t>
  </si>
  <si>
    <t>Max of PRICE</t>
  </si>
  <si>
    <t>Min of PRICE2</t>
  </si>
  <si>
    <t>Average of PRICE3</t>
  </si>
  <si>
    <t>StdDev of PRICE4</t>
  </si>
  <si>
    <t>Count of PRICE5</t>
  </si>
  <si>
    <t>Q1</t>
  </si>
  <si>
    <t>Median</t>
  </si>
  <si>
    <t>Q3</t>
  </si>
  <si>
    <t>Max of $/ SQUARE  FEET</t>
  </si>
  <si>
    <t>Min of $/ SQUARE  FEET2</t>
  </si>
  <si>
    <t>Average of $/ SQUARE  FEET3</t>
  </si>
  <si>
    <t>StdDev of $/ SQUARE  FEET4</t>
  </si>
  <si>
    <t>Count of $/ SQUARE  FEET5</t>
  </si>
  <si>
    <t>Q2</t>
  </si>
  <si>
    <t>AGE</t>
  </si>
  <si>
    <t>Price per sqft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</si>
  <si>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</si>
  <si>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</si>
  <si>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</si>
  <si>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</si>
  <si>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</si>
  <si>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</si>
  <si>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</si>
  <si>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</si>
  <si>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</si>
  <si>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</si>
  <si>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</si>
  <si>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</si>
  <si>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</si>
  <si>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</si>
  <si>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</si>
  <si>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</si>
  <si>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</si>
  <si>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</si>
  <si>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</si>
  <si>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</si>
  <si>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</si>
  <si>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</si>
  <si>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</si>
  <si>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</si>
  <si>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</si>
  <si>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</si>
  <si>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PRICE</t>
  </si>
  <si>
    <t>Residuals</t>
  </si>
  <si>
    <t>PROBABILITY OUTPUT</t>
  </si>
  <si>
    <t>Percentile</t>
  </si>
  <si>
    <t>Predicted Price per sqft</t>
  </si>
  <si>
    <t>Sum of Distance from ocean</t>
  </si>
  <si>
    <t>Price</t>
  </si>
  <si>
    <t>Price per sqft Metro</t>
  </si>
  <si>
    <t>Price per sqft San Fernando</t>
  </si>
  <si>
    <t>Price per sqft South Bay</t>
  </si>
  <si>
    <t>Price per sqft West</t>
  </si>
  <si>
    <t>Price for South 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</si>
</sst>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9" fontId="0" fillId="0" borderId="0" xfId="0" applyNumberFormat="1"/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0" fontId="1" fillId="2" borderId="3" xfId="0" applyFont="1" applyFill="1" applyBorder="1"/>
    <xf numFmtId="0" fontId="0" fillId="3" borderId="1" xfId="0" applyFill="1" applyBorder="1" applyAlignment="1"/>
  </cellXfs>
  <cellStyles count="1">
    <cellStyle name="Normal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SQUARE FEET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DATASET_For_Testing!$J$2:$J$834</c:f>
              <c:numCache>
                <c:formatCode>General</c:formatCode>
                <c:ptCount val="439"/>
                <c:pt idx="0">
                  <c:v>2074</c:v>
                </c:pt>
                <c:pt idx="1">
                  <c:v>1022</c:v>
                </c:pt>
                <c:pt idx="2">
                  <c:v>2490</c:v>
                </c:pt>
                <c:pt idx="3">
                  <c:v>3890</c:v>
                </c:pt>
                <c:pt idx="4">
                  <c:v>5214</c:v>
                </c:pt>
                <c:pt idx="5">
                  <c:v>2300</c:v>
                </c:pt>
                <c:pt idx="6">
                  <c:v>1542</c:v>
                </c:pt>
                <c:pt idx="7">
                  <c:v>3521</c:v>
                </c:pt>
                <c:pt idx="8">
                  <c:v>2850</c:v>
                </c:pt>
                <c:pt idx="9">
                  <c:v>6367</c:v>
                </c:pt>
                <c:pt idx="10">
                  <c:v>2546</c:v>
                </c:pt>
                <c:pt idx="11">
                  <c:v>4043</c:v>
                </c:pt>
                <c:pt idx="12">
                  <c:v>5712</c:v>
                </c:pt>
                <c:pt idx="13">
                  <c:v>4545</c:v>
                </c:pt>
                <c:pt idx="14">
                  <c:v>2890</c:v>
                </c:pt>
                <c:pt idx="15">
                  <c:v>2441</c:v>
                </c:pt>
                <c:pt idx="16">
                  <c:v>1920</c:v>
                </c:pt>
                <c:pt idx="17">
                  <c:v>2551</c:v>
                </c:pt>
                <c:pt idx="18">
                  <c:v>3390</c:v>
                </c:pt>
                <c:pt idx="19">
                  <c:v>2145</c:v>
                </c:pt>
                <c:pt idx="20">
                  <c:v>4552</c:v>
                </c:pt>
                <c:pt idx="21">
                  <c:v>4775</c:v>
                </c:pt>
                <c:pt idx="22">
                  <c:v>3524</c:v>
                </c:pt>
                <c:pt idx="23">
                  <c:v>5289</c:v>
                </c:pt>
                <c:pt idx="24">
                  <c:v>1728.5</c:v>
                </c:pt>
                <c:pt idx="25">
                  <c:v>1814</c:v>
                </c:pt>
                <c:pt idx="26">
                  <c:v>4442</c:v>
                </c:pt>
                <c:pt idx="27">
                  <c:v>5635</c:v>
                </c:pt>
                <c:pt idx="28">
                  <c:v>2753</c:v>
                </c:pt>
                <c:pt idx="29">
                  <c:v>5000</c:v>
                </c:pt>
                <c:pt idx="30">
                  <c:v>3980</c:v>
                </c:pt>
                <c:pt idx="31">
                  <c:v>4221</c:v>
                </c:pt>
                <c:pt idx="32">
                  <c:v>2550</c:v>
                </c:pt>
                <c:pt idx="33">
                  <c:v>1565</c:v>
                </c:pt>
                <c:pt idx="34">
                  <c:v>1865</c:v>
                </c:pt>
                <c:pt idx="35">
                  <c:v>2152</c:v>
                </c:pt>
                <c:pt idx="36">
                  <c:v>3502</c:v>
                </c:pt>
                <c:pt idx="37">
                  <c:v>1294</c:v>
                </c:pt>
                <c:pt idx="38">
                  <c:v>1594</c:v>
                </c:pt>
                <c:pt idx="39">
                  <c:v>1913</c:v>
                </c:pt>
                <c:pt idx="40">
                  <c:v>2802</c:v>
                </c:pt>
                <c:pt idx="41">
                  <c:v>1987</c:v>
                </c:pt>
                <c:pt idx="42">
                  <c:v>2314</c:v>
                </c:pt>
                <c:pt idx="43">
                  <c:v>1566</c:v>
                </c:pt>
                <c:pt idx="44">
                  <c:v>1999</c:v>
                </c:pt>
                <c:pt idx="45">
                  <c:v>1789</c:v>
                </c:pt>
                <c:pt idx="46">
                  <c:v>3420</c:v>
                </c:pt>
                <c:pt idx="47">
                  <c:v>3400</c:v>
                </c:pt>
                <c:pt idx="48">
                  <c:v>5606</c:v>
                </c:pt>
                <c:pt idx="49">
                  <c:v>1728.5</c:v>
                </c:pt>
                <c:pt idx="50">
                  <c:v>3575</c:v>
                </c:pt>
                <c:pt idx="51">
                  <c:v>4000</c:v>
                </c:pt>
                <c:pt idx="52">
                  <c:v>4026</c:v>
                </c:pt>
                <c:pt idx="53">
                  <c:v>4630</c:v>
                </c:pt>
                <c:pt idx="54">
                  <c:v>5050</c:v>
                </c:pt>
                <c:pt idx="55">
                  <c:v>1729</c:v>
                </c:pt>
                <c:pt idx="56">
                  <c:v>1478</c:v>
                </c:pt>
                <c:pt idx="57">
                  <c:v>1463</c:v>
                </c:pt>
                <c:pt idx="58">
                  <c:v>1433</c:v>
                </c:pt>
                <c:pt idx="59">
                  <c:v>1273</c:v>
                </c:pt>
                <c:pt idx="60">
                  <c:v>1490</c:v>
                </c:pt>
                <c:pt idx="61">
                  <c:v>2676</c:v>
                </c:pt>
                <c:pt idx="62">
                  <c:v>2850</c:v>
                </c:pt>
                <c:pt idx="63">
                  <c:v>2916</c:v>
                </c:pt>
                <c:pt idx="64">
                  <c:v>2226</c:v>
                </c:pt>
                <c:pt idx="65">
                  <c:v>3096</c:v>
                </c:pt>
                <c:pt idx="66">
                  <c:v>2180</c:v>
                </c:pt>
                <c:pt idx="67">
                  <c:v>3573</c:v>
                </c:pt>
                <c:pt idx="68">
                  <c:v>4085</c:v>
                </c:pt>
                <c:pt idx="69">
                  <c:v>2113</c:v>
                </c:pt>
                <c:pt idx="70">
                  <c:v>2053</c:v>
                </c:pt>
                <c:pt idx="71">
                  <c:v>1767</c:v>
                </c:pt>
                <c:pt idx="72">
                  <c:v>2082</c:v>
                </c:pt>
                <c:pt idx="73">
                  <c:v>2471</c:v>
                </c:pt>
                <c:pt idx="74">
                  <c:v>2060</c:v>
                </c:pt>
                <c:pt idx="75">
                  <c:v>1360</c:v>
                </c:pt>
                <c:pt idx="76">
                  <c:v>1096</c:v>
                </c:pt>
                <c:pt idx="77">
                  <c:v>1753</c:v>
                </c:pt>
                <c:pt idx="78">
                  <c:v>3230</c:v>
                </c:pt>
                <c:pt idx="79">
                  <c:v>4749</c:v>
                </c:pt>
                <c:pt idx="80">
                  <c:v>1190</c:v>
                </c:pt>
                <c:pt idx="81">
                  <c:v>1836</c:v>
                </c:pt>
                <c:pt idx="82">
                  <c:v>710</c:v>
                </c:pt>
                <c:pt idx="83">
                  <c:v>1673</c:v>
                </c:pt>
                <c:pt idx="84">
                  <c:v>1244</c:v>
                </c:pt>
                <c:pt idx="85">
                  <c:v>1170</c:v>
                </c:pt>
                <c:pt idx="86">
                  <c:v>2161</c:v>
                </c:pt>
                <c:pt idx="87">
                  <c:v>1445</c:v>
                </c:pt>
                <c:pt idx="88">
                  <c:v>2678</c:v>
                </c:pt>
                <c:pt idx="89">
                  <c:v>1066</c:v>
                </c:pt>
                <c:pt idx="90">
                  <c:v>1933</c:v>
                </c:pt>
                <c:pt idx="91">
                  <c:v>1914</c:v>
                </c:pt>
                <c:pt idx="92">
                  <c:v>1728.5</c:v>
                </c:pt>
                <c:pt idx="93">
                  <c:v>1728.5</c:v>
                </c:pt>
                <c:pt idx="94">
                  <c:v>1482</c:v>
                </c:pt>
                <c:pt idx="95">
                  <c:v>1142</c:v>
                </c:pt>
                <c:pt idx="96">
                  <c:v>1971</c:v>
                </c:pt>
                <c:pt idx="97">
                  <c:v>1971</c:v>
                </c:pt>
                <c:pt idx="98">
                  <c:v>3059</c:v>
                </c:pt>
                <c:pt idx="99">
                  <c:v>1875</c:v>
                </c:pt>
                <c:pt idx="100">
                  <c:v>2320</c:v>
                </c:pt>
                <c:pt idx="101">
                  <c:v>760</c:v>
                </c:pt>
                <c:pt idx="102">
                  <c:v>916</c:v>
                </c:pt>
                <c:pt idx="103">
                  <c:v>674</c:v>
                </c:pt>
                <c:pt idx="104">
                  <c:v>1130</c:v>
                </c:pt>
                <c:pt idx="105">
                  <c:v>852</c:v>
                </c:pt>
                <c:pt idx="106">
                  <c:v>1900</c:v>
                </c:pt>
                <c:pt idx="107">
                  <c:v>920</c:v>
                </c:pt>
                <c:pt idx="108">
                  <c:v>852</c:v>
                </c:pt>
                <c:pt idx="109">
                  <c:v>1728.5</c:v>
                </c:pt>
                <c:pt idx="110">
                  <c:v>1743</c:v>
                </c:pt>
                <c:pt idx="111">
                  <c:v>1254</c:v>
                </c:pt>
                <c:pt idx="112">
                  <c:v>1073</c:v>
                </c:pt>
                <c:pt idx="113">
                  <c:v>1073</c:v>
                </c:pt>
                <c:pt idx="114">
                  <c:v>1222</c:v>
                </c:pt>
                <c:pt idx="115">
                  <c:v>846</c:v>
                </c:pt>
                <c:pt idx="116">
                  <c:v>886</c:v>
                </c:pt>
                <c:pt idx="117">
                  <c:v>1326</c:v>
                </c:pt>
                <c:pt idx="118">
                  <c:v>1767</c:v>
                </c:pt>
                <c:pt idx="119">
                  <c:v>764</c:v>
                </c:pt>
                <c:pt idx="120">
                  <c:v>1281</c:v>
                </c:pt>
                <c:pt idx="121">
                  <c:v>1208</c:v>
                </c:pt>
                <c:pt idx="122">
                  <c:v>1150</c:v>
                </c:pt>
                <c:pt idx="123">
                  <c:v>1036</c:v>
                </c:pt>
                <c:pt idx="124">
                  <c:v>674</c:v>
                </c:pt>
                <c:pt idx="125">
                  <c:v>1347</c:v>
                </c:pt>
                <c:pt idx="126">
                  <c:v>1469</c:v>
                </c:pt>
                <c:pt idx="127">
                  <c:v>972</c:v>
                </c:pt>
                <c:pt idx="128">
                  <c:v>1116</c:v>
                </c:pt>
                <c:pt idx="129">
                  <c:v>1116</c:v>
                </c:pt>
                <c:pt idx="130">
                  <c:v>2049</c:v>
                </c:pt>
                <c:pt idx="131">
                  <c:v>1512</c:v>
                </c:pt>
                <c:pt idx="132">
                  <c:v>1230</c:v>
                </c:pt>
                <c:pt idx="133">
                  <c:v>973</c:v>
                </c:pt>
                <c:pt idx="134">
                  <c:v>1746</c:v>
                </c:pt>
                <c:pt idx="135">
                  <c:v>1629</c:v>
                </c:pt>
                <c:pt idx="136">
                  <c:v>1639</c:v>
                </c:pt>
                <c:pt idx="137">
                  <c:v>1670</c:v>
                </c:pt>
                <c:pt idx="138">
                  <c:v>4010</c:v>
                </c:pt>
                <c:pt idx="139">
                  <c:v>5150</c:v>
                </c:pt>
                <c:pt idx="140">
                  <c:v>2602</c:v>
                </c:pt>
                <c:pt idx="141">
                  <c:v>4694</c:v>
                </c:pt>
                <c:pt idx="142">
                  <c:v>4000</c:v>
                </c:pt>
                <c:pt idx="143">
                  <c:v>4277</c:v>
                </c:pt>
                <c:pt idx="144">
                  <c:v>2562</c:v>
                </c:pt>
                <c:pt idx="145">
                  <c:v>1912</c:v>
                </c:pt>
                <c:pt idx="146">
                  <c:v>1763</c:v>
                </c:pt>
                <c:pt idx="147">
                  <c:v>1860</c:v>
                </c:pt>
                <c:pt idx="148">
                  <c:v>1900</c:v>
                </c:pt>
                <c:pt idx="149">
                  <c:v>1855</c:v>
                </c:pt>
                <c:pt idx="150">
                  <c:v>1900</c:v>
                </c:pt>
                <c:pt idx="151">
                  <c:v>1714</c:v>
                </c:pt>
                <c:pt idx="152">
                  <c:v>1748</c:v>
                </c:pt>
                <c:pt idx="153">
                  <c:v>1227</c:v>
                </c:pt>
                <c:pt idx="154">
                  <c:v>1630</c:v>
                </c:pt>
                <c:pt idx="155">
                  <c:v>2099</c:v>
                </c:pt>
                <c:pt idx="156">
                  <c:v>1051</c:v>
                </c:pt>
                <c:pt idx="157">
                  <c:v>1613</c:v>
                </c:pt>
                <c:pt idx="158">
                  <c:v>1550</c:v>
                </c:pt>
                <c:pt idx="159">
                  <c:v>1524</c:v>
                </c:pt>
                <c:pt idx="160">
                  <c:v>1886</c:v>
                </c:pt>
                <c:pt idx="161">
                  <c:v>1610</c:v>
                </c:pt>
                <c:pt idx="162">
                  <c:v>1510</c:v>
                </c:pt>
                <c:pt idx="163">
                  <c:v>1740</c:v>
                </c:pt>
                <c:pt idx="164">
                  <c:v>1200</c:v>
                </c:pt>
                <c:pt idx="165">
                  <c:v>1640</c:v>
                </c:pt>
                <c:pt idx="166">
                  <c:v>1728.5</c:v>
                </c:pt>
                <c:pt idx="167">
                  <c:v>1722</c:v>
                </c:pt>
                <c:pt idx="168">
                  <c:v>1722</c:v>
                </c:pt>
                <c:pt idx="169">
                  <c:v>1800</c:v>
                </c:pt>
                <c:pt idx="170">
                  <c:v>1422</c:v>
                </c:pt>
                <c:pt idx="171">
                  <c:v>1728.5</c:v>
                </c:pt>
                <c:pt idx="172">
                  <c:v>1722</c:v>
                </c:pt>
                <c:pt idx="173">
                  <c:v>1422</c:v>
                </c:pt>
                <c:pt idx="174">
                  <c:v>1929</c:v>
                </c:pt>
                <c:pt idx="175">
                  <c:v>1547</c:v>
                </c:pt>
                <c:pt idx="176">
                  <c:v>1582</c:v>
                </c:pt>
                <c:pt idx="177">
                  <c:v>1728.5</c:v>
                </c:pt>
                <c:pt idx="178">
                  <c:v>1932</c:v>
                </c:pt>
                <c:pt idx="179">
                  <c:v>1900</c:v>
                </c:pt>
                <c:pt idx="180">
                  <c:v>3082</c:v>
                </c:pt>
                <c:pt idx="181">
                  <c:v>8012</c:v>
                </c:pt>
                <c:pt idx="182">
                  <c:v>4950</c:v>
                </c:pt>
                <c:pt idx="183">
                  <c:v>5100</c:v>
                </c:pt>
                <c:pt idx="184">
                  <c:v>1818</c:v>
                </c:pt>
                <c:pt idx="185">
                  <c:v>1685</c:v>
                </c:pt>
                <c:pt idx="186">
                  <c:v>1880</c:v>
                </c:pt>
                <c:pt idx="187">
                  <c:v>2261</c:v>
                </c:pt>
                <c:pt idx="188">
                  <c:v>1048</c:v>
                </c:pt>
                <c:pt idx="189">
                  <c:v>1048</c:v>
                </c:pt>
                <c:pt idx="190">
                  <c:v>1262</c:v>
                </c:pt>
                <c:pt idx="191">
                  <c:v>718</c:v>
                </c:pt>
                <c:pt idx="192">
                  <c:v>703</c:v>
                </c:pt>
                <c:pt idx="193">
                  <c:v>685</c:v>
                </c:pt>
                <c:pt idx="194">
                  <c:v>1414</c:v>
                </c:pt>
                <c:pt idx="195">
                  <c:v>1301</c:v>
                </c:pt>
                <c:pt idx="196">
                  <c:v>727</c:v>
                </c:pt>
                <c:pt idx="197">
                  <c:v>1116</c:v>
                </c:pt>
                <c:pt idx="198">
                  <c:v>1048</c:v>
                </c:pt>
                <c:pt idx="199">
                  <c:v>686</c:v>
                </c:pt>
                <c:pt idx="200">
                  <c:v>1816</c:v>
                </c:pt>
                <c:pt idx="201">
                  <c:v>1090</c:v>
                </c:pt>
                <c:pt idx="202">
                  <c:v>1304</c:v>
                </c:pt>
                <c:pt idx="203">
                  <c:v>1810</c:v>
                </c:pt>
                <c:pt idx="204">
                  <c:v>1230</c:v>
                </c:pt>
                <c:pt idx="205">
                  <c:v>1170</c:v>
                </c:pt>
                <c:pt idx="206">
                  <c:v>1728.5</c:v>
                </c:pt>
                <c:pt idx="207">
                  <c:v>1560</c:v>
                </c:pt>
                <c:pt idx="208">
                  <c:v>1620</c:v>
                </c:pt>
                <c:pt idx="209">
                  <c:v>1410</c:v>
                </c:pt>
                <c:pt idx="210">
                  <c:v>2810</c:v>
                </c:pt>
                <c:pt idx="211">
                  <c:v>1000</c:v>
                </c:pt>
                <c:pt idx="212">
                  <c:v>780</c:v>
                </c:pt>
                <c:pt idx="213">
                  <c:v>1680</c:v>
                </c:pt>
                <c:pt idx="214">
                  <c:v>3213</c:v>
                </c:pt>
                <c:pt idx="215">
                  <c:v>647</c:v>
                </c:pt>
                <c:pt idx="216">
                  <c:v>1669</c:v>
                </c:pt>
                <c:pt idx="217">
                  <c:v>1605</c:v>
                </c:pt>
                <c:pt idx="218">
                  <c:v>1439</c:v>
                </c:pt>
                <c:pt idx="219">
                  <c:v>1165</c:v>
                </c:pt>
                <c:pt idx="220">
                  <c:v>1609</c:v>
                </c:pt>
                <c:pt idx="221">
                  <c:v>924</c:v>
                </c:pt>
                <c:pt idx="222">
                  <c:v>1660</c:v>
                </c:pt>
                <c:pt idx="223">
                  <c:v>1140</c:v>
                </c:pt>
                <c:pt idx="224">
                  <c:v>850</c:v>
                </c:pt>
                <c:pt idx="225">
                  <c:v>1693</c:v>
                </c:pt>
                <c:pt idx="226">
                  <c:v>785</c:v>
                </c:pt>
                <c:pt idx="227">
                  <c:v>2405</c:v>
                </c:pt>
                <c:pt idx="228">
                  <c:v>4443</c:v>
                </c:pt>
                <c:pt idx="229">
                  <c:v>2782</c:v>
                </c:pt>
                <c:pt idx="230">
                  <c:v>1728.5</c:v>
                </c:pt>
                <c:pt idx="231">
                  <c:v>2639</c:v>
                </c:pt>
                <c:pt idx="232">
                  <c:v>3380</c:v>
                </c:pt>
                <c:pt idx="233">
                  <c:v>4783</c:v>
                </c:pt>
                <c:pt idx="234">
                  <c:v>3150</c:v>
                </c:pt>
                <c:pt idx="235">
                  <c:v>3969</c:v>
                </c:pt>
                <c:pt idx="236">
                  <c:v>1324</c:v>
                </c:pt>
                <c:pt idx="237">
                  <c:v>6010</c:v>
                </c:pt>
                <c:pt idx="238">
                  <c:v>2875</c:v>
                </c:pt>
                <c:pt idx="239">
                  <c:v>3163</c:v>
                </c:pt>
                <c:pt idx="240">
                  <c:v>2998</c:v>
                </c:pt>
                <c:pt idx="241">
                  <c:v>2902</c:v>
                </c:pt>
                <c:pt idx="242">
                  <c:v>1397</c:v>
                </c:pt>
                <c:pt idx="243">
                  <c:v>1228</c:v>
                </c:pt>
                <c:pt idx="244">
                  <c:v>1554</c:v>
                </c:pt>
                <c:pt idx="245">
                  <c:v>1566</c:v>
                </c:pt>
                <c:pt idx="246">
                  <c:v>1216</c:v>
                </c:pt>
                <c:pt idx="247">
                  <c:v>1554</c:v>
                </c:pt>
                <c:pt idx="248">
                  <c:v>1744</c:v>
                </c:pt>
                <c:pt idx="249">
                  <c:v>1234</c:v>
                </c:pt>
                <c:pt idx="250">
                  <c:v>1258</c:v>
                </c:pt>
                <c:pt idx="251">
                  <c:v>1562</c:v>
                </c:pt>
                <c:pt idx="252">
                  <c:v>1566</c:v>
                </c:pt>
                <c:pt idx="253">
                  <c:v>1228</c:v>
                </c:pt>
                <c:pt idx="254">
                  <c:v>1235</c:v>
                </c:pt>
                <c:pt idx="255">
                  <c:v>868</c:v>
                </c:pt>
                <c:pt idx="256">
                  <c:v>1566</c:v>
                </c:pt>
                <c:pt idx="257">
                  <c:v>1577</c:v>
                </c:pt>
                <c:pt idx="258">
                  <c:v>1527</c:v>
                </c:pt>
                <c:pt idx="259">
                  <c:v>3175</c:v>
                </c:pt>
                <c:pt idx="260">
                  <c:v>1900</c:v>
                </c:pt>
                <c:pt idx="261">
                  <c:v>1900</c:v>
                </c:pt>
                <c:pt idx="262">
                  <c:v>1490</c:v>
                </c:pt>
                <c:pt idx="263">
                  <c:v>1585</c:v>
                </c:pt>
                <c:pt idx="264">
                  <c:v>1848</c:v>
                </c:pt>
                <c:pt idx="265">
                  <c:v>3067</c:v>
                </c:pt>
                <c:pt idx="266">
                  <c:v>1778</c:v>
                </c:pt>
                <c:pt idx="267">
                  <c:v>3604</c:v>
                </c:pt>
                <c:pt idx="268">
                  <c:v>4548</c:v>
                </c:pt>
                <c:pt idx="269">
                  <c:v>1450</c:v>
                </c:pt>
                <c:pt idx="270">
                  <c:v>1124</c:v>
                </c:pt>
                <c:pt idx="271">
                  <c:v>1232</c:v>
                </c:pt>
                <c:pt idx="272">
                  <c:v>674</c:v>
                </c:pt>
                <c:pt idx="273">
                  <c:v>1501</c:v>
                </c:pt>
                <c:pt idx="274">
                  <c:v>668</c:v>
                </c:pt>
                <c:pt idx="275">
                  <c:v>668</c:v>
                </c:pt>
                <c:pt idx="276">
                  <c:v>728</c:v>
                </c:pt>
                <c:pt idx="277">
                  <c:v>904</c:v>
                </c:pt>
                <c:pt idx="278">
                  <c:v>2260</c:v>
                </c:pt>
                <c:pt idx="279">
                  <c:v>1043</c:v>
                </c:pt>
                <c:pt idx="280">
                  <c:v>2067</c:v>
                </c:pt>
                <c:pt idx="281">
                  <c:v>1501</c:v>
                </c:pt>
                <c:pt idx="282">
                  <c:v>672</c:v>
                </c:pt>
                <c:pt idx="283">
                  <c:v>1432</c:v>
                </c:pt>
                <c:pt idx="284">
                  <c:v>1344</c:v>
                </c:pt>
                <c:pt idx="285">
                  <c:v>660</c:v>
                </c:pt>
                <c:pt idx="286">
                  <c:v>1775</c:v>
                </c:pt>
                <c:pt idx="287">
                  <c:v>2259</c:v>
                </c:pt>
                <c:pt idx="288">
                  <c:v>1380</c:v>
                </c:pt>
                <c:pt idx="289">
                  <c:v>2147</c:v>
                </c:pt>
                <c:pt idx="290">
                  <c:v>1030</c:v>
                </c:pt>
                <c:pt idx="291">
                  <c:v>636</c:v>
                </c:pt>
                <c:pt idx="292">
                  <c:v>756</c:v>
                </c:pt>
                <c:pt idx="293">
                  <c:v>2510</c:v>
                </c:pt>
                <c:pt idx="294">
                  <c:v>576</c:v>
                </c:pt>
                <c:pt idx="295">
                  <c:v>1381</c:v>
                </c:pt>
                <c:pt idx="296">
                  <c:v>1669</c:v>
                </c:pt>
                <c:pt idx="297">
                  <c:v>1243</c:v>
                </c:pt>
                <c:pt idx="298">
                  <c:v>2550</c:v>
                </c:pt>
                <c:pt idx="299">
                  <c:v>1583</c:v>
                </c:pt>
                <c:pt idx="300">
                  <c:v>724</c:v>
                </c:pt>
                <c:pt idx="301">
                  <c:v>811</c:v>
                </c:pt>
                <c:pt idx="302">
                  <c:v>1317</c:v>
                </c:pt>
                <c:pt idx="303">
                  <c:v>1453</c:v>
                </c:pt>
                <c:pt idx="304">
                  <c:v>2034</c:v>
                </c:pt>
                <c:pt idx="305">
                  <c:v>1018</c:v>
                </c:pt>
                <c:pt idx="306">
                  <c:v>1718</c:v>
                </c:pt>
                <c:pt idx="307">
                  <c:v>1079</c:v>
                </c:pt>
                <c:pt idx="308">
                  <c:v>1142</c:v>
                </c:pt>
                <c:pt idx="309">
                  <c:v>1213</c:v>
                </c:pt>
                <c:pt idx="310">
                  <c:v>624</c:v>
                </c:pt>
                <c:pt idx="311">
                  <c:v>3000</c:v>
                </c:pt>
                <c:pt idx="312">
                  <c:v>2159</c:v>
                </c:pt>
                <c:pt idx="313">
                  <c:v>933</c:v>
                </c:pt>
                <c:pt idx="314">
                  <c:v>490</c:v>
                </c:pt>
                <c:pt idx="315">
                  <c:v>490</c:v>
                </c:pt>
                <c:pt idx="316">
                  <c:v>490</c:v>
                </c:pt>
                <c:pt idx="317">
                  <c:v>1596</c:v>
                </c:pt>
                <c:pt idx="318">
                  <c:v>503</c:v>
                </c:pt>
                <c:pt idx="319">
                  <c:v>1890</c:v>
                </c:pt>
                <c:pt idx="320">
                  <c:v>1123</c:v>
                </c:pt>
                <c:pt idx="321">
                  <c:v>1157</c:v>
                </c:pt>
                <c:pt idx="322">
                  <c:v>588</c:v>
                </c:pt>
                <c:pt idx="323">
                  <c:v>1700</c:v>
                </c:pt>
                <c:pt idx="324">
                  <c:v>1053</c:v>
                </c:pt>
                <c:pt idx="325">
                  <c:v>1403</c:v>
                </c:pt>
                <c:pt idx="326">
                  <c:v>938</c:v>
                </c:pt>
                <c:pt idx="327">
                  <c:v>660</c:v>
                </c:pt>
                <c:pt idx="328">
                  <c:v>964</c:v>
                </c:pt>
                <c:pt idx="329">
                  <c:v>1248</c:v>
                </c:pt>
                <c:pt idx="330">
                  <c:v>1120</c:v>
                </c:pt>
                <c:pt idx="331">
                  <c:v>1294</c:v>
                </c:pt>
                <c:pt idx="332">
                  <c:v>958</c:v>
                </c:pt>
                <c:pt idx="333">
                  <c:v>1300</c:v>
                </c:pt>
                <c:pt idx="334">
                  <c:v>1022</c:v>
                </c:pt>
                <c:pt idx="335">
                  <c:v>1401</c:v>
                </c:pt>
                <c:pt idx="336">
                  <c:v>1223</c:v>
                </c:pt>
                <c:pt idx="337">
                  <c:v>1433</c:v>
                </c:pt>
                <c:pt idx="338">
                  <c:v>1334</c:v>
                </c:pt>
                <c:pt idx="339">
                  <c:v>804</c:v>
                </c:pt>
                <c:pt idx="340">
                  <c:v>1377</c:v>
                </c:pt>
                <c:pt idx="341">
                  <c:v>1507</c:v>
                </c:pt>
                <c:pt idx="342">
                  <c:v>1357</c:v>
                </c:pt>
                <c:pt idx="343">
                  <c:v>717</c:v>
                </c:pt>
                <c:pt idx="344">
                  <c:v>2332</c:v>
                </c:pt>
                <c:pt idx="345">
                  <c:v>1565</c:v>
                </c:pt>
                <c:pt idx="346">
                  <c:v>1200</c:v>
                </c:pt>
                <c:pt idx="347">
                  <c:v>1501</c:v>
                </c:pt>
                <c:pt idx="348">
                  <c:v>4900</c:v>
                </c:pt>
                <c:pt idx="349">
                  <c:v>1872</c:v>
                </c:pt>
                <c:pt idx="350">
                  <c:v>1110</c:v>
                </c:pt>
                <c:pt idx="351">
                  <c:v>1328</c:v>
                </c:pt>
                <c:pt idx="352">
                  <c:v>1883</c:v>
                </c:pt>
                <c:pt idx="353">
                  <c:v>1714</c:v>
                </c:pt>
                <c:pt idx="354">
                  <c:v>2798</c:v>
                </c:pt>
                <c:pt idx="355">
                  <c:v>2105</c:v>
                </c:pt>
                <c:pt idx="356">
                  <c:v>1450</c:v>
                </c:pt>
                <c:pt idx="357">
                  <c:v>3660</c:v>
                </c:pt>
                <c:pt idx="358">
                  <c:v>860</c:v>
                </c:pt>
                <c:pt idx="359">
                  <c:v>921</c:v>
                </c:pt>
                <c:pt idx="360">
                  <c:v>3243</c:v>
                </c:pt>
                <c:pt idx="361">
                  <c:v>2468</c:v>
                </c:pt>
                <c:pt idx="362">
                  <c:v>576</c:v>
                </c:pt>
                <c:pt idx="363">
                  <c:v>2299</c:v>
                </c:pt>
                <c:pt idx="364">
                  <c:v>1470</c:v>
                </c:pt>
                <c:pt idx="365">
                  <c:v>1065</c:v>
                </c:pt>
                <c:pt idx="366">
                  <c:v>2159</c:v>
                </c:pt>
                <c:pt idx="367">
                  <c:v>1517</c:v>
                </c:pt>
                <c:pt idx="368">
                  <c:v>1434</c:v>
                </c:pt>
                <c:pt idx="369">
                  <c:v>1675</c:v>
                </c:pt>
                <c:pt idx="370">
                  <c:v>880</c:v>
                </c:pt>
                <c:pt idx="371">
                  <c:v>540</c:v>
                </c:pt>
                <c:pt idx="372">
                  <c:v>618</c:v>
                </c:pt>
                <c:pt idx="373">
                  <c:v>1710</c:v>
                </c:pt>
                <c:pt idx="374">
                  <c:v>1073</c:v>
                </c:pt>
                <c:pt idx="375">
                  <c:v>815</c:v>
                </c:pt>
                <c:pt idx="376">
                  <c:v>3932</c:v>
                </c:pt>
                <c:pt idx="377">
                  <c:v>1692</c:v>
                </c:pt>
                <c:pt idx="378">
                  <c:v>2046</c:v>
                </c:pt>
                <c:pt idx="379">
                  <c:v>2486</c:v>
                </c:pt>
                <c:pt idx="380">
                  <c:v>2015</c:v>
                </c:pt>
                <c:pt idx="381">
                  <c:v>8002</c:v>
                </c:pt>
                <c:pt idx="382">
                  <c:v>5048</c:v>
                </c:pt>
                <c:pt idx="383">
                  <c:v>4331</c:v>
                </c:pt>
                <c:pt idx="384">
                  <c:v>3154</c:v>
                </c:pt>
                <c:pt idx="385">
                  <c:v>3614</c:v>
                </c:pt>
                <c:pt idx="386">
                  <c:v>3800</c:v>
                </c:pt>
                <c:pt idx="387">
                  <c:v>2354</c:v>
                </c:pt>
                <c:pt idx="388">
                  <c:v>1859</c:v>
                </c:pt>
                <c:pt idx="389">
                  <c:v>3841</c:v>
                </c:pt>
                <c:pt idx="390">
                  <c:v>3467</c:v>
                </c:pt>
                <c:pt idx="391">
                  <c:v>2613</c:v>
                </c:pt>
                <c:pt idx="392">
                  <c:v>865</c:v>
                </c:pt>
                <c:pt idx="393">
                  <c:v>2901</c:v>
                </c:pt>
                <c:pt idx="394">
                  <c:v>962</c:v>
                </c:pt>
                <c:pt idx="395">
                  <c:v>1552</c:v>
                </c:pt>
                <c:pt idx="396">
                  <c:v>1728.5</c:v>
                </c:pt>
                <c:pt idx="397">
                  <c:v>3936</c:v>
                </c:pt>
                <c:pt idx="398">
                  <c:v>1728.5</c:v>
                </c:pt>
                <c:pt idx="399">
                  <c:v>2024</c:v>
                </c:pt>
                <c:pt idx="400">
                  <c:v>2930</c:v>
                </c:pt>
                <c:pt idx="401">
                  <c:v>5011</c:v>
                </c:pt>
                <c:pt idx="402">
                  <c:v>2577</c:v>
                </c:pt>
                <c:pt idx="403">
                  <c:v>2009</c:v>
                </c:pt>
                <c:pt idx="404">
                  <c:v>3500</c:v>
                </c:pt>
                <c:pt idx="405">
                  <c:v>2319</c:v>
                </c:pt>
                <c:pt idx="406">
                  <c:v>1202</c:v>
                </c:pt>
                <c:pt idx="407">
                  <c:v>798</c:v>
                </c:pt>
                <c:pt idx="408">
                  <c:v>3112</c:v>
                </c:pt>
                <c:pt idx="409">
                  <c:v>3257</c:v>
                </c:pt>
                <c:pt idx="410">
                  <c:v>2353</c:v>
                </c:pt>
                <c:pt idx="411">
                  <c:v>1382</c:v>
                </c:pt>
                <c:pt idx="412">
                  <c:v>1285</c:v>
                </c:pt>
                <c:pt idx="413">
                  <c:v>2880</c:v>
                </c:pt>
                <c:pt idx="414">
                  <c:v>2628</c:v>
                </c:pt>
                <c:pt idx="415">
                  <c:v>864</c:v>
                </c:pt>
                <c:pt idx="416">
                  <c:v>1839</c:v>
                </c:pt>
                <c:pt idx="417">
                  <c:v>1656</c:v>
                </c:pt>
                <c:pt idx="418">
                  <c:v>2339</c:v>
                </c:pt>
                <c:pt idx="419">
                  <c:v>3138</c:v>
                </c:pt>
                <c:pt idx="420">
                  <c:v>2867</c:v>
                </c:pt>
                <c:pt idx="421">
                  <c:v>2181</c:v>
                </c:pt>
                <c:pt idx="422">
                  <c:v>1133</c:v>
                </c:pt>
                <c:pt idx="423">
                  <c:v>1127</c:v>
                </c:pt>
                <c:pt idx="424">
                  <c:v>2356</c:v>
                </c:pt>
                <c:pt idx="425">
                  <c:v>1920</c:v>
                </c:pt>
                <c:pt idx="426">
                  <c:v>1737</c:v>
                </c:pt>
                <c:pt idx="427">
                  <c:v>2360</c:v>
                </c:pt>
                <c:pt idx="428">
                  <c:v>1720</c:v>
                </c:pt>
                <c:pt idx="429">
                  <c:v>5400</c:v>
                </c:pt>
                <c:pt idx="430">
                  <c:v>2001</c:v>
                </c:pt>
                <c:pt idx="431">
                  <c:v>2898</c:v>
                </c:pt>
                <c:pt idx="432">
                  <c:v>1876</c:v>
                </c:pt>
                <c:pt idx="433">
                  <c:v>1450</c:v>
                </c:pt>
                <c:pt idx="434">
                  <c:v>1345</c:v>
                </c:pt>
                <c:pt idx="435">
                  <c:v>1345</c:v>
                </c:pt>
                <c:pt idx="436">
                  <c:v>1585</c:v>
                </c:pt>
                <c:pt idx="437">
                  <c:v>696</c:v>
                </c:pt>
                <c:pt idx="438">
                  <c:v>1149</c:v>
                </c:pt>
              </c:numCache>
            </c:numRef>
          </c:xVal>
          <c:yVal>
            <c:numRef>
              <c:f>'Part D'!$C$25:$C$857</c:f>
              <c:numCache>
                <c:formatCode>General</c:formatCode>
                <c:ptCount val="833"/>
                <c:pt idx="0">
                  <c:v>-687351.800088719</c:v>
                </c:pt>
                <c:pt idx="1">
                  <c:v>1101322.3665387877</c:v>
                </c:pt>
                <c:pt idx="2">
                  <c:v>95153.995957066771</c:v>
                </c:pt>
                <c:pt idx="3">
                  <c:v>871499.21270038094</c:v>
                </c:pt>
                <c:pt idx="4">
                  <c:v>2076228.9834365114</c:v>
                </c:pt>
                <c:pt idx="5">
                  <c:v>3328859.1380469659</c:v>
                </c:pt>
                <c:pt idx="6">
                  <c:v>1178750.1723861916</c:v>
                </c:pt>
                <c:pt idx="7">
                  <c:v>4406624.0536590582</c:v>
                </c:pt>
                <c:pt idx="8">
                  <c:v>3589521.6367210597</c:v>
                </c:pt>
                <c:pt idx="9">
                  <c:v>918286.86803252855</c:v>
                </c:pt>
                <c:pt idx="10">
                  <c:v>-416984.84362534992</c:v>
                </c:pt>
                <c:pt idx="11">
                  <c:v>438888.40352982609</c:v>
                </c:pt>
                <c:pt idx="12">
                  <c:v>243863.73695267411</c:v>
                </c:pt>
                <c:pt idx="13">
                  <c:v>-152251.27207689593</c:v>
                </c:pt>
                <c:pt idx="14">
                  <c:v>1661495.4118880578</c:v>
                </c:pt>
                <c:pt idx="15">
                  <c:v>640707.7186249895</c:v>
                </c:pt>
                <c:pt idx="16">
                  <c:v>649158.67072461639</c:v>
                </c:pt>
                <c:pt idx="17">
                  <c:v>18252.091757813469</c:v>
                </c:pt>
                <c:pt idx="18">
                  <c:v>87066.009853883646</c:v>
                </c:pt>
                <c:pt idx="19">
                  <c:v>558468.3510307502</c:v>
                </c:pt>
                <c:pt idx="20">
                  <c:v>165244.37634040578</c:v>
                </c:pt>
                <c:pt idx="21">
                  <c:v>1657544.0607417384</c:v>
                </c:pt>
                <c:pt idx="22">
                  <c:v>2081665.3027947079</c:v>
                </c:pt>
                <c:pt idx="23">
                  <c:v>282828.20051549422</c:v>
                </c:pt>
                <c:pt idx="24">
                  <c:v>291518.23290783027</c:v>
                </c:pt>
                <c:pt idx="25">
                  <c:v>5001349.7695464063</c:v>
                </c:pt>
                <c:pt idx="26">
                  <c:v>3748086.8376877923</c:v>
                </c:pt>
                <c:pt idx="27">
                  <c:v>-881363.27838752884</c:v>
                </c:pt>
                <c:pt idx="28">
                  <c:v>-108786.40946738329</c:v>
                </c:pt>
                <c:pt idx="29">
                  <c:v>2722041.3053458109</c:v>
                </c:pt>
                <c:pt idx="30">
                  <c:v>1704657.5873773005</c:v>
                </c:pt>
                <c:pt idx="31">
                  <c:v>1155425.8972695484</c:v>
                </c:pt>
                <c:pt idx="32">
                  <c:v>2644386.5220891251</c:v>
                </c:pt>
                <c:pt idx="33">
                  <c:v>732630.48858907213</c:v>
                </c:pt>
                <c:pt idx="34">
                  <c:v>-807357.95725027681</c:v>
                </c:pt>
                <c:pt idx="35">
                  <c:v>-425701.57780682039</c:v>
                </c:pt>
                <c:pt idx="36">
                  <c:v>-262706.97480591363</c:v>
                </c:pt>
                <c:pt idx="37">
                  <c:v>1285246.7326896405</c:v>
                </c:pt>
                <c:pt idx="38">
                  <c:v>-484384.22001419915</c:v>
                </c:pt>
                <c:pt idx="39">
                  <c:v>-372727.84057074273</c:v>
                </c:pt>
                <c:pt idx="40">
                  <c:v>-77796.557095867349</c:v>
                </c:pt>
                <c:pt idx="41">
                  <c:v>770381.84732157551</c:v>
                </c:pt>
                <c:pt idx="42">
                  <c:v>143432.01650018524</c:v>
                </c:pt>
                <c:pt idx="43">
                  <c:v>1065847.470093553</c:v>
                </c:pt>
                <c:pt idx="44">
                  <c:v>-431922.4359854653</c:v>
                </c:pt>
                <c:pt idx="45">
                  <c:v>143658.27167792362</c:v>
                </c:pt>
                <c:pt idx="46">
                  <c:v>-382801.19393249601</c:v>
                </c:pt>
                <c:pt idx="47">
                  <c:v>3341533.988975096</c:v>
                </c:pt>
                <c:pt idx="48">
                  <c:v>2042823.5636788653</c:v>
                </c:pt>
                <c:pt idx="49">
                  <c:v>2062583.4738530824</c:v>
                </c:pt>
                <c:pt idx="50">
                  <c:v>3586349.7695464068</c:v>
                </c:pt>
                <c:pt idx="51">
                  <c:v>458039.7850208818</c:v>
                </c:pt>
                <c:pt idx="52">
                  <c:v>2299136.3225657786</c:v>
                </c:pt>
                <c:pt idx="53">
                  <c:v>699459.8754508784</c:v>
                </c:pt>
                <c:pt idx="54">
                  <c:v>258514.71939703729</c:v>
                </c:pt>
                <c:pt idx="55">
                  <c:v>-28566.349382123444</c:v>
                </c:pt>
                <c:pt idx="56">
                  <c:v>-529932.4698211872</c:v>
                </c:pt>
                <c:pt idx="57">
                  <c:v>-488248.30728887906</c:v>
                </c:pt>
                <c:pt idx="58">
                  <c:v>-293781.12626105221</c:v>
                </c:pt>
                <c:pt idx="59">
                  <c:v>-456846.76420539757</c:v>
                </c:pt>
                <c:pt idx="60">
                  <c:v>-442530.16657524114</c:v>
                </c:pt>
                <c:pt idx="61">
                  <c:v>-315022.05211114092</c:v>
                </c:pt>
                <c:pt idx="62">
                  <c:v>-133493.83204467595</c:v>
                </c:pt>
                <c:pt idx="63">
                  <c:v>518286.86803252855</c:v>
                </c:pt>
                <c:pt idx="64">
                  <c:v>3606031.2715100888</c:v>
                </c:pt>
                <c:pt idx="65">
                  <c:v>1620521.598790139</c:v>
                </c:pt>
                <c:pt idx="66">
                  <c:v>3379425.0991761629</c:v>
                </c:pt>
                <c:pt idx="67">
                  <c:v>1441487.6206088089</c:v>
                </c:pt>
                <c:pt idx="68">
                  <c:v>1255168.7424912588</c:v>
                </c:pt>
                <c:pt idx="69">
                  <c:v>1970155.6300747581</c:v>
                </c:pt>
                <c:pt idx="70">
                  <c:v>179307.69586643716</c:v>
                </c:pt>
                <c:pt idx="71">
                  <c:v>-186823.58002225426</c:v>
                </c:pt>
                <c:pt idx="72">
                  <c:v>-291582.66175834928</c:v>
                </c:pt>
                <c:pt idx="73">
                  <c:v>806.53665727982298</c:v>
                </c:pt>
                <c:pt idx="74">
                  <c:v>-167775.69133103825</c:v>
                </c:pt>
                <c:pt idx="75">
                  <c:v>-526774.93116857368</c:v>
                </c:pt>
                <c:pt idx="76">
                  <c:v>-191639.81653663889</c:v>
                </c:pt>
                <c:pt idx="77">
                  <c:v>-497617.4304468804</c:v>
                </c:pt>
                <c:pt idx="78">
                  <c:v>-17479.959465710679</c:v>
                </c:pt>
                <c:pt idx="79">
                  <c:v>433784.94866090687</c:v>
                </c:pt>
                <c:pt idx="80">
                  <c:v>-8658.2500903913751</c:v>
                </c:pt>
                <c:pt idx="81">
                  <c:v>355321.56844540266</c:v>
                </c:pt>
                <c:pt idx="82">
                  <c:v>635668.30551364552</c:v>
                </c:pt>
                <c:pt idx="83">
                  <c:v>-38728.638664127793</c:v>
                </c:pt>
                <c:pt idx="84">
                  <c:v>-686682.99252938479</c:v>
                </c:pt>
                <c:pt idx="85">
                  <c:v>-440749.4664980364</c:v>
                </c:pt>
                <c:pt idx="86">
                  <c:v>-72321.660650632344</c:v>
                </c:pt>
                <c:pt idx="87">
                  <c:v>224839.71674522478</c:v>
                </c:pt>
                <c:pt idx="88">
                  <c:v>-188388.85685082804</c:v>
                </c:pt>
                <c:pt idx="89">
                  <c:v>-192787.28342260979</c:v>
                </c:pt>
                <c:pt idx="90">
                  <c:v>61279.490972340573</c:v>
                </c:pt>
                <c:pt idx="91">
                  <c:v>-234623.78951505292</c:v>
                </c:pt>
                <c:pt idx="92">
                  <c:v>-65683.068391226232</c:v>
                </c:pt>
                <c:pt idx="93">
                  <c:v>-65086.131799636874</c:v>
                </c:pt>
                <c:pt idx="94">
                  <c:v>-303361.03583105584</c:v>
                </c:pt>
                <c:pt idx="95">
                  <c:v>-203650.23045359319</c:v>
                </c:pt>
                <c:pt idx="96">
                  <c:v>-203650.23045359319</c:v>
                </c:pt>
                <c:pt idx="97">
                  <c:v>-161506.22222963301</c:v>
                </c:pt>
                <c:pt idx="98">
                  <c:v>-67683.452265550382</c:v>
                </c:pt>
                <c:pt idx="99">
                  <c:v>-336536.32373679895</c:v>
                </c:pt>
                <c:pt idx="100">
                  <c:v>-336536.32373679895</c:v>
                </c:pt>
                <c:pt idx="101">
                  <c:v>445310.81237813644</c:v>
                </c:pt>
                <c:pt idx="102">
                  <c:v>-582346.36515870504</c:v>
                </c:pt>
                <c:pt idx="103">
                  <c:v>-387539.40231757797</c:v>
                </c:pt>
                <c:pt idx="104">
                  <c:v>48047.424576448277</c:v>
                </c:pt>
                <c:pt idx="105">
                  <c:v>-655011.25811295444</c:v>
                </c:pt>
                <c:pt idx="106">
                  <c:v>-618407.40419734269</c:v>
                </c:pt>
                <c:pt idx="107">
                  <c:v>-525809.70744328876</c:v>
                </c:pt>
                <c:pt idx="108">
                  <c:v>-653984.61906089191</c:v>
                </c:pt>
                <c:pt idx="109">
                  <c:v>-596458.33353841701</c:v>
                </c:pt>
                <c:pt idx="110">
                  <c:v>-637269.17305370839</c:v>
                </c:pt>
                <c:pt idx="111">
                  <c:v>-673884.61906089191</c:v>
                </c:pt>
                <c:pt idx="112">
                  <c:v>-1043650.2304535932</c:v>
                </c:pt>
                <c:pt idx="113">
                  <c:v>-517835.17211382603</c:v>
                </c:pt>
                <c:pt idx="114">
                  <c:v>-435805.0706066601</c:v>
                </c:pt>
                <c:pt idx="115">
                  <c:v>-679134.41953754565</c:v>
                </c:pt>
                <c:pt idx="116">
                  <c:v>-633634.41953754565</c:v>
                </c:pt>
                <c:pt idx="117">
                  <c:v>-482741.75108062895</c:v>
                </c:pt>
                <c:pt idx="118">
                  <c:v>-730497.74664976099</c:v>
                </c:pt>
                <c:pt idx="119">
                  <c:v>-675076.89605730004</c:v>
                </c:pt>
                <c:pt idx="120">
                  <c:v>-827447.53954023053</c:v>
                </c:pt>
                <c:pt idx="121">
                  <c:v>-745382.66175834928</c:v>
                </c:pt>
                <c:pt idx="122">
                  <c:v>-695210.49036430568</c:v>
                </c:pt>
                <c:pt idx="123">
                  <c:v>-756045.99645674904</c:v>
                </c:pt>
                <c:pt idx="124">
                  <c:v>-709839.04878799012</c:v>
                </c:pt>
                <c:pt idx="125">
                  <c:v>-652099.28214705829</c:v>
                </c:pt>
                <c:pt idx="126">
                  <c:v>-707749.70633557183</c:v>
                </c:pt>
                <c:pt idx="127">
                  <c:v>-604407.40419734269</c:v>
                </c:pt>
                <c:pt idx="128">
                  <c:v>-869301.59297918854</c:v>
                </c:pt>
                <c:pt idx="129">
                  <c:v>-653167.9986721829</c:v>
                </c:pt>
                <c:pt idx="130">
                  <c:v>-682622.0672835093</c:v>
                </c:pt>
                <c:pt idx="131">
                  <c:v>-617907.00515065016</c:v>
                </c:pt>
                <c:pt idx="132">
                  <c:v>-617907.00515065016</c:v>
                </c:pt>
                <c:pt idx="133">
                  <c:v>-630565.66508150031</c:v>
                </c:pt>
                <c:pt idx="134">
                  <c:v>218559.41571471258</c:v>
                </c:pt>
                <c:pt idx="135">
                  <c:v>82242.419037863379</c:v>
                </c:pt>
                <c:pt idx="136">
                  <c:v>377813.45398130221</c:v>
                </c:pt>
                <c:pt idx="137">
                  <c:v>-658528.6083193915</c:v>
                </c:pt>
                <c:pt idx="138">
                  <c:v>132515.40369766066</c:v>
                </c:pt>
                <c:pt idx="139">
                  <c:v>-646087.89196210145</c:v>
                </c:pt>
                <c:pt idx="140">
                  <c:v>270794.14647232299</c:v>
                </c:pt>
                <c:pt idx="141">
                  <c:v>-5163336.8259690031</c:v>
                </c:pt>
                <c:pt idx="142">
                  <c:v>-10531.686900170287</c:v>
                </c:pt>
                <c:pt idx="143">
                  <c:v>114591.83564019273</c:v>
                </c:pt>
                <c:pt idx="144">
                  <c:v>433544.0228108177</c:v>
                </c:pt>
                <c:pt idx="145">
                  <c:v>48035.110253332416</c:v>
                </c:pt>
                <c:pt idx="146">
                  <c:v>-566589.60942710843</c:v>
                </c:pt>
                <c:pt idx="147">
                  <c:v>-700238.2734531574</c:v>
                </c:pt>
                <c:pt idx="148">
                  <c:v>-804033.64420271269</c:v>
                </c:pt>
                <c:pt idx="149">
                  <c:v>-661775.72926195874</c:v>
                </c:pt>
                <c:pt idx="150">
                  <c:v>-880141.73590826057</c:v>
                </c:pt>
                <c:pt idx="151">
                  <c:v>-123129.38365422422</c:v>
                </c:pt>
                <c:pt idx="152">
                  <c:v>-306305.46965335263</c:v>
                </c:pt>
                <c:pt idx="153">
                  <c:v>-339381.90159588493</c:v>
                </c:pt>
                <c:pt idx="154">
                  <c:v>-710180.67615866987</c:v>
                </c:pt>
                <c:pt idx="155">
                  <c:v>-666384.94224574324</c:v>
                </c:pt>
                <c:pt idx="156">
                  <c:v>-334721.6454782642</c:v>
                </c:pt>
                <c:pt idx="157">
                  <c:v>-452732.47740737139</c:v>
                </c:pt>
                <c:pt idx="158">
                  <c:v>-1150260.6216119947</c:v>
                </c:pt>
                <c:pt idx="159">
                  <c:v>-431771.09242533008</c:v>
                </c:pt>
                <c:pt idx="160">
                  <c:v>-831805.0706066601</c:v>
                </c:pt>
                <c:pt idx="161">
                  <c:v>-828552.15566590615</c:v>
                </c:pt>
                <c:pt idx="162">
                  <c:v>-765330.53732479666</c:v>
                </c:pt>
                <c:pt idx="163">
                  <c:v>-759038.28103934135</c:v>
                </c:pt>
                <c:pt idx="164">
                  <c:v>45561.847925788723</c:v>
                </c:pt>
                <c:pt idx="165">
                  <c:v>-437817.42286069645</c:v>
                </c:pt>
                <c:pt idx="166">
                  <c:v>-960643.61734896153</c:v>
                </c:pt>
                <c:pt idx="167">
                  <c:v>-488344.84483377589</c:v>
                </c:pt>
                <c:pt idx="168">
                  <c:v>-542641.3368615678</c:v>
                </c:pt>
                <c:pt idx="169">
                  <c:v>-776771.09242533008</c:v>
                </c:pt>
                <c:pt idx="170">
                  <c:v>-798386.5384325136</c:v>
                </c:pt>
                <c:pt idx="171">
                  <c:v>-725636.70002493914</c:v>
                </c:pt>
                <c:pt idx="172">
                  <c:v>-722571.86017397884</c:v>
                </c:pt>
                <c:pt idx="173">
                  <c:v>-805990.39234812534</c:v>
                </c:pt>
                <c:pt idx="174">
                  <c:v>-774841.36720630433</c:v>
                </c:pt>
                <c:pt idx="175">
                  <c:v>106533.15295079025</c:v>
                </c:pt>
                <c:pt idx="176">
                  <c:v>-909941.74349444453</c:v>
                </c:pt>
                <c:pt idx="177">
                  <c:v>-615535.56357433461</c:v>
                </c:pt>
                <c:pt idx="178">
                  <c:v>-798491.17526914226</c:v>
                </c:pt>
                <c:pt idx="179">
                  <c:v>-732761.2984271436</c:v>
                </c:pt>
                <c:pt idx="180">
                  <c:v>-727312.42490829574</c:v>
                </c:pt>
                <c:pt idx="181">
                  <c:v>-505558.74775747792</c:v>
                </c:pt>
                <c:pt idx="182">
                  <c:v>-442933.65178889688</c:v>
                </c:pt>
                <c:pt idx="183">
                  <c:v>-552296.15804917458</c:v>
                </c:pt>
                <c:pt idx="184">
                  <c:v>-1037520.8549710633</c:v>
                </c:pt>
                <c:pt idx="185">
                  <c:v>-357459.1316318023</c:v>
                </c:pt>
                <c:pt idx="186">
                  <c:v>-709354.08057611273</c:v>
                </c:pt>
                <c:pt idx="187">
                  <c:v>-476724.76198996371</c:v>
                </c:pt>
                <c:pt idx="188">
                  <c:v>-184907.76531311451</c:v>
                </c:pt>
                <c:pt idx="189">
                  <c:v>-610520.13273951923</c:v>
                </c:pt>
                <c:pt idx="190">
                  <c:v>-692943.70079698705</c:v>
                </c:pt>
                <c:pt idx="191">
                  <c:v>-789483.07597741019</c:v>
                </c:pt>
                <c:pt idx="192">
                  <c:v>-759483.07597741019</c:v>
                </c:pt>
                <c:pt idx="193">
                  <c:v>-733244.4685456357</c:v>
                </c:pt>
                <c:pt idx="194">
                  <c:v>-723599.68119375082</c:v>
                </c:pt>
                <c:pt idx="195">
                  <c:v>-743599.68119375082</c:v>
                </c:pt>
                <c:pt idx="196">
                  <c:v>-834354.87866949802</c:v>
                </c:pt>
                <c:pt idx="197">
                  <c:v>-804232.87645406416</c:v>
                </c:pt>
                <c:pt idx="198">
                  <c:v>-709413.56135890051</c:v>
                </c:pt>
                <c:pt idx="199">
                  <c:v>-319596.4888202101</c:v>
                </c:pt>
                <c:pt idx="200">
                  <c:v>-432841.29134446289</c:v>
                </c:pt>
                <c:pt idx="201">
                  <c:v>-195754.74970436748</c:v>
                </c:pt>
                <c:pt idx="202">
                  <c:v>-352450.6332933777</c:v>
                </c:pt>
                <c:pt idx="203">
                  <c:v>-555444.42302853102</c:v>
                </c:pt>
                <c:pt idx="204">
                  <c:v>-757072.1833588304</c:v>
                </c:pt>
                <c:pt idx="205">
                  <c:v>-420166.44041633303</c:v>
                </c:pt>
                <c:pt idx="206">
                  <c:v>-448514.29876281274</c:v>
                </c:pt>
                <c:pt idx="207">
                  <c:v>-811963.33149081748</c:v>
                </c:pt>
                <c:pt idx="208">
                  <c:v>-669427.43393786601</c:v>
                </c:pt>
                <c:pt idx="209">
                  <c:v>-555513.17748457612</c:v>
                </c:pt>
                <c:pt idx="210">
                  <c:v>-237413.56135890051</c:v>
                </c:pt>
                <c:pt idx="211">
                  <c:v>-642543.27899174206</c:v>
                </c:pt>
                <c:pt idx="212">
                  <c:v>-644682.30822876166</c:v>
                </c:pt>
                <c:pt idx="213">
                  <c:v>-918136.33890916733</c:v>
                </c:pt>
                <c:pt idx="214">
                  <c:v>-712232.11629159935</c:v>
                </c:pt>
                <c:pt idx="215">
                  <c:v>-707107.2374020014</c:v>
                </c:pt>
                <c:pt idx="216">
                  <c:v>-649432.07077449467</c:v>
                </c:pt>
                <c:pt idx="217">
                  <c:v>-1073432.0707744947</c:v>
                </c:pt>
                <c:pt idx="218">
                  <c:v>-683249.10538226436</c:v>
                </c:pt>
                <c:pt idx="219">
                  <c:v>-671958.21226018062</c:v>
                </c:pt>
                <c:pt idx="220">
                  <c:v>-837018.97353036189</c:v>
                </c:pt>
                <c:pt idx="221">
                  <c:v>-787862.99313359801</c:v>
                </c:pt>
                <c:pt idx="222">
                  <c:v>-690809.70744328876</c:v>
                </c:pt>
                <c:pt idx="223">
                  <c:v>-797040.98333198018</c:v>
                </c:pt>
                <c:pt idx="224">
                  <c:v>-194172.55964697013</c:v>
                </c:pt>
                <c:pt idx="225">
                  <c:v>-717245.98887056485</c:v>
                </c:pt>
                <c:pt idx="226">
                  <c:v>-787775.72926195874</c:v>
                </c:pt>
                <c:pt idx="227">
                  <c:v>-383266.81670447323</c:v>
                </c:pt>
                <c:pt idx="228">
                  <c:v>-560244.43061471498</c:v>
                </c:pt>
                <c:pt idx="229">
                  <c:v>-263854.47962280526</c:v>
                </c:pt>
                <c:pt idx="230">
                  <c:v>-164680.74997291178</c:v>
                </c:pt>
                <c:pt idx="231">
                  <c:v>-348087.69005548675</c:v>
                </c:pt>
                <c:pt idx="232">
                  <c:v>-266994.99125383329</c:v>
                </c:pt>
                <c:pt idx="233">
                  <c:v>-650533.16929417895</c:v>
                </c:pt>
                <c:pt idx="234">
                  <c:v>-664191.10699348524</c:v>
                </c:pt>
                <c:pt idx="235">
                  <c:v>-1816956.2624431122</c:v>
                </c:pt>
                <c:pt idx="236">
                  <c:v>-420618.95077180956</c:v>
                </c:pt>
                <c:pt idx="237">
                  <c:v>-404186.50808777707</c:v>
                </c:pt>
                <c:pt idx="238">
                  <c:v>-935320.10239478271</c:v>
                </c:pt>
                <c:pt idx="239">
                  <c:v>-662874.58522517001</c:v>
                </c:pt>
                <c:pt idx="240">
                  <c:v>-363788.08151599509</c:v>
                </c:pt>
                <c:pt idx="241">
                  <c:v>-809997.34760306822</c:v>
                </c:pt>
                <c:pt idx="242">
                  <c:v>-817107.38143879035</c:v>
                </c:pt>
                <c:pt idx="243">
                  <c:v>-699717.04657255625</c:v>
                </c:pt>
                <c:pt idx="244">
                  <c:v>-649570.33984904969</c:v>
                </c:pt>
                <c:pt idx="245">
                  <c:v>-784763.37700792262</c:v>
                </c:pt>
                <c:pt idx="246">
                  <c:v>-769963.37700792262</c:v>
                </c:pt>
                <c:pt idx="247">
                  <c:v>-798636.73795585986</c:v>
                </c:pt>
                <c:pt idx="248">
                  <c:v>-898890.77622244973</c:v>
                </c:pt>
                <c:pt idx="249">
                  <c:v>-588014.33669373346</c:v>
                </c:pt>
                <c:pt idx="250">
                  <c:v>-579676.11313628312</c:v>
                </c:pt>
                <c:pt idx="251">
                  <c:v>-826732.47740737139</c:v>
                </c:pt>
                <c:pt idx="252">
                  <c:v>-400846.00404293323</c:v>
                </c:pt>
                <c:pt idx="253">
                  <c:v>-837879.98222426325</c:v>
                </c:pt>
                <c:pt idx="254">
                  <c:v>-828152.56783736777</c:v>
                </c:pt>
                <c:pt idx="255">
                  <c:v>-795970.32467668131</c:v>
                </c:pt>
                <c:pt idx="256">
                  <c:v>-775319.74886519485</c:v>
                </c:pt>
                <c:pt idx="257">
                  <c:v>-823155.88625568198</c:v>
                </c:pt>
                <c:pt idx="258">
                  <c:v>-614218.96594417794</c:v>
                </c:pt>
                <c:pt idx="259">
                  <c:v>-570038.28103934135</c:v>
                </c:pt>
                <c:pt idx="260">
                  <c:v>-289662.2026263969</c:v>
                </c:pt>
                <c:pt idx="261">
                  <c:v>-839345.60499624046</c:v>
                </c:pt>
                <c:pt idx="262">
                  <c:v>-479551.79250253504</c:v>
                </c:pt>
                <c:pt idx="263">
                  <c:v>-586256.82079967204</c:v>
                </c:pt>
                <c:pt idx="264">
                  <c:v>-633732.47740737139</c:v>
                </c:pt>
                <c:pt idx="265">
                  <c:v>-681979.59834993887</c:v>
                </c:pt>
                <c:pt idx="266">
                  <c:v>-731079.59834993887</c:v>
                </c:pt>
                <c:pt idx="267">
                  <c:v>-694366.47076106956</c:v>
                </c:pt>
                <c:pt idx="268">
                  <c:v>46963.835472358158</c:v>
                </c:pt>
                <c:pt idx="269">
                  <c:v>6515.4036976606585</c:v>
                </c:pt>
                <c:pt idx="270">
                  <c:v>674594.99008281296</c:v>
                </c:pt>
                <c:pt idx="271">
                  <c:v>26509.008914001286</c:v>
                </c:pt>
                <c:pt idx="272">
                  <c:v>-142718.56689748541</c:v>
                </c:pt>
                <c:pt idx="273">
                  <c:v>-739756.42175297951</c:v>
                </c:pt>
                <c:pt idx="274">
                  <c:v>-556164.92009140411</c:v>
                </c:pt>
                <c:pt idx="275">
                  <c:v>-600825.9363714892</c:v>
                </c:pt>
                <c:pt idx="276">
                  <c:v>-999650.23045359319</c:v>
                </c:pt>
                <c:pt idx="277">
                  <c:v>-109489.99330143258</c:v>
                </c:pt>
                <c:pt idx="278">
                  <c:v>-663002.74460216146</c:v>
                </c:pt>
                <c:pt idx="279">
                  <c:v>-576853.71946034068</c:v>
                </c:pt>
                <c:pt idx="280">
                  <c:v>-285786.52326014545</c:v>
                </c:pt>
                <c:pt idx="281">
                  <c:v>-247890.77622244973</c:v>
                </c:pt>
                <c:pt idx="282">
                  <c:v>-260786.52326014545</c:v>
                </c:pt>
                <c:pt idx="283">
                  <c:v>-899650.23045359319</c:v>
                </c:pt>
                <c:pt idx="284">
                  <c:v>-582139.00327088498</c:v>
                </c:pt>
                <c:pt idx="285">
                  <c:v>-545023.0141802202</c:v>
                </c:pt>
                <c:pt idx="286">
                  <c:v>-709243.63252132991</c:v>
                </c:pt>
                <c:pt idx="287">
                  <c:v>-765581.51772156055</c:v>
                </c:pt>
                <c:pt idx="288">
                  <c:v>-299182.6693445337</c:v>
                </c:pt>
                <c:pt idx="289">
                  <c:v>-229434.01290466869</c:v>
                </c:pt>
                <c:pt idx="290">
                  <c:v>-380269.13512278767</c:v>
                </c:pt>
                <c:pt idx="291">
                  <c:v>-308312.38697737502</c:v>
                </c:pt>
                <c:pt idx="292">
                  <c:v>-160652.89102221932</c:v>
                </c:pt>
                <c:pt idx="293">
                  <c:v>-471050.6332933777</c:v>
                </c:pt>
                <c:pt idx="294">
                  <c:v>-156532.48499355558</c:v>
                </c:pt>
                <c:pt idx="295">
                  <c:v>-180480.68169725453</c:v>
                </c:pt>
                <c:pt idx="296">
                  <c:v>-24516.978296899237</c:v>
                </c:pt>
                <c:pt idx="297">
                  <c:v>-366104.64121523127</c:v>
                </c:pt>
                <c:pt idx="298">
                  <c:v>-149090.76863626554</c:v>
                </c:pt>
                <c:pt idx="299">
                  <c:v>-200147.89306981862</c:v>
                </c:pt>
                <c:pt idx="300">
                  <c:v>-312479.16137232538</c:v>
                </c:pt>
                <c:pt idx="301">
                  <c:v>-312479.16137232538</c:v>
                </c:pt>
                <c:pt idx="302">
                  <c:v>-154035.96262102714</c:v>
                </c:pt>
                <c:pt idx="303">
                  <c:v>-1160937.0687268954</c:v>
                </c:pt>
                <c:pt idx="304">
                  <c:v>151958.67831080034</c:v>
                </c:pt>
                <c:pt idx="305">
                  <c:v>-13564874.586769221</c:v>
                </c:pt>
                <c:pt idx="306">
                  <c:v>214136.32256577862</c:v>
                </c:pt>
                <c:pt idx="307">
                  <c:v>-16086.929893021937</c:v>
                </c:pt>
                <c:pt idx="308">
                  <c:v>-513717.64010751434</c:v>
                </c:pt>
                <c:pt idx="309">
                  <c:v>-509698.46129512042</c:v>
                </c:pt>
                <c:pt idx="310">
                  <c:v>-315783.44467936642</c:v>
                </c:pt>
                <c:pt idx="311">
                  <c:v>-691878.82301510591</c:v>
                </c:pt>
                <c:pt idx="312">
                  <c:v>-594443.70079698705</c:v>
                </c:pt>
                <c:pt idx="313">
                  <c:v>-645909.70744328876</c:v>
                </c:pt>
                <c:pt idx="314">
                  <c:v>-636344.08467131131</c:v>
                </c:pt>
                <c:pt idx="315">
                  <c:v>-620777.28751780861</c:v>
                </c:pt>
                <c:pt idx="316">
                  <c:v>-613975.68374485429</c:v>
                </c:pt>
                <c:pt idx="317">
                  <c:v>1258.28685029177</c:v>
                </c:pt>
                <c:pt idx="318">
                  <c:v>-458204.21940998593</c:v>
                </c:pt>
                <c:pt idx="319">
                  <c:v>1274303.8950541141</c:v>
                </c:pt>
                <c:pt idx="320">
                  <c:v>591482.98377218028</c:v>
                </c:pt>
                <c:pt idx="321">
                  <c:v>1101004.2865146226</c:v>
                </c:pt>
                <c:pt idx="322">
                  <c:v>68408.072154577356</c:v>
                </c:pt>
                <c:pt idx="323">
                  <c:v>-548110.87423863006</c:v>
                </c:pt>
                <c:pt idx="324">
                  <c:v>-449808.94728082418</c:v>
                </c:pt>
                <c:pt idx="325">
                  <c:v>-404755.66159051494</c:v>
                </c:pt>
                <c:pt idx="326">
                  <c:v>-489244.4685456357</c:v>
                </c:pt>
                <c:pt idx="327">
                  <c:v>-448629.78270091675</c:v>
                </c:pt>
                <c:pt idx="328">
                  <c:v>-658388.85685082804</c:v>
                </c:pt>
                <c:pt idx="329">
                  <c:v>-375008.93969464023</c:v>
                </c:pt>
                <c:pt idx="330">
                  <c:v>193251.09175781347</c:v>
                </c:pt>
                <c:pt idx="331">
                  <c:v>1953715.3961114765</c:v>
                </c:pt>
                <c:pt idx="332">
                  <c:v>1391384.1278089692</c:v>
                </c:pt>
                <c:pt idx="333">
                  <c:v>-895643.61734896153</c:v>
                </c:pt>
                <c:pt idx="334">
                  <c:v>-841139.37955902517</c:v>
                </c:pt>
                <c:pt idx="335">
                  <c:v>-1119711.5737116216</c:v>
                </c:pt>
                <c:pt idx="336">
                  <c:v>-631496.91062545497</c:v>
                </c:pt>
                <c:pt idx="337">
                  <c:v>-859029.00736608403</c:v>
                </c:pt>
                <c:pt idx="338">
                  <c:v>-651086.89196210145</c:v>
                </c:pt>
                <c:pt idx="339">
                  <c:v>-440272.25163448742</c:v>
                </c:pt>
                <c:pt idx="340">
                  <c:v>-322337.09148544772</c:v>
                </c:pt>
                <c:pt idx="341">
                  <c:v>-307032.08594686305</c:v>
                </c:pt>
                <c:pt idx="342">
                  <c:v>225554.05664653983</c:v>
                </c:pt>
                <c:pt idx="343">
                  <c:v>201347.83120932477</c:v>
                </c:pt>
                <c:pt idx="344">
                  <c:v>-640187.26825024188</c:v>
                </c:pt>
                <c:pt idx="345">
                  <c:v>144486.82251542388</c:v>
                </c:pt>
                <c:pt idx="346">
                  <c:v>355408.8323170417</c:v>
                </c:pt>
                <c:pt idx="347">
                  <c:v>-195958.73258510977</c:v>
                </c:pt>
                <c:pt idx="348">
                  <c:v>176613.4615674864</c:v>
                </c:pt>
                <c:pt idx="349">
                  <c:v>-113510.06097287661</c:v>
                </c:pt>
                <c:pt idx="350">
                  <c:v>927319.32588892942</c:v>
                </c:pt>
                <c:pt idx="351">
                  <c:v>1006454.5163827054</c:v>
                </c:pt>
                <c:pt idx="352">
                  <c:v>971625.88968336396</c:v>
                </c:pt>
                <c:pt idx="353">
                  <c:v>324179.53648944525</c:v>
                </c:pt>
                <c:pt idx="354">
                  <c:v>655520.07846521027</c:v>
                </c:pt>
                <c:pt idx="355">
                  <c:v>-14960.252910038689</c:v>
                </c:pt>
                <c:pt idx="356">
                  <c:v>-302952.57542355172</c:v>
                </c:pt>
                <c:pt idx="357">
                  <c:v>-61596.564682051539</c:v>
                </c:pt>
                <c:pt idx="358">
                  <c:v>-12525.529738612473</c:v>
                </c:pt>
                <c:pt idx="359">
                  <c:v>31757.849872678518</c:v>
                </c:pt>
                <c:pt idx="360">
                  <c:v>-108987.31376734655</c:v>
                </c:pt>
                <c:pt idx="361">
                  <c:v>307828.16258457373</c:v>
                </c:pt>
                <c:pt idx="362">
                  <c:v>140494.57586375205</c:v>
                </c:pt>
                <c:pt idx="363">
                  <c:v>-22012.018275419017</c:v>
                </c:pt>
                <c:pt idx="364">
                  <c:v>-368734.79582568584</c:v>
                </c:pt>
                <c:pt idx="365">
                  <c:v>-671157.964836461</c:v>
                </c:pt>
                <c:pt idx="366">
                  <c:v>-524705.45448098448</c:v>
                </c:pt>
                <c:pt idx="367">
                  <c:v>-464593.48610127252</c:v>
                </c:pt>
                <c:pt idx="368">
                  <c:v>-549846.00404293323</c:v>
                </c:pt>
                <c:pt idx="369">
                  <c:v>-634357.19708781224</c:v>
                </c:pt>
                <c:pt idx="370">
                  <c:v>-780501.58539300459</c:v>
                </c:pt>
                <c:pt idx="371">
                  <c:v>-685722.44357164949</c:v>
                </c:pt>
                <c:pt idx="372">
                  <c:v>-416454.49479517341</c:v>
                </c:pt>
                <c:pt idx="373">
                  <c:v>2269496.1341196019</c:v>
                </c:pt>
                <c:pt idx="374">
                  <c:v>1308922.3817111561</c:v>
                </c:pt>
                <c:pt idx="375">
                  <c:v>2300374.8920666324</c:v>
                </c:pt>
                <c:pt idx="376">
                  <c:v>746249.01317703445</c:v>
                </c:pt>
                <c:pt idx="377">
                  <c:v>1567396.5179939261</c:v>
                </c:pt>
                <c:pt idx="378">
                  <c:v>-433585.77068386483</c:v>
                </c:pt>
                <c:pt idx="379">
                  <c:v>-768413.56135890051</c:v>
                </c:pt>
                <c:pt idx="380">
                  <c:v>-352344.84483377589</c:v>
                </c:pt>
                <c:pt idx="381">
                  <c:v>-457585.77068386483</c:v>
                </c:pt>
                <c:pt idx="382">
                  <c:v>-317354.11850703321</c:v>
                </c:pt>
                <c:pt idx="383">
                  <c:v>-613181.90918206889</c:v>
                </c:pt>
                <c:pt idx="384">
                  <c:v>-454449.09779608017</c:v>
                </c:pt>
                <c:pt idx="385">
                  <c:v>-662892.29654737888</c:v>
                </c:pt>
                <c:pt idx="386">
                  <c:v>-665714.69022332109</c:v>
                </c:pt>
                <c:pt idx="387">
                  <c:v>-193181.90918206889</c:v>
                </c:pt>
                <c:pt idx="388">
                  <c:v>-427940.98333198018</c:v>
                </c:pt>
                <c:pt idx="389">
                  <c:v>-318344.84483377589</c:v>
                </c:pt>
                <c:pt idx="390">
                  <c:v>-525683.06839122623</c:v>
                </c:pt>
                <c:pt idx="391">
                  <c:v>-545449.09779608017</c:v>
                </c:pt>
                <c:pt idx="392">
                  <c:v>-467344.84483377589</c:v>
                </c:pt>
                <c:pt idx="393">
                  <c:v>-318344.84483377589</c:v>
                </c:pt>
                <c:pt idx="394">
                  <c:v>-474683.06839122623</c:v>
                </c:pt>
                <c:pt idx="395">
                  <c:v>150527.03372015292</c:v>
                </c:pt>
                <c:pt idx="396">
                  <c:v>-547694.06429602765</c:v>
                </c:pt>
                <c:pt idx="397">
                  <c:v>1133289.1864508428</c:v>
                </c:pt>
                <c:pt idx="398">
                  <c:v>-511892.29654737888</c:v>
                </c:pt>
                <c:pt idx="399">
                  <c:v>1339404.2334113335</c:v>
                </c:pt>
                <c:pt idx="400">
                  <c:v>1428287.7040568343</c:v>
                </c:pt>
                <c:pt idx="401">
                  <c:v>1183479.9431223222</c:v>
                </c:pt>
                <c:pt idx="402">
                  <c:v>649214.3127641608</c:v>
                </c:pt>
                <c:pt idx="403">
                  <c:v>1662059.8906232463</c:v>
                </c:pt>
                <c:pt idx="404">
                  <c:v>1662059.8906232463</c:v>
                </c:pt>
                <c:pt idx="405">
                  <c:v>1365767.1614768566</c:v>
                </c:pt>
                <c:pt idx="406">
                  <c:v>109259.77555493312</c:v>
                </c:pt>
                <c:pt idx="407">
                  <c:v>262491.53521389375</c:v>
                </c:pt>
                <c:pt idx="408">
                  <c:v>64985.777099028695</c:v>
                </c:pt>
                <c:pt idx="409">
                  <c:v>303277.59435927123</c:v>
                </c:pt>
                <c:pt idx="410">
                  <c:v>422388.08034497453</c:v>
                </c:pt>
                <c:pt idx="411">
                  <c:v>1014136.3225657786</c:v>
                </c:pt>
                <c:pt idx="412">
                  <c:v>49775.712918570265</c:v>
                </c:pt>
                <c:pt idx="413">
                  <c:v>-84143.256233189721</c:v>
                </c:pt>
                <c:pt idx="414">
                  <c:v>-603232.07836067886</c:v>
                </c:pt>
                <c:pt idx="415">
                  <c:v>-469124.74681759556</c:v>
                </c:pt>
                <c:pt idx="416">
                  <c:v>-197879.18413087795</c:v>
                </c:pt>
                <c:pt idx="417">
                  <c:v>-300458.33353841701</c:v>
                </c:pt>
                <c:pt idx="418">
                  <c:v>-711056.79045493552</c:v>
                </c:pt>
                <c:pt idx="419">
                  <c:v>-595458.33353841701</c:v>
                </c:pt>
                <c:pt idx="420">
                  <c:v>-341465.28879336012</c:v>
                </c:pt>
                <c:pt idx="421">
                  <c:v>-414657.56578976847</c:v>
                </c:pt>
                <c:pt idx="422">
                  <c:v>183435.85524342884</c:v>
                </c:pt>
                <c:pt idx="423">
                  <c:v>81950.924962472171</c:v>
                </c:pt>
                <c:pt idx="424">
                  <c:v>390210.39815907576</c:v>
                </c:pt>
                <c:pt idx="425">
                  <c:v>-17215.887363398913</c:v>
                </c:pt>
                <c:pt idx="426">
                  <c:v>-385452.93653932377</c:v>
                </c:pt>
                <c:pt idx="427">
                  <c:v>-202890.77622244973</c:v>
                </c:pt>
                <c:pt idx="428">
                  <c:v>-233214.32910754904</c:v>
                </c:pt>
                <c:pt idx="429">
                  <c:v>209444.36875422159</c:v>
                </c:pt>
                <c:pt idx="430">
                  <c:v>-456759.5003337583</c:v>
                </c:pt>
                <c:pt idx="431">
                  <c:v>-527311.62681491068</c:v>
                </c:pt>
                <c:pt idx="432">
                  <c:v>-606141.73590826057</c:v>
                </c:pt>
                <c:pt idx="433">
                  <c:v>-411323.21890648222</c:v>
                </c:pt>
                <c:pt idx="434">
                  <c:v>-479693.86238941271</c:v>
                </c:pt>
                <c:pt idx="435">
                  <c:v>-790650.23045359319</c:v>
                </c:pt>
                <c:pt idx="436">
                  <c:v>-779981.11867486779</c:v>
                </c:pt>
                <c:pt idx="437">
                  <c:v>-1009981.1186748678</c:v>
                </c:pt>
                <c:pt idx="438">
                  <c:v>-881010.46001956938</c:v>
                </c:pt>
                <c:pt idx="439">
                  <c:v>-846637.49811832444</c:v>
                </c:pt>
                <c:pt idx="440">
                  <c:v>-1128650.2304535932</c:v>
                </c:pt>
                <c:pt idx="441">
                  <c:v>-945981.11867486779</c:v>
                </c:pt>
                <c:pt idx="442">
                  <c:v>-936637.49811832444</c:v>
                </c:pt>
                <c:pt idx="443">
                  <c:v>-712828.21685888292</c:v>
                </c:pt>
                <c:pt idx="444">
                  <c:v>-621197.34001688426</c:v>
                </c:pt>
                <c:pt idx="445">
                  <c:v>-526954.09574848088</c:v>
                </c:pt>
                <c:pt idx="446">
                  <c:v>-499650.23045359319</c:v>
                </c:pt>
                <c:pt idx="447">
                  <c:v>-563521.65306444839</c:v>
                </c:pt>
                <c:pt idx="448">
                  <c:v>-466475.53732479666</c:v>
                </c:pt>
                <c:pt idx="449">
                  <c:v>-921591.92784542264</c:v>
                </c:pt>
                <c:pt idx="450">
                  <c:v>443666.02502625156</c:v>
                </c:pt>
                <c:pt idx="451">
                  <c:v>-177715.41245486494</c:v>
                </c:pt>
                <c:pt idx="452">
                  <c:v>201981.86249394389</c:v>
                </c:pt>
                <c:pt idx="453">
                  <c:v>77452.160033470485</c:v>
                </c:pt>
                <c:pt idx="454">
                  <c:v>-318177.95664606337</c:v>
                </c:pt>
                <c:pt idx="455">
                  <c:v>-464103.04502846068</c:v>
                </c:pt>
                <c:pt idx="456">
                  <c:v>1494700.1549312649</c:v>
                </c:pt>
                <c:pt idx="457">
                  <c:v>270457.519101643</c:v>
                </c:pt>
                <c:pt idx="458">
                  <c:v>267764.08289607801</c:v>
                </c:pt>
                <c:pt idx="459">
                  <c:v>469076.71573821735</c:v>
                </c:pt>
                <c:pt idx="460">
                  <c:v>1154174.8996528164</c:v>
                </c:pt>
                <c:pt idx="461">
                  <c:v>750665.34072562866</c:v>
                </c:pt>
                <c:pt idx="462">
                  <c:v>185350.1875585597</c:v>
                </c:pt>
                <c:pt idx="463">
                  <c:v>547325.483050487</c:v>
                </c:pt>
                <c:pt idx="464">
                  <c:v>1604698.4828826529</c:v>
                </c:pt>
                <c:pt idx="465">
                  <c:v>57293.025194086367</c:v>
                </c:pt>
                <c:pt idx="466">
                  <c:v>1104588.0348278699</c:v>
                </c:pt>
                <c:pt idx="467">
                  <c:v>479269.87894186378</c:v>
                </c:pt>
                <c:pt idx="468">
                  <c:v>1149826.6422596443</c:v>
                </c:pt>
                <c:pt idx="469">
                  <c:v>407793.42424077913</c:v>
                </c:pt>
                <c:pt idx="470">
                  <c:v>1290449.0435217712</c:v>
                </c:pt>
                <c:pt idx="471">
                  <c:v>739893.87639076076</c:v>
                </c:pt>
                <c:pt idx="472">
                  <c:v>-17559.469989021774</c:v>
                </c:pt>
                <c:pt idx="473">
                  <c:v>3017444.4825469838</c:v>
                </c:pt>
                <c:pt idx="474">
                  <c:v>2995636.6836815504</c:v>
                </c:pt>
                <c:pt idx="475">
                  <c:v>-608284.60388852353</c:v>
                </c:pt>
                <c:pt idx="476">
                  <c:v>-1257418.8445652318</c:v>
                </c:pt>
                <c:pt idx="477">
                  <c:v>-994895.33719723718</c:v>
                </c:pt>
                <c:pt idx="478">
                  <c:v>-196458.33353841701</c:v>
                </c:pt>
                <c:pt idx="479">
                  <c:v>436327.80146880168</c:v>
                </c:pt>
                <c:pt idx="480">
                  <c:v>749447.63698960375</c:v>
                </c:pt>
                <c:pt idx="481">
                  <c:v>-518118.47586327558</c:v>
                </c:pt>
                <c:pt idx="482">
                  <c:v>1348209.7138584526</c:v>
                </c:pt>
                <c:pt idx="483">
                  <c:v>145828.9227470383</c:v>
                </c:pt>
                <c:pt idx="484">
                  <c:v>220904.5945271058</c:v>
                </c:pt>
                <c:pt idx="485">
                  <c:v>-84168.75883464748</c:v>
                </c:pt>
                <c:pt idx="486">
                  <c:v>-300235.15694145765</c:v>
                </c:pt>
                <c:pt idx="487">
                  <c:v>-689522.45115783345</c:v>
                </c:pt>
                <c:pt idx="488">
                  <c:v>-615522.45115783345</c:v>
                </c:pt>
                <c:pt idx="489">
                  <c:v>-685320.900488168</c:v>
                </c:pt>
                <c:pt idx="490">
                  <c:v>-589244.4685456357</c:v>
                </c:pt>
                <c:pt idx="491">
                  <c:v>-620777.28751780861</c:v>
                </c:pt>
                <c:pt idx="492">
                  <c:v>-610616.67028441606</c:v>
                </c:pt>
                <c:pt idx="493">
                  <c:v>-672121.66823681677</c:v>
                </c:pt>
                <c:pt idx="494">
                  <c:v>-672335.57116051856</c:v>
                </c:pt>
                <c:pt idx="495">
                  <c:v>-544324.77716233209</c:v>
                </c:pt>
                <c:pt idx="496">
                  <c:v>-527907.00515065016</c:v>
                </c:pt>
                <c:pt idx="497">
                  <c:v>-685522.45115783345</c:v>
                </c:pt>
                <c:pt idx="498">
                  <c:v>-560181.14901960455</c:v>
                </c:pt>
                <c:pt idx="499">
                  <c:v>151957.88021741528</c:v>
                </c:pt>
                <c:pt idx="500">
                  <c:v>-459230.55803574971</c:v>
                </c:pt>
                <c:pt idx="501">
                  <c:v>-504029.00736608403</c:v>
                </c:pt>
                <c:pt idx="502">
                  <c:v>-395655.24737145402</c:v>
                </c:pt>
                <c:pt idx="503">
                  <c:v>-432257.58096213662</c:v>
                </c:pt>
                <c:pt idx="504">
                  <c:v>-393388.85685082804</c:v>
                </c:pt>
                <c:pt idx="505">
                  <c:v>-673660.23045359319</c:v>
                </c:pt>
                <c:pt idx="506">
                  <c:v>-553535.56357433461</c:v>
                </c:pt>
                <c:pt idx="507">
                  <c:v>-588404.28768564318</c:v>
                </c:pt>
                <c:pt idx="508">
                  <c:v>-519863.75329606282</c:v>
                </c:pt>
                <c:pt idx="509">
                  <c:v>-610133.9825599324</c:v>
                </c:pt>
                <c:pt idx="510">
                  <c:v>-452427.4718687865</c:v>
                </c:pt>
                <c:pt idx="511">
                  <c:v>-483242.15012732148</c:v>
                </c:pt>
                <c:pt idx="512">
                  <c:v>-396273.01179695176</c:v>
                </c:pt>
                <c:pt idx="513">
                  <c:v>472533.95104417531</c:v>
                </c:pt>
                <c:pt idx="514">
                  <c:v>924011.96400110982</c:v>
                </c:pt>
                <c:pt idx="515">
                  <c:v>615656.71342207398</c:v>
                </c:pt>
                <c:pt idx="516">
                  <c:v>-852584.97259047953</c:v>
                </c:pt>
                <c:pt idx="517">
                  <c:v>-638534.24515601993</c:v>
                </c:pt>
                <c:pt idx="518">
                  <c:v>-394926.31265962939</c:v>
                </c:pt>
                <c:pt idx="519">
                  <c:v>-282433.62903034454</c:v>
                </c:pt>
                <c:pt idx="520">
                  <c:v>-649345.60499624046</c:v>
                </c:pt>
                <c:pt idx="521">
                  <c:v>-1269912.2124951398</c:v>
                </c:pt>
                <c:pt idx="522">
                  <c:v>3458381.0871591112</c:v>
                </c:pt>
                <c:pt idx="523">
                  <c:v>-388216.47834725375</c:v>
                </c:pt>
                <c:pt idx="524">
                  <c:v>233936.25429012161</c:v>
                </c:pt>
                <c:pt idx="525">
                  <c:v>170062.8933421839</c:v>
                </c:pt>
                <c:pt idx="526">
                  <c:v>-236233.6366165285</c:v>
                </c:pt>
                <c:pt idx="527">
                  <c:v>94433.536825114395</c:v>
                </c:pt>
                <c:pt idx="528">
                  <c:v>863804.97840143018</c:v>
                </c:pt>
                <c:pt idx="529">
                  <c:v>253472.91200553766</c:v>
                </c:pt>
                <c:pt idx="530">
                  <c:v>490016.56290681777</c:v>
                </c:pt>
                <c:pt idx="531">
                  <c:v>328545.50520482659</c:v>
                </c:pt>
                <c:pt idx="532">
                  <c:v>172244.33840948506</c:v>
                </c:pt>
                <c:pt idx="533">
                  <c:v>1616388.7646455979</c:v>
                </c:pt>
                <c:pt idx="534">
                  <c:v>-383064.54380326392</c:v>
                </c:pt>
                <c:pt idx="535">
                  <c:v>1514479.9051914015</c:v>
                </c:pt>
                <c:pt idx="536">
                  <c:v>1764072.2428772827</c:v>
                </c:pt>
                <c:pt idx="537">
                  <c:v>3206671.4220253453</c:v>
                </c:pt>
                <c:pt idx="538">
                  <c:v>1751349.7695464068</c:v>
                </c:pt>
                <c:pt idx="539">
                  <c:v>1537391.8811572976</c:v>
                </c:pt>
                <c:pt idx="540">
                  <c:v>1664113.1383826351</c:v>
                </c:pt>
                <c:pt idx="541">
                  <c:v>2727149.4729132</c:v>
                </c:pt>
                <c:pt idx="542">
                  <c:v>3448943.2474759854</c:v>
                </c:pt>
                <c:pt idx="543">
                  <c:v>231635.16335662128</c:v>
                </c:pt>
                <c:pt idx="544">
                  <c:v>2228681.4179301467</c:v>
                </c:pt>
                <c:pt idx="545">
                  <c:v>2879534.0648369375</c:v>
                </c:pt>
                <c:pt idx="546">
                  <c:v>1653174.8996528164</c:v>
                </c:pt>
                <c:pt idx="547">
                  <c:v>786605.02391853463</c:v>
                </c:pt>
                <c:pt idx="548">
                  <c:v>4034744.0152246337</c:v>
                </c:pt>
                <c:pt idx="549">
                  <c:v>3633933.9738027276</c:v>
                </c:pt>
                <c:pt idx="550">
                  <c:v>3938474.4702613875</c:v>
                </c:pt>
                <c:pt idx="551">
                  <c:v>533871.37650824036</c:v>
                </c:pt>
                <c:pt idx="552">
                  <c:v>1599851.3088367963</c:v>
                </c:pt>
                <c:pt idx="553">
                  <c:v>1993077.5640145347</c:v>
                </c:pt>
                <c:pt idx="554">
                  <c:v>-80354.878669498023</c:v>
                </c:pt>
                <c:pt idx="555">
                  <c:v>249851.30883679632</c:v>
                </c:pt>
                <c:pt idx="556">
                  <c:v>2292600.3491509855</c:v>
                </c:pt>
                <c:pt idx="557">
                  <c:v>-194515.49590289057</c:v>
                </c:pt>
                <c:pt idx="558">
                  <c:v>216937.01445258595</c:v>
                </c:pt>
                <c:pt idx="559">
                  <c:v>-309664.52104471135</c:v>
                </c:pt>
                <c:pt idx="560">
                  <c:v>1993077.5640145347</c:v>
                </c:pt>
                <c:pt idx="561">
                  <c:v>333871.37650824036</c:v>
                </c:pt>
                <c:pt idx="562">
                  <c:v>-225079.97463807883</c:v>
                </c:pt>
                <c:pt idx="563">
                  <c:v>-537916.27882390749</c:v>
                </c:pt>
                <c:pt idx="564">
                  <c:v>1793077.5640145347</c:v>
                </c:pt>
                <c:pt idx="565">
                  <c:v>885868.29792746156</c:v>
                </c:pt>
                <c:pt idx="566">
                  <c:v>165092.23468688549</c:v>
                </c:pt>
                <c:pt idx="567">
                  <c:v>3479831.2790962732</c:v>
                </c:pt>
                <c:pt idx="568">
                  <c:v>99541.666461582994</c:v>
                </c:pt>
                <c:pt idx="569">
                  <c:v>1493541.666461583</c:v>
                </c:pt>
                <c:pt idx="570">
                  <c:v>910977.94788885908</c:v>
                </c:pt>
                <c:pt idx="571">
                  <c:v>981352.46804595366</c:v>
                </c:pt>
                <c:pt idx="572">
                  <c:v>2232894.5606913837</c:v>
                </c:pt>
                <c:pt idx="573">
                  <c:v>3040794.9824966285</c:v>
                </c:pt>
                <c:pt idx="574">
                  <c:v>1123408.0721545774</c:v>
                </c:pt>
                <c:pt idx="575">
                  <c:v>1637669.9017004161</c:v>
                </c:pt>
                <c:pt idx="576">
                  <c:v>2704801.9756824924</c:v>
                </c:pt>
                <c:pt idx="577">
                  <c:v>1053557.0972963981</c:v>
                </c:pt>
                <c:pt idx="578">
                  <c:v>892577.16496784193</c:v>
                </c:pt>
                <c:pt idx="579">
                  <c:v>876613.4615674864</c:v>
                </c:pt>
                <c:pt idx="580">
                  <c:v>-108407.40419734269</c:v>
                </c:pt>
                <c:pt idx="581">
                  <c:v>1079768.6818017857</c:v>
                </c:pt>
                <c:pt idx="582">
                  <c:v>-492020.53178621177</c:v>
                </c:pt>
                <c:pt idx="583">
                  <c:v>-451020.53178621177</c:v>
                </c:pt>
                <c:pt idx="584">
                  <c:v>-434889.25589752058</c:v>
                </c:pt>
                <c:pt idx="585">
                  <c:v>-248237.51329069259</c:v>
                </c:pt>
                <c:pt idx="586">
                  <c:v>486329.32179373084</c:v>
                </c:pt>
                <c:pt idx="587">
                  <c:v>-161700.05748189101</c:v>
                </c:pt>
                <c:pt idx="588">
                  <c:v>-200838.28231489286</c:v>
                </c:pt>
                <c:pt idx="589">
                  <c:v>27768.681801785715</c:v>
                </c:pt>
                <c:pt idx="590">
                  <c:v>-463278.44672696572</c:v>
                </c:pt>
                <c:pt idx="591">
                  <c:v>-231282.28547020908</c:v>
                </c:pt>
                <c:pt idx="592">
                  <c:v>-106608.15677362308</c:v>
                </c:pt>
                <c:pt idx="593">
                  <c:v>-435504.70190470386</c:v>
                </c:pt>
                <c:pt idx="594">
                  <c:v>-149898.49163985718</c:v>
                </c:pt>
                <c:pt idx="595">
                  <c:v>1389893.8005289193</c:v>
                </c:pt>
                <c:pt idx="596">
                  <c:v>-351929.39124040818</c:v>
                </c:pt>
                <c:pt idx="597">
                  <c:v>760115.41887002881</c:v>
                </c:pt>
                <c:pt idx="598">
                  <c:v>-355361.83392444113</c:v>
                </c:pt>
                <c:pt idx="599">
                  <c:v>-383957.21226018062</c:v>
                </c:pt>
                <c:pt idx="600">
                  <c:v>-450694.66048279777</c:v>
                </c:pt>
                <c:pt idx="601">
                  <c:v>550209.63799661119</c:v>
                </c:pt>
                <c:pt idx="602">
                  <c:v>-449088.48814887181</c:v>
                </c:pt>
                <c:pt idx="603">
                  <c:v>146506.13002440333</c:v>
                </c:pt>
                <c:pt idx="604">
                  <c:v>-365064.74570987839</c:v>
                </c:pt>
                <c:pt idx="605">
                  <c:v>-225595.80451958673</c:v>
                </c:pt>
                <c:pt idx="606">
                  <c:v>236630.48858907213</c:v>
                </c:pt>
                <c:pt idx="607">
                  <c:v>-121518.57448366936</c:v>
                </c:pt>
                <c:pt idx="608">
                  <c:v>-392631.34095676662</c:v>
                </c:pt>
                <c:pt idx="609">
                  <c:v>-431740.99091816414</c:v>
                </c:pt>
                <c:pt idx="610">
                  <c:v>-241367.23092353437</c:v>
                </c:pt>
                <c:pt idx="611">
                  <c:v>-248136.33890916733</c:v>
                </c:pt>
                <c:pt idx="612">
                  <c:v>427901.51594632678</c:v>
                </c:pt>
                <c:pt idx="613">
                  <c:v>-398588.08910217928</c:v>
                </c:pt>
                <c:pt idx="614">
                  <c:v>-127723.20373411383</c:v>
                </c:pt>
                <c:pt idx="615">
                  <c:v>-333021.29194867634</c:v>
                </c:pt>
                <c:pt idx="616">
                  <c:v>782416.54773444962</c:v>
                </c:pt>
                <c:pt idx="617">
                  <c:v>342338.55753606744</c:v>
                </c:pt>
                <c:pt idx="618">
                  <c:v>368816.53256208124</c:v>
                </c:pt>
                <c:pt idx="619">
                  <c:v>533615.05775425676</c:v>
                </c:pt>
                <c:pt idx="620">
                  <c:v>-442658.32595223282</c:v>
                </c:pt>
                <c:pt idx="621">
                  <c:v>-364607.39661115874</c:v>
                </c:pt>
                <c:pt idx="622">
                  <c:v>-349543.31692266278</c:v>
                </c:pt>
                <c:pt idx="623">
                  <c:v>-349543.31692266278</c:v>
                </c:pt>
                <c:pt idx="624">
                  <c:v>-349543.31692266278</c:v>
                </c:pt>
                <c:pt idx="625">
                  <c:v>-168856.79804111971</c:v>
                </c:pt>
                <c:pt idx="626">
                  <c:v>-421881.54048011289</c:v>
                </c:pt>
                <c:pt idx="627">
                  <c:v>-420813.54618653236</c:v>
                </c:pt>
                <c:pt idx="628">
                  <c:v>-487858.35629696958</c:v>
                </c:pt>
                <c:pt idx="629">
                  <c:v>-427050.6332933777</c:v>
                </c:pt>
                <c:pt idx="630">
                  <c:v>-555862.23297113366</c:v>
                </c:pt>
                <c:pt idx="631">
                  <c:v>-533562.58650072152</c:v>
                </c:pt>
                <c:pt idx="632">
                  <c:v>-448344.84483377589</c:v>
                </c:pt>
                <c:pt idx="633">
                  <c:v>-315912.4021497434</c:v>
                </c:pt>
                <c:pt idx="634">
                  <c:v>-497429.79028710094</c:v>
                </c:pt>
                <c:pt idx="635">
                  <c:v>-546504.70190470386</c:v>
                </c:pt>
                <c:pt idx="636">
                  <c:v>-518106.2374020014</c:v>
                </c:pt>
                <c:pt idx="637">
                  <c:v>-432418.19819552917</c:v>
                </c:pt>
                <c:pt idx="638">
                  <c:v>-406164.92009140411</c:v>
                </c:pt>
                <c:pt idx="639">
                  <c:v>-544384.22001419915</c:v>
                </c:pt>
                <c:pt idx="640">
                  <c:v>-613719.36499087047</c:v>
                </c:pt>
                <c:pt idx="641">
                  <c:v>-57771.092425330076</c:v>
                </c:pt>
                <c:pt idx="642">
                  <c:v>-399846.00404293323</c:v>
                </c:pt>
                <c:pt idx="643">
                  <c:v>-513983.44467936642</c:v>
                </c:pt>
                <c:pt idx="644">
                  <c:v>-163306.22981581721</c:v>
                </c:pt>
                <c:pt idx="645">
                  <c:v>-51846.764205397572</c:v>
                </c:pt>
                <c:pt idx="646">
                  <c:v>-425963.3694217382</c:v>
                </c:pt>
                <c:pt idx="647">
                  <c:v>-536789.63977184496</c:v>
                </c:pt>
                <c:pt idx="648">
                  <c:v>-5235.9550348429475</c:v>
                </c:pt>
                <c:pt idx="649">
                  <c:v>-78618.190609345213</c:v>
                </c:pt>
                <c:pt idx="650">
                  <c:v>6053.619668926578</c:v>
                </c:pt>
                <c:pt idx="651">
                  <c:v>-528679.98981044721</c:v>
                </c:pt>
                <c:pt idx="652">
                  <c:v>3110686.8528601602</c:v>
                </c:pt>
                <c:pt idx="653">
                  <c:v>193642.04274972319</c:v>
                </c:pt>
                <c:pt idx="654">
                  <c:v>1824676.7810935178</c:v>
                </c:pt>
                <c:pt idx="655">
                  <c:v>909768.68180178571</c:v>
                </c:pt>
                <c:pt idx="656">
                  <c:v>2206105.4608961483</c:v>
                </c:pt>
                <c:pt idx="657">
                  <c:v>470347.07104686042</c:v>
                </c:pt>
                <c:pt idx="658">
                  <c:v>1045479.8672604808</c:v>
                </c:pt>
                <c:pt idx="659">
                  <c:v>322423.50298939249</c:v>
                </c:pt>
                <c:pt idx="660">
                  <c:v>714137.80495978706</c:v>
                </c:pt>
                <c:pt idx="661">
                  <c:v>808534.71120663988</c:v>
                </c:pt>
                <c:pt idx="662">
                  <c:v>1592639.7622623295</c:v>
                </c:pt>
                <c:pt idx="663">
                  <c:v>238823.52574794483</c:v>
                </c:pt>
                <c:pt idx="664">
                  <c:v>308557.09729639813</c:v>
                </c:pt>
                <c:pt idx="665">
                  <c:v>6059.0925298612565</c:v>
                </c:pt>
                <c:pt idx="666">
                  <c:v>86599.551057600416</c:v>
                </c:pt>
                <c:pt idx="667">
                  <c:v>-493833.65178889688</c:v>
                </c:pt>
                <c:pt idx="668">
                  <c:v>1696446.7251034565</c:v>
                </c:pt>
                <c:pt idx="669">
                  <c:v>1083917.7448745272</c:v>
                </c:pt>
                <c:pt idx="670">
                  <c:v>-428318.48814887181</c:v>
                </c:pt>
                <c:pt idx="671">
                  <c:v>1929314.65112138</c:v>
                </c:pt>
                <c:pt idx="672">
                  <c:v>-37732.477407371392</c:v>
                </c:pt>
                <c:pt idx="673">
                  <c:v>881.41034396225587</c:v>
                </c:pt>
                <c:pt idx="674">
                  <c:v>-53658.325952232815</c:v>
                </c:pt>
                <c:pt idx="675">
                  <c:v>195737.02203877014</c:v>
                </c:pt>
                <c:pt idx="676">
                  <c:v>-283411.24294058606</c:v>
                </c:pt>
                <c:pt idx="677">
                  <c:v>-393450.61812100932</c:v>
                </c:pt>
                <c:pt idx="678">
                  <c:v>-370690.02364616934</c:v>
                </c:pt>
                <c:pt idx="679">
                  <c:v>-278767.25368208659</c:v>
                </c:pt>
                <c:pt idx="680">
                  <c:v>-322796.59502678784</c:v>
                </c:pt>
                <c:pt idx="681">
                  <c:v>606792.62614739384</c:v>
                </c:pt>
                <c:pt idx="682">
                  <c:v>-83634.419537545647</c:v>
                </c:pt>
                <c:pt idx="683">
                  <c:v>-292998.90585891809</c:v>
                </c:pt>
                <c:pt idx="684">
                  <c:v>-1085130.1438166888</c:v>
                </c:pt>
                <c:pt idx="685">
                  <c:v>-810483.43709318223</c:v>
                </c:pt>
                <c:pt idx="686">
                  <c:v>-562904.68673233571</c:v>
                </c:pt>
                <c:pt idx="687">
                  <c:v>-438730.95708244224</c:v>
                </c:pt>
                <c:pt idx="688">
                  <c:v>-498147.17083827453</c:v>
                </c:pt>
                <c:pt idx="689">
                  <c:v>-520042.91787597025</c:v>
                </c:pt>
                <c:pt idx="690">
                  <c:v>-555649.09020989621</c:v>
                </c:pt>
                <c:pt idx="691">
                  <c:v>-555403.52752317861</c:v>
                </c:pt>
                <c:pt idx="692">
                  <c:v>-746958.73258510977</c:v>
                </c:pt>
                <c:pt idx="693">
                  <c:v>-465114.35186610161</c:v>
                </c:pt>
                <c:pt idx="694">
                  <c:v>-669776.48942442331</c:v>
                </c:pt>
                <c:pt idx="695">
                  <c:v>-774666.8394630258</c:v>
                </c:pt>
                <c:pt idx="696">
                  <c:v>-610585.01052140025</c:v>
                </c:pt>
                <c:pt idx="697">
                  <c:v>-1110947.8668202804</c:v>
                </c:pt>
                <c:pt idx="698">
                  <c:v>-898549.47408422036</c:v>
                </c:pt>
                <c:pt idx="699">
                  <c:v>-1147979.184130878</c:v>
                </c:pt>
                <c:pt idx="700">
                  <c:v>-998087.69005548675</c:v>
                </c:pt>
                <c:pt idx="701">
                  <c:v>-856945.22112191608</c:v>
                </c:pt>
                <c:pt idx="702">
                  <c:v>-648890.39993430953</c:v>
                </c:pt>
                <c:pt idx="703">
                  <c:v>-642617.4304468804</c:v>
                </c:pt>
                <c:pt idx="704">
                  <c:v>-1569968.7284899112</c:v>
                </c:pt>
                <c:pt idx="705">
                  <c:v>-765265.29637954431</c:v>
                </c:pt>
                <c:pt idx="706">
                  <c:v>-847903.51235081023</c:v>
                </c:pt>
                <c:pt idx="707">
                  <c:v>-555191.56672965083</c:v>
                </c:pt>
                <c:pt idx="708">
                  <c:v>-941786.52326014545</c:v>
                </c:pt>
                <c:pt idx="709">
                  <c:v>-802989.63218566077</c:v>
                </c:pt>
                <c:pt idx="710">
                  <c:v>-823177.27234544046</c:v>
                </c:pt>
                <c:pt idx="711">
                  <c:v>-768054.11092084926</c:v>
                </c:pt>
                <c:pt idx="712">
                  <c:v>-718650.64846574608</c:v>
                </c:pt>
                <c:pt idx="713">
                  <c:v>-765901.60815155692</c:v>
                </c:pt>
                <c:pt idx="714">
                  <c:v>-641681.51013537636</c:v>
                </c:pt>
                <c:pt idx="715">
                  <c:v>-563118.51788939512</c:v>
                </c:pt>
                <c:pt idx="716">
                  <c:v>-168386.5384325136</c:v>
                </c:pt>
                <c:pt idx="717">
                  <c:v>-348243.67045225063</c:v>
                </c:pt>
                <c:pt idx="718">
                  <c:v>-306642.1349549531</c:v>
                </c:pt>
                <c:pt idx="719">
                  <c:v>-395557.18950162828</c:v>
                </c:pt>
                <c:pt idx="720">
                  <c:v>-898547.15566590615</c:v>
                </c:pt>
                <c:pt idx="721">
                  <c:v>-833462.21021258133</c:v>
                </c:pt>
                <c:pt idx="722">
                  <c:v>-709464.52863089554</c:v>
                </c:pt>
                <c:pt idx="723">
                  <c:v>-762427.4718687865</c:v>
                </c:pt>
                <c:pt idx="724">
                  <c:v>-682760.2984271436</c:v>
                </c:pt>
                <c:pt idx="725">
                  <c:v>-793637.88199264882</c:v>
                </c:pt>
                <c:pt idx="726">
                  <c:v>-760494.25384992128</c:v>
                </c:pt>
                <c:pt idx="727">
                  <c:v>-515739.67249984993</c:v>
                </c:pt>
                <c:pt idx="728">
                  <c:v>-536902.36831402127</c:v>
                </c:pt>
                <c:pt idx="729">
                  <c:v>-890380.34334003506</c:v>
                </c:pt>
                <c:pt idx="730">
                  <c:v>-564358.71741274139</c:v>
                </c:pt>
                <c:pt idx="731">
                  <c:v>-757109.69985710457</c:v>
                </c:pt>
                <c:pt idx="732">
                  <c:v>-778638.25828078901</c:v>
                </c:pt>
                <c:pt idx="733">
                  <c:v>-552262.21779876528</c:v>
                </c:pt>
                <c:pt idx="734">
                  <c:v>-933937.1066578161</c:v>
                </c:pt>
                <c:pt idx="735">
                  <c:v>-985210.45243338519</c:v>
                </c:pt>
                <c:pt idx="736">
                  <c:v>-824466.84704920975</c:v>
                </c:pt>
                <c:pt idx="737">
                  <c:v>-977582.27788402513</c:v>
                </c:pt>
                <c:pt idx="738">
                  <c:v>-450432.86886787973</c:v>
                </c:pt>
                <c:pt idx="739">
                  <c:v>-1376808.1049458859</c:v>
                </c:pt>
                <c:pt idx="740">
                  <c:v>-316894.27660847362</c:v>
                </c:pt>
                <c:pt idx="741">
                  <c:v>-396431.31061203009</c:v>
                </c:pt>
                <c:pt idx="742">
                  <c:v>-309225.92119912105</c:v>
                </c:pt>
                <c:pt idx="743">
                  <c:v>-697666.04895582469</c:v>
                </c:pt>
                <c:pt idx="744">
                  <c:v>-208225.92119912105</c:v>
                </c:pt>
                <c:pt idx="745">
                  <c:v>-325246.74903302942</c:v>
                </c:pt>
                <c:pt idx="746">
                  <c:v>-378699.49922604137</c:v>
                </c:pt>
                <c:pt idx="747">
                  <c:v>-475400.37308055814</c:v>
                </c:pt>
                <c:pt idx="748">
                  <c:v>-179527.08799446234</c:v>
                </c:pt>
                <c:pt idx="749">
                  <c:v>-351396.5722682355</c:v>
                </c:pt>
                <c:pt idx="750">
                  <c:v>-724203.53510936256</c:v>
                </c:pt>
                <c:pt idx="751">
                  <c:v>-790203.53510936256</c:v>
                </c:pt>
                <c:pt idx="752">
                  <c:v>-711782.68451690185</c:v>
                </c:pt>
                <c:pt idx="753">
                  <c:v>-740422.07486969326</c:v>
                </c:pt>
                <c:pt idx="754">
                  <c:v>-751353.71946034068</c:v>
                </c:pt>
                <c:pt idx="755">
                  <c:v>1052520.8765585953</c:v>
                </c:pt>
                <c:pt idx="756">
                  <c:v>471953.24338078639</c:v>
                </c:pt>
                <c:pt idx="757">
                  <c:v>72127.771124065155</c:v>
                </c:pt>
                <c:pt idx="758">
                  <c:v>698757.1276411349</c:v>
                </c:pt>
                <c:pt idx="759">
                  <c:v>1134626.611914908</c:v>
                </c:pt>
                <c:pt idx="760">
                  <c:v>-489907.57565851137</c:v>
                </c:pt>
                <c:pt idx="761">
                  <c:v>2677562.6080882535</c:v>
                </c:pt>
                <c:pt idx="762">
                  <c:v>2082293.8612183924</c:v>
                </c:pt>
                <c:pt idx="763">
                  <c:v>386685.33253523149</c:v>
                </c:pt>
                <c:pt idx="764">
                  <c:v>132025.11434853124</c:v>
                </c:pt>
                <c:pt idx="765">
                  <c:v>1627032.0696034743</c:v>
                </c:pt>
                <c:pt idx="766">
                  <c:v>1443268.3206860139</c:v>
                </c:pt>
                <c:pt idx="767">
                  <c:v>1177685.2946043105</c:v>
                </c:pt>
                <c:pt idx="768">
                  <c:v>1403888.4414607468</c:v>
                </c:pt>
                <c:pt idx="769">
                  <c:v>1315003.4884212376</c:v>
                </c:pt>
                <c:pt idx="770">
                  <c:v>1402068.3282721979</c:v>
                </c:pt>
                <c:pt idx="771">
                  <c:v>763777.15738165798</c:v>
                </c:pt>
                <c:pt idx="772">
                  <c:v>1409498.4525379161</c:v>
                </c:pt>
                <c:pt idx="773">
                  <c:v>551022.72006837558</c:v>
                </c:pt>
                <c:pt idx="774">
                  <c:v>795980.2663071733</c:v>
                </c:pt>
                <c:pt idx="775">
                  <c:v>96349.769546406809</c:v>
                </c:pt>
                <c:pt idx="776">
                  <c:v>1550262.9616178414</c:v>
                </c:pt>
                <c:pt idx="777">
                  <c:v>96349.769546406809</c:v>
                </c:pt>
                <c:pt idx="778">
                  <c:v>1529546.3032982117</c:v>
                </c:pt>
                <c:pt idx="779">
                  <c:v>318128.56921745045</c:v>
                </c:pt>
                <c:pt idx="780">
                  <c:v>2123448.3212902271</c:v>
                </c:pt>
                <c:pt idx="781">
                  <c:v>2572389.562738983</c:v>
                </c:pt>
                <c:pt idx="782">
                  <c:v>1042013.4843260387</c:v>
                </c:pt>
                <c:pt idx="783">
                  <c:v>2296375.6901600175</c:v>
                </c:pt>
                <c:pt idx="784">
                  <c:v>543025.07641761051</c:v>
                </c:pt>
                <c:pt idx="785">
                  <c:v>443547.82362314081</c:v>
                </c:pt>
                <c:pt idx="786">
                  <c:v>176097.23263928597</c:v>
                </c:pt>
                <c:pt idx="787">
                  <c:v>515393.43941314705</c:v>
                </c:pt>
                <c:pt idx="788">
                  <c:v>1437544.0228108177</c:v>
                </c:pt>
                <c:pt idx="789">
                  <c:v>638832.79942120239</c:v>
                </c:pt>
                <c:pt idx="790">
                  <c:v>194941.65128921485</c:v>
                </c:pt>
                <c:pt idx="791">
                  <c:v>330696.08860249724</c:v>
                </c:pt>
                <c:pt idx="792">
                  <c:v>950352.50597687438</c:v>
                </c:pt>
                <c:pt idx="793">
                  <c:v>788601.14724437054</c:v>
                </c:pt>
                <c:pt idx="794">
                  <c:v>434341.63611684646</c:v>
                </c:pt>
                <c:pt idx="795">
                  <c:v>188974.86930808006</c:v>
                </c:pt>
                <c:pt idx="796">
                  <c:v>192274.47784757148</c:v>
                </c:pt>
                <c:pt idx="797">
                  <c:v>1205735.501713841</c:v>
                </c:pt>
                <c:pt idx="798">
                  <c:v>250716.99229824683</c:v>
                </c:pt>
                <c:pt idx="799">
                  <c:v>333690.72953432426</c:v>
                </c:pt>
                <c:pt idx="800">
                  <c:v>-4076.8581263793167</c:v>
                </c:pt>
                <c:pt idx="801">
                  <c:v>-33503.143648854224</c:v>
                </c:pt>
                <c:pt idx="802">
                  <c:v>-64116.271237723297</c:v>
                </c:pt>
                <c:pt idx="803">
                  <c:v>-57860.636784363072</c:v>
                </c:pt>
                <c:pt idx="804">
                  <c:v>-81747.908242186531</c:v>
                </c:pt>
                <c:pt idx="805">
                  <c:v>-103448.29970269511</c:v>
                </c:pt>
                <c:pt idx="806">
                  <c:v>-156118.55172511702</c:v>
                </c:pt>
                <c:pt idx="807">
                  <c:v>251147.83879550919</c:v>
                </c:pt>
                <c:pt idx="808">
                  <c:v>1228866.093301909</c:v>
                </c:pt>
                <c:pt idx="809">
                  <c:v>542529.31420754665</c:v>
                </c:pt>
                <c:pt idx="810">
                  <c:v>236191.8887434816</c:v>
                </c:pt>
                <c:pt idx="811">
                  <c:v>661976.42756392993</c:v>
                </c:pt>
                <c:pt idx="812">
                  <c:v>-492007.38143879035</c:v>
                </c:pt>
                <c:pt idx="813">
                  <c:v>-529260.65954291541</c:v>
                </c:pt>
                <c:pt idx="814">
                  <c:v>596349.76954640681</c:v>
                </c:pt>
                <c:pt idx="815">
                  <c:v>-389171.11518388242</c:v>
                </c:pt>
                <c:pt idx="816">
                  <c:v>1132160.2289804658</c:v>
                </c:pt>
                <c:pt idx="817">
                  <c:v>1328242.8180845561</c:v>
                </c:pt>
                <c:pt idx="818">
                  <c:v>1732049.7809256832</c:v>
                </c:pt>
                <c:pt idx="819">
                  <c:v>1647302.2988673439</c:v>
                </c:pt>
                <c:pt idx="820">
                  <c:v>1029761.7265468426</c:v>
                </c:pt>
                <c:pt idx="821">
                  <c:v>1002336.2391177532</c:v>
                </c:pt>
                <c:pt idx="822">
                  <c:v>1002336.2391177532</c:v>
                </c:pt>
                <c:pt idx="823">
                  <c:v>-248323.97906894679</c:v>
                </c:pt>
                <c:pt idx="824">
                  <c:v>-183323.97906894679</c:v>
                </c:pt>
                <c:pt idx="825">
                  <c:v>-153548.29970269511</c:v>
                </c:pt>
                <c:pt idx="826">
                  <c:v>95789.156106106471</c:v>
                </c:pt>
                <c:pt idx="827">
                  <c:v>-142442.90270360187</c:v>
                </c:pt>
                <c:pt idx="828">
                  <c:v>-187172.63550881157</c:v>
                </c:pt>
                <c:pt idx="829">
                  <c:v>-187172.63550881157</c:v>
                </c:pt>
                <c:pt idx="830">
                  <c:v>-267647.53195404634</c:v>
                </c:pt>
                <c:pt idx="831">
                  <c:v>-190825.9363714892</c:v>
                </c:pt>
                <c:pt idx="832">
                  <c:v>-256534.8034118698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98-4DE2-A1DF-55F032AC7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585376"/>
        <c:axId val="1772569152"/>
      </c:scatterChart>
      <c:valAx>
        <c:axId val="1772585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SQUARE FEET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569152"/>
        <c:crosses val="autoZero"/>
        <c:crossBetween val="midCat"/>
      </c:valAx>
      <c:valAx>
        <c:axId val="17725691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58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'Part D'!$E$25:$E$857</c:f>
              <c:numCache>
                <c:formatCode>General</c:formatCode>
                <c:ptCount val="833"/>
                <c:pt idx="0">
                  <c:v>6.0024009603841535E-2</c:v>
                </c:pt>
                <c:pt idx="1">
                  <c:v>0.18007202881152462</c:v>
                </c:pt>
                <c:pt idx="2">
                  <c:v>0.30012004801920766</c:v>
                </c:pt>
                <c:pt idx="3">
                  <c:v>0.42016806722689076</c:v>
                </c:pt>
                <c:pt idx="4">
                  <c:v>0.54021608643457386</c:v>
                </c:pt>
                <c:pt idx="5">
                  <c:v>0.6602641056422569</c:v>
                </c:pt>
                <c:pt idx="6">
                  <c:v>0.78031212484994006</c:v>
                </c:pt>
                <c:pt idx="7">
                  <c:v>0.9003601440576231</c:v>
                </c:pt>
                <c:pt idx="8">
                  <c:v>1.0204081632653061</c:v>
                </c:pt>
                <c:pt idx="9">
                  <c:v>1.1404561824729893</c:v>
                </c:pt>
                <c:pt idx="10">
                  <c:v>1.2605042016806722</c:v>
                </c:pt>
                <c:pt idx="11">
                  <c:v>1.3805522208883554</c:v>
                </c:pt>
                <c:pt idx="12">
                  <c:v>1.5006002400960385</c:v>
                </c:pt>
                <c:pt idx="13">
                  <c:v>1.6206482593037215</c:v>
                </c:pt>
                <c:pt idx="14">
                  <c:v>1.7406962785114046</c:v>
                </c:pt>
                <c:pt idx="15">
                  <c:v>1.8607442977190876</c:v>
                </c:pt>
                <c:pt idx="16">
                  <c:v>1.9807923169267707</c:v>
                </c:pt>
                <c:pt idx="17">
                  <c:v>2.1008403361344539</c:v>
                </c:pt>
                <c:pt idx="18">
                  <c:v>2.220888355342137</c:v>
                </c:pt>
                <c:pt idx="19">
                  <c:v>2.3409363745498197</c:v>
                </c:pt>
                <c:pt idx="20">
                  <c:v>2.4609843937575029</c:v>
                </c:pt>
                <c:pt idx="21">
                  <c:v>2.581032412965186</c:v>
                </c:pt>
                <c:pt idx="22">
                  <c:v>2.7010804321728692</c:v>
                </c:pt>
                <c:pt idx="23">
                  <c:v>2.8211284513805523</c:v>
                </c:pt>
                <c:pt idx="24">
                  <c:v>2.9411764705882355</c:v>
                </c:pt>
                <c:pt idx="25">
                  <c:v>3.0612244897959182</c:v>
                </c:pt>
                <c:pt idx="26">
                  <c:v>3.1812725090036014</c:v>
                </c:pt>
                <c:pt idx="27">
                  <c:v>3.3013205282112845</c:v>
                </c:pt>
                <c:pt idx="28">
                  <c:v>3.4213685474189677</c:v>
                </c:pt>
                <c:pt idx="29">
                  <c:v>3.5414165666266508</c:v>
                </c:pt>
                <c:pt idx="30">
                  <c:v>3.6614645858343335</c:v>
                </c:pt>
                <c:pt idx="31">
                  <c:v>3.7815126050420167</c:v>
                </c:pt>
                <c:pt idx="32">
                  <c:v>3.9015606242496998</c:v>
                </c:pt>
                <c:pt idx="33">
                  <c:v>4.021608643457383</c:v>
                </c:pt>
                <c:pt idx="34">
                  <c:v>4.1416566626650662</c:v>
                </c:pt>
                <c:pt idx="35">
                  <c:v>4.2617046818727493</c:v>
                </c:pt>
                <c:pt idx="36">
                  <c:v>4.3817527010804325</c:v>
                </c:pt>
                <c:pt idx="37">
                  <c:v>4.5018007202881156</c:v>
                </c:pt>
                <c:pt idx="38">
                  <c:v>4.6218487394957979</c:v>
                </c:pt>
                <c:pt idx="39">
                  <c:v>4.741896758703481</c:v>
                </c:pt>
                <c:pt idx="40">
                  <c:v>4.8619447779111642</c:v>
                </c:pt>
                <c:pt idx="41">
                  <c:v>4.9819927971188473</c:v>
                </c:pt>
                <c:pt idx="42">
                  <c:v>5.1020408163265305</c:v>
                </c:pt>
                <c:pt idx="43">
                  <c:v>5.2220888355342137</c:v>
                </c:pt>
                <c:pt idx="44">
                  <c:v>5.3421368547418968</c:v>
                </c:pt>
                <c:pt idx="45">
                  <c:v>5.46218487394958</c:v>
                </c:pt>
                <c:pt idx="46">
                  <c:v>5.5822328931572631</c:v>
                </c:pt>
                <c:pt idx="47">
                  <c:v>5.7022809123649463</c:v>
                </c:pt>
                <c:pt idx="48">
                  <c:v>5.8223289315726294</c:v>
                </c:pt>
                <c:pt idx="49">
                  <c:v>5.9423769507803117</c:v>
                </c:pt>
                <c:pt idx="50">
                  <c:v>6.0624249699879948</c:v>
                </c:pt>
                <c:pt idx="51">
                  <c:v>6.182472989195678</c:v>
                </c:pt>
                <c:pt idx="52">
                  <c:v>6.3025210084033612</c:v>
                </c:pt>
                <c:pt idx="53">
                  <c:v>6.4225690276110443</c:v>
                </c:pt>
                <c:pt idx="54">
                  <c:v>6.5426170468187275</c:v>
                </c:pt>
                <c:pt idx="55">
                  <c:v>6.6626650660264106</c:v>
                </c:pt>
                <c:pt idx="56">
                  <c:v>6.7827130852340938</c:v>
                </c:pt>
                <c:pt idx="57">
                  <c:v>6.9027611044417769</c:v>
                </c:pt>
                <c:pt idx="58">
                  <c:v>7.0228091236494601</c:v>
                </c:pt>
                <c:pt idx="59">
                  <c:v>7.1428571428571423</c:v>
                </c:pt>
                <c:pt idx="60">
                  <c:v>7.2629051620648255</c:v>
                </c:pt>
                <c:pt idx="61">
                  <c:v>7.3829531812725087</c:v>
                </c:pt>
                <c:pt idx="62">
                  <c:v>7.5030012004801918</c:v>
                </c:pt>
                <c:pt idx="63">
                  <c:v>7.623049219687875</c:v>
                </c:pt>
                <c:pt idx="64">
                  <c:v>7.7430972388955581</c:v>
                </c:pt>
                <c:pt idx="65">
                  <c:v>7.8631452581032413</c:v>
                </c:pt>
                <c:pt idx="66">
                  <c:v>7.9831932773109244</c:v>
                </c:pt>
                <c:pt idx="67">
                  <c:v>8.1032412965186076</c:v>
                </c:pt>
                <c:pt idx="68">
                  <c:v>8.2232893157262907</c:v>
                </c:pt>
                <c:pt idx="69">
                  <c:v>8.3433373349339739</c:v>
                </c:pt>
                <c:pt idx="70">
                  <c:v>8.463385354141657</c:v>
                </c:pt>
                <c:pt idx="71">
                  <c:v>8.5834333733493402</c:v>
                </c:pt>
                <c:pt idx="72">
                  <c:v>8.7034813925570234</c:v>
                </c:pt>
                <c:pt idx="73">
                  <c:v>8.8235294117647065</c:v>
                </c:pt>
                <c:pt idx="74">
                  <c:v>8.9435774309723897</c:v>
                </c:pt>
                <c:pt idx="75">
                  <c:v>9.063625450180071</c:v>
                </c:pt>
                <c:pt idx="76">
                  <c:v>9.1836734693877542</c:v>
                </c:pt>
                <c:pt idx="77">
                  <c:v>9.3037214885954373</c:v>
                </c:pt>
                <c:pt idx="78">
                  <c:v>9.4237695078031205</c:v>
                </c:pt>
                <c:pt idx="79">
                  <c:v>9.5438175270108037</c:v>
                </c:pt>
                <c:pt idx="80">
                  <c:v>9.6638655462184868</c:v>
                </c:pt>
                <c:pt idx="81">
                  <c:v>9.78391356542617</c:v>
                </c:pt>
                <c:pt idx="82">
                  <c:v>9.9039615846338531</c:v>
                </c:pt>
                <c:pt idx="83">
                  <c:v>10.024009603841536</c:v>
                </c:pt>
                <c:pt idx="84">
                  <c:v>10.144057623049219</c:v>
                </c:pt>
                <c:pt idx="85">
                  <c:v>10.264105642256903</c:v>
                </c:pt>
                <c:pt idx="86">
                  <c:v>10.384153661464586</c:v>
                </c:pt>
                <c:pt idx="87">
                  <c:v>10.504201680672269</c:v>
                </c:pt>
                <c:pt idx="88">
                  <c:v>10.624249699879952</c:v>
                </c:pt>
                <c:pt idx="89">
                  <c:v>10.744297719087635</c:v>
                </c:pt>
                <c:pt idx="90">
                  <c:v>10.864345738295318</c:v>
                </c:pt>
                <c:pt idx="91">
                  <c:v>10.984393757503002</c:v>
                </c:pt>
                <c:pt idx="92">
                  <c:v>11.104441776710685</c:v>
                </c:pt>
                <c:pt idx="93">
                  <c:v>11.224489795918368</c:v>
                </c:pt>
                <c:pt idx="94">
                  <c:v>11.344537815126051</c:v>
                </c:pt>
                <c:pt idx="95">
                  <c:v>11.464585834333734</c:v>
                </c:pt>
                <c:pt idx="96">
                  <c:v>11.584633853541417</c:v>
                </c:pt>
                <c:pt idx="97">
                  <c:v>11.704681872749099</c:v>
                </c:pt>
                <c:pt idx="98">
                  <c:v>11.824729891956782</c:v>
                </c:pt>
                <c:pt idx="99">
                  <c:v>11.944777911164465</c:v>
                </c:pt>
                <c:pt idx="100">
                  <c:v>12.064825930372148</c:v>
                </c:pt>
                <c:pt idx="101">
                  <c:v>12.184873949579831</c:v>
                </c:pt>
                <c:pt idx="102">
                  <c:v>12.304921968787514</c:v>
                </c:pt>
                <c:pt idx="103">
                  <c:v>12.424969987995198</c:v>
                </c:pt>
                <c:pt idx="104">
                  <c:v>12.545018007202881</c:v>
                </c:pt>
                <c:pt idx="105">
                  <c:v>12.665066026410564</c:v>
                </c:pt>
                <c:pt idx="106">
                  <c:v>12.785114045618247</c:v>
                </c:pt>
                <c:pt idx="107">
                  <c:v>12.90516206482593</c:v>
                </c:pt>
                <c:pt idx="108">
                  <c:v>13.025210084033613</c:v>
                </c:pt>
                <c:pt idx="109">
                  <c:v>13.145258103241297</c:v>
                </c:pt>
                <c:pt idx="110">
                  <c:v>13.26530612244898</c:v>
                </c:pt>
                <c:pt idx="111">
                  <c:v>13.385354141656663</c:v>
                </c:pt>
                <c:pt idx="112">
                  <c:v>13.505402160864346</c:v>
                </c:pt>
                <c:pt idx="113">
                  <c:v>13.625450180072029</c:v>
                </c:pt>
                <c:pt idx="114">
                  <c:v>13.745498199279712</c:v>
                </c:pt>
                <c:pt idx="115">
                  <c:v>13.865546218487395</c:v>
                </c:pt>
                <c:pt idx="116">
                  <c:v>13.985594237695079</c:v>
                </c:pt>
                <c:pt idx="117">
                  <c:v>14.105642256902762</c:v>
                </c:pt>
                <c:pt idx="118">
                  <c:v>14.225690276110443</c:v>
                </c:pt>
                <c:pt idx="119">
                  <c:v>14.345738295318126</c:v>
                </c:pt>
                <c:pt idx="120">
                  <c:v>14.465786314525809</c:v>
                </c:pt>
                <c:pt idx="121">
                  <c:v>14.585834333733493</c:v>
                </c:pt>
                <c:pt idx="122">
                  <c:v>14.705882352941176</c:v>
                </c:pt>
                <c:pt idx="123">
                  <c:v>14.825930372148859</c:v>
                </c:pt>
                <c:pt idx="124">
                  <c:v>14.945978391356542</c:v>
                </c:pt>
                <c:pt idx="125">
                  <c:v>15.066026410564225</c:v>
                </c:pt>
                <c:pt idx="126">
                  <c:v>15.186074429771908</c:v>
                </c:pt>
                <c:pt idx="127">
                  <c:v>15.306122448979592</c:v>
                </c:pt>
                <c:pt idx="128">
                  <c:v>15.426170468187275</c:v>
                </c:pt>
                <c:pt idx="129">
                  <c:v>15.546218487394958</c:v>
                </c:pt>
                <c:pt idx="130">
                  <c:v>15.666266506602641</c:v>
                </c:pt>
                <c:pt idx="131">
                  <c:v>15.786314525810324</c:v>
                </c:pt>
                <c:pt idx="132">
                  <c:v>15.906362545018007</c:v>
                </c:pt>
                <c:pt idx="133">
                  <c:v>16.026410564225689</c:v>
                </c:pt>
                <c:pt idx="134">
                  <c:v>16.146458583433372</c:v>
                </c:pt>
                <c:pt idx="135">
                  <c:v>16.266506602641055</c:v>
                </c:pt>
                <c:pt idx="136">
                  <c:v>16.386554621848738</c:v>
                </c:pt>
                <c:pt idx="137">
                  <c:v>16.506602641056421</c:v>
                </c:pt>
                <c:pt idx="138">
                  <c:v>16.626650660264104</c:v>
                </c:pt>
                <c:pt idx="139">
                  <c:v>16.746698679471788</c:v>
                </c:pt>
                <c:pt idx="140">
                  <c:v>16.866746698679471</c:v>
                </c:pt>
                <c:pt idx="141">
                  <c:v>16.986794717887154</c:v>
                </c:pt>
                <c:pt idx="142">
                  <c:v>17.106842737094837</c:v>
                </c:pt>
                <c:pt idx="143">
                  <c:v>17.22689075630252</c:v>
                </c:pt>
                <c:pt idx="144">
                  <c:v>17.346938775510203</c:v>
                </c:pt>
                <c:pt idx="145">
                  <c:v>17.466986794717887</c:v>
                </c:pt>
                <c:pt idx="146">
                  <c:v>17.58703481392557</c:v>
                </c:pt>
                <c:pt idx="147">
                  <c:v>17.707082833133253</c:v>
                </c:pt>
                <c:pt idx="148">
                  <c:v>17.827130852340936</c:v>
                </c:pt>
                <c:pt idx="149">
                  <c:v>17.947178871548619</c:v>
                </c:pt>
                <c:pt idx="150">
                  <c:v>18.067226890756299</c:v>
                </c:pt>
                <c:pt idx="151">
                  <c:v>18.187274909963982</c:v>
                </c:pt>
                <c:pt idx="152">
                  <c:v>18.307322929171665</c:v>
                </c:pt>
                <c:pt idx="153">
                  <c:v>18.427370948379348</c:v>
                </c:pt>
                <c:pt idx="154">
                  <c:v>18.547418967587031</c:v>
                </c:pt>
                <c:pt idx="155">
                  <c:v>18.667466986794715</c:v>
                </c:pt>
                <c:pt idx="156">
                  <c:v>18.787515006002398</c:v>
                </c:pt>
                <c:pt idx="157">
                  <c:v>18.907563025210081</c:v>
                </c:pt>
                <c:pt idx="158">
                  <c:v>19.027611044417764</c:v>
                </c:pt>
                <c:pt idx="159">
                  <c:v>19.147659063625447</c:v>
                </c:pt>
                <c:pt idx="160">
                  <c:v>19.26770708283313</c:v>
                </c:pt>
                <c:pt idx="161">
                  <c:v>19.387755102040813</c:v>
                </c:pt>
                <c:pt idx="162">
                  <c:v>19.507803121248497</c:v>
                </c:pt>
                <c:pt idx="163">
                  <c:v>19.62785114045618</c:v>
                </c:pt>
                <c:pt idx="164">
                  <c:v>19.747899159663863</c:v>
                </c:pt>
                <c:pt idx="165">
                  <c:v>19.867947178871546</c:v>
                </c:pt>
                <c:pt idx="166">
                  <c:v>19.987995198079229</c:v>
                </c:pt>
                <c:pt idx="167">
                  <c:v>20.108043217286912</c:v>
                </c:pt>
                <c:pt idx="168">
                  <c:v>20.228091236494596</c:v>
                </c:pt>
                <c:pt idx="169">
                  <c:v>20.348139255702279</c:v>
                </c:pt>
                <c:pt idx="170">
                  <c:v>20.468187274909962</c:v>
                </c:pt>
                <c:pt idx="171">
                  <c:v>20.588235294117645</c:v>
                </c:pt>
                <c:pt idx="172">
                  <c:v>20.708283313325328</c:v>
                </c:pt>
                <c:pt idx="173">
                  <c:v>20.828331332533011</c:v>
                </c:pt>
                <c:pt idx="174">
                  <c:v>20.948379351740694</c:v>
                </c:pt>
                <c:pt idx="175">
                  <c:v>21.068427370948378</c:v>
                </c:pt>
                <c:pt idx="176">
                  <c:v>21.188475390156061</c:v>
                </c:pt>
                <c:pt idx="177">
                  <c:v>21.308523409363744</c:v>
                </c:pt>
                <c:pt idx="178">
                  <c:v>21.428571428571427</c:v>
                </c:pt>
                <c:pt idx="179">
                  <c:v>21.54861944777911</c:v>
                </c:pt>
                <c:pt idx="180">
                  <c:v>21.668667466986793</c:v>
                </c:pt>
                <c:pt idx="181">
                  <c:v>21.788715486194477</c:v>
                </c:pt>
                <c:pt idx="182">
                  <c:v>21.90876350540216</c:v>
                </c:pt>
                <c:pt idx="183">
                  <c:v>22.028811524609843</c:v>
                </c:pt>
                <c:pt idx="184">
                  <c:v>22.148859543817526</c:v>
                </c:pt>
                <c:pt idx="185">
                  <c:v>22.268907563025209</c:v>
                </c:pt>
                <c:pt idx="186">
                  <c:v>22.388955582232892</c:v>
                </c:pt>
                <c:pt idx="187">
                  <c:v>22.509003601440575</c:v>
                </c:pt>
                <c:pt idx="188">
                  <c:v>22.629051620648259</c:v>
                </c:pt>
                <c:pt idx="189">
                  <c:v>22.749099639855942</c:v>
                </c:pt>
                <c:pt idx="190">
                  <c:v>22.869147659063625</c:v>
                </c:pt>
                <c:pt idx="191">
                  <c:v>22.989195678271308</c:v>
                </c:pt>
                <c:pt idx="192">
                  <c:v>23.109243697478991</c:v>
                </c:pt>
                <c:pt idx="193">
                  <c:v>23.229291716686671</c:v>
                </c:pt>
                <c:pt idx="194">
                  <c:v>23.349339735894354</c:v>
                </c:pt>
                <c:pt idx="195">
                  <c:v>23.469387755102037</c:v>
                </c:pt>
                <c:pt idx="196">
                  <c:v>23.58943577430972</c:v>
                </c:pt>
                <c:pt idx="197">
                  <c:v>23.709483793517403</c:v>
                </c:pt>
                <c:pt idx="198">
                  <c:v>23.829531812725087</c:v>
                </c:pt>
                <c:pt idx="199">
                  <c:v>23.94957983193277</c:v>
                </c:pt>
                <c:pt idx="200">
                  <c:v>24.069627851140453</c:v>
                </c:pt>
                <c:pt idx="201">
                  <c:v>24.189675870348136</c:v>
                </c:pt>
                <c:pt idx="202">
                  <c:v>24.309723889555819</c:v>
                </c:pt>
                <c:pt idx="203">
                  <c:v>24.429771908763502</c:v>
                </c:pt>
                <c:pt idx="204">
                  <c:v>24.549819927971186</c:v>
                </c:pt>
                <c:pt idx="205">
                  <c:v>24.669867947178869</c:v>
                </c:pt>
                <c:pt idx="206">
                  <c:v>24.789915966386552</c:v>
                </c:pt>
                <c:pt idx="207">
                  <c:v>24.909963985594235</c:v>
                </c:pt>
                <c:pt idx="208">
                  <c:v>25.030012004801918</c:v>
                </c:pt>
                <c:pt idx="209">
                  <c:v>25.150060024009601</c:v>
                </c:pt>
                <c:pt idx="210">
                  <c:v>25.270108043217284</c:v>
                </c:pt>
                <c:pt idx="211">
                  <c:v>25.390156062424968</c:v>
                </c:pt>
                <c:pt idx="212">
                  <c:v>25.510204081632651</c:v>
                </c:pt>
                <c:pt idx="213">
                  <c:v>25.630252100840334</c:v>
                </c:pt>
                <c:pt idx="214">
                  <c:v>25.750300120048017</c:v>
                </c:pt>
                <c:pt idx="215">
                  <c:v>25.8703481392557</c:v>
                </c:pt>
                <c:pt idx="216">
                  <c:v>25.990396158463383</c:v>
                </c:pt>
                <c:pt idx="217">
                  <c:v>26.110444177671067</c:v>
                </c:pt>
                <c:pt idx="218">
                  <c:v>26.23049219687875</c:v>
                </c:pt>
                <c:pt idx="219">
                  <c:v>26.350540216086433</c:v>
                </c:pt>
                <c:pt idx="220">
                  <c:v>26.470588235294116</c:v>
                </c:pt>
                <c:pt idx="221">
                  <c:v>26.590636254501799</c:v>
                </c:pt>
                <c:pt idx="222">
                  <c:v>26.710684273709482</c:v>
                </c:pt>
                <c:pt idx="223">
                  <c:v>26.830732292917165</c:v>
                </c:pt>
                <c:pt idx="224">
                  <c:v>26.950780312124849</c:v>
                </c:pt>
                <c:pt idx="225">
                  <c:v>27.070828331332532</c:v>
                </c:pt>
                <c:pt idx="226">
                  <c:v>27.190876350540215</c:v>
                </c:pt>
                <c:pt idx="227">
                  <c:v>27.310924369747898</c:v>
                </c:pt>
                <c:pt idx="228">
                  <c:v>27.430972388955581</c:v>
                </c:pt>
                <c:pt idx="229">
                  <c:v>27.551020408163264</c:v>
                </c:pt>
                <c:pt idx="230">
                  <c:v>27.671068427370948</c:v>
                </c:pt>
                <c:pt idx="231">
                  <c:v>27.791116446578631</c:v>
                </c:pt>
                <c:pt idx="232">
                  <c:v>27.911164465786314</c:v>
                </c:pt>
                <c:pt idx="233">
                  <c:v>28.031212484993997</c:v>
                </c:pt>
                <c:pt idx="234">
                  <c:v>28.15126050420168</c:v>
                </c:pt>
                <c:pt idx="235">
                  <c:v>28.27130852340936</c:v>
                </c:pt>
                <c:pt idx="236">
                  <c:v>28.391356542617043</c:v>
                </c:pt>
                <c:pt idx="237">
                  <c:v>28.511404561824726</c:v>
                </c:pt>
                <c:pt idx="238">
                  <c:v>28.631452581032409</c:v>
                </c:pt>
                <c:pt idx="239">
                  <c:v>28.751500600240092</c:v>
                </c:pt>
                <c:pt idx="240">
                  <c:v>28.871548619447776</c:v>
                </c:pt>
                <c:pt idx="241">
                  <c:v>28.991596638655459</c:v>
                </c:pt>
                <c:pt idx="242">
                  <c:v>29.111644657863142</c:v>
                </c:pt>
                <c:pt idx="243">
                  <c:v>29.231692677070825</c:v>
                </c:pt>
                <c:pt idx="244">
                  <c:v>29.351740696278508</c:v>
                </c:pt>
                <c:pt idx="245">
                  <c:v>29.471788715486191</c:v>
                </c:pt>
                <c:pt idx="246">
                  <c:v>29.591836734693874</c:v>
                </c:pt>
                <c:pt idx="247">
                  <c:v>29.711884753901558</c:v>
                </c:pt>
                <c:pt idx="248">
                  <c:v>29.831932773109241</c:v>
                </c:pt>
                <c:pt idx="249">
                  <c:v>29.951980792316924</c:v>
                </c:pt>
                <c:pt idx="250">
                  <c:v>30.072028811524607</c:v>
                </c:pt>
                <c:pt idx="251">
                  <c:v>30.19207683073229</c:v>
                </c:pt>
                <c:pt idx="252">
                  <c:v>30.312124849939973</c:v>
                </c:pt>
                <c:pt idx="253">
                  <c:v>30.432172869147657</c:v>
                </c:pt>
                <c:pt idx="254">
                  <c:v>30.55222088835534</c:v>
                </c:pt>
                <c:pt idx="255">
                  <c:v>30.672268907563023</c:v>
                </c:pt>
                <c:pt idx="256">
                  <c:v>30.792316926770706</c:v>
                </c:pt>
                <c:pt idx="257">
                  <c:v>30.912364945978389</c:v>
                </c:pt>
                <c:pt idx="258">
                  <c:v>31.032412965186072</c:v>
                </c:pt>
                <c:pt idx="259">
                  <c:v>31.152460984393755</c:v>
                </c:pt>
                <c:pt idx="260">
                  <c:v>31.272509003601439</c:v>
                </c:pt>
                <c:pt idx="261">
                  <c:v>31.392557022809122</c:v>
                </c:pt>
                <c:pt idx="262">
                  <c:v>31.512605042016805</c:v>
                </c:pt>
                <c:pt idx="263">
                  <c:v>31.632653061224488</c:v>
                </c:pt>
                <c:pt idx="264">
                  <c:v>31.752701080432171</c:v>
                </c:pt>
                <c:pt idx="265">
                  <c:v>31.872749099639854</c:v>
                </c:pt>
                <c:pt idx="266">
                  <c:v>31.992797118847538</c:v>
                </c:pt>
                <c:pt idx="267">
                  <c:v>32.112845138055221</c:v>
                </c:pt>
                <c:pt idx="268">
                  <c:v>32.232893157262907</c:v>
                </c:pt>
                <c:pt idx="269">
                  <c:v>32.352941176470587</c:v>
                </c:pt>
                <c:pt idx="270">
                  <c:v>32.472989195678274</c:v>
                </c:pt>
                <c:pt idx="271">
                  <c:v>32.593037214885953</c:v>
                </c:pt>
                <c:pt idx="272">
                  <c:v>32.71308523409364</c:v>
                </c:pt>
                <c:pt idx="273">
                  <c:v>32.83313325330132</c:v>
                </c:pt>
                <c:pt idx="274">
                  <c:v>32.953181272509006</c:v>
                </c:pt>
                <c:pt idx="275">
                  <c:v>33.073229291716686</c:v>
                </c:pt>
                <c:pt idx="276">
                  <c:v>33.193277310924373</c:v>
                </c:pt>
                <c:pt idx="277">
                  <c:v>33.313325330132052</c:v>
                </c:pt>
                <c:pt idx="278">
                  <c:v>33.433373349339739</c:v>
                </c:pt>
                <c:pt idx="279">
                  <c:v>33.553421368547419</c:v>
                </c:pt>
                <c:pt idx="280">
                  <c:v>33.673469387755105</c:v>
                </c:pt>
                <c:pt idx="281">
                  <c:v>33.793517406962785</c:v>
                </c:pt>
                <c:pt idx="282">
                  <c:v>33.913565426170472</c:v>
                </c:pt>
                <c:pt idx="283">
                  <c:v>34.033613445378151</c:v>
                </c:pt>
                <c:pt idx="284">
                  <c:v>34.153661464585838</c:v>
                </c:pt>
                <c:pt idx="285">
                  <c:v>34.273709483793517</c:v>
                </c:pt>
                <c:pt idx="286">
                  <c:v>34.393757503001204</c:v>
                </c:pt>
                <c:pt idx="287">
                  <c:v>34.513805522208884</c:v>
                </c:pt>
                <c:pt idx="288">
                  <c:v>34.63385354141657</c:v>
                </c:pt>
                <c:pt idx="289">
                  <c:v>34.75390156062425</c:v>
                </c:pt>
                <c:pt idx="290">
                  <c:v>34.873949579831937</c:v>
                </c:pt>
                <c:pt idx="291">
                  <c:v>34.993997599039616</c:v>
                </c:pt>
                <c:pt idx="292">
                  <c:v>35.114045618247303</c:v>
                </c:pt>
                <c:pt idx="293">
                  <c:v>35.234093637454983</c:v>
                </c:pt>
                <c:pt idx="294">
                  <c:v>35.354141656662669</c:v>
                </c:pt>
                <c:pt idx="295">
                  <c:v>35.474189675870349</c:v>
                </c:pt>
                <c:pt idx="296">
                  <c:v>35.594237695078036</c:v>
                </c:pt>
                <c:pt idx="297">
                  <c:v>35.714285714285715</c:v>
                </c:pt>
                <c:pt idx="298">
                  <c:v>35.834333733493402</c:v>
                </c:pt>
                <c:pt idx="299">
                  <c:v>35.954381752701082</c:v>
                </c:pt>
                <c:pt idx="300">
                  <c:v>36.074429771908761</c:v>
                </c:pt>
                <c:pt idx="301">
                  <c:v>36.194477791116448</c:v>
                </c:pt>
                <c:pt idx="302">
                  <c:v>36.314525810324128</c:v>
                </c:pt>
                <c:pt idx="303">
                  <c:v>36.434573829531814</c:v>
                </c:pt>
                <c:pt idx="304">
                  <c:v>36.554621848739494</c:v>
                </c:pt>
                <c:pt idx="305">
                  <c:v>36.674669867947181</c:v>
                </c:pt>
                <c:pt idx="306">
                  <c:v>36.79471788715486</c:v>
                </c:pt>
                <c:pt idx="307">
                  <c:v>36.914765906362547</c:v>
                </c:pt>
                <c:pt idx="308">
                  <c:v>37.034813925570226</c:v>
                </c:pt>
                <c:pt idx="309">
                  <c:v>37.154861944777913</c:v>
                </c:pt>
                <c:pt idx="310">
                  <c:v>37.274909963985593</c:v>
                </c:pt>
                <c:pt idx="311">
                  <c:v>37.394957983193279</c:v>
                </c:pt>
                <c:pt idx="312">
                  <c:v>37.515006002400959</c:v>
                </c:pt>
                <c:pt idx="313">
                  <c:v>37.635054021608646</c:v>
                </c:pt>
                <c:pt idx="314">
                  <c:v>37.755102040816325</c:v>
                </c:pt>
                <c:pt idx="315">
                  <c:v>37.875150060024012</c:v>
                </c:pt>
                <c:pt idx="316">
                  <c:v>37.995198079231692</c:v>
                </c:pt>
                <c:pt idx="317">
                  <c:v>38.115246098439378</c:v>
                </c:pt>
                <c:pt idx="318">
                  <c:v>38.235294117647058</c:v>
                </c:pt>
                <c:pt idx="319">
                  <c:v>38.355342136854745</c:v>
                </c:pt>
                <c:pt idx="320">
                  <c:v>38.475390156062424</c:v>
                </c:pt>
                <c:pt idx="321">
                  <c:v>38.595438175270111</c:v>
                </c:pt>
                <c:pt idx="322">
                  <c:v>38.715486194477791</c:v>
                </c:pt>
                <c:pt idx="323">
                  <c:v>38.835534213685477</c:v>
                </c:pt>
                <c:pt idx="324">
                  <c:v>38.955582232893157</c:v>
                </c:pt>
                <c:pt idx="325">
                  <c:v>39.075630252100844</c:v>
                </c:pt>
                <c:pt idx="326">
                  <c:v>39.195678271308523</c:v>
                </c:pt>
                <c:pt idx="327">
                  <c:v>39.31572629051621</c:v>
                </c:pt>
                <c:pt idx="328">
                  <c:v>39.43577430972389</c:v>
                </c:pt>
                <c:pt idx="329">
                  <c:v>39.555822328931576</c:v>
                </c:pt>
                <c:pt idx="330">
                  <c:v>39.675870348139256</c:v>
                </c:pt>
                <c:pt idx="331">
                  <c:v>39.795918367346943</c:v>
                </c:pt>
                <c:pt idx="332">
                  <c:v>39.915966386554622</c:v>
                </c:pt>
                <c:pt idx="333">
                  <c:v>40.036014405762309</c:v>
                </c:pt>
                <c:pt idx="334">
                  <c:v>40.156062424969988</c:v>
                </c:pt>
                <c:pt idx="335">
                  <c:v>40.276110444177675</c:v>
                </c:pt>
                <c:pt idx="336">
                  <c:v>40.396158463385355</c:v>
                </c:pt>
                <c:pt idx="337">
                  <c:v>40.516206482593041</c:v>
                </c:pt>
                <c:pt idx="338">
                  <c:v>40.636254501800721</c:v>
                </c:pt>
                <c:pt idx="339">
                  <c:v>40.756302521008408</c:v>
                </c:pt>
                <c:pt idx="340">
                  <c:v>40.876350540216087</c:v>
                </c:pt>
                <c:pt idx="341">
                  <c:v>40.996398559423774</c:v>
                </c:pt>
                <c:pt idx="342">
                  <c:v>41.116446578631454</c:v>
                </c:pt>
                <c:pt idx="343">
                  <c:v>41.236494597839133</c:v>
                </c:pt>
                <c:pt idx="344">
                  <c:v>41.35654261704682</c:v>
                </c:pt>
                <c:pt idx="345">
                  <c:v>41.4765906362545</c:v>
                </c:pt>
                <c:pt idx="346">
                  <c:v>41.596638655462186</c:v>
                </c:pt>
                <c:pt idx="347">
                  <c:v>41.716686674669866</c:v>
                </c:pt>
                <c:pt idx="348">
                  <c:v>41.836734693877553</c:v>
                </c:pt>
                <c:pt idx="349">
                  <c:v>41.956782713085232</c:v>
                </c:pt>
                <c:pt idx="350">
                  <c:v>42.076830732292919</c:v>
                </c:pt>
                <c:pt idx="351">
                  <c:v>42.196878751500599</c:v>
                </c:pt>
                <c:pt idx="352">
                  <c:v>42.316926770708285</c:v>
                </c:pt>
                <c:pt idx="353">
                  <c:v>42.436974789915965</c:v>
                </c:pt>
                <c:pt idx="354">
                  <c:v>42.557022809123652</c:v>
                </c:pt>
                <c:pt idx="355">
                  <c:v>42.677070828331331</c:v>
                </c:pt>
                <c:pt idx="356">
                  <c:v>42.797118847539018</c:v>
                </c:pt>
                <c:pt idx="357">
                  <c:v>42.917166866746697</c:v>
                </c:pt>
                <c:pt idx="358">
                  <c:v>43.037214885954384</c:v>
                </c:pt>
                <c:pt idx="359">
                  <c:v>43.157262905162064</c:v>
                </c:pt>
                <c:pt idx="360">
                  <c:v>43.27731092436975</c:v>
                </c:pt>
                <c:pt idx="361">
                  <c:v>43.39735894357743</c:v>
                </c:pt>
                <c:pt idx="362">
                  <c:v>43.517406962785117</c:v>
                </c:pt>
                <c:pt idx="363">
                  <c:v>43.637454981992796</c:v>
                </c:pt>
                <c:pt idx="364">
                  <c:v>43.757503001200483</c:v>
                </c:pt>
                <c:pt idx="365">
                  <c:v>43.877551020408163</c:v>
                </c:pt>
                <c:pt idx="366">
                  <c:v>43.997599039615849</c:v>
                </c:pt>
                <c:pt idx="367">
                  <c:v>44.117647058823529</c:v>
                </c:pt>
                <c:pt idx="368">
                  <c:v>44.237695078031216</c:v>
                </c:pt>
                <c:pt idx="369">
                  <c:v>44.357743097238895</c:v>
                </c:pt>
                <c:pt idx="370">
                  <c:v>44.477791116446582</c:v>
                </c:pt>
                <c:pt idx="371">
                  <c:v>44.597839135654262</c:v>
                </c:pt>
                <c:pt idx="372">
                  <c:v>44.717887154861948</c:v>
                </c:pt>
                <c:pt idx="373">
                  <c:v>44.837935174069628</c:v>
                </c:pt>
                <c:pt idx="374">
                  <c:v>44.957983193277315</c:v>
                </c:pt>
                <c:pt idx="375">
                  <c:v>45.078031212484994</c:v>
                </c:pt>
                <c:pt idx="376">
                  <c:v>45.198079231692681</c:v>
                </c:pt>
                <c:pt idx="377">
                  <c:v>45.318127250900361</c:v>
                </c:pt>
                <c:pt idx="378">
                  <c:v>45.438175270108047</c:v>
                </c:pt>
                <c:pt idx="379">
                  <c:v>45.558223289315727</c:v>
                </c:pt>
                <c:pt idx="380">
                  <c:v>45.678271308523414</c:v>
                </c:pt>
                <c:pt idx="381">
                  <c:v>45.798319327731093</c:v>
                </c:pt>
                <c:pt idx="382">
                  <c:v>45.91836734693878</c:v>
                </c:pt>
                <c:pt idx="383">
                  <c:v>46.038415366146459</c:v>
                </c:pt>
                <c:pt idx="384">
                  <c:v>46.158463385354146</c:v>
                </c:pt>
                <c:pt idx="385">
                  <c:v>46.278511404561826</c:v>
                </c:pt>
                <c:pt idx="386">
                  <c:v>46.398559423769505</c:v>
                </c:pt>
                <c:pt idx="387">
                  <c:v>46.518607442977192</c:v>
                </c:pt>
                <c:pt idx="388">
                  <c:v>46.638655462184872</c:v>
                </c:pt>
                <c:pt idx="389">
                  <c:v>46.758703481392558</c:v>
                </c:pt>
                <c:pt idx="390">
                  <c:v>46.878751500600238</c:v>
                </c:pt>
                <c:pt idx="391">
                  <c:v>46.998799519807925</c:v>
                </c:pt>
                <c:pt idx="392">
                  <c:v>47.118847539015604</c:v>
                </c:pt>
                <c:pt idx="393">
                  <c:v>47.238895558223291</c:v>
                </c:pt>
                <c:pt idx="394">
                  <c:v>47.358943577430971</c:v>
                </c:pt>
                <c:pt idx="395">
                  <c:v>47.478991596638657</c:v>
                </c:pt>
                <c:pt idx="396">
                  <c:v>47.599039615846337</c:v>
                </c:pt>
                <c:pt idx="397">
                  <c:v>47.719087635054024</c:v>
                </c:pt>
                <c:pt idx="398">
                  <c:v>47.839135654261703</c:v>
                </c:pt>
                <c:pt idx="399">
                  <c:v>47.95918367346939</c:v>
                </c:pt>
                <c:pt idx="400">
                  <c:v>48.07923169267707</c:v>
                </c:pt>
                <c:pt idx="401">
                  <c:v>48.199279711884756</c:v>
                </c:pt>
                <c:pt idx="402">
                  <c:v>48.319327731092436</c:v>
                </c:pt>
                <c:pt idx="403">
                  <c:v>48.439375750300123</c:v>
                </c:pt>
                <c:pt idx="404">
                  <c:v>48.559423769507802</c:v>
                </c:pt>
                <c:pt idx="405">
                  <c:v>48.679471788715489</c:v>
                </c:pt>
                <c:pt idx="406">
                  <c:v>48.799519807923168</c:v>
                </c:pt>
                <c:pt idx="407">
                  <c:v>48.919567827130855</c:v>
                </c:pt>
                <c:pt idx="408">
                  <c:v>49.039615846338535</c:v>
                </c:pt>
                <c:pt idx="409">
                  <c:v>49.159663865546221</c:v>
                </c:pt>
                <c:pt idx="410">
                  <c:v>49.279711884753901</c:v>
                </c:pt>
                <c:pt idx="411">
                  <c:v>49.399759903961588</c:v>
                </c:pt>
                <c:pt idx="412">
                  <c:v>49.519807923169267</c:v>
                </c:pt>
                <c:pt idx="413">
                  <c:v>49.639855942376954</c:v>
                </c:pt>
                <c:pt idx="414">
                  <c:v>49.759903961584634</c:v>
                </c:pt>
                <c:pt idx="415">
                  <c:v>49.87995198079232</c:v>
                </c:pt>
                <c:pt idx="416">
                  <c:v>50</c:v>
                </c:pt>
                <c:pt idx="417">
                  <c:v>50.120048019207687</c:v>
                </c:pt>
                <c:pt idx="418">
                  <c:v>50.240096038415366</c:v>
                </c:pt>
                <c:pt idx="419">
                  <c:v>50.360144057623053</c:v>
                </c:pt>
                <c:pt idx="420">
                  <c:v>50.480192076830733</c:v>
                </c:pt>
                <c:pt idx="421">
                  <c:v>50.600240096038419</c:v>
                </c:pt>
                <c:pt idx="422">
                  <c:v>50.720288115246099</c:v>
                </c:pt>
                <c:pt idx="423">
                  <c:v>50.840336134453786</c:v>
                </c:pt>
                <c:pt idx="424">
                  <c:v>50.960384153661465</c:v>
                </c:pt>
                <c:pt idx="425">
                  <c:v>51.080432172869152</c:v>
                </c:pt>
                <c:pt idx="426">
                  <c:v>51.200480192076832</c:v>
                </c:pt>
                <c:pt idx="427">
                  <c:v>51.320528211284511</c:v>
                </c:pt>
                <c:pt idx="428">
                  <c:v>51.440576230492198</c:v>
                </c:pt>
                <c:pt idx="429">
                  <c:v>51.560624249699877</c:v>
                </c:pt>
                <c:pt idx="430">
                  <c:v>51.680672268907564</c:v>
                </c:pt>
                <c:pt idx="431">
                  <c:v>51.800720288115244</c:v>
                </c:pt>
                <c:pt idx="432">
                  <c:v>51.92076830732293</c:v>
                </c:pt>
                <c:pt idx="433">
                  <c:v>52.04081632653061</c:v>
                </c:pt>
                <c:pt idx="434">
                  <c:v>52.160864345738297</c:v>
                </c:pt>
                <c:pt idx="435">
                  <c:v>52.280912364945976</c:v>
                </c:pt>
                <c:pt idx="436">
                  <c:v>52.400960384153663</c:v>
                </c:pt>
                <c:pt idx="437">
                  <c:v>52.521008403361343</c:v>
                </c:pt>
                <c:pt idx="438">
                  <c:v>52.641056422569029</c:v>
                </c:pt>
                <c:pt idx="439">
                  <c:v>52.761104441776709</c:v>
                </c:pt>
                <c:pt idx="440">
                  <c:v>52.881152460984396</c:v>
                </c:pt>
                <c:pt idx="441">
                  <c:v>53.001200480192075</c:v>
                </c:pt>
                <c:pt idx="442">
                  <c:v>53.121248499399762</c:v>
                </c:pt>
                <c:pt idx="443">
                  <c:v>53.241296518607442</c:v>
                </c:pt>
                <c:pt idx="444">
                  <c:v>53.361344537815128</c:v>
                </c:pt>
                <c:pt idx="445">
                  <c:v>53.481392557022808</c:v>
                </c:pt>
                <c:pt idx="446">
                  <c:v>53.601440576230495</c:v>
                </c:pt>
                <c:pt idx="447">
                  <c:v>53.721488595438174</c:v>
                </c:pt>
                <c:pt idx="448">
                  <c:v>53.841536614645861</c:v>
                </c:pt>
                <c:pt idx="449">
                  <c:v>53.961584633853541</c:v>
                </c:pt>
                <c:pt idx="450">
                  <c:v>54.081632653061227</c:v>
                </c:pt>
                <c:pt idx="451">
                  <c:v>54.201680672268907</c:v>
                </c:pt>
                <c:pt idx="452">
                  <c:v>54.321728691476594</c:v>
                </c:pt>
                <c:pt idx="453">
                  <c:v>54.441776710684273</c:v>
                </c:pt>
                <c:pt idx="454">
                  <c:v>54.56182472989196</c:v>
                </c:pt>
                <c:pt idx="455">
                  <c:v>54.681872749099639</c:v>
                </c:pt>
                <c:pt idx="456">
                  <c:v>54.801920768307326</c:v>
                </c:pt>
                <c:pt idx="457">
                  <c:v>54.921968787515006</c:v>
                </c:pt>
                <c:pt idx="458">
                  <c:v>55.042016806722692</c:v>
                </c:pt>
                <c:pt idx="459">
                  <c:v>55.162064825930372</c:v>
                </c:pt>
                <c:pt idx="460">
                  <c:v>55.282112845138059</c:v>
                </c:pt>
                <c:pt idx="461">
                  <c:v>55.402160864345738</c:v>
                </c:pt>
                <c:pt idx="462">
                  <c:v>55.522208883553425</c:v>
                </c:pt>
                <c:pt idx="463">
                  <c:v>55.642256902761105</c:v>
                </c:pt>
                <c:pt idx="464">
                  <c:v>55.762304921968791</c:v>
                </c:pt>
                <c:pt idx="465">
                  <c:v>55.882352941176471</c:v>
                </c:pt>
                <c:pt idx="466">
                  <c:v>56.002400960384158</c:v>
                </c:pt>
                <c:pt idx="467">
                  <c:v>56.122448979591837</c:v>
                </c:pt>
                <c:pt idx="468">
                  <c:v>56.242496998799524</c:v>
                </c:pt>
                <c:pt idx="469">
                  <c:v>56.362545018007204</c:v>
                </c:pt>
                <c:pt idx="470">
                  <c:v>56.482593037214883</c:v>
                </c:pt>
                <c:pt idx="471">
                  <c:v>56.60264105642257</c:v>
                </c:pt>
                <c:pt idx="472">
                  <c:v>56.72268907563025</c:v>
                </c:pt>
                <c:pt idx="473">
                  <c:v>56.842737094837936</c:v>
                </c:pt>
                <c:pt idx="474">
                  <c:v>56.962785114045616</c:v>
                </c:pt>
                <c:pt idx="475">
                  <c:v>57.082833133253303</c:v>
                </c:pt>
                <c:pt idx="476">
                  <c:v>57.202881152460982</c:v>
                </c:pt>
                <c:pt idx="477">
                  <c:v>57.322929171668669</c:v>
                </c:pt>
                <c:pt idx="478">
                  <c:v>57.442977190876348</c:v>
                </c:pt>
                <c:pt idx="479">
                  <c:v>57.563025210084035</c:v>
                </c:pt>
                <c:pt idx="480">
                  <c:v>57.683073229291715</c:v>
                </c:pt>
                <c:pt idx="481">
                  <c:v>57.803121248499401</c:v>
                </c:pt>
                <c:pt idx="482">
                  <c:v>57.923169267707081</c:v>
                </c:pt>
                <c:pt idx="483">
                  <c:v>58.043217286914768</c:v>
                </c:pt>
                <c:pt idx="484">
                  <c:v>58.163265306122447</c:v>
                </c:pt>
                <c:pt idx="485">
                  <c:v>58.283313325330134</c:v>
                </c:pt>
                <c:pt idx="486">
                  <c:v>58.403361344537814</c:v>
                </c:pt>
                <c:pt idx="487">
                  <c:v>58.5234093637455</c:v>
                </c:pt>
                <c:pt idx="488">
                  <c:v>58.64345738295318</c:v>
                </c:pt>
                <c:pt idx="489">
                  <c:v>58.763505402160867</c:v>
                </c:pt>
                <c:pt idx="490">
                  <c:v>58.883553421368546</c:v>
                </c:pt>
                <c:pt idx="491">
                  <c:v>59.003601440576233</c:v>
                </c:pt>
                <c:pt idx="492">
                  <c:v>59.123649459783913</c:v>
                </c:pt>
                <c:pt idx="493">
                  <c:v>59.243697478991599</c:v>
                </c:pt>
                <c:pt idx="494">
                  <c:v>59.363745498199279</c:v>
                </c:pt>
                <c:pt idx="495">
                  <c:v>59.483793517406966</c:v>
                </c:pt>
                <c:pt idx="496">
                  <c:v>59.603841536614645</c:v>
                </c:pt>
                <c:pt idx="497">
                  <c:v>59.723889555822332</c:v>
                </c:pt>
                <c:pt idx="498">
                  <c:v>59.843937575030012</c:v>
                </c:pt>
                <c:pt idx="499">
                  <c:v>59.963985594237698</c:v>
                </c:pt>
                <c:pt idx="500">
                  <c:v>60.084033613445378</c:v>
                </c:pt>
                <c:pt idx="501">
                  <c:v>60.204081632653065</c:v>
                </c:pt>
                <c:pt idx="502">
                  <c:v>60.324129651860744</c:v>
                </c:pt>
                <c:pt idx="503">
                  <c:v>60.444177671068431</c:v>
                </c:pt>
                <c:pt idx="504">
                  <c:v>60.56422569027611</c:v>
                </c:pt>
                <c:pt idx="505">
                  <c:v>60.684273709483797</c:v>
                </c:pt>
                <c:pt idx="506">
                  <c:v>60.804321728691477</c:v>
                </c:pt>
                <c:pt idx="507">
                  <c:v>60.924369747899163</c:v>
                </c:pt>
                <c:pt idx="508">
                  <c:v>61.044417767106843</c:v>
                </c:pt>
                <c:pt idx="509">
                  <c:v>61.16446578631453</c:v>
                </c:pt>
                <c:pt idx="510">
                  <c:v>61.284513805522209</c:v>
                </c:pt>
                <c:pt idx="511">
                  <c:v>61.404561824729896</c:v>
                </c:pt>
                <c:pt idx="512">
                  <c:v>61.524609843937576</c:v>
                </c:pt>
                <c:pt idx="513">
                  <c:v>61.644657863145255</c:v>
                </c:pt>
                <c:pt idx="514">
                  <c:v>61.764705882352942</c:v>
                </c:pt>
                <c:pt idx="515">
                  <c:v>61.884753901560622</c:v>
                </c:pt>
                <c:pt idx="516">
                  <c:v>62.004801920768308</c:v>
                </c:pt>
                <c:pt idx="517">
                  <c:v>62.124849939975988</c:v>
                </c:pt>
                <c:pt idx="518">
                  <c:v>62.244897959183675</c:v>
                </c:pt>
                <c:pt idx="519">
                  <c:v>62.364945978391354</c:v>
                </c:pt>
                <c:pt idx="520">
                  <c:v>62.484993997599041</c:v>
                </c:pt>
                <c:pt idx="521">
                  <c:v>62.605042016806721</c:v>
                </c:pt>
                <c:pt idx="522">
                  <c:v>62.725090036014407</c:v>
                </c:pt>
                <c:pt idx="523">
                  <c:v>62.845138055222087</c:v>
                </c:pt>
                <c:pt idx="524">
                  <c:v>62.965186074429774</c:v>
                </c:pt>
                <c:pt idx="525">
                  <c:v>63.085234093637453</c:v>
                </c:pt>
                <c:pt idx="526">
                  <c:v>63.20528211284514</c:v>
                </c:pt>
                <c:pt idx="527">
                  <c:v>63.325330132052819</c:v>
                </c:pt>
                <c:pt idx="528">
                  <c:v>63.445378151260506</c:v>
                </c:pt>
                <c:pt idx="529">
                  <c:v>63.565426170468186</c:v>
                </c:pt>
                <c:pt idx="530">
                  <c:v>63.685474189675872</c:v>
                </c:pt>
                <c:pt idx="531">
                  <c:v>63.805522208883552</c:v>
                </c:pt>
                <c:pt idx="532">
                  <c:v>63.925570228091239</c:v>
                </c:pt>
                <c:pt idx="533">
                  <c:v>64.045618247298918</c:v>
                </c:pt>
                <c:pt idx="534">
                  <c:v>64.165666266506591</c:v>
                </c:pt>
                <c:pt idx="535">
                  <c:v>64.285714285714278</c:v>
                </c:pt>
                <c:pt idx="536">
                  <c:v>64.405762304921964</c:v>
                </c:pt>
                <c:pt idx="537">
                  <c:v>64.525810324129651</c:v>
                </c:pt>
                <c:pt idx="538">
                  <c:v>64.645858343337324</c:v>
                </c:pt>
                <c:pt idx="539">
                  <c:v>64.76590636254501</c:v>
                </c:pt>
                <c:pt idx="540">
                  <c:v>64.885954381752697</c:v>
                </c:pt>
                <c:pt idx="541">
                  <c:v>65.006002400960384</c:v>
                </c:pt>
                <c:pt idx="542">
                  <c:v>65.126050420168056</c:v>
                </c:pt>
                <c:pt idx="543">
                  <c:v>65.246098439375743</c:v>
                </c:pt>
                <c:pt idx="544">
                  <c:v>65.36614645858343</c:v>
                </c:pt>
                <c:pt idx="545">
                  <c:v>65.486194477791116</c:v>
                </c:pt>
                <c:pt idx="546">
                  <c:v>65.606242496998789</c:v>
                </c:pt>
                <c:pt idx="547">
                  <c:v>65.726290516206475</c:v>
                </c:pt>
                <c:pt idx="548">
                  <c:v>65.846338535414162</c:v>
                </c:pt>
                <c:pt idx="549">
                  <c:v>65.966386554621849</c:v>
                </c:pt>
                <c:pt idx="550">
                  <c:v>66.086434573829521</c:v>
                </c:pt>
                <c:pt idx="551">
                  <c:v>66.206482593037208</c:v>
                </c:pt>
                <c:pt idx="552">
                  <c:v>66.326530612244895</c:v>
                </c:pt>
                <c:pt idx="553">
                  <c:v>66.446578631452581</c:v>
                </c:pt>
                <c:pt idx="554">
                  <c:v>66.566626650660254</c:v>
                </c:pt>
                <c:pt idx="555">
                  <c:v>66.686674669867941</c:v>
                </c:pt>
                <c:pt idx="556">
                  <c:v>66.806722689075627</c:v>
                </c:pt>
                <c:pt idx="557">
                  <c:v>66.9267707082833</c:v>
                </c:pt>
                <c:pt idx="558">
                  <c:v>67.046818727490987</c:v>
                </c:pt>
                <c:pt idx="559">
                  <c:v>67.166866746698673</c:v>
                </c:pt>
                <c:pt idx="560">
                  <c:v>67.28691476590636</c:v>
                </c:pt>
                <c:pt idx="561">
                  <c:v>67.406962785114032</c:v>
                </c:pt>
                <c:pt idx="562">
                  <c:v>67.527010804321719</c:v>
                </c:pt>
                <c:pt idx="563">
                  <c:v>67.647058823529406</c:v>
                </c:pt>
                <c:pt idx="564">
                  <c:v>67.767106842737093</c:v>
                </c:pt>
                <c:pt idx="565">
                  <c:v>67.887154861944765</c:v>
                </c:pt>
                <c:pt idx="566">
                  <c:v>68.007202881152452</c:v>
                </c:pt>
                <c:pt idx="567">
                  <c:v>68.127250900360139</c:v>
                </c:pt>
                <c:pt idx="568">
                  <c:v>68.247298919567825</c:v>
                </c:pt>
                <c:pt idx="569">
                  <c:v>68.367346938775498</c:v>
                </c:pt>
                <c:pt idx="570">
                  <c:v>68.487394957983184</c:v>
                </c:pt>
                <c:pt idx="571">
                  <c:v>68.607442977190871</c:v>
                </c:pt>
                <c:pt idx="572">
                  <c:v>68.727490996398558</c:v>
                </c:pt>
                <c:pt idx="573">
                  <c:v>68.84753901560623</c:v>
                </c:pt>
                <c:pt idx="574">
                  <c:v>68.967587034813917</c:v>
                </c:pt>
                <c:pt idx="575">
                  <c:v>69.087635054021604</c:v>
                </c:pt>
                <c:pt idx="576">
                  <c:v>69.20768307322929</c:v>
                </c:pt>
                <c:pt idx="577">
                  <c:v>69.327731092436963</c:v>
                </c:pt>
                <c:pt idx="578">
                  <c:v>69.44777911164465</c:v>
                </c:pt>
                <c:pt idx="579">
                  <c:v>69.567827130852336</c:v>
                </c:pt>
                <c:pt idx="580">
                  <c:v>69.687875150060023</c:v>
                </c:pt>
                <c:pt idx="581">
                  <c:v>69.807923169267696</c:v>
                </c:pt>
                <c:pt idx="582">
                  <c:v>69.927971188475382</c:v>
                </c:pt>
                <c:pt idx="583">
                  <c:v>70.048019207683069</c:v>
                </c:pt>
                <c:pt idx="584">
                  <c:v>70.168067226890756</c:v>
                </c:pt>
                <c:pt idx="585">
                  <c:v>70.288115246098428</c:v>
                </c:pt>
                <c:pt idx="586">
                  <c:v>70.408163265306115</c:v>
                </c:pt>
                <c:pt idx="587">
                  <c:v>70.528211284513802</c:v>
                </c:pt>
                <c:pt idx="588">
                  <c:v>70.648259303721488</c:v>
                </c:pt>
                <c:pt idx="589">
                  <c:v>70.768307322929161</c:v>
                </c:pt>
                <c:pt idx="590">
                  <c:v>70.888355342136848</c:v>
                </c:pt>
                <c:pt idx="591">
                  <c:v>71.008403361344534</c:v>
                </c:pt>
                <c:pt idx="592">
                  <c:v>71.128451380552221</c:v>
                </c:pt>
                <c:pt idx="593">
                  <c:v>71.248499399759893</c:v>
                </c:pt>
                <c:pt idx="594">
                  <c:v>71.36854741896758</c:v>
                </c:pt>
                <c:pt idx="595">
                  <c:v>71.488595438175267</c:v>
                </c:pt>
                <c:pt idx="596">
                  <c:v>71.608643457382954</c:v>
                </c:pt>
                <c:pt idx="597">
                  <c:v>71.728691476590626</c:v>
                </c:pt>
                <c:pt idx="598">
                  <c:v>71.848739495798313</c:v>
                </c:pt>
                <c:pt idx="599">
                  <c:v>71.968787515005999</c:v>
                </c:pt>
                <c:pt idx="600">
                  <c:v>72.088835534213672</c:v>
                </c:pt>
                <c:pt idx="601">
                  <c:v>72.208883553421359</c:v>
                </c:pt>
                <c:pt idx="602">
                  <c:v>72.328931572629045</c:v>
                </c:pt>
                <c:pt idx="603">
                  <c:v>72.448979591836732</c:v>
                </c:pt>
                <c:pt idx="604">
                  <c:v>72.569027611044405</c:v>
                </c:pt>
                <c:pt idx="605">
                  <c:v>72.689075630252091</c:v>
                </c:pt>
                <c:pt idx="606">
                  <c:v>72.809123649459778</c:v>
                </c:pt>
                <c:pt idx="607">
                  <c:v>72.929171668667465</c:v>
                </c:pt>
                <c:pt idx="608">
                  <c:v>73.049219687875137</c:v>
                </c:pt>
                <c:pt idx="609">
                  <c:v>73.169267707082824</c:v>
                </c:pt>
                <c:pt idx="610">
                  <c:v>73.289315726290511</c:v>
                </c:pt>
                <c:pt idx="611">
                  <c:v>73.409363745498197</c:v>
                </c:pt>
                <c:pt idx="612">
                  <c:v>73.52941176470587</c:v>
                </c:pt>
                <c:pt idx="613">
                  <c:v>73.649459783913557</c:v>
                </c:pt>
                <c:pt idx="614">
                  <c:v>73.769507803121243</c:v>
                </c:pt>
                <c:pt idx="615">
                  <c:v>73.88955582232893</c:v>
                </c:pt>
                <c:pt idx="616">
                  <c:v>74.009603841536602</c:v>
                </c:pt>
                <c:pt idx="617">
                  <c:v>74.129651860744289</c:v>
                </c:pt>
                <c:pt idx="618">
                  <c:v>74.249699879951976</c:v>
                </c:pt>
                <c:pt idx="619">
                  <c:v>74.369747899159663</c:v>
                </c:pt>
                <c:pt idx="620">
                  <c:v>74.489795918367335</c:v>
                </c:pt>
                <c:pt idx="621">
                  <c:v>74.609843937575022</c:v>
                </c:pt>
                <c:pt idx="622">
                  <c:v>74.729891956782708</c:v>
                </c:pt>
                <c:pt idx="623">
                  <c:v>74.849939975990395</c:v>
                </c:pt>
                <c:pt idx="624">
                  <c:v>74.969987995198068</c:v>
                </c:pt>
                <c:pt idx="625">
                  <c:v>75.090036014405754</c:v>
                </c:pt>
                <c:pt idx="626">
                  <c:v>75.210084033613441</c:v>
                </c:pt>
                <c:pt idx="627">
                  <c:v>75.330132052821128</c:v>
                </c:pt>
                <c:pt idx="628">
                  <c:v>75.4501800720288</c:v>
                </c:pt>
                <c:pt idx="629">
                  <c:v>75.570228091236487</c:v>
                </c:pt>
                <c:pt idx="630">
                  <c:v>75.690276110444174</c:v>
                </c:pt>
                <c:pt idx="631">
                  <c:v>75.81032412965186</c:v>
                </c:pt>
                <c:pt idx="632">
                  <c:v>75.930372148859533</c:v>
                </c:pt>
                <c:pt idx="633">
                  <c:v>76.05042016806722</c:v>
                </c:pt>
                <c:pt idx="634">
                  <c:v>76.170468187274906</c:v>
                </c:pt>
                <c:pt idx="635">
                  <c:v>76.290516206482593</c:v>
                </c:pt>
                <c:pt idx="636">
                  <c:v>76.410564225690266</c:v>
                </c:pt>
                <c:pt idx="637">
                  <c:v>76.530612244897952</c:v>
                </c:pt>
                <c:pt idx="638">
                  <c:v>76.650660264105639</c:v>
                </c:pt>
                <c:pt idx="639">
                  <c:v>76.770708283313326</c:v>
                </c:pt>
                <c:pt idx="640">
                  <c:v>76.890756302520998</c:v>
                </c:pt>
                <c:pt idx="641">
                  <c:v>77.010804321728685</c:v>
                </c:pt>
                <c:pt idx="642">
                  <c:v>77.130852340936372</c:v>
                </c:pt>
                <c:pt idx="643">
                  <c:v>77.250900360144044</c:v>
                </c:pt>
                <c:pt idx="644">
                  <c:v>77.370948379351731</c:v>
                </c:pt>
                <c:pt idx="645">
                  <c:v>77.490996398559417</c:v>
                </c:pt>
                <c:pt idx="646">
                  <c:v>77.611044417767104</c:v>
                </c:pt>
                <c:pt idx="647">
                  <c:v>77.731092436974777</c:v>
                </c:pt>
                <c:pt idx="648">
                  <c:v>77.851140456182463</c:v>
                </c:pt>
                <c:pt idx="649">
                  <c:v>77.97118847539015</c:v>
                </c:pt>
                <c:pt idx="650">
                  <c:v>78.091236494597837</c:v>
                </c:pt>
                <c:pt idx="651">
                  <c:v>78.211284513805509</c:v>
                </c:pt>
                <c:pt idx="652">
                  <c:v>78.331332533013196</c:v>
                </c:pt>
                <c:pt idx="653">
                  <c:v>78.451380552220883</c:v>
                </c:pt>
                <c:pt idx="654">
                  <c:v>78.571428571428569</c:v>
                </c:pt>
                <c:pt idx="655">
                  <c:v>78.691476590636242</c:v>
                </c:pt>
                <c:pt idx="656">
                  <c:v>78.811524609843929</c:v>
                </c:pt>
                <c:pt idx="657">
                  <c:v>78.931572629051615</c:v>
                </c:pt>
                <c:pt idx="658">
                  <c:v>79.051620648259302</c:v>
                </c:pt>
                <c:pt idx="659">
                  <c:v>79.171668667466975</c:v>
                </c:pt>
                <c:pt idx="660">
                  <c:v>79.291716686674661</c:v>
                </c:pt>
                <c:pt idx="661">
                  <c:v>79.411764705882348</c:v>
                </c:pt>
                <c:pt idx="662">
                  <c:v>79.531812725090035</c:v>
                </c:pt>
                <c:pt idx="663">
                  <c:v>79.651860744297707</c:v>
                </c:pt>
                <c:pt idx="664">
                  <c:v>79.771908763505394</c:v>
                </c:pt>
                <c:pt idx="665">
                  <c:v>79.891956782713081</c:v>
                </c:pt>
                <c:pt idx="666">
                  <c:v>80.012004801920767</c:v>
                </c:pt>
                <c:pt idx="667">
                  <c:v>80.13205282112844</c:v>
                </c:pt>
                <c:pt idx="668">
                  <c:v>80.252100840336126</c:v>
                </c:pt>
                <c:pt idx="669">
                  <c:v>80.372148859543813</c:v>
                </c:pt>
                <c:pt idx="670">
                  <c:v>80.4921968787515</c:v>
                </c:pt>
                <c:pt idx="671">
                  <c:v>80.612244897959172</c:v>
                </c:pt>
                <c:pt idx="672">
                  <c:v>80.732292917166859</c:v>
                </c:pt>
                <c:pt idx="673">
                  <c:v>80.852340936374546</c:v>
                </c:pt>
                <c:pt idx="674">
                  <c:v>80.972388955582232</c:v>
                </c:pt>
                <c:pt idx="675">
                  <c:v>81.092436974789905</c:v>
                </c:pt>
                <c:pt idx="676">
                  <c:v>81.212484993997592</c:v>
                </c:pt>
                <c:pt idx="677">
                  <c:v>81.332533013205278</c:v>
                </c:pt>
                <c:pt idx="678">
                  <c:v>81.452581032412965</c:v>
                </c:pt>
                <c:pt idx="679">
                  <c:v>81.572629051620638</c:v>
                </c:pt>
                <c:pt idx="680">
                  <c:v>81.692677070828324</c:v>
                </c:pt>
                <c:pt idx="681">
                  <c:v>81.812725090036011</c:v>
                </c:pt>
                <c:pt idx="682">
                  <c:v>81.932773109243698</c:v>
                </c:pt>
                <c:pt idx="683">
                  <c:v>82.05282112845137</c:v>
                </c:pt>
                <c:pt idx="684">
                  <c:v>82.172869147659057</c:v>
                </c:pt>
                <c:pt idx="685">
                  <c:v>82.292917166866744</c:v>
                </c:pt>
                <c:pt idx="686">
                  <c:v>82.412965186074416</c:v>
                </c:pt>
                <c:pt idx="687">
                  <c:v>82.533013205282103</c:v>
                </c:pt>
                <c:pt idx="688">
                  <c:v>82.65306122448979</c:v>
                </c:pt>
                <c:pt idx="689">
                  <c:v>82.773109243697476</c:v>
                </c:pt>
                <c:pt idx="690">
                  <c:v>82.893157262905149</c:v>
                </c:pt>
                <c:pt idx="691">
                  <c:v>83.013205282112835</c:v>
                </c:pt>
                <c:pt idx="692">
                  <c:v>83.133253301320522</c:v>
                </c:pt>
                <c:pt idx="693">
                  <c:v>83.253301320528209</c:v>
                </c:pt>
                <c:pt idx="694">
                  <c:v>83.373349339735881</c:v>
                </c:pt>
                <c:pt idx="695">
                  <c:v>83.493397358943568</c:v>
                </c:pt>
                <c:pt idx="696">
                  <c:v>83.613445378151255</c:v>
                </c:pt>
                <c:pt idx="697">
                  <c:v>83.733493397358941</c:v>
                </c:pt>
                <c:pt idx="698">
                  <c:v>83.853541416566614</c:v>
                </c:pt>
                <c:pt idx="699">
                  <c:v>83.973589435774301</c:v>
                </c:pt>
                <c:pt idx="700">
                  <c:v>84.093637454981987</c:v>
                </c:pt>
                <c:pt idx="701">
                  <c:v>84.213685474189674</c:v>
                </c:pt>
                <c:pt idx="702">
                  <c:v>84.333733493397347</c:v>
                </c:pt>
                <c:pt idx="703">
                  <c:v>84.453781512605033</c:v>
                </c:pt>
                <c:pt idx="704">
                  <c:v>84.57382953181272</c:v>
                </c:pt>
                <c:pt idx="705">
                  <c:v>84.693877551020407</c:v>
                </c:pt>
                <c:pt idx="706">
                  <c:v>84.813925570228079</c:v>
                </c:pt>
                <c:pt idx="707">
                  <c:v>84.933973589435766</c:v>
                </c:pt>
                <c:pt idx="708">
                  <c:v>85.054021608643453</c:v>
                </c:pt>
                <c:pt idx="709">
                  <c:v>85.174069627851139</c:v>
                </c:pt>
                <c:pt idx="710">
                  <c:v>85.294117647058812</c:v>
                </c:pt>
                <c:pt idx="711">
                  <c:v>85.414165666266499</c:v>
                </c:pt>
                <c:pt idx="712">
                  <c:v>85.534213685474185</c:v>
                </c:pt>
                <c:pt idx="713">
                  <c:v>85.654261704681872</c:v>
                </c:pt>
                <c:pt idx="714">
                  <c:v>85.774309723889544</c:v>
                </c:pt>
                <c:pt idx="715">
                  <c:v>85.894357743097231</c:v>
                </c:pt>
                <c:pt idx="716">
                  <c:v>86.014405762304918</c:v>
                </c:pt>
                <c:pt idx="717">
                  <c:v>86.134453781512605</c:v>
                </c:pt>
                <c:pt idx="718">
                  <c:v>86.254501800720277</c:v>
                </c:pt>
                <c:pt idx="719">
                  <c:v>86.374549819927964</c:v>
                </c:pt>
                <c:pt idx="720">
                  <c:v>86.49459783913565</c:v>
                </c:pt>
                <c:pt idx="721">
                  <c:v>86.614645858343337</c:v>
                </c:pt>
                <c:pt idx="722">
                  <c:v>86.73469387755101</c:v>
                </c:pt>
                <c:pt idx="723">
                  <c:v>86.854741896758696</c:v>
                </c:pt>
                <c:pt idx="724">
                  <c:v>86.974789915966383</c:v>
                </c:pt>
                <c:pt idx="725">
                  <c:v>87.09483793517407</c:v>
                </c:pt>
                <c:pt idx="726">
                  <c:v>87.214885954381742</c:v>
                </c:pt>
                <c:pt idx="727">
                  <c:v>87.334933973589429</c:v>
                </c:pt>
                <c:pt idx="728">
                  <c:v>87.454981992797116</c:v>
                </c:pt>
                <c:pt idx="729">
                  <c:v>87.575030012004788</c:v>
                </c:pt>
                <c:pt idx="730">
                  <c:v>87.695078031212475</c:v>
                </c:pt>
                <c:pt idx="731">
                  <c:v>87.815126050420162</c:v>
                </c:pt>
                <c:pt idx="732">
                  <c:v>87.935174069627848</c:v>
                </c:pt>
                <c:pt idx="733">
                  <c:v>88.055222088835521</c:v>
                </c:pt>
                <c:pt idx="734">
                  <c:v>88.175270108043208</c:v>
                </c:pt>
                <c:pt idx="735">
                  <c:v>88.295318127250894</c:v>
                </c:pt>
                <c:pt idx="736">
                  <c:v>88.415366146458581</c:v>
                </c:pt>
                <c:pt idx="737">
                  <c:v>88.535414165666253</c:v>
                </c:pt>
                <c:pt idx="738">
                  <c:v>88.65546218487394</c:v>
                </c:pt>
                <c:pt idx="739">
                  <c:v>88.775510204081627</c:v>
                </c:pt>
                <c:pt idx="740">
                  <c:v>88.895558223289314</c:v>
                </c:pt>
                <c:pt idx="741">
                  <c:v>89.015606242496986</c:v>
                </c:pt>
                <c:pt idx="742">
                  <c:v>89.135654261704673</c:v>
                </c:pt>
                <c:pt idx="743">
                  <c:v>89.255702280912359</c:v>
                </c:pt>
                <c:pt idx="744">
                  <c:v>89.375750300120046</c:v>
                </c:pt>
                <c:pt idx="745">
                  <c:v>89.495798319327719</c:v>
                </c:pt>
                <c:pt idx="746">
                  <c:v>89.615846338535405</c:v>
                </c:pt>
                <c:pt idx="747">
                  <c:v>89.735894357743092</c:v>
                </c:pt>
                <c:pt idx="748">
                  <c:v>89.855942376950779</c:v>
                </c:pt>
                <c:pt idx="749">
                  <c:v>89.975990396158451</c:v>
                </c:pt>
                <c:pt idx="750">
                  <c:v>90.096038415366138</c:v>
                </c:pt>
                <c:pt idx="751">
                  <c:v>90.216086434573825</c:v>
                </c:pt>
                <c:pt idx="752">
                  <c:v>90.336134453781511</c:v>
                </c:pt>
                <c:pt idx="753">
                  <c:v>90.456182472989184</c:v>
                </c:pt>
                <c:pt idx="754">
                  <c:v>90.576230492196871</c:v>
                </c:pt>
                <c:pt idx="755">
                  <c:v>90.696278511404557</c:v>
                </c:pt>
                <c:pt idx="756">
                  <c:v>90.816326530612244</c:v>
                </c:pt>
                <c:pt idx="757">
                  <c:v>90.936374549819917</c:v>
                </c:pt>
                <c:pt idx="758">
                  <c:v>91.056422569027603</c:v>
                </c:pt>
                <c:pt idx="759">
                  <c:v>91.17647058823529</c:v>
                </c:pt>
                <c:pt idx="760">
                  <c:v>91.296518607442977</c:v>
                </c:pt>
                <c:pt idx="761">
                  <c:v>91.416566626650649</c:v>
                </c:pt>
                <c:pt idx="762">
                  <c:v>91.536614645858336</c:v>
                </c:pt>
                <c:pt idx="763">
                  <c:v>91.656662665066023</c:v>
                </c:pt>
                <c:pt idx="764">
                  <c:v>91.776710684273709</c:v>
                </c:pt>
                <c:pt idx="765">
                  <c:v>91.896758703481382</c:v>
                </c:pt>
                <c:pt idx="766">
                  <c:v>92.016806722689068</c:v>
                </c:pt>
                <c:pt idx="767">
                  <c:v>92.136854741896755</c:v>
                </c:pt>
                <c:pt idx="768">
                  <c:v>92.256902761104442</c:v>
                </c:pt>
                <c:pt idx="769">
                  <c:v>92.376950780312114</c:v>
                </c:pt>
                <c:pt idx="770">
                  <c:v>92.496998799519801</c:v>
                </c:pt>
                <c:pt idx="771">
                  <c:v>92.617046818727488</c:v>
                </c:pt>
                <c:pt idx="772">
                  <c:v>92.73709483793516</c:v>
                </c:pt>
                <c:pt idx="773">
                  <c:v>92.857142857142847</c:v>
                </c:pt>
                <c:pt idx="774">
                  <c:v>92.977190876350534</c:v>
                </c:pt>
                <c:pt idx="775">
                  <c:v>93.09723889555822</c:v>
                </c:pt>
                <c:pt idx="776">
                  <c:v>93.217286914765893</c:v>
                </c:pt>
                <c:pt idx="777">
                  <c:v>93.33733493397358</c:v>
                </c:pt>
                <c:pt idx="778">
                  <c:v>93.457382953181266</c:v>
                </c:pt>
                <c:pt idx="779">
                  <c:v>93.577430972388953</c:v>
                </c:pt>
                <c:pt idx="780">
                  <c:v>93.697478991596626</c:v>
                </c:pt>
                <c:pt idx="781">
                  <c:v>93.817527010804312</c:v>
                </c:pt>
                <c:pt idx="782">
                  <c:v>93.937575030011999</c:v>
                </c:pt>
                <c:pt idx="783">
                  <c:v>94.057623049219686</c:v>
                </c:pt>
                <c:pt idx="784">
                  <c:v>94.177671068427358</c:v>
                </c:pt>
                <c:pt idx="785">
                  <c:v>94.297719087635045</c:v>
                </c:pt>
                <c:pt idx="786">
                  <c:v>94.417767106842732</c:v>
                </c:pt>
                <c:pt idx="787">
                  <c:v>94.537815126050418</c:v>
                </c:pt>
                <c:pt idx="788">
                  <c:v>94.657863145258091</c:v>
                </c:pt>
                <c:pt idx="789">
                  <c:v>94.777911164465777</c:v>
                </c:pt>
                <c:pt idx="790">
                  <c:v>94.897959183673464</c:v>
                </c:pt>
                <c:pt idx="791">
                  <c:v>95.018007202881151</c:v>
                </c:pt>
                <c:pt idx="792">
                  <c:v>95.138055222088823</c:v>
                </c:pt>
                <c:pt idx="793">
                  <c:v>95.25810324129651</c:v>
                </c:pt>
                <c:pt idx="794">
                  <c:v>95.378151260504197</c:v>
                </c:pt>
                <c:pt idx="795">
                  <c:v>95.498199279711883</c:v>
                </c:pt>
                <c:pt idx="796">
                  <c:v>95.618247298919556</c:v>
                </c:pt>
                <c:pt idx="797">
                  <c:v>95.738295318127243</c:v>
                </c:pt>
                <c:pt idx="798">
                  <c:v>95.858343337334929</c:v>
                </c:pt>
                <c:pt idx="799">
                  <c:v>95.978391356542616</c:v>
                </c:pt>
                <c:pt idx="800">
                  <c:v>96.098439375750289</c:v>
                </c:pt>
                <c:pt idx="801">
                  <c:v>96.218487394957975</c:v>
                </c:pt>
                <c:pt idx="802">
                  <c:v>96.338535414165662</c:v>
                </c:pt>
                <c:pt idx="803">
                  <c:v>96.458583433373349</c:v>
                </c:pt>
                <c:pt idx="804">
                  <c:v>96.578631452581021</c:v>
                </c:pt>
                <c:pt idx="805">
                  <c:v>96.698679471788708</c:v>
                </c:pt>
                <c:pt idx="806">
                  <c:v>96.818727490996395</c:v>
                </c:pt>
                <c:pt idx="807">
                  <c:v>96.938775510204081</c:v>
                </c:pt>
                <c:pt idx="808">
                  <c:v>97.058823529411754</c:v>
                </c:pt>
                <c:pt idx="809">
                  <c:v>97.178871548619441</c:v>
                </c:pt>
                <c:pt idx="810">
                  <c:v>97.298919567827127</c:v>
                </c:pt>
                <c:pt idx="811">
                  <c:v>97.4189675870348</c:v>
                </c:pt>
                <c:pt idx="812">
                  <c:v>97.539015606242486</c:v>
                </c:pt>
                <c:pt idx="813">
                  <c:v>97.659063625450173</c:v>
                </c:pt>
                <c:pt idx="814">
                  <c:v>97.77911164465786</c:v>
                </c:pt>
                <c:pt idx="815">
                  <c:v>97.899159663865532</c:v>
                </c:pt>
                <c:pt idx="816">
                  <c:v>98.019207683073219</c:v>
                </c:pt>
                <c:pt idx="817">
                  <c:v>98.139255702280906</c:v>
                </c:pt>
                <c:pt idx="818">
                  <c:v>98.259303721488592</c:v>
                </c:pt>
                <c:pt idx="819">
                  <c:v>98.379351740696265</c:v>
                </c:pt>
                <c:pt idx="820">
                  <c:v>98.499399759903952</c:v>
                </c:pt>
                <c:pt idx="821">
                  <c:v>98.619447779111638</c:v>
                </c:pt>
                <c:pt idx="822">
                  <c:v>98.739495798319325</c:v>
                </c:pt>
                <c:pt idx="823">
                  <c:v>98.859543817526998</c:v>
                </c:pt>
                <c:pt idx="824">
                  <c:v>98.979591836734684</c:v>
                </c:pt>
                <c:pt idx="825">
                  <c:v>99.099639855942371</c:v>
                </c:pt>
                <c:pt idx="826">
                  <c:v>99.219687875150058</c:v>
                </c:pt>
                <c:pt idx="827">
                  <c:v>99.33973589435773</c:v>
                </c:pt>
                <c:pt idx="828">
                  <c:v>99.459783913565417</c:v>
                </c:pt>
                <c:pt idx="829">
                  <c:v>99.579831932773104</c:v>
                </c:pt>
                <c:pt idx="830">
                  <c:v>99.69987995198079</c:v>
                </c:pt>
                <c:pt idx="831">
                  <c:v>99.819927971188463</c:v>
                </c:pt>
                <c:pt idx="832">
                  <c:v>99.93997599039615</c:v>
                </c:pt>
              </c:numCache>
            </c:numRef>
          </c:xVal>
          <c:yVal>
            <c:numRef>
              <c:f>'Part D'!$F$25:$F$857</c:f>
              <c:numCache>
                <c:formatCode>General</c:formatCode>
                <c:ptCount val="833"/>
                <c:pt idx="0">
                  <c:v>349000</c:v>
                </c:pt>
                <c:pt idx="1">
                  <c:v>349500</c:v>
                </c:pt>
                <c:pt idx="2">
                  <c:v>359000</c:v>
                </c:pt>
                <c:pt idx="3">
                  <c:v>365000</c:v>
                </c:pt>
                <c:pt idx="4">
                  <c:v>375000</c:v>
                </c:pt>
                <c:pt idx="5">
                  <c:v>379000</c:v>
                </c:pt>
                <c:pt idx="6">
                  <c:v>385000</c:v>
                </c:pt>
                <c:pt idx="7">
                  <c:v>389000</c:v>
                </c:pt>
                <c:pt idx="8">
                  <c:v>395000</c:v>
                </c:pt>
                <c:pt idx="9">
                  <c:v>399000</c:v>
                </c:pt>
                <c:pt idx="10">
                  <c:v>399999</c:v>
                </c:pt>
                <c:pt idx="11">
                  <c:v>409999</c:v>
                </c:pt>
                <c:pt idx="12">
                  <c:v>419000</c:v>
                </c:pt>
                <c:pt idx="13">
                  <c:v>425000</c:v>
                </c:pt>
                <c:pt idx="14">
                  <c:v>429000</c:v>
                </c:pt>
                <c:pt idx="15">
                  <c:v>436000</c:v>
                </c:pt>
                <c:pt idx="16">
                  <c:v>439999</c:v>
                </c:pt>
                <c:pt idx="17">
                  <c:v>448000</c:v>
                </c:pt>
                <c:pt idx="18">
                  <c:v>448000</c:v>
                </c:pt>
                <c:pt idx="19">
                  <c:v>449000</c:v>
                </c:pt>
                <c:pt idx="20">
                  <c:v>449000</c:v>
                </c:pt>
                <c:pt idx="21">
                  <c:v>450000</c:v>
                </c:pt>
                <c:pt idx="22">
                  <c:v>459000</c:v>
                </c:pt>
                <c:pt idx="23">
                  <c:v>469000</c:v>
                </c:pt>
                <c:pt idx="24">
                  <c:v>470000</c:v>
                </c:pt>
                <c:pt idx="25">
                  <c:v>470000</c:v>
                </c:pt>
                <c:pt idx="26">
                  <c:v>485000</c:v>
                </c:pt>
                <c:pt idx="27">
                  <c:v>490000</c:v>
                </c:pt>
                <c:pt idx="28">
                  <c:v>495000</c:v>
                </c:pt>
                <c:pt idx="29">
                  <c:v>495000</c:v>
                </c:pt>
                <c:pt idx="30">
                  <c:v>499000</c:v>
                </c:pt>
                <c:pt idx="31">
                  <c:v>499000</c:v>
                </c:pt>
                <c:pt idx="32">
                  <c:v>499000</c:v>
                </c:pt>
                <c:pt idx="33">
                  <c:v>499000</c:v>
                </c:pt>
                <c:pt idx="34">
                  <c:v>499000</c:v>
                </c:pt>
                <c:pt idx="35">
                  <c:v>499000</c:v>
                </c:pt>
                <c:pt idx="36">
                  <c:v>499000</c:v>
                </c:pt>
                <c:pt idx="37">
                  <c:v>499900</c:v>
                </c:pt>
                <c:pt idx="38">
                  <c:v>515000</c:v>
                </c:pt>
                <c:pt idx="39">
                  <c:v>520000</c:v>
                </c:pt>
                <c:pt idx="40">
                  <c:v>525000</c:v>
                </c:pt>
                <c:pt idx="41">
                  <c:v>525000</c:v>
                </c:pt>
                <c:pt idx="42">
                  <c:v>529900</c:v>
                </c:pt>
                <c:pt idx="43">
                  <c:v>530000</c:v>
                </c:pt>
                <c:pt idx="44">
                  <c:v>530000</c:v>
                </c:pt>
                <c:pt idx="45">
                  <c:v>530000</c:v>
                </c:pt>
                <c:pt idx="46">
                  <c:v>531300</c:v>
                </c:pt>
                <c:pt idx="47">
                  <c:v>535000</c:v>
                </c:pt>
                <c:pt idx="48">
                  <c:v>539000</c:v>
                </c:pt>
                <c:pt idx="49">
                  <c:v>540000</c:v>
                </c:pt>
                <c:pt idx="50">
                  <c:v>545000</c:v>
                </c:pt>
                <c:pt idx="51">
                  <c:v>548000</c:v>
                </c:pt>
                <c:pt idx="52">
                  <c:v>549000</c:v>
                </c:pt>
                <c:pt idx="53">
                  <c:v>549000</c:v>
                </c:pt>
                <c:pt idx="54">
                  <c:v>549000</c:v>
                </c:pt>
                <c:pt idx="55">
                  <c:v>549900</c:v>
                </c:pt>
                <c:pt idx="56">
                  <c:v>549900</c:v>
                </c:pt>
                <c:pt idx="57">
                  <c:v>550000</c:v>
                </c:pt>
                <c:pt idx="58">
                  <c:v>555500</c:v>
                </c:pt>
                <c:pt idx="59">
                  <c:v>559800</c:v>
                </c:pt>
                <c:pt idx="60">
                  <c:v>559999</c:v>
                </c:pt>
                <c:pt idx="61">
                  <c:v>560000</c:v>
                </c:pt>
                <c:pt idx="62">
                  <c:v>570000</c:v>
                </c:pt>
                <c:pt idx="63">
                  <c:v>570000</c:v>
                </c:pt>
                <c:pt idx="64">
                  <c:v>575000</c:v>
                </c:pt>
                <c:pt idx="65">
                  <c:v>575000</c:v>
                </c:pt>
                <c:pt idx="66">
                  <c:v>585000</c:v>
                </c:pt>
                <c:pt idx="67">
                  <c:v>585000</c:v>
                </c:pt>
                <c:pt idx="68">
                  <c:v>585000</c:v>
                </c:pt>
                <c:pt idx="69">
                  <c:v>589000</c:v>
                </c:pt>
                <c:pt idx="70">
                  <c:v>589000</c:v>
                </c:pt>
                <c:pt idx="71">
                  <c:v>589000</c:v>
                </c:pt>
                <c:pt idx="72">
                  <c:v>589000</c:v>
                </c:pt>
                <c:pt idx="73">
                  <c:v>595000</c:v>
                </c:pt>
                <c:pt idx="74">
                  <c:v>599000</c:v>
                </c:pt>
                <c:pt idx="75">
                  <c:v>599000</c:v>
                </c:pt>
                <c:pt idx="76">
                  <c:v>599000</c:v>
                </c:pt>
                <c:pt idx="77">
                  <c:v>599000</c:v>
                </c:pt>
                <c:pt idx="78">
                  <c:v>599000</c:v>
                </c:pt>
                <c:pt idx="79">
                  <c:v>599000</c:v>
                </c:pt>
                <c:pt idx="80">
                  <c:v>599000</c:v>
                </c:pt>
                <c:pt idx="81">
                  <c:v>599500</c:v>
                </c:pt>
                <c:pt idx="82">
                  <c:v>599995</c:v>
                </c:pt>
                <c:pt idx="83">
                  <c:v>599995</c:v>
                </c:pt>
                <c:pt idx="84">
                  <c:v>599999</c:v>
                </c:pt>
                <c:pt idx="85">
                  <c:v>600000</c:v>
                </c:pt>
                <c:pt idx="86">
                  <c:v>605000</c:v>
                </c:pt>
                <c:pt idx="87">
                  <c:v>608000</c:v>
                </c:pt>
                <c:pt idx="88">
                  <c:v>614000</c:v>
                </c:pt>
                <c:pt idx="89">
                  <c:v>619770</c:v>
                </c:pt>
                <c:pt idx="90">
                  <c:v>620000</c:v>
                </c:pt>
                <c:pt idx="91">
                  <c:v>624900</c:v>
                </c:pt>
                <c:pt idx="92">
                  <c:v>625000</c:v>
                </c:pt>
                <c:pt idx="93">
                  <c:v>625000</c:v>
                </c:pt>
                <c:pt idx="94">
                  <c:v>629000</c:v>
                </c:pt>
                <c:pt idx="95">
                  <c:v>629000</c:v>
                </c:pt>
                <c:pt idx="96">
                  <c:v>638000</c:v>
                </c:pt>
                <c:pt idx="97">
                  <c:v>639000</c:v>
                </c:pt>
                <c:pt idx="98">
                  <c:v>639000</c:v>
                </c:pt>
                <c:pt idx="99">
                  <c:v>640000</c:v>
                </c:pt>
                <c:pt idx="100">
                  <c:v>640000</c:v>
                </c:pt>
                <c:pt idx="101">
                  <c:v>644000</c:v>
                </c:pt>
                <c:pt idx="102">
                  <c:v>649000</c:v>
                </c:pt>
                <c:pt idx="103">
                  <c:v>649000</c:v>
                </c:pt>
                <c:pt idx="104">
                  <c:v>649000</c:v>
                </c:pt>
                <c:pt idx="105">
                  <c:v>649500</c:v>
                </c:pt>
                <c:pt idx="106">
                  <c:v>649500</c:v>
                </c:pt>
                <c:pt idx="107">
                  <c:v>650000</c:v>
                </c:pt>
                <c:pt idx="108">
                  <c:v>650000</c:v>
                </c:pt>
                <c:pt idx="109">
                  <c:v>650000</c:v>
                </c:pt>
                <c:pt idx="110">
                  <c:v>650000</c:v>
                </c:pt>
                <c:pt idx="111">
                  <c:v>650000</c:v>
                </c:pt>
                <c:pt idx="112">
                  <c:v>655000</c:v>
                </c:pt>
                <c:pt idx="113">
                  <c:v>659000</c:v>
                </c:pt>
                <c:pt idx="114">
                  <c:v>660000</c:v>
                </c:pt>
                <c:pt idx="115">
                  <c:v>660000</c:v>
                </c:pt>
                <c:pt idx="116">
                  <c:v>670000</c:v>
                </c:pt>
                <c:pt idx="117">
                  <c:v>675000</c:v>
                </c:pt>
                <c:pt idx="118">
                  <c:v>675500</c:v>
                </c:pt>
                <c:pt idx="119">
                  <c:v>679000</c:v>
                </c:pt>
                <c:pt idx="120">
                  <c:v>679000</c:v>
                </c:pt>
                <c:pt idx="121">
                  <c:v>679500</c:v>
                </c:pt>
                <c:pt idx="122">
                  <c:v>679900</c:v>
                </c:pt>
                <c:pt idx="123">
                  <c:v>680000</c:v>
                </c:pt>
                <c:pt idx="124">
                  <c:v>680000</c:v>
                </c:pt>
                <c:pt idx="125">
                  <c:v>685000</c:v>
                </c:pt>
                <c:pt idx="126">
                  <c:v>689900</c:v>
                </c:pt>
                <c:pt idx="127">
                  <c:v>690000</c:v>
                </c:pt>
                <c:pt idx="128">
                  <c:v>695000</c:v>
                </c:pt>
                <c:pt idx="129">
                  <c:v>695000</c:v>
                </c:pt>
                <c:pt idx="130">
                  <c:v>695000</c:v>
                </c:pt>
                <c:pt idx="131">
                  <c:v>695000</c:v>
                </c:pt>
                <c:pt idx="132">
                  <c:v>698000</c:v>
                </c:pt>
                <c:pt idx="133">
                  <c:v>699000</c:v>
                </c:pt>
                <c:pt idx="134">
                  <c:v>699000</c:v>
                </c:pt>
                <c:pt idx="135">
                  <c:v>699000</c:v>
                </c:pt>
                <c:pt idx="136">
                  <c:v>699000</c:v>
                </c:pt>
                <c:pt idx="137">
                  <c:v>699000</c:v>
                </c:pt>
                <c:pt idx="138">
                  <c:v>699000</c:v>
                </c:pt>
                <c:pt idx="139">
                  <c:v>699900</c:v>
                </c:pt>
                <c:pt idx="140">
                  <c:v>699950</c:v>
                </c:pt>
                <c:pt idx="141">
                  <c:v>699999</c:v>
                </c:pt>
                <c:pt idx="142">
                  <c:v>710000</c:v>
                </c:pt>
                <c:pt idx="143">
                  <c:v>714900</c:v>
                </c:pt>
                <c:pt idx="144">
                  <c:v>720000</c:v>
                </c:pt>
                <c:pt idx="145">
                  <c:v>724900</c:v>
                </c:pt>
                <c:pt idx="146">
                  <c:v>725000</c:v>
                </c:pt>
                <c:pt idx="147">
                  <c:v>725000</c:v>
                </c:pt>
                <c:pt idx="148">
                  <c:v>726000</c:v>
                </c:pt>
                <c:pt idx="149">
                  <c:v>729000</c:v>
                </c:pt>
                <c:pt idx="150">
                  <c:v>729000</c:v>
                </c:pt>
                <c:pt idx="151">
                  <c:v>729000</c:v>
                </c:pt>
                <c:pt idx="152">
                  <c:v>735000</c:v>
                </c:pt>
                <c:pt idx="153">
                  <c:v>735000</c:v>
                </c:pt>
                <c:pt idx="154">
                  <c:v>739000</c:v>
                </c:pt>
                <c:pt idx="155">
                  <c:v>739000</c:v>
                </c:pt>
                <c:pt idx="156">
                  <c:v>740000</c:v>
                </c:pt>
                <c:pt idx="157">
                  <c:v>748000</c:v>
                </c:pt>
                <c:pt idx="158">
                  <c:v>749000</c:v>
                </c:pt>
                <c:pt idx="159">
                  <c:v>749000</c:v>
                </c:pt>
                <c:pt idx="160">
                  <c:v>749000</c:v>
                </c:pt>
                <c:pt idx="161">
                  <c:v>749000</c:v>
                </c:pt>
                <c:pt idx="162">
                  <c:v>749000</c:v>
                </c:pt>
                <c:pt idx="163">
                  <c:v>749000</c:v>
                </c:pt>
                <c:pt idx="164">
                  <c:v>749000</c:v>
                </c:pt>
                <c:pt idx="165">
                  <c:v>749000</c:v>
                </c:pt>
                <c:pt idx="166">
                  <c:v>749000</c:v>
                </c:pt>
                <c:pt idx="167">
                  <c:v>749900</c:v>
                </c:pt>
                <c:pt idx="168">
                  <c:v>749990</c:v>
                </c:pt>
                <c:pt idx="169">
                  <c:v>750000</c:v>
                </c:pt>
                <c:pt idx="170">
                  <c:v>750000</c:v>
                </c:pt>
                <c:pt idx="171">
                  <c:v>750000</c:v>
                </c:pt>
                <c:pt idx="172">
                  <c:v>755000</c:v>
                </c:pt>
                <c:pt idx="173">
                  <c:v>759900</c:v>
                </c:pt>
                <c:pt idx="174">
                  <c:v>765000</c:v>
                </c:pt>
                <c:pt idx="175">
                  <c:v>769000</c:v>
                </c:pt>
                <c:pt idx="176">
                  <c:v>774900</c:v>
                </c:pt>
                <c:pt idx="177">
                  <c:v>775000</c:v>
                </c:pt>
                <c:pt idx="178">
                  <c:v>779000</c:v>
                </c:pt>
                <c:pt idx="179">
                  <c:v>783000</c:v>
                </c:pt>
                <c:pt idx="180">
                  <c:v>784900</c:v>
                </c:pt>
                <c:pt idx="181">
                  <c:v>785000</c:v>
                </c:pt>
                <c:pt idx="182">
                  <c:v>788000</c:v>
                </c:pt>
                <c:pt idx="183">
                  <c:v>789000</c:v>
                </c:pt>
                <c:pt idx="184">
                  <c:v>789900</c:v>
                </c:pt>
                <c:pt idx="185">
                  <c:v>795000</c:v>
                </c:pt>
                <c:pt idx="186">
                  <c:v>795000</c:v>
                </c:pt>
                <c:pt idx="187">
                  <c:v>795000</c:v>
                </c:pt>
                <c:pt idx="188">
                  <c:v>795000</c:v>
                </c:pt>
                <c:pt idx="189">
                  <c:v>798000</c:v>
                </c:pt>
                <c:pt idx="190">
                  <c:v>799000</c:v>
                </c:pt>
                <c:pt idx="191">
                  <c:v>799000</c:v>
                </c:pt>
                <c:pt idx="192">
                  <c:v>799000</c:v>
                </c:pt>
                <c:pt idx="193">
                  <c:v>799000</c:v>
                </c:pt>
                <c:pt idx="194">
                  <c:v>799000</c:v>
                </c:pt>
                <c:pt idx="195">
                  <c:v>799000</c:v>
                </c:pt>
                <c:pt idx="196">
                  <c:v>799900</c:v>
                </c:pt>
                <c:pt idx="197">
                  <c:v>805000</c:v>
                </c:pt>
                <c:pt idx="198">
                  <c:v>820000</c:v>
                </c:pt>
                <c:pt idx="199">
                  <c:v>825000</c:v>
                </c:pt>
                <c:pt idx="200">
                  <c:v>825000</c:v>
                </c:pt>
                <c:pt idx="201">
                  <c:v>825000</c:v>
                </c:pt>
                <c:pt idx="202">
                  <c:v>829000</c:v>
                </c:pt>
                <c:pt idx="203">
                  <c:v>835000</c:v>
                </c:pt>
                <c:pt idx="204">
                  <c:v>835000</c:v>
                </c:pt>
                <c:pt idx="205">
                  <c:v>844000</c:v>
                </c:pt>
                <c:pt idx="206">
                  <c:v>849000</c:v>
                </c:pt>
                <c:pt idx="207">
                  <c:v>849000</c:v>
                </c:pt>
                <c:pt idx="208">
                  <c:v>849000</c:v>
                </c:pt>
                <c:pt idx="209">
                  <c:v>849000</c:v>
                </c:pt>
                <c:pt idx="210">
                  <c:v>849000</c:v>
                </c:pt>
                <c:pt idx="211">
                  <c:v>849500</c:v>
                </c:pt>
                <c:pt idx="212">
                  <c:v>849900</c:v>
                </c:pt>
                <c:pt idx="213">
                  <c:v>850000</c:v>
                </c:pt>
                <c:pt idx="214">
                  <c:v>850000</c:v>
                </c:pt>
                <c:pt idx="215">
                  <c:v>850000</c:v>
                </c:pt>
                <c:pt idx="216">
                  <c:v>850000</c:v>
                </c:pt>
                <c:pt idx="217">
                  <c:v>850000</c:v>
                </c:pt>
                <c:pt idx="218">
                  <c:v>858000</c:v>
                </c:pt>
                <c:pt idx="219">
                  <c:v>860000</c:v>
                </c:pt>
                <c:pt idx="220">
                  <c:v>865000</c:v>
                </c:pt>
                <c:pt idx="221">
                  <c:v>869000</c:v>
                </c:pt>
                <c:pt idx="222">
                  <c:v>869000</c:v>
                </c:pt>
                <c:pt idx="223">
                  <c:v>875000</c:v>
                </c:pt>
                <c:pt idx="224">
                  <c:v>875000</c:v>
                </c:pt>
                <c:pt idx="225">
                  <c:v>875000</c:v>
                </c:pt>
                <c:pt idx="226">
                  <c:v>875000</c:v>
                </c:pt>
                <c:pt idx="227">
                  <c:v>879000</c:v>
                </c:pt>
                <c:pt idx="228">
                  <c:v>879000</c:v>
                </c:pt>
                <c:pt idx="229">
                  <c:v>885000</c:v>
                </c:pt>
                <c:pt idx="230">
                  <c:v>886000</c:v>
                </c:pt>
                <c:pt idx="231">
                  <c:v>888000</c:v>
                </c:pt>
                <c:pt idx="232">
                  <c:v>890000</c:v>
                </c:pt>
                <c:pt idx="233">
                  <c:v>898850</c:v>
                </c:pt>
                <c:pt idx="234">
                  <c:v>899000</c:v>
                </c:pt>
                <c:pt idx="235">
                  <c:v>899000</c:v>
                </c:pt>
                <c:pt idx="236">
                  <c:v>899000</c:v>
                </c:pt>
                <c:pt idx="237">
                  <c:v>899000</c:v>
                </c:pt>
                <c:pt idx="238">
                  <c:v>899000</c:v>
                </c:pt>
                <c:pt idx="239">
                  <c:v>899000</c:v>
                </c:pt>
                <c:pt idx="240">
                  <c:v>899000</c:v>
                </c:pt>
                <c:pt idx="241">
                  <c:v>900000</c:v>
                </c:pt>
                <c:pt idx="242">
                  <c:v>900000</c:v>
                </c:pt>
                <c:pt idx="243">
                  <c:v>900000</c:v>
                </c:pt>
                <c:pt idx="244">
                  <c:v>900000</c:v>
                </c:pt>
                <c:pt idx="245">
                  <c:v>905000</c:v>
                </c:pt>
                <c:pt idx="246">
                  <c:v>908000</c:v>
                </c:pt>
                <c:pt idx="247">
                  <c:v>909000</c:v>
                </c:pt>
                <c:pt idx="248">
                  <c:v>910000</c:v>
                </c:pt>
                <c:pt idx="249">
                  <c:v>915000</c:v>
                </c:pt>
                <c:pt idx="250">
                  <c:v>919000</c:v>
                </c:pt>
                <c:pt idx="251">
                  <c:v>925000</c:v>
                </c:pt>
                <c:pt idx="252">
                  <c:v>930000</c:v>
                </c:pt>
                <c:pt idx="253">
                  <c:v>939000</c:v>
                </c:pt>
                <c:pt idx="254">
                  <c:v>949000</c:v>
                </c:pt>
                <c:pt idx="255">
                  <c:v>949000</c:v>
                </c:pt>
                <c:pt idx="256">
                  <c:v>949000</c:v>
                </c:pt>
                <c:pt idx="257">
                  <c:v>949000</c:v>
                </c:pt>
                <c:pt idx="258">
                  <c:v>949000</c:v>
                </c:pt>
                <c:pt idx="259">
                  <c:v>949000</c:v>
                </c:pt>
                <c:pt idx="260">
                  <c:v>949000</c:v>
                </c:pt>
                <c:pt idx="261">
                  <c:v>950000</c:v>
                </c:pt>
                <c:pt idx="262">
                  <c:v>950000</c:v>
                </c:pt>
                <c:pt idx="263">
                  <c:v>950000</c:v>
                </c:pt>
                <c:pt idx="264">
                  <c:v>955000</c:v>
                </c:pt>
                <c:pt idx="265">
                  <c:v>965000</c:v>
                </c:pt>
                <c:pt idx="266">
                  <c:v>969000</c:v>
                </c:pt>
                <c:pt idx="267">
                  <c:v>975000</c:v>
                </c:pt>
                <c:pt idx="268">
                  <c:v>975000</c:v>
                </c:pt>
                <c:pt idx="269">
                  <c:v>979000</c:v>
                </c:pt>
                <c:pt idx="270">
                  <c:v>979000</c:v>
                </c:pt>
                <c:pt idx="271">
                  <c:v>985000</c:v>
                </c:pt>
                <c:pt idx="272">
                  <c:v>985000</c:v>
                </c:pt>
                <c:pt idx="273">
                  <c:v>988000</c:v>
                </c:pt>
                <c:pt idx="274">
                  <c:v>989000</c:v>
                </c:pt>
                <c:pt idx="275">
                  <c:v>990000</c:v>
                </c:pt>
                <c:pt idx="276">
                  <c:v>995000</c:v>
                </c:pt>
                <c:pt idx="277">
                  <c:v>995000</c:v>
                </c:pt>
                <c:pt idx="278">
                  <c:v>995000</c:v>
                </c:pt>
                <c:pt idx="279">
                  <c:v>995000</c:v>
                </c:pt>
                <c:pt idx="280">
                  <c:v>999000</c:v>
                </c:pt>
                <c:pt idx="281">
                  <c:v>999000</c:v>
                </c:pt>
                <c:pt idx="282">
                  <c:v>999000</c:v>
                </c:pt>
                <c:pt idx="283">
                  <c:v>999000</c:v>
                </c:pt>
                <c:pt idx="284">
                  <c:v>999000</c:v>
                </c:pt>
                <c:pt idx="285">
                  <c:v>999000</c:v>
                </c:pt>
                <c:pt idx="286">
                  <c:v>999000</c:v>
                </c:pt>
                <c:pt idx="287">
                  <c:v>999000</c:v>
                </c:pt>
                <c:pt idx="288">
                  <c:v>999800</c:v>
                </c:pt>
                <c:pt idx="289">
                  <c:v>999999</c:v>
                </c:pt>
                <c:pt idx="290">
                  <c:v>1023600</c:v>
                </c:pt>
                <c:pt idx="291">
                  <c:v>1024990</c:v>
                </c:pt>
                <c:pt idx="292">
                  <c:v>1025000</c:v>
                </c:pt>
                <c:pt idx="293">
                  <c:v>1048000</c:v>
                </c:pt>
                <c:pt idx="294">
                  <c:v>1049000</c:v>
                </c:pt>
                <c:pt idx="295">
                  <c:v>1050000</c:v>
                </c:pt>
                <c:pt idx="296">
                  <c:v>1050000</c:v>
                </c:pt>
                <c:pt idx="297">
                  <c:v>1050000</c:v>
                </c:pt>
                <c:pt idx="298">
                  <c:v>1050000</c:v>
                </c:pt>
                <c:pt idx="299">
                  <c:v>1050000</c:v>
                </c:pt>
                <c:pt idx="300">
                  <c:v>1059000</c:v>
                </c:pt>
                <c:pt idx="301">
                  <c:v>1065000</c:v>
                </c:pt>
                <c:pt idx="302">
                  <c:v>1069000</c:v>
                </c:pt>
                <c:pt idx="303">
                  <c:v>1075000</c:v>
                </c:pt>
                <c:pt idx="304">
                  <c:v>1080000</c:v>
                </c:pt>
                <c:pt idx="305">
                  <c:v>1085000</c:v>
                </c:pt>
                <c:pt idx="306">
                  <c:v>1085000</c:v>
                </c:pt>
                <c:pt idx="307">
                  <c:v>1088000</c:v>
                </c:pt>
                <c:pt idx="308">
                  <c:v>1089000</c:v>
                </c:pt>
                <c:pt idx="309">
                  <c:v>1099000</c:v>
                </c:pt>
                <c:pt idx="310">
                  <c:v>1099000</c:v>
                </c:pt>
                <c:pt idx="311">
                  <c:v>1099000</c:v>
                </c:pt>
                <c:pt idx="312">
                  <c:v>1099000</c:v>
                </c:pt>
                <c:pt idx="313">
                  <c:v>1100000</c:v>
                </c:pt>
                <c:pt idx="314">
                  <c:v>1115000</c:v>
                </c:pt>
                <c:pt idx="315">
                  <c:v>1125000</c:v>
                </c:pt>
                <c:pt idx="316">
                  <c:v>1149000</c:v>
                </c:pt>
                <c:pt idx="317">
                  <c:v>1149000</c:v>
                </c:pt>
                <c:pt idx="318">
                  <c:v>1149000</c:v>
                </c:pt>
                <c:pt idx="319">
                  <c:v>1149000</c:v>
                </c:pt>
                <c:pt idx="320">
                  <c:v>1149000</c:v>
                </c:pt>
                <c:pt idx="321">
                  <c:v>1150000</c:v>
                </c:pt>
                <c:pt idx="322">
                  <c:v>1150000</c:v>
                </c:pt>
                <c:pt idx="323">
                  <c:v>1159000</c:v>
                </c:pt>
                <c:pt idx="324">
                  <c:v>1169000</c:v>
                </c:pt>
                <c:pt idx="325">
                  <c:v>1169000</c:v>
                </c:pt>
                <c:pt idx="326">
                  <c:v>1175000</c:v>
                </c:pt>
                <c:pt idx="327">
                  <c:v>1175000</c:v>
                </c:pt>
                <c:pt idx="328">
                  <c:v>1189000</c:v>
                </c:pt>
                <c:pt idx="329">
                  <c:v>1195000</c:v>
                </c:pt>
                <c:pt idx="330">
                  <c:v>1195000</c:v>
                </c:pt>
                <c:pt idx="331">
                  <c:v>1195000</c:v>
                </c:pt>
                <c:pt idx="332">
                  <c:v>1195000</c:v>
                </c:pt>
                <c:pt idx="333">
                  <c:v>1195000</c:v>
                </c:pt>
                <c:pt idx="334">
                  <c:v>1195000</c:v>
                </c:pt>
                <c:pt idx="335">
                  <c:v>1198000</c:v>
                </c:pt>
                <c:pt idx="336">
                  <c:v>1199000</c:v>
                </c:pt>
                <c:pt idx="337">
                  <c:v>1199000</c:v>
                </c:pt>
                <c:pt idx="338">
                  <c:v>1199000</c:v>
                </c:pt>
                <c:pt idx="339">
                  <c:v>1199000</c:v>
                </c:pt>
                <c:pt idx="340">
                  <c:v>1199000</c:v>
                </c:pt>
                <c:pt idx="341">
                  <c:v>1199000</c:v>
                </c:pt>
                <c:pt idx="342">
                  <c:v>1199000</c:v>
                </c:pt>
                <c:pt idx="343">
                  <c:v>1199000</c:v>
                </c:pt>
                <c:pt idx="344">
                  <c:v>1199000</c:v>
                </c:pt>
                <c:pt idx="345">
                  <c:v>1199999</c:v>
                </c:pt>
                <c:pt idx="346">
                  <c:v>1200000</c:v>
                </c:pt>
                <c:pt idx="347">
                  <c:v>1200000</c:v>
                </c:pt>
                <c:pt idx="348">
                  <c:v>1200000</c:v>
                </c:pt>
                <c:pt idx="349">
                  <c:v>1200000</c:v>
                </c:pt>
                <c:pt idx="350">
                  <c:v>1224800</c:v>
                </c:pt>
                <c:pt idx="351">
                  <c:v>1225000</c:v>
                </c:pt>
                <c:pt idx="352">
                  <c:v>1225000</c:v>
                </c:pt>
                <c:pt idx="353">
                  <c:v>1245000</c:v>
                </c:pt>
                <c:pt idx="354">
                  <c:v>1248000</c:v>
                </c:pt>
                <c:pt idx="355">
                  <c:v>1249000</c:v>
                </c:pt>
                <c:pt idx="356">
                  <c:v>1249000</c:v>
                </c:pt>
                <c:pt idx="357">
                  <c:v>1249000</c:v>
                </c:pt>
                <c:pt idx="358">
                  <c:v>1249000</c:v>
                </c:pt>
                <c:pt idx="359">
                  <c:v>1249000</c:v>
                </c:pt>
                <c:pt idx="360">
                  <c:v>1250000</c:v>
                </c:pt>
                <c:pt idx="361">
                  <c:v>1250000</c:v>
                </c:pt>
                <c:pt idx="362">
                  <c:v>1250000</c:v>
                </c:pt>
                <c:pt idx="363">
                  <c:v>1250000</c:v>
                </c:pt>
                <c:pt idx="364">
                  <c:v>1250000</c:v>
                </c:pt>
                <c:pt idx="365">
                  <c:v>1255000</c:v>
                </c:pt>
                <c:pt idx="366">
                  <c:v>1259000</c:v>
                </c:pt>
                <c:pt idx="367">
                  <c:v>1260000</c:v>
                </c:pt>
                <c:pt idx="368">
                  <c:v>1274000</c:v>
                </c:pt>
                <c:pt idx="369">
                  <c:v>1275000</c:v>
                </c:pt>
                <c:pt idx="370">
                  <c:v>1275000</c:v>
                </c:pt>
                <c:pt idx="371">
                  <c:v>1275000</c:v>
                </c:pt>
                <c:pt idx="372">
                  <c:v>1275000</c:v>
                </c:pt>
                <c:pt idx="373">
                  <c:v>1279000</c:v>
                </c:pt>
                <c:pt idx="374">
                  <c:v>1295000</c:v>
                </c:pt>
                <c:pt idx="375">
                  <c:v>1295000</c:v>
                </c:pt>
                <c:pt idx="376">
                  <c:v>1295000</c:v>
                </c:pt>
                <c:pt idx="377">
                  <c:v>1295000</c:v>
                </c:pt>
                <c:pt idx="378">
                  <c:v>1295000</c:v>
                </c:pt>
                <c:pt idx="379">
                  <c:v>1295000</c:v>
                </c:pt>
                <c:pt idx="380">
                  <c:v>1295000</c:v>
                </c:pt>
                <c:pt idx="381">
                  <c:v>1299000</c:v>
                </c:pt>
                <c:pt idx="382">
                  <c:v>1299000</c:v>
                </c:pt>
                <c:pt idx="383">
                  <c:v>1299000</c:v>
                </c:pt>
                <c:pt idx="384">
                  <c:v>1299000</c:v>
                </c:pt>
                <c:pt idx="385">
                  <c:v>1299000</c:v>
                </c:pt>
                <c:pt idx="386">
                  <c:v>1299000</c:v>
                </c:pt>
                <c:pt idx="387">
                  <c:v>1299000</c:v>
                </c:pt>
                <c:pt idx="388">
                  <c:v>1299900</c:v>
                </c:pt>
                <c:pt idx="389">
                  <c:v>1299999</c:v>
                </c:pt>
                <c:pt idx="390">
                  <c:v>1300000</c:v>
                </c:pt>
                <c:pt idx="391">
                  <c:v>1320000</c:v>
                </c:pt>
                <c:pt idx="392">
                  <c:v>1325000</c:v>
                </c:pt>
                <c:pt idx="393">
                  <c:v>1329000</c:v>
                </c:pt>
                <c:pt idx="394">
                  <c:v>1329000</c:v>
                </c:pt>
                <c:pt idx="395">
                  <c:v>1349000</c:v>
                </c:pt>
                <c:pt idx="396">
                  <c:v>1349000</c:v>
                </c:pt>
                <c:pt idx="397">
                  <c:v>1349000</c:v>
                </c:pt>
                <c:pt idx="398">
                  <c:v>1349000</c:v>
                </c:pt>
                <c:pt idx="399">
                  <c:v>1349500</c:v>
                </c:pt>
                <c:pt idx="400">
                  <c:v>1350000</c:v>
                </c:pt>
                <c:pt idx="401">
                  <c:v>1350000</c:v>
                </c:pt>
                <c:pt idx="402">
                  <c:v>1350000</c:v>
                </c:pt>
                <c:pt idx="403">
                  <c:v>1350000</c:v>
                </c:pt>
                <c:pt idx="404">
                  <c:v>1350000</c:v>
                </c:pt>
                <c:pt idx="405">
                  <c:v>1350000</c:v>
                </c:pt>
                <c:pt idx="406">
                  <c:v>1350000</c:v>
                </c:pt>
                <c:pt idx="407">
                  <c:v>1359000</c:v>
                </c:pt>
                <c:pt idx="408">
                  <c:v>1369000</c:v>
                </c:pt>
                <c:pt idx="409">
                  <c:v>1375000</c:v>
                </c:pt>
                <c:pt idx="410">
                  <c:v>1375000</c:v>
                </c:pt>
                <c:pt idx="411">
                  <c:v>1384000</c:v>
                </c:pt>
                <c:pt idx="412">
                  <c:v>1385000</c:v>
                </c:pt>
                <c:pt idx="413">
                  <c:v>1395000</c:v>
                </c:pt>
                <c:pt idx="414">
                  <c:v>1395000</c:v>
                </c:pt>
                <c:pt idx="415">
                  <c:v>1395000</c:v>
                </c:pt>
                <c:pt idx="416">
                  <c:v>1395000</c:v>
                </c:pt>
                <c:pt idx="417">
                  <c:v>1395000</c:v>
                </c:pt>
                <c:pt idx="418">
                  <c:v>1398000</c:v>
                </c:pt>
                <c:pt idx="419">
                  <c:v>1399000</c:v>
                </c:pt>
                <c:pt idx="420">
                  <c:v>1399000</c:v>
                </c:pt>
                <c:pt idx="421">
                  <c:v>1399000</c:v>
                </c:pt>
                <c:pt idx="422">
                  <c:v>1399000</c:v>
                </c:pt>
                <c:pt idx="423">
                  <c:v>1399000</c:v>
                </c:pt>
                <c:pt idx="424">
                  <c:v>1399000</c:v>
                </c:pt>
                <c:pt idx="425">
                  <c:v>1399990</c:v>
                </c:pt>
                <c:pt idx="426">
                  <c:v>1399999</c:v>
                </c:pt>
                <c:pt idx="427">
                  <c:v>1400000</c:v>
                </c:pt>
                <c:pt idx="428">
                  <c:v>1412000</c:v>
                </c:pt>
                <c:pt idx="429">
                  <c:v>1425000</c:v>
                </c:pt>
                <c:pt idx="430">
                  <c:v>1428800</c:v>
                </c:pt>
                <c:pt idx="431">
                  <c:v>1444000</c:v>
                </c:pt>
                <c:pt idx="432">
                  <c:v>1449000</c:v>
                </c:pt>
                <c:pt idx="433">
                  <c:v>1450000</c:v>
                </c:pt>
                <c:pt idx="434">
                  <c:v>1450000</c:v>
                </c:pt>
                <c:pt idx="435">
                  <c:v>1450000</c:v>
                </c:pt>
                <c:pt idx="436">
                  <c:v>1450000</c:v>
                </c:pt>
                <c:pt idx="437">
                  <c:v>1455000</c:v>
                </c:pt>
                <c:pt idx="438">
                  <c:v>1475000</c:v>
                </c:pt>
                <c:pt idx="439">
                  <c:v>1479000</c:v>
                </c:pt>
                <c:pt idx="440">
                  <c:v>1480000</c:v>
                </c:pt>
                <c:pt idx="441">
                  <c:v>1494900</c:v>
                </c:pt>
                <c:pt idx="442">
                  <c:v>1495000</c:v>
                </c:pt>
                <c:pt idx="443">
                  <c:v>1495000</c:v>
                </c:pt>
                <c:pt idx="444">
                  <c:v>1495000</c:v>
                </c:pt>
                <c:pt idx="445">
                  <c:v>1495000</c:v>
                </c:pt>
                <c:pt idx="446">
                  <c:v>1495000</c:v>
                </c:pt>
                <c:pt idx="447">
                  <c:v>1495000</c:v>
                </c:pt>
                <c:pt idx="448">
                  <c:v>1495000</c:v>
                </c:pt>
                <c:pt idx="449">
                  <c:v>1495000</c:v>
                </c:pt>
                <c:pt idx="450">
                  <c:v>1498000</c:v>
                </c:pt>
                <c:pt idx="451">
                  <c:v>1499000</c:v>
                </c:pt>
                <c:pt idx="452">
                  <c:v>1499000</c:v>
                </c:pt>
                <c:pt idx="453">
                  <c:v>1499000</c:v>
                </c:pt>
                <c:pt idx="454">
                  <c:v>1499000</c:v>
                </c:pt>
                <c:pt idx="455">
                  <c:v>1499000</c:v>
                </c:pt>
                <c:pt idx="456">
                  <c:v>1499000</c:v>
                </c:pt>
                <c:pt idx="457">
                  <c:v>1499500</c:v>
                </c:pt>
                <c:pt idx="458">
                  <c:v>1500000</c:v>
                </c:pt>
                <c:pt idx="459">
                  <c:v>1500000</c:v>
                </c:pt>
                <c:pt idx="460">
                  <c:v>1515000</c:v>
                </c:pt>
                <c:pt idx="461">
                  <c:v>1525000</c:v>
                </c:pt>
                <c:pt idx="462">
                  <c:v>1530000</c:v>
                </c:pt>
                <c:pt idx="463">
                  <c:v>1549900</c:v>
                </c:pt>
                <c:pt idx="464">
                  <c:v>1550000</c:v>
                </c:pt>
                <c:pt idx="465">
                  <c:v>1565000</c:v>
                </c:pt>
                <c:pt idx="466">
                  <c:v>1575000</c:v>
                </c:pt>
                <c:pt idx="467">
                  <c:v>1575000</c:v>
                </c:pt>
                <c:pt idx="468">
                  <c:v>1593000</c:v>
                </c:pt>
                <c:pt idx="469">
                  <c:v>1595000</c:v>
                </c:pt>
                <c:pt idx="470">
                  <c:v>1595000</c:v>
                </c:pt>
                <c:pt idx="471">
                  <c:v>1595000</c:v>
                </c:pt>
                <c:pt idx="472">
                  <c:v>1595000</c:v>
                </c:pt>
                <c:pt idx="473">
                  <c:v>1595000</c:v>
                </c:pt>
                <c:pt idx="474">
                  <c:v>1598000</c:v>
                </c:pt>
                <c:pt idx="475">
                  <c:v>1599000</c:v>
                </c:pt>
                <c:pt idx="476">
                  <c:v>1599000</c:v>
                </c:pt>
                <c:pt idx="477">
                  <c:v>1599000</c:v>
                </c:pt>
                <c:pt idx="478">
                  <c:v>1599000</c:v>
                </c:pt>
                <c:pt idx="479">
                  <c:v>1599000</c:v>
                </c:pt>
                <c:pt idx="480">
                  <c:v>1599900</c:v>
                </c:pt>
                <c:pt idx="481">
                  <c:v>1599999</c:v>
                </c:pt>
                <c:pt idx="482">
                  <c:v>1600000</c:v>
                </c:pt>
                <c:pt idx="483">
                  <c:v>1620000</c:v>
                </c:pt>
                <c:pt idx="484">
                  <c:v>1625000</c:v>
                </c:pt>
                <c:pt idx="485">
                  <c:v>1625000</c:v>
                </c:pt>
                <c:pt idx="486">
                  <c:v>1630000</c:v>
                </c:pt>
                <c:pt idx="487">
                  <c:v>1645000</c:v>
                </c:pt>
                <c:pt idx="488">
                  <c:v>1645000</c:v>
                </c:pt>
                <c:pt idx="489">
                  <c:v>1649000</c:v>
                </c:pt>
                <c:pt idx="490">
                  <c:v>1649000</c:v>
                </c:pt>
                <c:pt idx="491">
                  <c:v>1649000</c:v>
                </c:pt>
                <c:pt idx="492">
                  <c:v>1650000</c:v>
                </c:pt>
                <c:pt idx="493">
                  <c:v>1650000</c:v>
                </c:pt>
                <c:pt idx="494">
                  <c:v>1650000</c:v>
                </c:pt>
                <c:pt idx="495">
                  <c:v>1650000</c:v>
                </c:pt>
                <c:pt idx="496">
                  <c:v>1675000</c:v>
                </c:pt>
                <c:pt idx="497">
                  <c:v>1688888</c:v>
                </c:pt>
                <c:pt idx="498">
                  <c:v>1690000</c:v>
                </c:pt>
                <c:pt idx="499">
                  <c:v>1695000</c:v>
                </c:pt>
                <c:pt idx="500">
                  <c:v>1695000</c:v>
                </c:pt>
                <c:pt idx="501">
                  <c:v>1695000</c:v>
                </c:pt>
                <c:pt idx="502">
                  <c:v>1695000</c:v>
                </c:pt>
                <c:pt idx="503">
                  <c:v>1698000</c:v>
                </c:pt>
                <c:pt idx="504">
                  <c:v>1698326</c:v>
                </c:pt>
                <c:pt idx="505">
                  <c:v>1698888</c:v>
                </c:pt>
                <c:pt idx="506">
                  <c:v>1699000</c:v>
                </c:pt>
                <c:pt idx="507">
                  <c:v>1699000</c:v>
                </c:pt>
                <c:pt idx="508">
                  <c:v>1699900</c:v>
                </c:pt>
                <c:pt idx="509">
                  <c:v>1699995</c:v>
                </c:pt>
                <c:pt idx="510">
                  <c:v>1700000</c:v>
                </c:pt>
                <c:pt idx="511">
                  <c:v>1719500</c:v>
                </c:pt>
                <c:pt idx="512">
                  <c:v>1724877</c:v>
                </c:pt>
                <c:pt idx="513">
                  <c:v>1725000</c:v>
                </c:pt>
                <c:pt idx="514">
                  <c:v>1725000</c:v>
                </c:pt>
                <c:pt idx="515">
                  <c:v>1725000</c:v>
                </c:pt>
                <c:pt idx="516">
                  <c:v>1749000</c:v>
                </c:pt>
                <c:pt idx="517">
                  <c:v>1749000</c:v>
                </c:pt>
                <c:pt idx="518">
                  <c:v>1749999</c:v>
                </c:pt>
                <c:pt idx="519">
                  <c:v>1750000</c:v>
                </c:pt>
                <c:pt idx="520">
                  <c:v>1750000</c:v>
                </c:pt>
                <c:pt idx="521">
                  <c:v>1750000</c:v>
                </c:pt>
                <c:pt idx="522">
                  <c:v>1750000</c:v>
                </c:pt>
                <c:pt idx="523">
                  <c:v>1750000</c:v>
                </c:pt>
                <c:pt idx="524">
                  <c:v>1750000</c:v>
                </c:pt>
                <c:pt idx="525">
                  <c:v>1755000</c:v>
                </c:pt>
                <c:pt idx="526">
                  <c:v>1774888</c:v>
                </c:pt>
                <c:pt idx="527">
                  <c:v>1775000</c:v>
                </c:pt>
                <c:pt idx="528">
                  <c:v>1775000</c:v>
                </c:pt>
                <c:pt idx="529">
                  <c:v>1779000</c:v>
                </c:pt>
                <c:pt idx="530">
                  <c:v>1795000</c:v>
                </c:pt>
                <c:pt idx="531">
                  <c:v>1795000</c:v>
                </c:pt>
                <c:pt idx="532">
                  <c:v>1795000</c:v>
                </c:pt>
                <c:pt idx="533">
                  <c:v>1795000</c:v>
                </c:pt>
                <c:pt idx="534">
                  <c:v>1795000</c:v>
                </c:pt>
                <c:pt idx="535">
                  <c:v>1799000</c:v>
                </c:pt>
                <c:pt idx="536">
                  <c:v>1799000</c:v>
                </c:pt>
                <c:pt idx="537">
                  <c:v>1800000</c:v>
                </c:pt>
                <c:pt idx="538">
                  <c:v>1800000</c:v>
                </c:pt>
                <c:pt idx="539">
                  <c:v>1817000</c:v>
                </c:pt>
                <c:pt idx="540">
                  <c:v>1825000</c:v>
                </c:pt>
                <c:pt idx="541">
                  <c:v>1845000</c:v>
                </c:pt>
                <c:pt idx="542">
                  <c:v>1850000</c:v>
                </c:pt>
                <c:pt idx="543">
                  <c:v>1850000</c:v>
                </c:pt>
                <c:pt idx="544">
                  <c:v>1850000</c:v>
                </c:pt>
                <c:pt idx="545">
                  <c:v>1850000</c:v>
                </c:pt>
                <c:pt idx="546">
                  <c:v>1875000</c:v>
                </c:pt>
                <c:pt idx="547">
                  <c:v>1875000</c:v>
                </c:pt>
                <c:pt idx="548">
                  <c:v>1877700</c:v>
                </c:pt>
                <c:pt idx="549">
                  <c:v>1888000</c:v>
                </c:pt>
                <c:pt idx="550">
                  <c:v>1895000</c:v>
                </c:pt>
                <c:pt idx="551">
                  <c:v>1895000</c:v>
                </c:pt>
                <c:pt idx="552">
                  <c:v>1895000</c:v>
                </c:pt>
                <c:pt idx="553">
                  <c:v>1895000</c:v>
                </c:pt>
                <c:pt idx="554">
                  <c:v>1899000</c:v>
                </c:pt>
                <c:pt idx="555">
                  <c:v>1899000</c:v>
                </c:pt>
                <c:pt idx="556">
                  <c:v>1899000</c:v>
                </c:pt>
                <c:pt idx="557">
                  <c:v>1899000</c:v>
                </c:pt>
                <c:pt idx="558">
                  <c:v>1899000</c:v>
                </c:pt>
                <c:pt idx="559">
                  <c:v>1899000</c:v>
                </c:pt>
                <c:pt idx="560">
                  <c:v>1899000</c:v>
                </c:pt>
                <c:pt idx="561">
                  <c:v>1899999</c:v>
                </c:pt>
                <c:pt idx="562">
                  <c:v>1900000</c:v>
                </c:pt>
                <c:pt idx="563">
                  <c:v>1945000</c:v>
                </c:pt>
                <c:pt idx="564">
                  <c:v>1949000</c:v>
                </c:pt>
                <c:pt idx="565">
                  <c:v>1950000</c:v>
                </c:pt>
                <c:pt idx="566">
                  <c:v>1950000</c:v>
                </c:pt>
                <c:pt idx="567">
                  <c:v>1950000</c:v>
                </c:pt>
                <c:pt idx="568">
                  <c:v>1950000</c:v>
                </c:pt>
                <c:pt idx="569">
                  <c:v>1950000</c:v>
                </c:pt>
                <c:pt idx="570">
                  <c:v>1975000</c:v>
                </c:pt>
                <c:pt idx="571">
                  <c:v>1988000</c:v>
                </c:pt>
                <c:pt idx="572">
                  <c:v>1988000</c:v>
                </c:pt>
                <c:pt idx="573">
                  <c:v>1995000</c:v>
                </c:pt>
                <c:pt idx="574">
                  <c:v>1995000</c:v>
                </c:pt>
                <c:pt idx="575">
                  <c:v>1995000</c:v>
                </c:pt>
                <c:pt idx="576">
                  <c:v>1995000</c:v>
                </c:pt>
                <c:pt idx="577">
                  <c:v>1995000</c:v>
                </c:pt>
                <c:pt idx="578">
                  <c:v>1997000</c:v>
                </c:pt>
                <c:pt idx="579">
                  <c:v>1998000</c:v>
                </c:pt>
                <c:pt idx="580">
                  <c:v>1999999</c:v>
                </c:pt>
                <c:pt idx="581">
                  <c:v>1999999</c:v>
                </c:pt>
                <c:pt idx="582">
                  <c:v>2000000</c:v>
                </c:pt>
                <c:pt idx="583">
                  <c:v>2085000</c:v>
                </c:pt>
                <c:pt idx="584">
                  <c:v>2095000</c:v>
                </c:pt>
                <c:pt idx="585">
                  <c:v>2099000</c:v>
                </c:pt>
                <c:pt idx="586">
                  <c:v>2100000</c:v>
                </c:pt>
                <c:pt idx="587">
                  <c:v>2100000</c:v>
                </c:pt>
                <c:pt idx="588">
                  <c:v>2145000</c:v>
                </c:pt>
                <c:pt idx="589">
                  <c:v>2150000</c:v>
                </c:pt>
                <c:pt idx="590">
                  <c:v>2150000</c:v>
                </c:pt>
                <c:pt idx="591">
                  <c:v>2150000</c:v>
                </c:pt>
                <c:pt idx="592">
                  <c:v>2150000</c:v>
                </c:pt>
                <c:pt idx="593">
                  <c:v>2195000</c:v>
                </c:pt>
                <c:pt idx="594">
                  <c:v>2199000</c:v>
                </c:pt>
                <c:pt idx="595">
                  <c:v>2199000</c:v>
                </c:pt>
                <c:pt idx="596">
                  <c:v>2200000</c:v>
                </c:pt>
                <c:pt idx="597">
                  <c:v>2250000</c:v>
                </c:pt>
                <c:pt idx="598">
                  <c:v>2250000</c:v>
                </c:pt>
                <c:pt idx="599">
                  <c:v>2250000</c:v>
                </c:pt>
                <c:pt idx="600">
                  <c:v>2289000</c:v>
                </c:pt>
                <c:pt idx="601">
                  <c:v>2295000</c:v>
                </c:pt>
                <c:pt idx="602">
                  <c:v>2295000</c:v>
                </c:pt>
                <c:pt idx="603">
                  <c:v>2295000</c:v>
                </c:pt>
                <c:pt idx="604">
                  <c:v>2298000</c:v>
                </c:pt>
                <c:pt idx="605">
                  <c:v>2299000</c:v>
                </c:pt>
                <c:pt idx="606">
                  <c:v>2349000</c:v>
                </c:pt>
                <c:pt idx="607">
                  <c:v>2350000</c:v>
                </c:pt>
                <c:pt idx="608">
                  <c:v>2375000</c:v>
                </c:pt>
                <c:pt idx="609">
                  <c:v>2375000</c:v>
                </c:pt>
                <c:pt idx="610">
                  <c:v>2395000</c:v>
                </c:pt>
                <c:pt idx="611">
                  <c:v>2395000</c:v>
                </c:pt>
                <c:pt idx="612">
                  <c:v>2395000</c:v>
                </c:pt>
                <c:pt idx="613">
                  <c:v>2395000</c:v>
                </c:pt>
                <c:pt idx="614">
                  <c:v>2395000</c:v>
                </c:pt>
                <c:pt idx="615">
                  <c:v>2399000</c:v>
                </c:pt>
                <c:pt idx="616">
                  <c:v>2399000</c:v>
                </c:pt>
                <c:pt idx="617">
                  <c:v>2399000</c:v>
                </c:pt>
                <c:pt idx="618">
                  <c:v>2399000</c:v>
                </c:pt>
                <c:pt idx="619">
                  <c:v>2450000</c:v>
                </c:pt>
                <c:pt idx="620">
                  <c:v>2475000</c:v>
                </c:pt>
                <c:pt idx="621">
                  <c:v>2475000</c:v>
                </c:pt>
                <c:pt idx="622">
                  <c:v>2480000</c:v>
                </c:pt>
                <c:pt idx="623">
                  <c:v>2485000</c:v>
                </c:pt>
                <c:pt idx="624">
                  <c:v>2495000</c:v>
                </c:pt>
                <c:pt idx="625">
                  <c:v>2495000</c:v>
                </c:pt>
                <c:pt idx="626">
                  <c:v>2495000</c:v>
                </c:pt>
                <c:pt idx="627">
                  <c:v>2495000</c:v>
                </c:pt>
                <c:pt idx="628">
                  <c:v>2495000</c:v>
                </c:pt>
                <c:pt idx="629">
                  <c:v>2499000</c:v>
                </c:pt>
                <c:pt idx="630">
                  <c:v>2499000</c:v>
                </c:pt>
                <c:pt idx="631">
                  <c:v>2499000</c:v>
                </c:pt>
                <c:pt idx="632">
                  <c:v>2499000</c:v>
                </c:pt>
                <c:pt idx="633">
                  <c:v>2500000</c:v>
                </c:pt>
                <c:pt idx="634">
                  <c:v>2500000</c:v>
                </c:pt>
                <c:pt idx="635">
                  <c:v>2575000</c:v>
                </c:pt>
                <c:pt idx="636">
                  <c:v>2590000</c:v>
                </c:pt>
                <c:pt idx="637">
                  <c:v>2595000</c:v>
                </c:pt>
                <c:pt idx="638">
                  <c:v>2595000</c:v>
                </c:pt>
                <c:pt idx="639">
                  <c:v>2595000</c:v>
                </c:pt>
                <c:pt idx="640">
                  <c:v>2595000</c:v>
                </c:pt>
                <c:pt idx="641">
                  <c:v>2599000</c:v>
                </c:pt>
                <c:pt idx="642">
                  <c:v>2599000</c:v>
                </c:pt>
                <c:pt idx="643">
                  <c:v>2650000</c:v>
                </c:pt>
                <c:pt idx="644">
                  <c:v>2675000</c:v>
                </c:pt>
                <c:pt idx="645">
                  <c:v>2688000</c:v>
                </c:pt>
                <c:pt idx="646">
                  <c:v>2690000</c:v>
                </c:pt>
                <c:pt idx="647">
                  <c:v>2690000</c:v>
                </c:pt>
                <c:pt idx="648">
                  <c:v>2690000</c:v>
                </c:pt>
                <c:pt idx="649">
                  <c:v>2695000</c:v>
                </c:pt>
                <c:pt idx="650">
                  <c:v>2695000</c:v>
                </c:pt>
                <c:pt idx="651">
                  <c:v>2695000</c:v>
                </c:pt>
                <c:pt idx="652">
                  <c:v>2699000</c:v>
                </c:pt>
                <c:pt idx="653">
                  <c:v>2740000</c:v>
                </c:pt>
                <c:pt idx="654">
                  <c:v>2745000</c:v>
                </c:pt>
                <c:pt idx="655">
                  <c:v>2750000</c:v>
                </c:pt>
                <c:pt idx="656">
                  <c:v>2750000</c:v>
                </c:pt>
                <c:pt idx="657">
                  <c:v>2750000</c:v>
                </c:pt>
                <c:pt idx="658">
                  <c:v>2788000</c:v>
                </c:pt>
                <c:pt idx="659">
                  <c:v>2795000</c:v>
                </c:pt>
                <c:pt idx="660">
                  <c:v>2798000</c:v>
                </c:pt>
                <c:pt idx="661">
                  <c:v>2799000</c:v>
                </c:pt>
                <c:pt idx="662">
                  <c:v>2799000</c:v>
                </c:pt>
                <c:pt idx="663">
                  <c:v>2799000</c:v>
                </c:pt>
                <c:pt idx="664">
                  <c:v>2825000</c:v>
                </c:pt>
                <c:pt idx="665">
                  <c:v>2850000</c:v>
                </c:pt>
                <c:pt idx="666">
                  <c:v>2850000</c:v>
                </c:pt>
                <c:pt idx="667">
                  <c:v>2850000</c:v>
                </c:pt>
                <c:pt idx="668">
                  <c:v>2890000</c:v>
                </c:pt>
                <c:pt idx="669">
                  <c:v>2895000</c:v>
                </c:pt>
                <c:pt idx="670">
                  <c:v>2895000</c:v>
                </c:pt>
                <c:pt idx="671">
                  <c:v>2895000</c:v>
                </c:pt>
                <c:pt idx="672">
                  <c:v>2899000</c:v>
                </c:pt>
                <c:pt idx="673">
                  <c:v>2899000</c:v>
                </c:pt>
                <c:pt idx="674">
                  <c:v>2899000</c:v>
                </c:pt>
                <c:pt idx="675">
                  <c:v>2950000</c:v>
                </c:pt>
                <c:pt idx="676">
                  <c:v>2950000</c:v>
                </c:pt>
                <c:pt idx="677">
                  <c:v>2975000</c:v>
                </c:pt>
                <c:pt idx="678">
                  <c:v>2980000</c:v>
                </c:pt>
                <c:pt idx="679">
                  <c:v>2995000</c:v>
                </c:pt>
                <c:pt idx="680">
                  <c:v>2995000</c:v>
                </c:pt>
                <c:pt idx="681">
                  <c:v>2995000</c:v>
                </c:pt>
                <c:pt idx="682">
                  <c:v>2995000</c:v>
                </c:pt>
                <c:pt idx="683">
                  <c:v>2995000</c:v>
                </c:pt>
                <c:pt idx="684">
                  <c:v>2995000</c:v>
                </c:pt>
                <c:pt idx="685">
                  <c:v>2995000</c:v>
                </c:pt>
                <c:pt idx="686">
                  <c:v>2995000</c:v>
                </c:pt>
                <c:pt idx="687">
                  <c:v>2999000</c:v>
                </c:pt>
                <c:pt idx="688">
                  <c:v>3000000</c:v>
                </c:pt>
                <c:pt idx="689">
                  <c:v>3000000</c:v>
                </c:pt>
                <c:pt idx="690">
                  <c:v>3075000</c:v>
                </c:pt>
                <c:pt idx="691">
                  <c:v>3095000</c:v>
                </c:pt>
                <c:pt idx="692">
                  <c:v>3099000</c:v>
                </c:pt>
                <c:pt idx="693">
                  <c:v>3187000</c:v>
                </c:pt>
                <c:pt idx="694">
                  <c:v>3195000</c:v>
                </c:pt>
                <c:pt idx="695">
                  <c:v>3195000</c:v>
                </c:pt>
                <c:pt idx="696">
                  <c:v>3195000</c:v>
                </c:pt>
                <c:pt idx="697">
                  <c:v>3199000</c:v>
                </c:pt>
                <c:pt idx="698">
                  <c:v>3200000</c:v>
                </c:pt>
                <c:pt idx="699">
                  <c:v>3200000</c:v>
                </c:pt>
                <c:pt idx="700">
                  <c:v>3200000</c:v>
                </c:pt>
                <c:pt idx="701">
                  <c:v>3200000</c:v>
                </c:pt>
                <c:pt idx="702">
                  <c:v>3225000</c:v>
                </c:pt>
                <c:pt idx="703">
                  <c:v>3245000</c:v>
                </c:pt>
                <c:pt idx="704">
                  <c:v>3249000</c:v>
                </c:pt>
                <c:pt idx="705">
                  <c:v>3249000</c:v>
                </c:pt>
                <c:pt idx="706">
                  <c:v>3249000</c:v>
                </c:pt>
                <c:pt idx="707">
                  <c:v>3250000</c:v>
                </c:pt>
                <c:pt idx="708">
                  <c:v>3275000</c:v>
                </c:pt>
                <c:pt idx="709">
                  <c:v>3289000</c:v>
                </c:pt>
                <c:pt idx="710">
                  <c:v>3295000</c:v>
                </c:pt>
                <c:pt idx="711">
                  <c:v>3295000</c:v>
                </c:pt>
                <c:pt idx="712">
                  <c:v>3299000</c:v>
                </c:pt>
                <c:pt idx="713">
                  <c:v>3388000</c:v>
                </c:pt>
                <c:pt idx="714">
                  <c:v>3395000</c:v>
                </c:pt>
                <c:pt idx="715">
                  <c:v>3395000</c:v>
                </c:pt>
                <c:pt idx="716">
                  <c:v>3395000</c:v>
                </c:pt>
                <c:pt idx="717">
                  <c:v>3400000</c:v>
                </c:pt>
                <c:pt idx="718">
                  <c:v>3400000</c:v>
                </c:pt>
                <c:pt idx="719">
                  <c:v>3450000</c:v>
                </c:pt>
                <c:pt idx="720">
                  <c:v>3450000</c:v>
                </c:pt>
                <c:pt idx="721">
                  <c:v>3495000</c:v>
                </c:pt>
                <c:pt idx="722">
                  <c:v>3495000</c:v>
                </c:pt>
                <c:pt idx="723">
                  <c:v>3495000</c:v>
                </c:pt>
                <c:pt idx="724">
                  <c:v>3500000</c:v>
                </c:pt>
                <c:pt idx="725">
                  <c:v>3500000</c:v>
                </c:pt>
                <c:pt idx="726">
                  <c:v>3500000</c:v>
                </c:pt>
                <c:pt idx="727">
                  <c:v>3545000</c:v>
                </c:pt>
                <c:pt idx="728">
                  <c:v>3590000</c:v>
                </c:pt>
                <c:pt idx="729">
                  <c:v>3595000</c:v>
                </c:pt>
                <c:pt idx="730">
                  <c:v>3595000</c:v>
                </c:pt>
                <c:pt idx="731">
                  <c:v>3595000</c:v>
                </c:pt>
                <c:pt idx="732">
                  <c:v>3600000</c:v>
                </c:pt>
                <c:pt idx="733">
                  <c:v>3600000</c:v>
                </c:pt>
                <c:pt idx="734">
                  <c:v>3600000</c:v>
                </c:pt>
                <c:pt idx="735">
                  <c:v>3600000</c:v>
                </c:pt>
                <c:pt idx="736">
                  <c:v>3600000</c:v>
                </c:pt>
                <c:pt idx="737">
                  <c:v>3650000</c:v>
                </c:pt>
                <c:pt idx="738">
                  <c:v>3695000</c:v>
                </c:pt>
                <c:pt idx="739">
                  <c:v>3695000</c:v>
                </c:pt>
                <c:pt idx="740">
                  <c:v>3699000</c:v>
                </c:pt>
                <c:pt idx="741">
                  <c:v>3699000</c:v>
                </c:pt>
                <c:pt idx="742">
                  <c:v>3725000</c:v>
                </c:pt>
                <c:pt idx="743">
                  <c:v>3749000</c:v>
                </c:pt>
                <c:pt idx="744">
                  <c:v>3750000</c:v>
                </c:pt>
                <c:pt idx="745">
                  <c:v>3770000</c:v>
                </c:pt>
                <c:pt idx="746">
                  <c:v>3795000</c:v>
                </c:pt>
                <c:pt idx="747">
                  <c:v>3795000</c:v>
                </c:pt>
                <c:pt idx="748">
                  <c:v>3795000</c:v>
                </c:pt>
                <c:pt idx="749">
                  <c:v>3795000</c:v>
                </c:pt>
                <c:pt idx="750">
                  <c:v>3850000</c:v>
                </c:pt>
                <c:pt idx="751">
                  <c:v>3850000</c:v>
                </c:pt>
                <c:pt idx="752">
                  <c:v>3879000</c:v>
                </c:pt>
                <c:pt idx="753">
                  <c:v>3895000</c:v>
                </c:pt>
                <c:pt idx="754">
                  <c:v>3900000</c:v>
                </c:pt>
                <c:pt idx="755">
                  <c:v>3900000</c:v>
                </c:pt>
                <c:pt idx="756">
                  <c:v>3950000</c:v>
                </c:pt>
                <c:pt idx="757">
                  <c:v>3985000</c:v>
                </c:pt>
                <c:pt idx="758">
                  <c:v>3995000</c:v>
                </c:pt>
                <c:pt idx="759">
                  <c:v>3995000</c:v>
                </c:pt>
                <c:pt idx="760">
                  <c:v>3995000</c:v>
                </c:pt>
                <c:pt idx="761">
                  <c:v>3995000</c:v>
                </c:pt>
                <c:pt idx="762">
                  <c:v>3995000</c:v>
                </c:pt>
                <c:pt idx="763">
                  <c:v>3999000</c:v>
                </c:pt>
                <c:pt idx="764">
                  <c:v>3999000</c:v>
                </c:pt>
                <c:pt idx="765">
                  <c:v>3999000</c:v>
                </c:pt>
                <c:pt idx="766">
                  <c:v>3999995</c:v>
                </c:pt>
                <c:pt idx="767">
                  <c:v>4000000</c:v>
                </c:pt>
                <c:pt idx="768">
                  <c:v>4125000</c:v>
                </c:pt>
                <c:pt idx="769">
                  <c:v>4200000</c:v>
                </c:pt>
                <c:pt idx="770">
                  <c:v>4250000</c:v>
                </c:pt>
                <c:pt idx="771">
                  <c:v>4280000</c:v>
                </c:pt>
                <c:pt idx="772">
                  <c:v>4295000</c:v>
                </c:pt>
                <c:pt idx="773">
                  <c:v>4295000</c:v>
                </c:pt>
                <c:pt idx="774">
                  <c:v>4350000</c:v>
                </c:pt>
                <c:pt idx="775">
                  <c:v>4395000</c:v>
                </c:pt>
                <c:pt idx="776">
                  <c:v>4495000</c:v>
                </c:pt>
                <c:pt idx="777">
                  <c:v>4495000</c:v>
                </c:pt>
                <c:pt idx="778">
                  <c:v>4500000</c:v>
                </c:pt>
                <c:pt idx="779">
                  <c:v>4550000</c:v>
                </c:pt>
                <c:pt idx="780">
                  <c:v>4595000</c:v>
                </c:pt>
                <c:pt idx="781">
                  <c:v>4685000</c:v>
                </c:pt>
                <c:pt idx="782">
                  <c:v>4750000</c:v>
                </c:pt>
                <c:pt idx="783">
                  <c:v>4750000</c:v>
                </c:pt>
                <c:pt idx="784">
                  <c:v>4895000</c:v>
                </c:pt>
                <c:pt idx="785">
                  <c:v>4900000</c:v>
                </c:pt>
                <c:pt idx="786">
                  <c:v>4950000</c:v>
                </c:pt>
                <c:pt idx="787">
                  <c:v>4950000</c:v>
                </c:pt>
                <c:pt idx="788">
                  <c:v>4950000</c:v>
                </c:pt>
                <c:pt idx="789">
                  <c:v>4950000</c:v>
                </c:pt>
                <c:pt idx="790">
                  <c:v>4950000</c:v>
                </c:pt>
                <c:pt idx="791">
                  <c:v>4990000</c:v>
                </c:pt>
                <c:pt idx="792">
                  <c:v>4995000</c:v>
                </c:pt>
                <c:pt idx="793">
                  <c:v>4995000</c:v>
                </c:pt>
                <c:pt idx="794">
                  <c:v>4995000</c:v>
                </c:pt>
                <c:pt idx="795">
                  <c:v>4999000</c:v>
                </c:pt>
                <c:pt idx="796">
                  <c:v>4999000</c:v>
                </c:pt>
                <c:pt idx="797">
                  <c:v>4999999</c:v>
                </c:pt>
                <c:pt idx="798">
                  <c:v>5000000</c:v>
                </c:pt>
                <c:pt idx="799">
                  <c:v>5150000</c:v>
                </c:pt>
                <c:pt idx="800">
                  <c:v>5250000</c:v>
                </c:pt>
                <c:pt idx="801">
                  <c:v>5250000</c:v>
                </c:pt>
                <c:pt idx="802">
                  <c:v>5280000</c:v>
                </c:pt>
                <c:pt idx="803">
                  <c:v>5285000</c:v>
                </c:pt>
                <c:pt idx="804">
                  <c:v>5450000</c:v>
                </c:pt>
                <c:pt idx="805">
                  <c:v>5495000</c:v>
                </c:pt>
                <c:pt idx="806">
                  <c:v>5495000</c:v>
                </c:pt>
                <c:pt idx="807">
                  <c:v>5495000</c:v>
                </c:pt>
                <c:pt idx="808">
                  <c:v>5500000</c:v>
                </c:pt>
                <c:pt idx="809">
                  <c:v>5500000</c:v>
                </c:pt>
                <c:pt idx="810">
                  <c:v>5675000</c:v>
                </c:pt>
                <c:pt idx="811">
                  <c:v>5695000</c:v>
                </c:pt>
                <c:pt idx="812">
                  <c:v>5750000</c:v>
                </c:pt>
                <c:pt idx="813">
                  <c:v>5850000</c:v>
                </c:pt>
                <c:pt idx="814">
                  <c:v>5950000</c:v>
                </c:pt>
                <c:pt idx="815">
                  <c:v>5950000</c:v>
                </c:pt>
                <c:pt idx="816">
                  <c:v>5975000</c:v>
                </c:pt>
                <c:pt idx="817">
                  <c:v>5995000</c:v>
                </c:pt>
                <c:pt idx="818">
                  <c:v>5995000</c:v>
                </c:pt>
                <c:pt idx="819">
                  <c:v>5995000</c:v>
                </c:pt>
                <c:pt idx="820">
                  <c:v>5995000</c:v>
                </c:pt>
                <c:pt idx="821">
                  <c:v>5995000</c:v>
                </c:pt>
                <c:pt idx="822">
                  <c:v>5995000</c:v>
                </c:pt>
                <c:pt idx="823">
                  <c:v>5999999</c:v>
                </c:pt>
                <c:pt idx="824">
                  <c:v>6150000</c:v>
                </c:pt>
                <c:pt idx="825">
                  <c:v>6250000</c:v>
                </c:pt>
                <c:pt idx="826">
                  <c:v>6300000</c:v>
                </c:pt>
                <c:pt idx="827">
                  <c:v>6450000</c:v>
                </c:pt>
                <c:pt idx="828">
                  <c:v>6700000</c:v>
                </c:pt>
                <c:pt idx="829">
                  <c:v>6900000</c:v>
                </c:pt>
                <c:pt idx="830">
                  <c:v>6995000</c:v>
                </c:pt>
                <c:pt idx="831">
                  <c:v>6995000</c:v>
                </c:pt>
                <c:pt idx="832">
                  <c:v>6998000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0B-4730-9D4D-1C78DDF0E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570400"/>
        <c:axId val="1772568320"/>
      </c:scatterChart>
      <c:valAx>
        <c:axId val="1772570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568320"/>
        <c:crosses val="autoZero"/>
        <c:crossBetween val="midCat"/>
      </c:valAx>
      <c:valAx>
        <c:axId val="1772568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57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SQUARE FEET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DATASET_For_Testing!$J$2:$J$834</c:f>
              <c:numCache>
                <c:formatCode>General</c:formatCode>
                <c:ptCount val="439"/>
                <c:pt idx="0">
                  <c:v>2074</c:v>
                </c:pt>
                <c:pt idx="1">
                  <c:v>1022</c:v>
                </c:pt>
                <c:pt idx="2">
                  <c:v>2490</c:v>
                </c:pt>
                <c:pt idx="3">
                  <c:v>3890</c:v>
                </c:pt>
                <c:pt idx="4">
                  <c:v>5214</c:v>
                </c:pt>
                <c:pt idx="5">
                  <c:v>2300</c:v>
                </c:pt>
                <c:pt idx="6">
                  <c:v>1542</c:v>
                </c:pt>
                <c:pt idx="7">
                  <c:v>3521</c:v>
                </c:pt>
                <c:pt idx="8">
                  <c:v>2850</c:v>
                </c:pt>
                <c:pt idx="9">
                  <c:v>6367</c:v>
                </c:pt>
                <c:pt idx="10">
                  <c:v>2546</c:v>
                </c:pt>
                <c:pt idx="11">
                  <c:v>4043</c:v>
                </c:pt>
                <c:pt idx="12">
                  <c:v>5712</c:v>
                </c:pt>
                <c:pt idx="13">
                  <c:v>4545</c:v>
                </c:pt>
                <c:pt idx="14">
                  <c:v>2890</c:v>
                </c:pt>
                <c:pt idx="15">
                  <c:v>2441</c:v>
                </c:pt>
                <c:pt idx="16">
                  <c:v>1920</c:v>
                </c:pt>
                <c:pt idx="17">
                  <c:v>2551</c:v>
                </c:pt>
                <c:pt idx="18">
                  <c:v>3390</c:v>
                </c:pt>
                <c:pt idx="19">
                  <c:v>2145</c:v>
                </c:pt>
                <c:pt idx="20">
                  <c:v>4552</c:v>
                </c:pt>
                <c:pt idx="21">
                  <c:v>4775</c:v>
                </c:pt>
                <c:pt idx="22">
                  <c:v>3524</c:v>
                </c:pt>
                <c:pt idx="23">
                  <c:v>5289</c:v>
                </c:pt>
                <c:pt idx="24">
                  <c:v>1728.5</c:v>
                </c:pt>
                <c:pt idx="25">
                  <c:v>1814</c:v>
                </c:pt>
                <c:pt idx="26">
                  <c:v>4442</c:v>
                </c:pt>
                <c:pt idx="27">
                  <c:v>5635</c:v>
                </c:pt>
                <c:pt idx="28">
                  <c:v>2753</c:v>
                </c:pt>
                <c:pt idx="29">
                  <c:v>5000</c:v>
                </c:pt>
                <c:pt idx="30">
                  <c:v>3980</c:v>
                </c:pt>
                <c:pt idx="31">
                  <c:v>4221</c:v>
                </c:pt>
                <c:pt idx="32">
                  <c:v>2550</c:v>
                </c:pt>
                <c:pt idx="33">
                  <c:v>1565</c:v>
                </c:pt>
                <c:pt idx="34">
                  <c:v>1865</c:v>
                </c:pt>
                <c:pt idx="35">
                  <c:v>2152</c:v>
                </c:pt>
                <c:pt idx="36">
                  <c:v>3502</c:v>
                </c:pt>
                <c:pt idx="37">
                  <c:v>1294</c:v>
                </c:pt>
                <c:pt idx="38">
                  <c:v>1594</c:v>
                </c:pt>
                <c:pt idx="39">
                  <c:v>1913</c:v>
                </c:pt>
                <c:pt idx="40">
                  <c:v>2802</c:v>
                </c:pt>
                <c:pt idx="41">
                  <c:v>1987</c:v>
                </c:pt>
                <c:pt idx="42">
                  <c:v>2314</c:v>
                </c:pt>
                <c:pt idx="43">
                  <c:v>1566</c:v>
                </c:pt>
                <c:pt idx="44">
                  <c:v>1999</c:v>
                </c:pt>
                <c:pt idx="45">
                  <c:v>1789</c:v>
                </c:pt>
                <c:pt idx="46">
                  <c:v>3420</c:v>
                </c:pt>
                <c:pt idx="47">
                  <c:v>3400</c:v>
                </c:pt>
                <c:pt idx="48">
                  <c:v>5606</c:v>
                </c:pt>
                <c:pt idx="49">
                  <c:v>1728.5</c:v>
                </c:pt>
                <c:pt idx="50">
                  <c:v>3575</c:v>
                </c:pt>
                <c:pt idx="51">
                  <c:v>4000</c:v>
                </c:pt>
                <c:pt idx="52">
                  <c:v>4026</c:v>
                </c:pt>
                <c:pt idx="53">
                  <c:v>4630</c:v>
                </c:pt>
                <c:pt idx="54">
                  <c:v>5050</c:v>
                </c:pt>
                <c:pt idx="55">
                  <c:v>1729</c:v>
                </c:pt>
                <c:pt idx="56">
                  <c:v>1478</c:v>
                </c:pt>
                <c:pt idx="57">
                  <c:v>1463</c:v>
                </c:pt>
                <c:pt idx="58">
                  <c:v>1433</c:v>
                </c:pt>
                <c:pt idx="59">
                  <c:v>1273</c:v>
                </c:pt>
                <c:pt idx="60">
                  <c:v>1490</c:v>
                </c:pt>
                <c:pt idx="61">
                  <c:v>2676</c:v>
                </c:pt>
                <c:pt idx="62">
                  <c:v>2850</c:v>
                </c:pt>
                <c:pt idx="63">
                  <c:v>2916</c:v>
                </c:pt>
                <c:pt idx="64">
                  <c:v>2226</c:v>
                </c:pt>
                <c:pt idx="65">
                  <c:v>3096</c:v>
                </c:pt>
                <c:pt idx="66">
                  <c:v>2180</c:v>
                </c:pt>
                <c:pt idx="67">
                  <c:v>3573</c:v>
                </c:pt>
                <c:pt idx="68">
                  <c:v>4085</c:v>
                </c:pt>
                <c:pt idx="69">
                  <c:v>2113</c:v>
                </c:pt>
                <c:pt idx="70">
                  <c:v>2053</c:v>
                </c:pt>
                <c:pt idx="71">
                  <c:v>1767</c:v>
                </c:pt>
                <c:pt idx="72">
                  <c:v>2082</c:v>
                </c:pt>
                <c:pt idx="73">
                  <c:v>2471</c:v>
                </c:pt>
                <c:pt idx="74">
                  <c:v>2060</c:v>
                </c:pt>
                <c:pt idx="75">
                  <c:v>1360</c:v>
                </c:pt>
                <c:pt idx="76">
                  <c:v>1096</c:v>
                </c:pt>
                <c:pt idx="77">
                  <c:v>1753</c:v>
                </c:pt>
                <c:pt idx="78">
                  <c:v>3230</c:v>
                </c:pt>
                <c:pt idx="79">
                  <c:v>4749</c:v>
                </c:pt>
                <c:pt idx="80">
                  <c:v>1190</c:v>
                </c:pt>
                <c:pt idx="81">
                  <c:v>1836</c:v>
                </c:pt>
                <c:pt idx="82">
                  <c:v>710</c:v>
                </c:pt>
                <c:pt idx="83">
                  <c:v>1673</c:v>
                </c:pt>
                <c:pt idx="84">
                  <c:v>1244</c:v>
                </c:pt>
                <c:pt idx="85">
                  <c:v>1170</c:v>
                </c:pt>
                <c:pt idx="86">
                  <c:v>2161</c:v>
                </c:pt>
                <c:pt idx="87">
                  <c:v>1445</c:v>
                </c:pt>
                <c:pt idx="88">
                  <c:v>2678</c:v>
                </c:pt>
                <c:pt idx="89">
                  <c:v>1066</c:v>
                </c:pt>
                <c:pt idx="90">
                  <c:v>1933</c:v>
                </c:pt>
                <c:pt idx="91">
                  <c:v>1914</c:v>
                </c:pt>
                <c:pt idx="92">
                  <c:v>1728.5</c:v>
                </c:pt>
                <c:pt idx="93">
                  <c:v>1728.5</c:v>
                </c:pt>
                <c:pt idx="94">
                  <c:v>1482</c:v>
                </c:pt>
                <c:pt idx="95">
                  <c:v>1142</c:v>
                </c:pt>
                <c:pt idx="96">
                  <c:v>1971</c:v>
                </c:pt>
                <c:pt idx="97">
                  <c:v>1971</c:v>
                </c:pt>
                <c:pt idx="98">
                  <c:v>3059</c:v>
                </c:pt>
                <c:pt idx="99">
                  <c:v>1875</c:v>
                </c:pt>
                <c:pt idx="100">
                  <c:v>2320</c:v>
                </c:pt>
                <c:pt idx="101">
                  <c:v>760</c:v>
                </c:pt>
                <c:pt idx="102">
                  <c:v>916</c:v>
                </c:pt>
                <c:pt idx="103">
                  <c:v>674</c:v>
                </c:pt>
                <c:pt idx="104">
                  <c:v>1130</c:v>
                </c:pt>
                <c:pt idx="105">
                  <c:v>852</c:v>
                </c:pt>
                <c:pt idx="106">
                  <c:v>1900</c:v>
                </c:pt>
                <c:pt idx="107">
                  <c:v>920</c:v>
                </c:pt>
                <c:pt idx="108">
                  <c:v>852</c:v>
                </c:pt>
                <c:pt idx="109">
                  <c:v>1728.5</c:v>
                </c:pt>
                <c:pt idx="110">
                  <c:v>1743</c:v>
                </c:pt>
                <c:pt idx="111">
                  <c:v>1254</c:v>
                </c:pt>
                <c:pt idx="112">
                  <c:v>1073</c:v>
                </c:pt>
                <c:pt idx="113">
                  <c:v>1073</c:v>
                </c:pt>
                <c:pt idx="114">
                  <c:v>1222</c:v>
                </c:pt>
                <c:pt idx="115">
                  <c:v>846</c:v>
                </c:pt>
                <c:pt idx="116">
                  <c:v>886</c:v>
                </c:pt>
                <c:pt idx="117">
                  <c:v>1326</c:v>
                </c:pt>
                <c:pt idx="118">
                  <c:v>1767</c:v>
                </c:pt>
                <c:pt idx="119">
                  <c:v>764</c:v>
                </c:pt>
                <c:pt idx="120">
                  <c:v>1281</c:v>
                </c:pt>
                <c:pt idx="121">
                  <c:v>1208</c:v>
                </c:pt>
                <c:pt idx="122">
                  <c:v>1150</c:v>
                </c:pt>
                <c:pt idx="123">
                  <c:v>1036</c:v>
                </c:pt>
                <c:pt idx="124">
                  <c:v>674</c:v>
                </c:pt>
                <c:pt idx="125">
                  <c:v>1347</c:v>
                </c:pt>
                <c:pt idx="126">
                  <c:v>1469</c:v>
                </c:pt>
                <c:pt idx="127">
                  <c:v>972</c:v>
                </c:pt>
                <c:pt idx="128">
                  <c:v>1116</c:v>
                </c:pt>
                <c:pt idx="129">
                  <c:v>1116</c:v>
                </c:pt>
                <c:pt idx="130">
                  <c:v>2049</c:v>
                </c:pt>
                <c:pt idx="131">
                  <c:v>1512</c:v>
                </c:pt>
                <c:pt idx="132">
                  <c:v>1230</c:v>
                </c:pt>
                <c:pt idx="133">
                  <c:v>973</c:v>
                </c:pt>
                <c:pt idx="134">
                  <c:v>1746</c:v>
                </c:pt>
                <c:pt idx="135">
                  <c:v>1629</c:v>
                </c:pt>
                <c:pt idx="136">
                  <c:v>1639</c:v>
                </c:pt>
                <c:pt idx="137">
                  <c:v>1670</c:v>
                </c:pt>
                <c:pt idx="138">
                  <c:v>4010</c:v>
                </c:pt>
                <c:pt idx="139">
                  <c:v>5150</c:v>
                </c:pt>
                <c:pt idx="140">
                  <c:v>2602</c:v>
                </c:pt>
                <c:pt idx="141">
                  <c:v>4694</c:v>
                </c:pt>
                <c:pt idx="142">
                  <c:v>4000</c:v>
                </c:pt>
                <c:pt idx="143">
                  <c:v>4277</c:v>
                </c:pt>
                <c:pt idx="144">
                  <c:v>2562</c:v>
                </c:pt>
                <c:pt idx="145">
                  <c:v>1912</c:v>
                </c:pt>
                <c:pt idx="146">
                  <c:v>1763</c:v>
                </c:pt>
                <c:pt idx="147">
                  <c:v>1860</c:v>
                </c:pt>
                <c:pt idx="148">
                  <c:v>1900</c:v>
                </c:pt>
                <c:pt idx="149">
                  <c:v>1855</c:v>
                </c:pt>
                <c:pt idx="150">
                  <c:v>1900</c:v>
                </c:pt>
                <c:pt idx="151">
                  <c:v>1714</c:v>
                </c:pt>
                <c:pt idx="152">
                  <c:v>1748</c:v>
                </c:pt>
                <c:pt idx="153">
                  <c:v>1227</c:v>
                </c:pt>
                <c:pt idx="154">
                  <c:v>1630</c:v>
                </c:pt>
                <c:pt idx="155">
                  <c:v>2099</c:v>
                </c:pt>
                <c:pt idx="156">
                  <c:v>1051</c:v>
                </c:pt>
                <c:pt idx="157">
                  <c:v>1613</c:v>
                </c:pt>
                <c:pt idx="158">
                  <c:v>1550</c:v>
                </c:pt>
                <c:pt idx="159">
                  <c:v>1524</c:v>
                </c:pt>
                <c:pt idx="160">
                  <c:v>1886</c:v>
                </c:pt>
                <c:pt idx="161">
                  <c:v>1610</c:v>
                </c:pt>
                <c:pt idx="162">
                  <c:v>1510</c:v>
                </c:pt>
                <c:pt idx="163">
                  <c:v>1740</c:v>
                </c:pt>
                <c:pt idx="164">
                  <c:v>1200</c:v>
                </c:pt>
                <c:pt idx="165">
                  <c:v>1640</c:v>
                </c:pt>
                <c:pt idx="166">
                  <c:v>1728.5</c:v>
                </c:pt>
                <c:pt idx="167">
                  <c:v>1722</c:v>
                </c:pt>
                <c:pt idx="168">
                  <c:v>1722</c:v>
                </c:pt>
                <c:pt idx="169">
                  <c:v>1800</c:v>
                </c:pt>
                <c:pt idx="170">
                  <c:v>1422</c:v>
                </c:pt>
                <c:pt idx="171">
                  <c:v>1728.5</c:v>
                </c:pt>
                <c:pt idx="172">
                  <c:v>1722</c:v>
                </c:pt>
                <c:pt idx="173">
                  <c:v>1422</c:v>
                </c:pt>
                <c:pt idx="174">
                  <c:v>1929</c:v>
                </c:pt>
                <c:pt idx="175">
                  <c:v>1547</c:v>
                </c:pt>
                <c:pt idx="176">
                  <c:v>1582</c:v>
                </c:pt>
                <c:pt idx="177">
                  <c:v>1728.5</c:v>
                </c:pt>
                <c:pt idx="178">
                  <c:v>1932</c:v>
                </c:pt>
                <c:pt idx="179">
                  <c:v>1900</c:v>
                </c:pt>
                <c:pt idx="180">
                  <c:v>3082</c:v>
                </c:pt>
                <c:pt idx="181">
                  <c:v>8012</c:v>
                </c:pt>
                <c:pt idx="182">
                  <c:v>4950</c:v>
                </c:pt>
                <c:pt idx="183">
                  <c:v>5100</c:v>
                </c:pt>
                <c:pt idx="184">
                  <c:v>1818</c:v>
                </c:pt>
                <c:pt idx="185">
                  <c:v>1685</c:v>
                </c:pt>
                <c:pt idx="186">
                  <c:v>1880</c:v>
                </c:pt>
                <c:pt idx="187">
                  <c:v>2261</c:v>
                </c:pt>
                <c:pt idx="188">
                  <c:v>1048</c:v>
                </c:pt>
                <c:pt idx="189">
                  <c:v>1048</c:v>
                </c:pt>
                <c:pt idx="190">
                  <c:v>1262</c:v>
                </c:pt>
                <c:pt idx="191">
                  <c:v>718</c:v>
                </c:pt>
                <c:pt idx="192">
                  <c:v>703</c:v>
                </c:pt>
                <c:pt idx="193">
                  <c:v>685</c:v>
                </c:pt>
                <c:pt idx="194">
                  <c:v>1414</c:v>
                </c:pt>
                <c:pt idx="195">
                  <c:v>1301</c:v>
                </c:pt>
                <c:pt idx="196">
                  <c:v>727</c:v>
                </c:pt>
                <c:pt idx="197">
                  <c:v>1116</c:v>
                </c:pt>
                <c:pt idx="198">
                  <c:v>1048</c:v>
                </c:pt>
                <c:pt idx="199">
                  <c:v>686</c:v>
                </c:pt>
                <c:pt idx="200">
                  <c:v>1816</c:v>
                </c:pt>
                <c:pt idx="201">
                  <c:v>1090</c:v>
                </c:pt>
                <c:pt idx="202">
                  <c:v>1304</c:v>
                </c:pt>
                <c:pt idx="203">
                  <c:v>1810</c:v>
                </c:pt>
                <c:pt idx="204">
                  <c:v>1230</c:v>
                </c:pt>
                <c:pt idx="205">
                  <c:v>1170</c:v>
                </c:pt>
                <c:pt idx="206">
                  <c:v>1728.5</c:v>
                </c:pt>
                <c:pt idx="207">
                  <c:v>1560</c:v>
                </c:pt>
                <c:pt idx="208">
                  <c:v>1620</c:v>
                </c:pt>
                <c:pt idx="209">
                  <c:v>1410</c:v>
                </c:pt>
                <c:pt idx="210">
                  <c:v>2810</c:v>
                </c:pt>
                <c:pt idx="211">
                  <c:v>1000</c:v>
                </c:pt>
                <c:pt idx="212">
                  <c:v>780</c:v>
                </c:pt>
                <c:pt idx="213">
                  <c:v>1680</c:v>
                </c:pt>
                <c:pt idx="214">
                  <c:v>3213</c:v>
                </c:pt>
                <c:pt idx="215">
                  <c:v>647</c:v>
                </c:pt>
                <c:pt idx="216">
                  <c:v>1669</c:v>
                </c:pt>
                <c:pt idx="217">
                  <c:v>1605</c:v>
                </c:pt>
                <c:pt idx="218">
                  <c:v>1439</c:v>
                </c:pt>
                <c:pt idx="219">
                  <c:v>1165</c:v>
                </c:pt>
                <c:pt idx="220">
                  <c:v>1609</c:v>
                </c:pt>
                <c:pt idx="221">
                  <c:v>924</c:v>
                </c:pt>
                <c:pt idx="222">
                  <c:v>1660</c:v>
                </c:pt>
                <c:pt idx="223">
                  <c:v>1140</c:v>
                </c:pt>
                <c:pt idx="224">
                  <c:v>850</c:v>
                </c:pt>
                <c:pt idx="225">
                  <c:v>1693</c:v>
                </c:pt>
                <c:pt idx="226">
                  <c:v>785</c:v>
                </c:pt>
                <c:pt idx="227">
                  <c:v>2405</c:v>
                </c:pt>
                <c:pt idx="228">
                  <c:v>4443</c:v>
                </c:pt>
                <c:pt idx="229">
                  <c:v>2782</c:v>
                </c:pt>
                <c:pt idx="230">
                  <c:v>1728.5</c:v>
                </c:pt>
                <c:pt idx="231">
                  <c:v>2639</c:v>
                </c:pt>
                <c:pt idx="232">
                  <c:v>3380</c:v>
                </c:pt>
                <c:pt idx="233">
                  <c:v>4783</c:v>
                </c:pt>
                <c:pt idx="234">
                  <c:v>3150</c:v>
                </c:pt>
                <c:pt idx="235">
                  <c:v>3969</c:v>
                </c:pt>
                <c:pt idx="236">
                  <c:v>1324</c:v>
                </c:pt>
                <c:pt idx="237">
                  <c:v>6010</c:v>
                </c:pt>
                <c:pt idx="238">
                  <c:v>2875</c:v>
                </c:pt>
                <c:pt idx="239">
                  <c:v>3163</c:v>
                </c:pt>
                <c:pt idx="240">
                  <c:v>2998</c:v>
                </c:pt>
                <c:pt idx="241">
                  <c:v>2902</c:v>
                </c:pt>
                <c:pt idx="242">
                  <c:v>1397</c:v>
                </c:pt>
                <c:pt idx="243">
                  <c:v>1228</c:v>
                </c:pt>
                <c:pt idx="244">
                  <c:v>1554</c:v>
                </c:pt>
                <c:pt idx="245">
                  <c:v>1566</c:v>
                </c:pt>
                <c:pt idx="246">
                  <c:v>1216</c:v>
                </c:pt>
                <c:pt idx="247">
                  <c:v>1554</c:v>
                </c:pt>
                <c:pt idx="248">
                  <c:v>1744</c:v>
                </c:pt>
                <c:pt idx="249">
                  <c:v>1234</c:v>
                </c:pt>
                <c:pt idx="250">
                  <c:v>1258</c:v>
                </c:pt>
                <c:pt idx="251">
                  <c:v>1562</c:v>
                </c:pt>
                <c:pt idx="252">
                  <c:v>1566</c:v>
                </c:pt>
                <c:pt idx="253">
                  <c:v>1228</c:v>
                </c:pt>
                <c:pt idx="254">
                  <c:v>1235</c:v>
                </c:pt>
                <c:pt idx="255">
                  <c:v>868</c:v>
                </c:pt>
                <c:pt idx="256">
                  <c:v>1566</c:v>
                </c:pt>
                <c:pt idx="257">
                  <c:v>1577</c:v>
                </c:pt>
                <c:pt idx="258">
                  <c:v>1527</c:v>
                </c:pt>
                <c:pt idx="259">
                  <c:v>3175</c:v>
                </c:pt>
                <c:pt idx="260">
                  <c:v>1900</c:v>
                </c:pt>
                <c:pt idx="261">
                  <c:v>1900</c:v>
                </c:pt>
                <c:pt idx="262">
                  <c:v>1490</c:v>
                </c:pt>
                <c:pt idx="263">
                  <c:v>1585</c:v>
                </c:pt>
                <c:pt idx="264">
                  <c:v>1848</c:v>
                </c:pt>
                <c:pt idx="265">
                  <c:v>3067</c:v>
                </c:pt>
                <c:pt idx="266">
                  <c:v>1778</c:v>
                </c:pt>
                <c:pt idx="267">
                  <c:v>3604</c:v>
                </c:pt>
                <c:pt idx="268">
                  <c:v>4548</c:v>
                </c:pt>
                <c:pt idx="269">
                  <c:v>1450</c:v>
                </c:pt>
                <c:pt idx="270">
                  <c:v>1124</c:v>
                </c:pt>
                <c:pt idx="271">
                  <c:v>1232</c:v>
                </c:pt>
                <c:pt idx="272">
                  <c:v>674</c:v>
                </c:pt>
                <c:pt idx="273">
                  <c:v>1501</c:v>
                </c:pt>
                <c:pt idx="274">
                  <c:v>668</c:v>
                </c:pt>
                <c:pt idx="275">
                  <c:v>668</c:v>
                </c:pt>
                <c:pt idx="276">
                  <c:v>728</c:v>
                </c:pt>
                <c:pt idx="277">
                  <c:v>904</c:v>
                </c:pt>
                <c:pt idx="278">
                  <c:v>2260</c:v>
                </c:pt>
                <c:pt idx="279">
                  <c:v>1043</c:v>
                </c:pt>
                <c:pt idx="280">
                  <c:v>2067</c:v>
                </c:pt>
                <c:pt idx="281">
                  <c:v>1501</c:v>
                </c:pt>
                <c:pt idx="282">
                  <c:v>672</c:v>
                </c:pt>
                <c:pt idx="283">
                  <c:v>1432</c:v>
                </c:pt>
                <c:pt idx="284">
                  <c:v>1344</c:v>
                </c:pt>
                <c:pt idx="285">
                  <c:v>660</c:v>
                </c:pt>
                <c:pt idx="286">
                  <c:v>1775</c:v>
                </c:pt>
                <c:pt idx="287">
                  <c:v>2259</c:v>
                </c:pt>
                <c:pt idx="288">
                  <c:v>1380</c:v>
                </c:pt>
                <c:pt idx="289">
                  <c:v>2147</c:v>
                </c:pt>
                <c:pt idx="290">
                  <c:v>1030</c:v>
                </c:pt>
                <c:pt idx="291">
                  <c:v>636</c:v>
                </c:pt>
                <c:pt idx="292">
                  <c:v>756</c:v>
                </c:pt>
                <c:pt idx="293">
                  <c:v>2510</c:v>
                </c:pt>
                <c:pt idx="294">
                  <c:v>576</c:v>
                </c:pt>
                <c:pt idx="295">
                  <c:v>1381</c:v>
                </c:pt>
                <c:pt idx="296">
                  <c:v>1669</c:v>
                </c:pt>
                <c:pt idx="297">
                  <c:v>1243</c:v>
                </c:pt>
                <c:pt idx="298">
                  <c:v>2550</c:v>
                </c:pt>
                <c:pt idx="299">
                  <c:v>1583</c:v>
                </c:pt>
                <c:pt idx="300">
                  <c:v>724</c:v>
                </c:pt>
                <c:pt idx="301">
                  <c:v>811</c:v>
                </c:pt>
                <c:pt idx="302">
                  <c:v>1317</c:v>
                </c:pt>
                <c:pt idx="303">
                  <c:v>1453</c:v>
                </c:pt>
                <c:pt idx="304">
                  <c:v>2034</c:v>
                </c:pt>
                <c:pt idx="305">
                  <c:v>1018</c:v>
                </c:pt>
                <c:pt idx="306">
                  <c:v>1718</c:v>
                </c:pt>
                <c:pt idx="307">
                  <c:v>1079</c:v>
                </c:pt>
                <c:pt idx="308">
                  <c:v>1142</c:v>
                </c:pt>
                <c:pt idx="309">
                  <c:v>1213</c:v>
                </c:pt>
                <c:pt idx="310">
                  <c:v>624</c:v>
                </c:pt>
                <c:pt idx="311">
                  <c:v>3000</c:v>
                </c:pt>
                <c:pt idx="312">
                  <c:v>2159</c:v>
                </c:pt>
                <c:pt idx="313">
                  <c:v>933</c:v>
                </c:pt>
                <c:pt idx="314">
                  <c:v>490</c:v>
                </c:pt>
                <c:pt idx="315">
                  <c:v>490</c:v>
                </c:pt>
                <c:pt idx="316">
                  <c:v>490</c:v>
                </c:pt>
                <c:pt idx="317">
                  <c:v>1596</c:v>
                </c:pt>
                <c:pt idx="318">
                  <c:v>503</c:v>
                </c:pt>
                <c:pt idx="319">
                  <c:v>1890</c:v>
                </c:pt>
                <c:pt idx="320">
                  <c:v>1123</c:v>
                </c:pt>
                <c:pt idx="321">
                  <c:v>1157</c:v>
                </c:pt>
                <c:pt idx="322">
                  <c:v>588</c:v>
                </c:pt>
                <c:pt idx="323">
                  <c:v>1700</c:v>
                </c:pt>
                <c:pt idx="324">
                  <c:v>1053</c:v>
                </c:pt>
                <c:pt idx="325">
                  <c:v>1403</c:v>
                </c:pt>
                <c:pt idx="326">
                  <c:v>938</c:v>
                </c:pt>
                <c:pt idx="327">
                  <c:v>660</c:v>
                </c:pt>
                <c:pt idx="328">
                  <c:v>964</c:v>
                </c:pt>
                <c:pt idx="329">
                  <c:v>1248</c:v>
                </c:pt>
                <c:pt idx="330">
                  <c:v>1120</c:v>
                </c:pt>
                <c:pt idx="331">
                  <c:v>1294</c:v>
                </c:pt>
                <c:pt idx="332">
                  <c:v>958</c:v>
                </c:pt>
                <c:pt idx="333">
                  <c:v>1300</c:v>
                </c:pt>
                <c:pt idx="334">
                  <c:v>1022</c:v>
                </c:pt>
                <c:pt idx="335">
                  <c:v>1401</c:v>
                </c:pt>
                <c:pt idx="336">
                  <c:v>1223</c:v>
                </c:pt>
                <c:pt idx="337">
                  <c:v>1433</c:v>
                </c:pt>
                <c:pt idx="338">
                  <c:v>1334</c:v>
                </c:pt>
                <c:pt idx="339">
                  <c:v>804</c:v>
                </c:pt>
                <c:pt idx="340">
                  <c:v>1377</c:v>
                </c:pt>
                <c:pt idx="341">
                  <c:v>1507</c:v>
                </c:pt>
                <c:pt idx="342">
                  <c:v>1357</c:v>
                </c:pt>
                <c:pt idx="343">
                  <c:v>717</c:v>
                </c:pt>
                <c:pt idx="344">
                  <c:v>2332</c:v>
                </c:pt>
                <c:pt idx="345">
                  <c:v>1565</c:v>
                </c:pt>
                <c:pt idx="346">
                  <c:v>1200</c:v>
                </c:pt>
                <c:pt idx="347">
                  <c:v>1501</c:v>
                </c:pt>
                <c:pt idx="348">
                  <c:v>4900</c:v>
                </c:pt>
                <c:pt idx="349">
                  <c:v>1872</c:v>
                </c:pt>
                <c:pt idx="350">
                  <c:v>1110</c:v>
                </c:pt>
                <c:pt idx="351">
                  <c:v>1328</c:v>
                </c:pt>
                <c:pt idx="352">
                  <c:v>1883</c:v>
                </c:pt>
                <c:pt idx="353">
                  <c:v>1714</c:v>
                </c:pt>
                <c:pt idx="354">
                  <c:v>2798</c:v>
                </c:pt>
                <c:pt idx="355">
                  <c:v>2105</c:v>
                </c:pt>
                <c:pt idx="356">
                  <c:v>1450</c:v>
                </c:pt>
                <c:pt idx="357">
                  <c:v>3660</c:v>
                </c:pt>
                <c:pt idx="358">
                  <c:v>860</c:v>
                </c:pt>
                <c:pt idx="359">
                  <c:v>921</c:v>
                </c:pt>
                <c:pt idx="360">
                  <c:v>3243</c:v>
                </c:pt>
                <c:pt idx="361">
                  <c:v>2468</c:v>
                </c:pt>
                <c:pt idx="362">
                  <c:v>576</c:v>
                </c:pt>
                <c:pt idx="363">
                  <c:v>2299</c:v>
                </c:pt>
                <c:pt idx="364">
                  <c:v>1470</c:v>
                </c:pt>
                <c:pt idx="365">
                  <c:v>1065</c:v>
                </c:pt>
                <c:pt idx="366">
                  <c:v>2159</c:v>
                </c:pt>
                <c:pt idx="367">
                  <c:v>1517</c:v>
                </c:pt>
                <c:pt idx="368">
                  <c:v>1434</c:v>
                </c:pt>
                <c:pt idx="369">
                  <c:v>1675</c:v>
                </c:pt>
                <c:pt idx="370">
                  <c:v>880</c:v>
                </c:pt>
                <c:pt idx="371">
                  <c:v>540</c:v>
                </c:pt>
                <c:pt idx="372">
                  <c:v>618</c:v>
                </c:pt>
                <c:pt idx="373">
                  <c:v>1710</c:v>
                </c:pt>
                <c:pt idx="374">
                  <c:v>1073</c:v>
                </c:pt>
                <c:pt idx="375">
                  <c:v>815</c:v>
                </c:pt>
                <c:pt idx="376">
                  <c:v>3932</c:v>
                </c:pt>
                <c:pt idx="377">
                  <c:v>1692</c:v>
                </c:pt>
                <c:pt idx="378">
                  <c:v>2046</c:v>
                </c:pt>
                <c:pt idx="379">
                  <c:v>2486</c:v>
                </c:pt>
                <c:pt idx="380">
                  <c:v>2015</c:v>
                </c:pt>
                <c:pt idx="381">
                  <c:v>8002</c:v>
                </c:pt>
                <c:pt idx="382">
                  <c:v>5048</c:v>
                </c:pt>
                <c:pt idx="383">
                  <c:v>4331</c:v>
                </c:pt>
                <c:pt idx="384">
                  <c:v>3154</c:v>
                </c:pt>
                <c:pt idx="385">
                  <c:v>3614</c:v>
                </c:pt>
                <c:pt idx="386">
                  <c:v>3800</c:v>
                </c:pt>
                <c:pt idx="387">
                  <c:v>2354</c:v>
                </c:pt>
                <c:pt idx="388">
                  <c:v>1859</c:v>
                </c:pt>
                <c:pt idx="389">
                  <c:v>3841</c:v>
                </c:pt>
                <c:pt idx="390">
                  <c:v>3467</c:v>
                </c:pt>
                <c:pt idx="391">
                  <c:v>2613</c:v>
                </c:pt>
                <c:pt idx="392">
                  <c:v>865</c:v>
                </c:pt>
                <c:pt idx="393">
                  <c:v>2901</c:v>
                </c:pt>
                <c:pt idx="394">
                  <c:v>962</c:v>
                </c:pt>
                <c:pt idx="395">
                  <c:v>1552</c:v>
                </c:pt>
                <c:pt idx="396">
                  <c:v>1728.5</c:v>
                </c:pt>
                <c:pt idx="397">
                  <c:v>3936</c:v>
                </c:pt>
                <c:pt idx="398">
                  <c:v>1728.5</c:v>
                </c:pt>
                <c:pt idx="399">
                  <c:v>2024</c:v>
                </c:pt>
                <c:pt idx="400">
                  <c:v>2930</c:v>
                </c:pt>
                <c:pt idx="401">
                  <c:v>5011</c:v>
                </c:pt>
                <c:pt idx="402">
                  <c:v>2577</c:v>
                </c:pt>
                <c:pt idx="403">
                  <c:v>2009</c:v>
                </c:pt>
                <c:pt idx="404">
                  <c:v>3500</c:v>
                </c:pt>
                <c:pt idx="405">
                  <c:v>2319</c:v>
                </c:pt>
                <c:pt idx="406">
                  <c:v>1202</c:v>
                </c:pt>
                <c:pt idx="407">
                  <c:v>798</c:v>
                </c:pt>
                <c:pt idx="408">
                  <c:v>3112</c:v>
                </c:pt>
                <c:pt idx="409">
                  <c:v>3257</c:v>
                </c:pt>
                <c:pt idx="410">
                  <c:v>2353</c:v>
                </c:pt>
                <c:pt idx="411">
                  <c:v>1382</c:v>
                </c:pt>
                <c:pt idx="412">
                  <c:v>1285</c:v>
                </c:pt>
                <c:pt idx="413">
                  <c:v>2880</c:v>
                </c:pt>
                <c:pt idx="414">
                  <c:v>2628</c:v>
                </c:pt>
                <c:pt idx="415">
                  <c:v>864</c:v>
                </c:pt>
                <c:pt idx="416">
                  <c:v>1839</c:v>
                </c:pt>
                <c:pt idx="417">
                  <c:v>1656</c:v>
                </c:pt>
                <c:pt idx="418">
                  <c:v>2339</c:v>
                </c:pt>
                <c:pt idx="419">
                  <c:v>3138</c:v>
                </c:pt>
                <c:pt idx="420">
                  <c:v>2867</c:v>
                </c:pt>
                <c:pt idx="421">
                  <c:v>2181</c:v>
                </c:pt>
                <c:pt idx="422">
                  <c:v>1133</c:v>
                </c:pt>
                <c:pt idx="423">
                  <c:v>1127</c:v>
                </c:pt>
                <c:pt idx="424">
                  <c:v>2356</c:v>
                </c:pt>
                <c:pt idx="425">
                  <c:v>1920</c:v>
                </c:pt>
                <c:pt idx="426">
                  <c:v>1737</c:v>
                </c:pt>
                <c:pt idx="427">
                  <c:v>2360</c:v>
                </c:pt>
                <c:pt idx="428">
                  <c:v>1720</c:v>
                </c:pt>
                <c:pt idx="429">
                  <c:v>5400</c:v>
                </c:pt>
                <c:pt idx="430">
                  <c:v>2001</c:v>
                </c:pt>
                <c:pt idx="431">
                  <c:v>2898</c:v>
                </c:pt>
                <c:pt idx="432">
                  <c:v>1876</c:v>
                </c:pt>
                <c:pt idx="433">
                  <c:v>1450</c:v>
                </c:pt>
                <c:pt idx="434">
                  <c:v>1345</c:v>
                </c:pt>
                <c:pt idx="435">
                  <c:v>1345</c:v>
                </c:pt>
                <c:pt idx="436">
                  <c:v>1585</c:v>
                </c:pt>
                <c:pt idx="437">
                  <c:v>696</c:v>
                </c:pt>
                <c:pt idx="438">
                  <c:v>1149</c:v>
                </c:pt>
              </c:numCache>
            </c:numRef>
          </c:xVal>
          <c:yVal>
            <c:numRef>
              <c:f>'Part E'!$C$25:$C$857</c:f>
              <c:numCache>
                <c:formatCode>General</c:formatCode>
                <c:ptCount val="833"/>
                <c:pt idx="0">
                  <c:v>-344.45350303153191</c:v>
                </c:pt>
                <c:pt idx="1">
                  <c:v>507.22213016773094</c:v>
                </c:pt>
                <c:pt idx="2">
                  <c:v>416.66854282704378</c:v>
                </c:pt>
                <c:pt idx="3">
                  <c:v>272.50163180126378</c:v>
                </c:pt>
                <c:pt idx="4">
                  <c:v>366.98808454008986</c:v>
                </c:pt>
                <c:pt idx="5">
                  <c:v>438.92324840858794</c:v>
                </c:pt>
                <c:pt idx="6">
                  <c:v>456.91786944324519</c:v>
                </c:pt>
                <c:pt idx="7">
                  <c:v>2948.4099016538976</c:v>
                </c:pt>
                <c:pt idx="8">
                  <c:v>868.17290979602114</c:v>
                </c:pt>
                <c:pt idx="9">
                  <c:v>211.95312613445424</c:v>
                </c:pt>
                <c:pt idx="10">
                  <c:v>-277.56918675236864</c:v>
                </c:pt>
                <c:pt idx="11">
                  <c:v>89.109083813012489</c:v>
                </c:pt>
                <c:pt idx="12">
                  <c:v>-111.79647724536744</c:v>
                </c:pt>
                <c:pt idx="13">
                  <c:v>-232.84383547930577</c:v>
                </c:pt>
                <c:pt idx="14">
                  <c:v>179.16732858658224</c:v>
                </c:pt>
                <c:pt idx="15">
                  <c:v>108.36997267767219</c:v>
                </c:pt>
                <c:pt idx="16">
                  <c:v>193.73627768524466</c:v>
                </c:pt>
                <c:pt idx="17">
                  <c:v>11.996688799147591</c:v>
                </c:pt>
                <c:pt idx="18">
                  <c:v>-49.646384947479305</c:v>
                </c:pt>
                <c:pt idx="19">
                  <c:v>19.95996642062903</c:v>
                </c:pt>
                <c:pt idx="20">
                  <c:v>42.480567925993796</c:v>
                </c:pt>
                <c:pt idx="21">
                  <c:v>177.56873276477813</c:v>
                </c:pt>
                <c:pt idx="22">
                  <c:v>244.39525530955405</c:v>
                </c:pt>
                <c:pt idx="23">
                  <c:v>-71.172345315439657</c:v>
                </c:pt>
                <c:pt idx="24">
                  <c:v>-145.55478024850345</c:v>
                </c:pt>
                <c:pt idx="25">
                  <c:v>2935.5839206226929</c:v>
                </c:pt>
                <c:pt idx="26">
                  <c:v>2089.5388639404773</c:v>
                </c:pt>
                <c:pt idx="27">
                  <c:v>-382.24725888662965</c:v>
                </c:pt>
                <c:pt idx="28">
                  <c:v>-224.60362585212863</c:v>
                </c:pt>
                <c:pt idx="29">
                  <c:v>886.38332364780081</c:v>
                </c:pt>
                <c:pt idx="30">
                  <c:v>145.01272848197073</c:v>
                </c:pt>
                <c:pt idx="31">
                  <c:v>120.33852224817292</c:v>
                </c:pt>
                <c:pt idx="32">
                  <c:v>448.7669497350181</c:v>
                </c:pt>
                <c:pt idx="33">
                  <c:v>203.62978804799593</c:v>
                </c:pt>
                <c:pt idx="34">
                  <c:v>-431.84646481673661</c:v>
                </c:pt>
                <c:pt idx="35">
                  <c:v>-215.26242745428476</c:v>
                </c:pt>
                <c:pt idx="36">
                  <c:v>-157.65226555577578</c:v>
                </c:pt>
                <c:pt idx="37">
                  <c:v>216.62280086220017</c:v>
                </c:pt>
                <c:pt idx="38">
                  <c:v>-196.49960137934022</c:v>
                </c:pt>
                <c:pt idx="39">
                  <c:v>-157.88311136630136</c:v>
                </c:pt>
                <c:pt idx="40">
                  <c:v>-36.875325494695176</c:v>
                </c:pt>
                <c:pt idx="41">
                  <c:v>168.51000322723462</c:v>
                </c:pt>
                <c:pt idx="42">
                  <c:v>62.708662603077755</c:v>
                </c:pt>
                <c:pt idx="43">
                  <c:v>403.27676575198848</c:v>
                </c:pt>
                <c:pt idx="44">
                  <c:v>-192.05942240997342</c:v>
                </c:pt>
                <c:pt idx="45">
                  <c:v>60.335053981238161</c:v>
                </c:pt>
                <c:pt idx="46">
                  <c:v>-185.33903568414144</c:v>
                </c:pt>
                <c:pt idx="47">
                  <c:v>830.7327247766749</c:v>
                </c:pt>
                <c:pt idx="48">
                  <c:v>455.53215273637386</c:v>
                </c:pt>
                <c:pt idx="49">
                  <c:v>162.9740426779108</c:v>
                </c:pt>
                <c:pt idx="50">
                  <c:v>2116.9550516611653</c:v>
                </c:pt>
                <c:pt idx="51">
                  <c:v>-25.678344760394339</c:v>
                </c:pt>
                <c:pt idx="52">
                  <c:v>404.12413334685493</c:v>
                </c:pt>
                <c:pt idx="53">
                  <c:v>2.19163821132679</c:v>
                </c:pt>
                <c:pt idx="54">
                  <c:v>-132.55816834869154</c:v>
                </c:pt>
                <c:pt idx="55">
                  <c:v>-202.46264374147154</c:v>
                </c:pt>
                <c:pt idx="56">
                  <c:v>-264.49050588110629</c:v>
                </c:pt>
                <c:pt idx="57">
                  <c:v>-220.06220804940085</c:v>
                </c:pt>
                <c:pt idx="58">
                  <c:v>-85.673848368760105</c:v>
                </c:pt>
                <c:pt idx="59">
                  <c:v>-193.65243118843455</c:v>
                </c:pt>
                <c:pt idx="60">
                  <c:v>-160.80865710270939</c:v>
                </c:pt>
                <c:pt idx="61">
                  <c:v>-104.95120688523866</c:v>
                </c:pt>
                <c:pt idx="62">
                  <c:v>-145.53900338333881</c:v>
                </c:pt>
                <c:pt idx="63">
                  <c:v>71.602248941471885</c:v>
                </c:pt>
                <c:pt idx="64">
                  <c:v>1121.3606767416513</c:v>
                </c:pt>
                <c:pt idx="65">
                  <c:v>682.0584394316071</c:v>
                </c:pt>
                <c:pt idx="66">
                  <c:v>963.81572706564066</c:v>
                </c:pt>
                <c:pt idx="67">
                  <c:v>621.64633974222875</c:v>
                </c:pt>
                <c:pt idx="68">
                  <c:v>197.58273568987556</c:v>
                </c:pt>
                <c:pt idx="69">
                  <c:v>308.79507397005955</c:v>
                </c:pt>
                <c:pt idx="70">
                  <c:v>55.058660526607582</c:v>
                </c:pt>
                <c:pt idx="71">
                  <c:v>-111.45491900420609</c:v>
                </c:pt>
                <c:pt idx="72">
                  <c:v>-131.58794905222408</c:v>
                </c:pt>
                <c:pt idx="73">
                  <c:v>-24.656445724602577</c:v>
                </c:pt>
                <c:pt idx="74">
                  <c:v>-143.37034002712073</c:v>
                </c:pt>
                <c:pt idx="75">
                  <c:v>-277.29100335119199</c:v>
                </c:pt>
                <c:pt idx="76">
                  <c:v>10.5253010136787</c:v>
                </c:pt>
                <c:pt idx="77">
                  <c:v>-177.4233542247913</c:v>
                </c:pt>
                <c:pt idx="78">
                  <c:v>26.571322029191151</c:v>
                </c:pt>
                <c:pt idx="79">
                  <c:v>-1.6594657121377168</c:v>
                </c:pt>
                <c:pt idx="80">
                  <c:v>-192.83296419279498</c:v>
                </c:pt>
                <c:pt idx="81">
                  <c:v>524.11541631129717</c:v>
                </c:pt>
                <c:pt idx="82">
                  <c:v>365.02744441128357</c:v>
                </c:pt>
                <c:pt idx="83">
                  <c:v>576.46966943683117</c:v>
                </c:pt>
                <c:pt idx="84">
                  <c:v>-345.22329392667086</c:v>
                </c:pt>
                <c:pt idx="85">
                  <c:v>-184.17203123558352</c:v>
                </c:pt>
                <c:pt idx="86">
                  <c:v>12.16353923372867</c:v>
                </c:pt>
                <c:pt idx="87">
                  <c:v>380.48172464000652</c:v>
                </c:pt>
                <c:pt idx="88">
                  <c:v>74.676930481998738</c:v>
                </c:pt>
                <c:pt idx="89">
                  <c:v>-126.08972008487376</c:v>
                </c:pt>
                <c:pt idx="90">
                  <c:v>163.50100461054433</c:v>
                </c:pt>
                <c:pt idx="91">
                  <c:v>-183.44497329032663</c:v>
                </c:pt>
                <c:pt idx="92">
                  <c:v>233.22765188083815</c:v>
                </c:pt>
                <c:pt idx="93">
                  <c:v>-33.571418457025743</c:v>
                </c:pt>
                <c:pt idx="94">
                  <c:v>-154.89041654386801</c:v>
                </c:pt>
                <c:pt idx="95">
                  <c:v>-75.697537288791295</c:v>
                </c:pt>
                <c:pt idx="96">
                  <c:v>-75.697537288791295</c:v>
                </c:pt>
                <c:pt idx="97">
                  <c:v>2.6488853313594518E-2</c:v>
                </c:pt>
                <c:pt idx="98">
                  <c:v>191.27072810043137</c:v>
                </c:pt>
                <c:pt idx="99">
                  <c:v>-177.44117524368505</c:v>
                </c:pt>
                <c:pt idx="100">
                  <c:v>-177.44117524368505</c:v>
                </c:pt>
                <c:pt idx="101">
                  <c:v>20.26567372614943</c:v>
                </c:pt>
                <c:pt idx="102">
                  <c:v>-299.54746464859932</c:v>
                </c:pt>
                <c:pt idx="103">
                  <c:v>-225.11698234220842</c:v>
                </c:pt>
                <c:pt idx="104">
                  <c:v>627.79245353013255</c:v>
                </c:pt>
                <c:pt idx="105">
                  <c:v>-310.81000584023514</c:v>
                </c:pt>
                <c:pt idx="106">
                  <c:v>-232.50676433960246</c:v>
                </c:pt>
                <c:pt idx="107">
                  <c:v>-208.18808159358218</c:v>
                </c:pt>
                <c:pt idx="108">
                  <c:v>-304.73062892722191</c:v>
                </c:pt>
                <c:pt idx="109">
                  <c:v>-307.68928485794072</c:v>
                </c:pt>
                <c:pt idx="110">
                  <c:v>-291.80404401712769</c:v>
                </c:pt>
                <c:pt idx="111">
                  <c:v>-328.087436438959</c:v>
                </c:pt>
                <c:pt idx="112">
                  <c:v>-561.6680319373304</c:v>
                </c:pt>
                <c:pt idx="113">
                  <c:v>-258.29422564361198</c:v>
                </c:pt>
                <c:pt idx="114">
                  <c:v>-152.31502385430053</c:v>
                </c:pt>
                <c:pt idx="115">
                  <c:v>-342.43457585314422</c:v>
                </c:pt>
                <c:pt idx="116">
                  <c:v>-300.03010241418804</c:v>
                </c:pt>
                <c:pt idx="117">
                  <c:v>-185.07692076337389</c:v>
                </c:pt>
                <c:pt idx="118">
                  <c:v>-394.66294015374467</c:v>
                </c:pt>
                <c:pt idx="119">
                  <c:v>-331.27279389035152</c:v>
                </c:pt>
                <c:pt idx="120">
                  <c:v>-459.32077849090018</c:v>
                </c:pt>
                <c:pt idx="121">
                  <c:v>-388.40741707712505</c:v>
                </c:pt>
                <c:pt idx="122">
                  <c:v>-350.32602019624358</c:v>
                </c:pt>
                <c:pt idx="123">
                  <c:v>-406.84027064285499</c:v>
                </c:pt>
                <c:pt idx="124">
                  <c:v>-370.94569844257364</c:v>
                </c:pt>
                <c:pt idx="125">
                  <c:v>-320.82140626648584</c:v>
                </c:pt>
                <c:pt idx="126">
                  <c:v>-369.00004873401429</c:v>
                </c:pt>
                <c:pt idx="127">
                  <c:v>-211.73525098648668</c:v>
                </c:pt>
                <c:pt idx="128">
                  <c:v>-488.93554414200435</c:v>
                </c:pt>
                <c:pt idx="129">
                  <c:v>-331.45396152555531</c:v>
                </c:pt>
                <c:pt idx="130">
                  <c:v>-342.87945453297516</c:v>
                </c:pt>
                <c:pt idx="131">
                  <c:v>-288.6764244851845</c:v>
                </c:pt>
                <c:pt idx="132">
                  <c:v>-288.6764244851845</c:v>
                </c:pt>
                <c:pt idx="133">
                  <c:v>-327.55387398527955</c:v>
                </c:pt>
                <c:pt idx="134">
                  <c:v>244.20262081999908</c:v>
                </c:pt>
                <c:pt idx="135">
                  <c:v>273.06841587949475</c:v>
                </c:pt>
                <c:pt idx="136">
                  <c:v>746.95058403318842</c:v>
                </c:pt>
                <c:pt idx="137">
                  <c:v>-339.04418964096055</c:v>
                </c:pt>
                <c:pt idx="138">
                  <c:v>147.9328114208447</c:v>
                </c:pt>
                <c:pt idx="139">
                  <c:v>-336.63818224467832</c:v>
                </c:pt>
                <c:pt idx="140">
                  <c:v>733.79738384493328</c:v>
                </c:pt>
                <c:pt idx="141">
                  <c:v>-670.01836952697386</c:v>
                </c:pt>
                <c:pt idx="142">
                  <c:v>-32.084034180289905</c:v>
                </c:pt>
                <c:pt idx="143">
                  <c:v>388.7894084819095</c:v>
                </c:pt>
                <c:pt idx="144">
                  <c:v>-4.4082174931261306</c:v>
                </c:pt>
                <c:pt idx="145">
                  <c:v>-13.876514004376418</c:v>
                </c:pt>
                <c:pt idx="146">
                  <c:v>-289.93871040586475</c:v>
                </c:pt>
                <c:pt idx="147">
                  <c:v>-363.36269516127311</c:v>
                </c:pt>
                <c:pt idx="148">
                  <c:v>-450.81899306976476</c:v>
                </c:pt>
                <c:pt idx="149">
                  <c:v>-330.12866067525613</c:v>
                </c:pt>
                <c:pt idx="150">
                  <c:v>-466.34616062402398</c:v>
                </c:pt>
                <c:pt idx="151">
                  <c:v>-11.138446234511434</c:v>
                </c:pt>
                <c:pt idx="152">
                  <c:v>126.99749895265757</c:v>
                </c:pt>
                <c:pt idx="153">
                  <c:v>-97.320179447028295</c:v>
                </c:pt>
                <c:pt idx="154">
                  <c:v>-358.13381813468015</c:v>
                </c:pt>
                <c:pt idx="155">
                  <c:v>-343.43112845492738</c:v>
                </c:pt>
                <c:pt idx="156">
                  <c:v>-193.90286514759453</c:v>
                </c:pt>
                <c:pt idx="157">
                  <c:v>-195.12469261709668</c:v>
                </c:pt>
                <c:pt idx="158">
                  <c:v>-512.33962588871611</c:v>
                </c:pt>
                <c:pt idx="159">
                  <c:v>-156.81353505641914</c:v>
                </c:pt>
                <c:pt idx="160">
                  <c:v>-468.10449753851111</c:v>
                </c:pt>
                <c:pt idx="161">
                  <c:v>-465.8235032747134</c:v>
                </c:pt>
                <c:pt idx="162">
                  <c:v>-419.80264631648959</c:v>
                </c:pt>
                <c:pt idx="163">
                  <c:v>-417.62886042789557</c:v>
                </c:pt>
                <c:pt idx="164">
                  <c:v>-194.73203320574635</c:v>
                </c:pt>
                <c:pt idx="165">
                  <c:v>-169.76845170803551</c:v>
                </c:pt>
                <c:pt idx="166">
                  <c:v>-427.3701457588715</c:v>
                </c:pt>
                <c:pt idx="167">
                  <c:v>-160.69010257521063</c:v>
                </c:pt>
                <c:pt idx="168">
                  <c:v>-288.55859200383588</c:v>
                </c:pt>
                <c:pt idx="169">
                  <c:v>-422.1981504410345</c:v>
                </c:pt>
                <c:pt idx="170">
                  <c:v>-442.76874474039226</c:v>
                </c:pt>
                <c:pt idx="171">
                  <c:v>-371.00805054143268</c:v>
                </c:pt>
                <c:pt idx="172">
                  <c:v>-378.8817150464007</c:v>
                </c:pt>
                <c:pt idx="173">
                  <c:v>-435.23934534572294</c:v>
                </c:pt>
                <c:pt idx="174">
                  <c:v>-427.75470948988243</c:v>
                </c:pt>
                <c:pt idx="175">
                  <c:v>286.95921169783765</c:v>
                </c:pt>
                <c:pt idx="176">
                  <c:v>-505.08681713678658</c:v>
                </c:pt>
                <c:pt idx="177">
                  <c:v>-309.11070544949416</c:v>
                </c:pt>
                <c:pt idx="178">
                  <c:v>-451.06604479473015</c:v>
                </c:pt>
                <c:pt idx="179">
                  <c:v>-400.56231720815867</c:v>
                </c:pt>
                <c:pt idx="180">
                  <c:v>-395.10599941857834</c:v>
                </c:pt>
                <c:pt idx="181">
                  <c:v>-153.45028691553557</c:v>
                </c:pt>
                <c:pt idx="182">
                  <c:v>-80.889364646370609</c:v>
                </c:pt>
                <c:pt idx="183">
                  <c:v>-296.84493049117475</c:v>
                </c:pt>
                <c:pt idx="184">
                  <c:v>-475.99807692948571</c:v>
                </c:pt>
                <c:pt idx="185">
                  <c:v>-24.154836111133704</c:v>
                </c:pt>
                <c:pt idx="186">
                  <c:v>-365.611816457484</c:v>
                </c:pt>
                <c:pt idx="187">
                  <c:v>-183.6249502664532</c:v>
                </c:pt>
                <c:pt idx="188">
                  <c:v>-25.97297604376638</c:v>
                </c:pt>
                <c:pt idx="189">
                  <c:v>-281.57814082786388</c:v>
                </c:pt>
                <c:pt idx="190">
                  <c:v>-335.7761362693941</c:v>
                </c:pt>
                <c:pt idx="191">
                  <c:v>-468.61093282787209</c:v>
                </c:pt>
                <c:pt idx="192">
                  <c:v>-431.43621163828107</c:v>
                </c:pt>
                <c:pt idx="193">
                  <c:v>-401.47296012057836</c:v>
                </c:pt>
                <c:pt idx="194">
                  <c:v>-388.16179980404786</c:v>
                </c:pt>
                <c:pt idx="195">
                  <c:v>-416.41038737466931</c:v>
                </c:pt>
                <c:pt idx="196">
                  <c:v>-473.32787340404417</c:v>
                </c:pt>
                <c:pt idx="197">
                  <c:v>-462.82821108342506</c:v>
                </c:pt>
                <c:pt idx="198">
                  <c:v>-370.14707134461412</c:v>
                </c:pt>
                <c:pt idx="199">
                  <c:v>-253.69972804526628</c:v>
                </c:pt>
                <c:pt idx="200">
                  <c:v>-276.61983478380478</c:v>
                </c:pt>
                <c:pt idx="201">
                  <c:v>-239.94504212779077</c:v>
                </c:pt>
                <c:pt idx="202">
                  <c:v>-62.130327583385565</c:v>
                </c:pt>
                <c:pt idx="203">
                  <c:v>-296.48713369451241</c:v>
                </c:pt>
                <c:pt idx="204">
                  <c:v>-365.23130470719127</c:v>
                </c:pt>
                <c:pt idx="205">
                  <c:v>-217.8932463165994</c:v>
                </c:pt>
                <c:pt idx="206">
                  <c:v>-259.87575614771174</c:v>
                </c:pt>
                <c:pt idx="207">
                  <c:v>-400.18412297593352</c:v>
                </c:pt>
                <c:pt idx="208">
                  <c:v>-346.64135708836488</c:v>
                </c:pt>
                <c:pt idx="209">
                  <c:v>-251.64578839232524</c:v>
                </c:pt>
                <c:pt idx="210">
                  <c:v>-26.123747729453726</c:v>
                </c:pt>
                <c:pt idx="211">
                  <c:v>-330.47029535361696</c:v>
                </c:pt>
                <c:pt idx="212">
                  <c:v>-268.3287517312524</c:v>
                </c:pt>
                <c:pt idx="213">
                  <c:v>-513.46458990068822</c:v>
                </c:pt>
                <c:pt idx="214">
                  <c:v>-370.86433407627896</c:v>
                </c:pt>
                <c:pt idx="215">
                  <c:v>-368.02181575721545</c:v>
                </c:pt>
                <c:pt idx="216">
                  <c:v>-337.44932917277526</c:v>
                </c:pt>
                <c:pt idx="217">
                  <c:v>-532.75103345651542</c:v>
                </c:pt>
                <c:pt idx="218">
                  <c:v>-321.64929037021807</c:v>
                </c:pt>
                <c:pt idx="219">
                  <c:v>-307.85258496440406</c:v>
                </c:pt>
                <c:pt idx="220">
                  <c:v>-482.50153981139982</c:v>
                </c:pt>
                <c:pt idx="221">
                  <c:v>-449.05304115412798</c:v>
                </c:pt>
                <c:pt idx="222">
                  <c:v>-354.20578070862643</c:v>
                </c:pt>
                <c:pt idx="223">
                  <c:v>-452.54580553922113</c:v>
                </c:pt>
                <c:pt idx="224">
                  <c:v>-217.72720856437354</c:v>
                </c:pt>
                <c:pt idx="225">
                  <c:v>-374.47999250371174</c:v>
                </c:pt>
                <c:pt idx="226">
                  <c:v>-437.2715178181133</c:v>
                </c:pt>
                <c:pt idx="227">
                  <c:v>-220.97859371697496</c:v>
                </c:pt>
                <c:pt idx="228">
                  <c:v>-292.20599102864685</c:v>
                </c:pt>
                <c:pt idx="229">
                  <c:v>-100.00180567550899</c:v>
                </c:pt>
                <c:pt idx="230">
                  <c:v>112.24925123936998</c:v>
                </c:pt>
                <c:pt idx="231">
                  <c:v>-122.30002158401032</c:v>
                </c:pt>
                <c:pt idx="232">
                  <c:v>-193.76790928050866</c:v>
                </c:pt>
                <c:pt idx="233">
                  <c:v>-331.8960694797521</c:v>
                </c:pt>
                <c:pt idx="234">
                  <c:v>-340.41996026573031</c:v>
                </c:pt>
                <c:pt idx="235">
                  <c:v>-485.28262993758614</c:v>
                </c:pt>
                <c:pt idx="236">
                  <c:v>-216.43956093196391</c:v>
                </c:pt>
                <c:pt idx="237">
                  <c:v>-229.70845840071058</c:v>
                </c:pt>
                <c:pt idx="238">
                  <c:v>-470.54608065433933</c:v>
                </c:pt>
                <c:pt idx="239">
                  <c:v>-300.25891951416361</c:v>
                </c:pt>
                <c:pt idx="240">
                  <c:v>-99.793326397921192</c:v>
                </c:pt>
                <c:pt idx="241">
                  <c:v>-448.51132672169081</c:v>
                </c:pt>
                <c:pt idx="242">
                  <c:v>-444.04440357812376</c:v>
                </c:pt>
                <c:pt idx="243">
                  <c:v>-361.06897819500568</c:v>
                </c:pt>
                <c:pt idx="244">
                  <c:v>-271.61805130610423</c:v>
                </c:pt>
                <c:pt idx="245">
                  <c:v>-440.74826323731213</c:v>
                </c:pt>
                <c:pt idx="246">
                  <c:v>-426.98082137684708</c:v>
                </c:pt>
                <c:pt idx="247">
                  <c:v>-458.80763418856395</c:v>
                </c:pt>
                <c:pt idx="248">
                  <c:v>-491.5851827986948</c:v>
                </c:pt>
                <c:pt idx="249">
                  <c:v>-274.50992928839821</c:v>
                </c:pt>
                <c:pt idx="250">
                  <c:v>-266.88398806527391</c:v>
                </c:pt>
                <c:pt idx="251">
                  <c:v>-449.5464613245797</c:v>
                </c:pt>
                <c:pt idx="252">
                  <c:v>-68.654353454756574</c:v>
                </c:pt>
                <c:pt idx="253">
                  <c:v>-502.08166686632524</c:v>
                </c:pt>
                <c:pt idx="254">
                  <c:v>-487.09826237212241</c:v>
                </c:pt>
                <c:pt idx="255">
                  <c:v>-446.05905983912231</c:v>
                </c:pt>
                <c:pt idx="256">
                  <c:v>-434.34165258985581</c:v>
                </c:pt>
                <c:pt idx="257">
                  <c:v>-489.24079163885307</c:v>
                </c:pt>
                <c:pt idx="258">
                  <c:v>-302.0433568615889</c:v>
                </c:pt>
                <c:pt idx="259">
                  <c:v>-238.65158770062283</c:v>
                </c:pt>
                <c:pt idx="260">
                  <c:v>-110.46638051684022</c:v>
                </c:pt>
                <c:pt idx="261">
                  <c:v>-458.5166663201702</c:v>
                </c:pt>
                <c:pt idx="262">
                  <c:v>-166.53025745512662</c:v>
                </c:pt>
                <c:pt idx="263">
                  <c:v>-219.13275639821688</c:v>
                </c:pt>
                <c:pt idx="264">
                  <c:v>-318.25394431777704</c:v>
                </c:pt>
                <c:pt idx="265">
                  <c:v>-339.63051157200391</c:v>
                </c:pt>
                <c:pt idx="266">
                  <c:v>-394.18606712755945</c:v>
                </c:pt>
                <c:pt idx="267">
                  <c:v>-353.53868993496803</c:v>
                </c:pt>
                <c:pt idx="268">
                  <c:v>11.419169817343231</c:v>
                </c:pt>
                <c:pt idx="269">
                  <c:v>70.584745122502227</c:v>
                </c:pt>
                <c:pt idx="270">
                  <c:v>61.451486010513349</c:v>
                </c:pt>
                <c:pt idx="271">
                  <c:v>57.577953533205346</c:v>
                </c:pt>
                <c:pt idx="272">
                  <c:v>-59.894627593161317</c:v>
                </c:pt>
                <c:pt idx="273">
                  <c:v>-394.54984768143891</c:v>
                </c:pt>
                <c:pt idx="274">
                  <c:v>-233.8421634994213</c:v>
                </c:pt>
                <c:pt idx="275">
                  <c:v>-211.90925624393537</c:v>
                </c:pt>
                <c:pt idx="276">
                  <c:v>-536.2124345985975</c:v>
                </c:pt>
                <c:pt idx="277">
                  <c:v>-53.912166555644831</c:v>
                </c:pt>
                <c:pt idx="278">
                  <c:v>-339.74102731611822</c:v>
                </c:pt>
                <c:pt idx="279">
                  <c:v>-264.2162428371837</c:v>
                </c:pt>
                <c:pt idx="280">
                  <c:v>-126.08949142144115</c:v>
                </c:pt>
                <c:pt idx="281">
                  <c:v>-71.585182798694746</c:v>
                </c:pt>
                <c:pt idx="282">
                  <c:v>-111.80377713572693</c:v>
                </c:pt>
                <c:pt idx="283">
                  <c:v>-478.35880428329517</c:v>
                </c:pt>
                <c:pt idx="284">
                  <c:v>-313.89613569978837</c:v>
                </c:pt>
                <c:pt idx="285">
                  <c:v>-300.7396210529032</c:v>
                </c:pt>
                <c:pt idx="286">
                  <c:v>-358.67645999018077</c:v>
                </c:pt>
                <c:pt idx="287">
                  <c:v>-414.32097042065993</c:v>
                </c:pt>
                <c:pt idx="288">
                  <c:v>-97.519529549482172</c:v>
                </c:pt>
                <c:pt idx="289">
                  <c:v>-97.441951577238569</c:v>
                </c:pt>
                <c:pt idx="290">
                  <c:v>-216.12465005284821</c:v>
                </c:pt>
                <c:pt idx="291">
                  <c:v>-158.19050737059683</c:v>
                </c:pt>
                <c:pt idx="292">
                  <c:v>-182.9189113643846</c:v>
                </c:pt>
                <c:pt idx="293">
                  <c:v>-164.63680986514873</c:v>
                </c:pt>
                <c:pt idx="294">
                  <c:v>85.960630945240041</c:v>
                </c:pt>
                <c:pt idx="295">
                  <c:v>-200.45986057036089</c:v>
                </c:pt>
                <c:pt idx="296">
                  <c:v>-150.03895403340607</c:v>
                </c:pt>
                <c:pt idx="297">
                  <c:v>-234.5874369096548</c:v>
                </c:pt>
                <c:pt idx="298">
                  <c:v>-58.030180473675046</c:v>
                </c:pt>
                <c:pt idx="299">
                  <c:v>-153.96670705321139</c:v>
                </c:pt>
                <c:pt idx="300">
                  <c:v>-210.58050305097674</c:v>
                </c:pt>
                <c:pt idx="301">
                  <c:v>-210.58050305097674</c:v>
                </c:pt>
                <c:pt idx="302">
                  <c:v>126.0884615592222</c:v>
                </c:pt>
                <c:pt idx="303">
                  <c:v>-514.40504543970337</c:v>
                </c:pt>
                <c:pt idx="304">
                  <c:v>-41.512521810277008</c:v>
                </c:pt>
                <c:pt idx="305">
                  <c:v>-576.58632669363021</c:v>
                </c:pt>
                <c:pt idx="306">
                  <c:v>-117.12586665314507</c:v>
                </c:pt>
                <c:pt idx="307">
                  <c:v>290.3141007332523</c:v>
                </c:pt>
                <c:pt idx="308">
                  <c:v>-286.913108208219</c:v>
                </c:pt>
                <c:pt idx="309">
                  <c:v>-288.48089079387773</c:v>
                </c:pt>
                <c:pt idx="310">
                  <c:v>-89.07182790752654</c:v>
                </c:pt>
                <c:pt idx="311">
                  <c:v>-353.13276059165287</c:v>
                </c:pt>
                <c:pt idx="312">
                  <c:v>-161.74786771815729</c:v>
                </c:pt>
                <c:pt idx="313">
                  <c:v>-314.4712674342901</c:v>
                </c:pt>
                <c:pt idx="314">
                  <c:v>-253.06282207636536</c:v>
                </c:pt>
                <c:pt idx="315">
                  <c:v>-241.96048657749088</c:v>
                </c:pt>
                <c:pt idx="316">
                  <c:v>-325.3087780791376</c:v>
                </c:pt>
                <c:pt idx="317">
                  <c:v>-79.818647279046104</c:v>
                </c:pt>
                <c:pt idx="318">
                  <c:v>-284.923707991936</c:v>
                </c:pt>
                <c:pt idx="319">
                  <c:v>129.61944420095551</c:v>
                </c:pt>
                <c:pt idx="320">
                  <c:v>266.75047872325615</c:v>
                </c:pt>
                <c:pt idx="321">
                  <c:v>71.62794244337158</c:v>
                </c:pt>
                <c:pt idx="322">
                  <c:v>69.490979793523138</c:v>
                </c:pt>
                <c:pt idx="323">
                  <c:v>-177.66477966106333</c:v>
                </c:pt>
                <c:pt idx="324">
                  <c:v>-7.2341706572457269</c:v>
                </c:pt>
                <c:pt idx="325">
                  <c:v>-11.351411916994948</c:v>
                </c:pt>
                <c:pt idx="326">
                  <c:v>-61.640091039798335</c:v>
                </c:pt>
                <c:pt idx="327">
                  <c:v>-152.74580516608091</c:v>
                </c:pt>
                <c:pt idx="328">
                  <c:v>-327.03247122740299</c:v>
                </c:pt>
                <c:pt idx="329">
                  <c:v>-28.535802378458698</c:v>
                </c:pt>
                <c:pt idx="330">
                  <c:v>103.14200129914752</c:v>
                </c:pt>
                <c:pt idx="331">
                  <c:v>1573.7353033239822</c:v>
                </c:pt>
                <c:pt idx="332">
                  <c:v>969.69984767472693</c:v>
                </c:pt>
                <c:pt idx="333">
                  <c:v>-408.33647079547472</c:v>
                </c:pt>
                <c:pt idx="334">
                  <c:v>-399.39247858647036</c:v>
                </c:pt>
                <c:pt idx="335">
                  <c:v>-478.16769834324765</c:v>
                </c:pt>
                <c:pt idx="336">
                  <c:v>-331.78150310822991</c:v>
                </c:pt>
                <c:pt idx="337">
                  <c:v>-485.10881975091411</c:v>
                </c:pt>
                <c:pt idx="338">
                  <c:v>-338.77086142556561</c:v>
                </c:pt>
                <c:pt idx="339">
                  <c:v>-158.37857741395476</c:v>
                </c:pt>
                <c:pt idx="340">
                  <c:v>-183.13429669773473</c:v>
                </c:pt>
                <c:pt idx="341">
                  <c:v>-125.33944541227322</c:v>
                </c:pt>
                <c:pt idx="342">
                  <c:v>-54.700209863659438</c:v>
                </c:pt>
                <c:pt idx="343">
                  <c:v>253.60324697230737</c:v>
                </c:pt>
                <c:pt idx="344">
                  <c:v>-334.88829358512498</c:v>
                </c:pt>
                <c:pt idx="345">
                  <c:v>288.4776683977982</c:v>
                </c:pt>
                <c:pt idx="346">
                  <c:v>408.78291883012582</c:v>
                </c:pt>
                <c:pt idx="347">
                  <c:v>-17.628749560683332</c:v>
                </c:pt>
                <c:pt idx="348">
                  <c:v>348.62735915571159</c:v>
                </c:pt>
                <c:pt idx="349">
                  <c:v>-98.711148033595578</c:v>
                </c:pt>
                <c:pt idx="350">
                  <c:v>89.391365548876024</c:v>
                </c:pt>
                <c:pt idx="351">
                  <c:v>-25.506805961185592</c:v>
                </c:pt>
                <c:pt idx="352">
                  <c:v>100.9733424205242</c:v>
                </c:pt>
                <c:pt idx="353">
                  <c:v>-13.137471090298163</c:v>
                </c:pt>
                <c:pt idx="354">
                  <c:v>90.490474242791606</c:v>
                </c:pt>
                <c:pt idx="355">
                  <c:v>-59.60425028554414</c:v>
                </c:pt>
                <c:pt idx="356">
                  <c:v>165.95034826697463</c:v>
                </c:pt>
                <c:pt idx="357">
                  <c:v>22.908388797116345</c:v>
                </c:pt>
                <c:pt idx="358">
                  <c:v>128.79472078280423</c:v>
                </c:pt>
                <c:pt idx="359">
                  <c:v>581.11413906306416</c:v>
                </c:pt>
                <c:pt idx="360">
                  <c:v>163.04164455561931</c:v>
                </c:pt>
                <c:pt idx="361">
                  <c:v>91.758331766333413</c:v>
                </c:pt>
                <c:pt idx="362">
                  <c:v>-4.2510939948793975</c:v>
                </c:pt>
                <c:pt idx="363">
                  <c:v>147.70919737510656</c:v>
                </c:pt>
                <c:pt idx="364">
                  <c:v>-128.04796887972873</c:v>
                </c:pt>
                <c:pt idx="365">
                  <c:v>-341.07497931314992</c:v>
                </c:pt>
                <c:pt idx="366">
                  <c:v>-231.41458107743802</c:v>
                </c:pt>
                <c:pt idx="367">
                  <c:v>-182.76852326258859</c:v>
                </c:pt>
                <c:pt idx="368">
                  <c:v>-214.44691705553942</c:v>
                </c:pt>
                <c:pt idx="369">
                  <c:v>-305.61697478550082</c:v>
                </c:pt>
                <c:pt idx="370">
                  <c:v>-413.30057312018619</c:v>
                </c:pt>
                <c:pt idx="371">
                  <c:v>-352.2378740100072</c:v>
                </c:pt>
                <c:pt idx="372">
                  <c:v>-113.68391540624282</c:v>
                </c:pt>
                <c:pt idx="373">
                  <c:v>690.01012497617614</c:v>
                </c:pt>
                <c:pt idx="374">
                  <c:v>417.17262102624159</c:v>
                </c:pt>
                <c:pt idx="375">
                  <c:v>789.23780391838693</c:v>
                </c:pt>
                <c:pt idx="376">
                  <c:v>277.26363492997939</c:v>
                </c:pt>
                <c:pt idx="377">
                  <c:v>464.06789809558904</c:v>
                </c:pt>
                <c:pt idx="378">
                  <c:v>-115.2631570402757</c:v>
                </c:pt>
                <c:pt idx="379">
                  <c:v>-413.1499867965091</c:v>
                </c:pt>
                <c:pt idx="380">
                  <c:v>-31.535306753748046</c:v>
                </c:pt>
                <c:pt idx="381">
                  <c:v>-137.48537926249787</c:v>
                </c:pt>
                <c:pt idx="382">
                  <c:v>117.65805325661961</c:v>
                </c:pt>
                <c:pt idx="383">
                  <c:v>-282.94580472965686</c:v>
                </c:pt>
                <c:pt idx="384">
                  <c:v>-70.892568626589991</c:v>
                </c:pt>
                <c:pt idx="385">
                  <c:v>-343.80486041001063</c:v>
                </c:pt>
                <c:pt idx="386">
                  <c:v>-344.99105192975594</c:v>
                </c:pt>
                <c:pt idx="387">
                  <c:v>99.916547139076101</c:v>
                </c:pt>
                <c:pt idx="388">
                  <c:v>-107.59253451118377</c:v>
                </c:pt>
                <c:pt idx="389">
                  <c:v>0.75339220161754383</c:v>
                </c:pt>
                <c:pt idx="390">
                  <c:v>-198.29204793154474</c:v>
                </c:pt>
                <c:pt idx="391">
                  <c:v>-177.57486639915737</c:v>
                </c:pt>
                <c:pt idx="392">
                  <c:v>-140.74708263219065</c:v>
                </c:pt>
                <c:pt idx="393">
                  <c:v>0.75339220161754383</c:v>
                </c:pt>
                <c:pt idx="394">
                  <c:v>-150.44964643060666</c:v>
                </c:pt>
                <c:pt idx="395">
                  <c:v>-89.646338813594866</c:v>
                </c:pt>
                <c:pt idx="396">
                  <c:v>-298.03340771599903</c:v>
                </c:pt>
                <c:pt idx="397">
                  <c:v>274.20041876292589</c:v>
                </c:pt>
                <c:pt idx="398">
                  <c:v>-280.1455012194541</c:v>
                </c:pt>
                <c:pt idx="399">
                  <c:v>445.27356517893747</c:v>
                </c:pt>
                <c:pt idx="400">
                  <c:v>87.573476861986819</c:v>
                </c:pt>
                <c:pt idx="401">
                  <c:v>160.58728453605011</c:v>
                </c:pt>
                <c:pt idx="402">
                  <c:v>-2.930453471749388</c:v>
                </c:pt>
                <c:pt idx="403">
                  <c:v>179.39612064965388</c:v>
                </c:pt>
                <c:pt idx="404">
                  <c:v>179.39612064965388</c:v>
                </c:pt>
                <c:pt idx="405">
                  <c:v>529.4885826371642</c:v>
                </c:pt>
                <c:pt idx="406">
                  <c:v>121.56089231077772</c:v>
                </c:pt>
                <c:pt idx="407">
                  <c:v>-105.5425417990507</c:v>
                </c:pt>
                <c:pt idx="408">
                  <c:v>-185.87825409242214</c:v>
                </c:pt>
                <c:pt idx="409">
                  <c:v>27.779663666179886</c:v>
                </c:pt>
                <c:pt idx="410">
                  <c:v>-99.840272383528827</c:v>
                </c:pt>
                <c:pt idx="411">
                  <c:v>82.874133346854933</c:v>
                </c:pt>
                <c:pt idx="412">
                  <c:v>-167.71125724799401</c:v>
                </c:pt>
                <c:pt idx="413">
                  <c:v>-117.71633624666867</c:v>
                </c:pt>
                <c:pt idx="414">
                  <c:v>-311.51920308606179</c:v>
                </c:pt>
                <c:pt idx="415">
                  <c:v>-231.78215085071668</c:v>
                </c:pt>
                <c:pt idx="416">
                  <c:v>-92.403266693905721</c:v>
                </c:pt>
                <c:pt idx="417">
                  <c:v>-151.8998111737302</c:v>
                </c:pt>
                <c:pt idx="418">
                  <c:v>-368.34241534734838</c:v>
                </c:pt>
                <c:pt idx="419">
                  <c:v>-307.16296906846708</c:v>
                </c:pt>
                <c:pt idx="420">
                  <c:v>-153.71935382513516</c:v>
                </c:pt>
                <c:pt idx="421">
                  <c:v>-199.55030097522888</c:v>
                </c:pt>
                <c:pt idx="422">
                  <c:v>357.1085431447583</c:v>
                </c:pt>
                <c:pt idx="423">
                  <c:v>116.60037146558761</c:v>
                </c:pt>
                <c:pt idx="424">
                  <c:v>158.23196497165543</c:v>
                </c:pt>
                <c:pt idx="425">
                  <c:v>287.97941320110556</c:v>
                </c:pt>
                <c:pt idx="426">
                  <c:v>-168.15336605529751</c:v>
                </c:pt>
                <c:pt idx="427">
                  <c:v>-42.552924734178646</c:v>
                </c:pt>
                <c:pt idx="428">
                  <c:v>-57.009256554148351</c:v>
                </c:pt>
                <c:pt idx="429">
                  <c:v>119.96036221319264</c:v>
                </c:pt>
                <c:pt idx="430">
                  <c:v>-212.08594442979847</c:v>
                </c:pt>
                <c:pt idx="431">
                  <c:v>-248.94873344024552</c:v>
                </c:pt>
                <c:pt idx="432">
                  <c:v>-308.87489625620788</c:v>
                </c:pt>
                <c:pt idx="433">
                  <c:v>-122.19726636480254</c:v>
                </c:pt>
                <c:pt idx="434">
                  <c:v>-228.76807312323785</c:v>
                </c:pt>
                <c:pt idx="435">
                  <c:v>-415.29834723961574</c:v>
                </c:pt>
                <c:pt idx="436">
                  <c:v>-409.32120135351715</c:v>
                </c:pt>
                <c:pt idx="437">
                  <c:v>-542.88682272401661</c:v>
                </c:pt>
                <c:pt idx="438">
                  <c:v>-463.16410928373301</c:v>
                </c:pt>
                <c:pt idx="439">
                  <c:v>-466.45018108587573</c:v>
                </c:pt>
                <c:pt idx="440">
                  <c:v>-610.84361770533746</c:v>
                </c:pt>
                <c:pt idx="441">
                  <c:v>-505.72073677744282</c:v>
                </c:pt>
                <c:pt idx="442">
                  <c:v>-529.74132032638204</c:v>
                </c:pt>
                <c:pt idx="443">
                  <c:v>-368.70090093639385</c:v>
                </c:pt>
                <c:pt idx="444">
                  <c:v>-312.33348967924792</c:v>
                </c:pt>
                <c:pt idx="445">
                  <c:v>-253.83533671893213</c:v>
                </c:pt>
                <c:pt idx="446">
                  <c:v>-246.9442830220861</c:v>
                </c:pt>
                <c:pt idx="447">
                  <c:v>-291.39555178593923</c:v>
                </c:pt>
                <c:pt idx="448">
                  <c:v>-157.18841081561084</c:v>
                </c:pt>
                <c:pt idx="449">
                  <c:v>-487.31441953156121</c:v>
                </c:pt>
                <c:pt idx="450">
                  <c:v>18.594215238264951</c:v>
                </c:pt>
                <c:pt idx="451">
                  <c:v>-216.95594867206626</c:v>
                </c:pt>
                <c:pt idx="452">
                  <c:v>-80.207822188397245</c:v>
                </c:pt>
                <c:pt idx="453">
                  <c:v>-160.37877375788185</c:v>
                </c:pt>
                <c:pt idx="454">
                  <c:v>-253.10805376763528</c:v>
                </c:pt>
                <c:pt idx="455">
                  <c:v>-288.43156908558717</c:v>
                </c:pt>
                <c:pt idx="456">
                  <c:v>-37.282949101168128</c:v>
                </c:pt>
                <c:pt idx="457">
                  <c:v>6.3118178679507082</c:v>
                </c:pt>
                <c:pt idx="458">
                  <c:v>4.9185700253852929</c:v>
                </c:pt>
                <c:pt idx="459">
                  <c:v>-144.79597415418641</c:v>
                </c:pt>
                <c:pt idx="460">
                  <c:v>289.26576816767579</c:v>
                </c:pt>
                <c:pt idx="461">
                  <c:v>-86.087710308298824</c:v>
                </c:pt>
                <c:pt idx="462">
                  <c:v>-41.947037770701399</c:v>
                </c:pt>
                <c:pt idx="463">
                  <c:v>58.552647862785875</c:v>
                </c:pt>
                <c:pt idx="464">
                  <c:v>239.14046325796551</c:v>
                </c:pt>
                <c:pt idx="465">
                  <c:v>-8.9533807974114552</c:v>
                </c:pt>
                <c:pt idx="466">
                  <c:v>221.25675681727967</c:v>
                </c:pt>
                <c:pt idx="467">
                  <c:v>61.093586987357867</c:v>
                </c:pt>
                <c:pt idx="468">
                  <c:v>252.09305256494122</c:v>
                </c:pt>
                <c:pt idx="469">
                  <c:v>69.200273598447325</c:v>
                </c:pt>
                <c:pt idx="470">
                  <c:v>250.23280783687539</c:v>
                </c:pt>
                <c:pt idx="471">
                  <c:v>-40.473478667820245</c:v>
                </c:pt>
                <c:pt idx="472">
                  <c:v>-99.553264828903593</c:v>
                </c:pt>
                <c:pt idx="473">
                  <c:v>316.02263345971903</c:v>
                </c:pt>
                <c:pt idx="474">
                  <c:v>820.94356557330934</c:v>
                </c:pt>
                <c:pt idx="475">
                  <c:v>-296.33768937674768</c:v>
                </c:pt>
                <c:pt idx="476">
                  <c:v>-430.99028269093321</c:v>
                </c:pt>
                <c:pt idx="477">
                  <c:v>-418.93870092381184</c:v>
                </c:pt>
                <c:pt idx="478">
                  <c:v>-97.162969068467078</c:v>
                </c:pt>
                <c:pt idx="479">
                  <c:v>14.751375108860202</c:v>
                </c:pt>
                <c:pt idx="480">
                  <c:v>-123.93820190266308</c:v>
                </c:pt>
                <c:pt idx="481">
                  <c:v>-299.67311541619915</c:v>
                </c:pt>
                <c:pt idx="482">
                  <c:v>66.689823289599985</c:v>
                </c:pt>
                <c:pt idx="483">
                  <c:v>102.7194541855747</c:v>
                </c:pt>
                <c:pt idx="484">
                  <c:v>183.54611572775639</c:v>
                </c:pt>
                <c:pt idx="485">
                  <c:v>-34.704369190654234</c:v>
                </c:pt>
                <c:pt idx="486">
                  <c:v>-183.37371652101933</c:v>
                </c:pt>
                <c:pt idx="487">
                  <c:v>-351.64495369048007</c:v>
                </c:pt>
                <c:pt idx="488">
                  <c:v>-281.03426666757923</c:v>
                </c:pt>
                <c:pt idx="489">
                  <c:v>-351.39406992706972</c:v>
                </c:pt>
                <c:pt idx="490">
                  <c:v>-200.91585705651153</c:v>
                </c:pt>
                <c:pt idx="491">
                  <c:v>-241.96048657749088</c:v>
                </c:pt>
                <c:pt idx="492">
                  <c:v>-223.5044062413823</c:v>
                </c:pt>
                <c:pt idx="493">
                  <c:v>-343.60944552545402</c:v>
                </c:pt>
                <c:pt idx="494">
                  <c:v>-341.88217108731146</c:v>
                </c:pt>
                <c:pt idx="495">
                  <c:v>-141.33542147398282</c:v>
                </c:pt>
                <c:pt idx="496">
                  <c:v>-208.03126319486194</c:v>
                </c:pt>
                <c:pt idx="497">
                  <c:v>-347.82815979735028</c:v>
                </c:pt>
                <c:pt idx="498">
                  <c:v>-150.2113997938925</c:v>
                </c:pt>
                <c:pt idx="499">
                  <c:v>106.59894817969155</c:v>
                </c:pt>
                <c:pt idx="500">
                  <c:v>-141.13966014770813</c:v>
                </c:pt>
                <c:pt idx="501">
                  <c:v>-212.86955594723315</c:v>
                </c:pt>
                <c:pt idx="502">
                  <c:v>-194.41802259573365</c:v>
                </c:pt>
                <c:pt idx="503">
                  <c:v>-145.22426704733437</c:v>
                </c:pt>
                <c:pt idx="504">
                  <c:v>-100.53674473167644</c:v>
                </c:pt>
                <c:pt idx="505">
                  <c:v>-347.61538513374353</c:v>
                </c:pt>
                <c:pt idx="506">
                  <c:v>-269.36711570590444</c:v>
                </c:pt>
                <c:pt idx="507">
                  <c:v>-294.25985887718969</c:v>
                </c:pt>
                <c:pt idx="508">
                  <c:v>-235.56668975522257</c:v>
                </c:pt>
                <c:pt idx="509">
                  <c:v>-324.2069603443598</c:v>
                </c:pt>
                <c:pt idx="510">
                  <c:v>-113.54165205849233</c:v>
                </c:pt>
                <c:pt idx="511">
                  <c:v>-79.142271193346005</c:v>
                </c:pt>
                <c:pt idx="512">
                  <c:v>-182.20883593804217</c:v>
                </c:pt>
                <c:pt idx="513">
                  <c:v>190.76684099792465</c:v>
                </c:pt>
                <c:pt idx="514">
                  <c:v>217.63344405142493</c:v>
                </c:pt>
                <c:pt idx="515">
                  <c:v>498.86333744915771</c:v>
                </c:pt>
                <c:pt idx="516">
                  <c:v>-439.57254125659102</c:v>
                </c:pt>
                <c:pt idx="517">
                  <c:v>-325.24675106324196</c:v>
                </c:pt>
                <c:pt idx="518">
                  <c:v>-65.565890284376451</c:v>
                </c:pt>
                <c:pt idx="519">
                  <c:v>-117.03092973309788</c:v>
                </c:pt>
                <c:pt idx="520">
                  <c:v>-328.73524555514291</c:v>
                </c:pt>
                <c:pt idx="521">
                  <c:v>-378.60038976867094</c:v>
                </c:pt>
                <c:pt idx="522">
                  <c:v>941.41226306826707</c:v>
                </c:pt>
                <c:pt idx="523">
                  <c:v>129.45393197318572</c:v>
                </c:pt>
                <c:pt idx="524">
                  <c:v>196.54988818875745</c:v>
                </c:pt>
                <c:pt idx="525">
                  <c:v>178.91822214155479</c:v>
                </c:pt>
                <c:pt idx="526">
                  <c:v>-41.051343366796345</c:v>
                </c:pt>
                <c:pt idx="527">
                  <c:v>319.34938673965996</c:v>
                </c:pt>
                <c:pt idx="528">
                  <c:v>608.74208162055834</c:v>
                </c:pt>
                <c:pt idx="529">
                  <c:v>671.84293592336007</c:v>
                </c:pt>
                <c:pt idx="530">
                  <c:v>353.82554362225039</c:v>
                </c:pt>
                <c:pt idx="531">
                  <c:v>539.82485652358173</c:v>
                </c:pt>
                <c:pt idx="532">
                  <c:v>667.4721174947698</c:v>
                </c:pt>
                <c:pt idx="533">
                  <c:v>1005.2534060358252</c:v>
                </c:pt>
                <c:pt idx="534">
                  <c:v>46.569529286820739</c:v>
                </c:pt>
                <c:pt idx="535">
                  <c:v>561.55931890884005</c:v>
                </c:pt>
                <c:pt idx="536">
                  <c:v>213.18815911460126</c:v>
                </c:pt>
                <c:pt idx="537">
                  <c:v>1047.8567921214571</c:v>
                </c:pt>
                <c:pt idx="538">
                  <c:v>1055.3409353753684</c:v>
                </c:pt>
                <c:pt idx="539">
                  <c:v>490.29755567110749</c:v>
                </c:pt>
                <c:pt idx="540">
                  <c:v>348.08326353468078</c:v>
                </c:pt>
                <c:pt idx="541">
                  <c:v>378.45379211038755</c:v>
                </c:pt>
                <c:pt idx="542">
                  <c:v>963.75771637089554</c:v>
                </c:pt>
                <c:pt idx="543">
                  <c:v>-111.22475097081428</c:v>
                </c:pt>
                <c:pt idx="544">
                  <c:v>1848.7928992909649</c:v>
                </c:pt>
                <c:pt idx="545">
                  <c:v>269.90372038374551</c:v>
                </c:pt>
                <c:pt idx="546">
                  <c:v>462.83098555898027</c:v>
                </c:pt>
                <c:pt idx="547">
                  <c:v>116.74291162470672</c:v>
                </c:pt>
                <c:pt idx="548">
                  <c:v>1224.6480505478198</c:v>
                </c:pt>
                <c:pt idx="549">
                  <c:v>1137.9851340414959</c:v>
                </c:pt>
                <c:pt idx="550">
                  <c:v>2956.9980135530259</c:v>
                </c:pt>
                <c:pt idx="551">
                  <c:v>641.88883036847039</c:v>
                </c:pt>
                <c:pt idx="552">
                  <c:v>1116.6926888484209</c:v>
                </c:pt>
                <c:pt idx="553">
                  <c:v>1356.471867500627</c:v>
                </c:pt>
                <c:pt idx="554">
                  <c:v>146.73791606963994</c:v>
                </c:pt>
                <c:pt idx="555">
                  <c:v>247.96682012255212</c:v>
                </c:pt>
                <c:pt idx="556">
                  <c:v>1353.1374443734098</c:v>
                </c:pt>
                <c:pt idx="557">
                  <c:v>46.712924259850865</c:v>
                </c:pt>
                <c:pt idx="558">
                  <c:v>365.87332885679689</c:v>
                </c:pt>
                <c:pt idx="559">
                  <c:v>-113.35696069627056</c:v>
                </c:pt>
                <c:pt idx="560">
                  <c:v>1356.471867500627</c:v>
                </c:pt>
                <c:pt idx="561">
                  <c:v>479.02238085706983</c:v>
                </c:pt>
                <c:pt idx="562">
                  <c:v>21.628503830648469</c:v>
                </c:pt>
                <c:pt idx="563">
                  <c:v>-172.32917703107421</c:v>
                </c:pt>
                <c:pt idx="564">
                  <c:v>1228.7579466832581</c:v>
                </c:pt>
                <c:pt idx="565">
                  <c:v>642.39547443656204</c:v>
                </c:pt>
                <c:pt idx="566">
                  <c:v>203.23462055086372</c:v>
                </c:pt>
                <c:pt idx="567">
                  <c:v>963.33001873833723</c:v>
                </c:pt>
                <c:pt idx="568">
                  <c:v>58.626504615743443</c:v>
                </c:pt>
                <c:pt idx="569">
                  <c:v>792.31071514205917</c:v>
                </c:pt>
                <c:pt idx="570">
                  <c:v>717.86758506107003</c:v>
                </c:pt>
                <c:pt idx="571">
                  <c:v>697.57581016495101</c:v>
                </c:pt>
                <c:pt idx="572">
                  <c:v>1224.6529155771248</c:v>
                </c:pt>
                <c:pt idx="573">
                  <c:v>865.61815527261933</c:v>
                </c:pt>
                <c:pt idx="574">
                  <c:v>662.85430937732519</c:v>
                </c:pt>
                <c:pt idx="575">
                  <c:v>299.2906070540372</c:v>
                </c:pt>
                <c:pt idx="576">
                  <c:v>408.25291285644801</c:v>
                </c:pt>
                <c:pt idx="577">
                  <c:v>846.0133881661028</c:v>
                </c:pt>
                <c:pt idx="578">
                  <c:v>1054.5878931688669</c:v>
                </c:pt>
                <c:pt idx="579">
                  <c:v>916.80917733752983</c:v>
                </c:pt>
                <c:pt idx="580">
                  <c:v>524.16979352389899</c:v>
                </c:pt>
                <c:pt idx="581">
                  <c:v>822.40320765516663</c:v>
                </c:pt>
                <c:pt idx="582">
                  <c:v>-41.977024924787997</c:v>
                </c:pt>
                <c:pt idx="583">
                  <c:v>19.40022058419413</c:v>
                </c:pt>
                <c:pt idx="584">
                  <c:v>8.6614852295913352</c:v>
                </c:pt>
                <c:pt idx="585">
                  <c:v>140.01481272004082</c:v>
                </c:pt>
                <c:pt idx="586">
                  <c:v>164.73549993564723</c:v>
                </c:pt>
                <c:pt idx="587">
                  <c:v>154.51524401362155</c:v>
                </c:pt>
                <c:pt idx="588">
                  <c:v>-119.85143590176688</c:v>
                </c:pt>
                <c:pt idx="589">
                  <c:v>121.53711838134927</c:v>
                </c:pt>
                <c:pt idx="590">
                  <c:v>-1.2202541199532106</c:v>
                </c:pt>
                <c:pt idx="591">
                  <c:v>-36.016549909842979</c:v>
                </c:pt>
                <c:pt idx="592">
                  <c:v>78.26950085846363</c:v>
                </c:pt>
                <c:pt idx="593">
                  <c:v>47.756225595568253</c:v>
                </c:pt>
                <c:pt idx="594">
                  <c:v>-52.779047166805753</c:v>
                </c:pt>
                <c:pt idx="595">
                  <c:v>564.94575234189494</c:v>
                </c:pt>
                <c:pt idx="596">
                  <c:v>-111.07065257381498</c:v>
                </c:pt>
                <c:pt idx="597">
                  <c:v>319.18743614695359</c:v>
                </c:pt>
                <c:pt idx="598">
                  <c:v>-26.855770903468056</c:v>
                </c:pt>
                <c:pt idx="599">
                  <c:v>144.97917604188524</c:v>
                </c:pt>
                <c:pt idx="600">
                  <c:v>-26.595294668285987</c:v>
                </c:pt>
                <c:pt idx="601">
                  <c:v>139.61327400589096</c:v>
                </c:pt>
                <c:pt idx="602">
                  <c:v>86.77213915977427</c:v>
                </c:pt>
                <c:pt idx="603">
                  <c:v>249.66917640268639</c:v>
                </c:pt>
                <c:pt idx="604">
                  <c:v>-162.34825441160194</c:v>
                </c:pt>
                <c:pt idx="605">
                  <c:v>18.706046470845195</c:v>
                </c:pt>
                <c:pt idx="606">
                  <c:v>9.1199841264273118</c:v>
                </c:pt>
                <c:pt idx="607">
                  <c:v>2.2157482419826238</c:v>
                </c:pt>
                <c:pt idx="608">
                  <c:v>69.171327728414553</c:v>
                </c:pt>
                <c:pt idx="609">
                  <c:v>-27.048425145687702</c:v>
                </c:pt>
                <c:pt idx="610">
                  <c:v>-14.945700126552765</c:v>
                </c:pt>
                <c:pt idx="611">
                  <c:v>-52.349655282656499</c:v>
                </c:pt>
                <c:pt idx="612">
                  <c:v>193.00230772026362</c:v>
                </c:pt>
                <c:pt idx="613">
                  <c:v>-65.241531609321555</c:v>
                </c:pt>
                <c:pt idx="614">
                  <c:v>-29.780683824820358</c:v>
                </c:pt>
                <c:pt idx="615">
                  <c:v>-21.824177787952635</c:v>
                </c:pt>
                <c:pt idx="616">
                  <c:v>935.66652494806726</c:v>
                </c:pt>
                <c:pt idx="617">
                  <c:v>496.48165827659818</c:v>
                </c:pt>
                <c:pt idx="618">
                  <c:v>1361.4668002732681</c:v>
                </c:pt>
                <c:pt idx="619">
                  <c:v>56.568871545072625</c:v>
                </c:pt>
                <c:pt idx="620">
                  <c:v>-241.61885227929235</c:v>
                </c:pt>
                <c:pt idx="621">
                  <c:v>-0.71813327016570838</c:v>
                </c:pt>
                <c:pt idx="622">
                  <c:v>372.43577666749673</c:v>
                </c:pt>
                <c:pt idx="623">
                  <c:v>372.43577666749673</c:v>
                </c:pt>
                <c:pt idx="624">
                  <c:v>372.43577666749673</c:v>
                </c:pt>
                <c:pt idx="625">
                  <c:v>-30.397914019617474</c:v>
                </c:pt>
                <c:pt idx="626">
                  <c:v>209.06858494663152</c:v>
                </c:pt>
                <c:pt idx="627">
                  <c:v>-214.51217804961504</c:v>
                </c:pt>
                <c:pt idx="628">
                  <c:v>-173.38223019079999</c:v>
                </c:pt>
                <c:pt idx="629">
                  <c:v>-126.60742352115562</c:v>
                </c:pt>
                <c:pt idx="630">
                  <c:v>-104.38829747184718</c:v>
                </c:pt>
                <c:pt idx="631">
                  <c:v>-265.03728252273481</c:v>
                </c:pt>
                <c:pt idx="632">
                  <c:v>-122.70339792183927</c:v>
                </c:pt>
                <c:pt idx="633">
                  <c:v>-89.556256700865333</c:v>
                </c:pt>
                <c:pt idx="634">
                  <c:v>-144.31269378416164</c:v>
                </c:pt>
                <c:pt idx="635">
                  <c:v>-120.42559258624988</c:v>
                </c:pt>
                <c:pt idx="636">
                  <c:v>-171.96268712650999</c:v>
                </c:pt>
                <c:pt idx="637">
                  <c:v>-148.56563943934259</c:v>
                </c:pt>
                <c:pt idx="638">
                  <c:v>-99.913592070849859</c:v>
                </c:pt>
                <c:pt idx="639">
                  <c:v>-242.86745300221503</c:v>
                </c:pt>
                <c:pt idx="640">
                  <c:v>-270.50210457817559</c:v>
                </c:pt>
                <c:pt idx="641">
                  <c:v>130.87877263588859</c:v>
                </c:pt>
                <c:pt idx="642">
                  <c:v>-67.675879873543295</c:v>
                </c:pt>
                <c:pt idx="643">
                  <c:v>-230.54220620873991</c:v>
                </c:pt>
                <c:pt idx="644">
                  <c:v>75.963364836524079</c:v>
                </c:pt>
                <c:pt idx="645">
                  <c:v>88.971434826917971</c:v>
                </c:pt>
                <c:pt idx="646">
                  <c:v>-157.7984145067519</c:v>
                </c:pt>
                <c:pt idx="647">
                  <c:v>-154.65591620746261</c:v>
                </c:pt>
                <c:pt idx="648">
                  <c:v>141.25688498137504</c:v>
                </c:pt>
                <c:pt idx="649">
                  <c:v>49.016025595382871</c:v>
                </c:pt>
                <c:pt idx="650">
                  <c:v>157.04049165898118</c:v>
                </c:pt>
                <c:pt idx="651">
                  <c:v>-116.1977409391917</c:v>
                </c:pt>
                <c:pt idx="652">
                  <c:v>1274.3667594059075</c:v>
                </c:pt>
                <c:pt idx="653">
                  <c:v>207.77014860179372</c:v>
                </c:pt>
                <c:pt idx="654">
                  <c:v>1741.1360669685309</c:v>
                </c:pt>
                <c:pt idx="655">
                  <c:v>709.14537954057641</c:v>
                </c:pt>
                <c:pt idx="656">
                  <c:v>256.16876692764276</c:v>
                </c:pt>
                <c:pt idx="657">
                  <c:v>262.87627982240554</c:v>
                </c:pt>
                <c:pt idx="658">
                  <c:v>1210.3137510640281</c:v>
                </c:pt>
                <c:pt idx="659">
                  <c:v>406.68643365184982</c:v>
                </c:pt>
                <c:pt idx="660">
                  <c:v>388.74159135978186</c:v>
                </c:pt>
                <c:pt idx="661">
                  <c:v>517.22580370111928</c:v>
                </c:pt>
                <c:pt idx="662">
                  <c:v>463.10180325248723</c:v>
                </c:pt>
                <c:pt idx="663">
                  <c:v>84.867917774836769</c:v>
                </c:pt>
                <c:pt idx="664">
                  <c:v>332.22028471782698</c:v>
                </c:pt>
                <c:pt idx="665">
                  <c:v>-155.91678681329199</c:v>
                </c:pt>
                <c:pt idx="666">
                  <c:v>555.74789811096355</c:v>
                </c:pt>
                <c:pt idx="667">
                  <c:v>-136.15537984723926</c:v>
                </c:pt>
                <c:pt idx="668">
                  <c:v>386.39642211788566</c:v>
                </c:pt>
                <c:pt idx="669">
                  <c:v>364.03923995966306</c:v>
                </c:pt>
                <c:pt idx="670">
                  <c:v>122.83116693755187</c:v>
                </c:pt>
                <c:pt idx="671">
                  <c:v>783.74095403115746</c:v>
                </c:pt>
                <c:pt idx="672">
                  <c:v>87.188232552971385</c:v>
                </c:pt>
                <c:pt idx="673">
                  <c:v>296.29756202435112</c:v>
                </c:pt>
                <c:pt idx="674">
                  <c:v>-61.442844868454017</c:v>
                </c:pt>
                <c:pt idx="675">
                  <c:v>227.16026316228874</c:v>
                </c:pt>
                <c:pt idx="676">
                  <c:v>-72.825764670828335</c:v>
                </c:pt>
                <c:pt idx="677">
                  <c:v>-179.99782049154294</c:v>
                </c:pt>
                <c:pt idx="678">
                  <c:v>14.924443798021002</c:v>
                </c:pt>
                <c:pt idx="679">
                  <c:v>433.4866312163914</c:v>
                </c:pt>
                <c:pt idx="680">
                  <c:v>259.27301463225581</c:v>
                </c:pt>
                <c:pt idx="681">
                  <c:v>401.29451364533463</c:v>
                </c:pt>
                <c:pt idx="682">
                  <c:v>212.55144465011756</c:v>
                </c:pt>
                <c:pt idx="683">
                  <c:v>141.46849771881193</c:v>
                </c:pt>
                <c:pt idx="684">
                  <c:v>-549.3037491178402</c:v>
                </c:pt>
                <c:pt idx="685">
                  <c:v>-429.60819131750873</c:v>
                </c:pt>
                <c:pt idx="686">
                  <c:v>-246.26392355058772</c:v>
                </c:pt>
                <c:pt idx="687">
                  <c:v>50.711982207033316</c:v>
                </c:pt>
                <c:pt idx="688">
                  <c:v>-79.875096101151485</c:v>
                </c:pt>
                <c:pt idx="689">
                  <c:v>-167.09323532596352</c:v>
                </c:pt>
                <c:pt idx="690">
                  <c:v>-232.39407184940251</c:v>
                </c:pt>
                <c:pt idx="691">
                  <c:v>-243.20555519551783</c:v>
                </c:pt>
                <c:pt idx="692">
                  <c:v>-395.54370154970945</c:v>
                </c:pt>
                <c:pt idx="693">
                  <c:v>-41.657912410809217</c:v>
                </c:pt>
                <c:pt idx="694">
                  <c:v>-344.16642982697078</c:v>
                </c:pt>
                <c:pt idx="695">
                  <c:v>-413.09735449093444</c:v>
                </c:pt>
                <c:pt idx="696">
                  <c:v>-219.70930470142946</c:v>
                </c:pt>
                <c:pt idx="697">
                  <c:v>-565.45999019486544</c:v>
                </c:pt>
                <c:pt idx="698">
                  <c:v>-529.82792950642397</c:v>
                </c:pt>
                <c:pt idx="699">
                  <c:v>-603.20971830680901</c:v>
                </c:pt>
                <c:pt idx="700">
                  <c:v>-567.5055010360652</c:v>
                </c:pt>
                <c:pt idx="701">
                  <c:v>-476.37739587805589</c:v>
                </c:pt>
                <c:pt idx="702">
                  <c:v>-320.7685053390104</c:v>
                </c:pt>
                <c:pt idx="703">
                  <c:v>-309.72262429778402</c:v>
                </c:pt>
                <c:pt idx="704">
                  <c:v>-653.67361681116063</c:v>
                </c:pt>
                <c:pt idx="705">
                  <c:v>-408.1921522685783</c:v>
                </c:pt>
                <c:pt idx="706">
                  <c:v>-448.50057101541375</c:v>
                </c:pt>
                <c:pt idx="707">
                  <c:v>-203.52045885578821</c:v>
                </c:pt>
                <c:pt idx="708">
                  <c:v>-500.94663427858404</c:v>
                </c:pt>
                <c:pt idx="709">
                  <c:v>-458.67410894691801</c:v>
                </c:pt>
                <c:pt idx="710">
                  <c:v>-463.74379014214941</c:v>
                </c:pt>
                <c:pt idx="711">
                  <c:v>-425.75831580443139</c:v>
                </c:pt>
                <c:pt idx="712">
                  <c:v>-381.26742707754295</c:v>
                </c:pt>
                <c:pt idx="713">
                  <c:v>-437.73773934167559</c:v>
                </c:pt>
                <c:pt idx="714">
                  <c:v>-325.38874866338097</c:v>
                </c:pt>
                <c:pt idx="715">
                  <c:v>-298.27996544780331</c:v>
                </c:pt>
                <c:pt idx="716">
                  <c:v>68.594891623244052</c:v>
                </c:pt>
                <c:pt idx="717">
                  <c:v>-143.60968907304527</c:v>
                </c:pt>
                <c:pt idx="718">
                  <c:v>-60.08883838157135</c:v>
                </c:pt>
                <c:pt idx="719">
                  <c:v>-147.86631831864497</c:v>
                </c:pt>
                <c:pt idx="720">
                  <c:v>-521.81950327471338</c:v>
                </c:pt>
                <c:pt idx="721">
                  <c:v>-461.05083131769163</c:v>
                </c:pt>
                <c:pt idx="722">
                  <c:v>-370.41508616693443</c:v>
                </c:pt>
                <c:pt idx="723">
                  <c:v>-423.54165205849233</c:v>
                </c:pt>
                <c:pt idx="724">
                  <c:v>-331.69041638171234</c:v>
                </c:pt>
                <c:pt idx="725">
                  <c:v>-425.82941205503641</c:v>
                </c:pt>
                <c:pt idx="726">
                  <c:v>-404.85588666238959</c:v>
                </c:pt>
                <c:pt idx="727">
                  <c:v>-148.09288852037707</c:v>
                </c:pt>
                <c:pt idx="728">
                  <c:v>-231.41226019380656</c:v>
                </c:pt>
                <c:pt idx="729">
                  <c:v>-466.57897607365743</c:v>
                </c:pt>
                <c:pt idx="730">
                  <c:v>-293.17754110135627</c:v>
                </c:pt>
                <c:pt idx="731">
                  <c:v>-404.42117933566954</c:v>
                </c:pt>
                <c:pt idx="732">
                  <c:v>-405.37434374574718</c:v>
                </c:pt>
                <c:pt idx="733">
                  <c:v>-228.58095102841958</c:v>
                </c:pt>
                <c:pt idx="734">
                  <c:v>-508.93224514816472</c:v>
                </c:pt>
                <c:pt idx="735">
                  <c:v>-499.90523884391609</c:v>
                </c:pt>
                <c:pt idx="736">
                  <c:v>-463.24223874535329</c:v>
                </c:pt>
                <c:pt idx="737">
                  <c:v>-527.12053051379974</c:v>
                </c:pt>
                <c:pt idx="738">
                  <c:v>-169.19284903093785</c:v>
                </c:pt>
                <c:pt idx="739">
                  <c:v>-506.44389553033039</c:v>
                </c:pt>
                <c:pt idx="740">
                  <c:v>209.59164455709401</c:v>
                </c:pt>
                <c:pt idx="741">
                  <c:v>-190.26631975580437</c:v>
                </c:pt>
                <c:pt idx="742">
                  <c:v>-40.939664034009184</c:v>
                </c:pt>
                <c:pt idx="743">
                  <c:v>-359.91551194325177</c:v>
                </c:pt>
                <c:pt idx="744">
                  <c:v>42.256382094491642</c:v>
                </c:pt>
                <c:pt idx="745">
                  <c:v>-169.86266164214749</c:v>
                </c:pt>
                <c:pt idx="746">
                  <c:v>-151.36706836718952</c:v>
                </c:pt>
                <c:pt idx="747">
                  <c:v>-285.63270991948764</c:v>
                </c:pt>
                <c:pt idx="748">
                  <c:v>203.22821730864143</c:v>
                </c:pt>
                <c:pt idx="749">
                  <c:v>-113.41628422026497</c:v>
                </c:pt>
                <c:pt idx="750">
                  <c:v>-385.92818707840604</c:v>
                </c:pt>
                <c:pt idx="751">
                  <c:v>-455.40187128893234</c:v>
                </c:pt>
                <c:pt idx="752">
                  <c:v>-372.89296225226781</c:v>
                </c:pt>
                <c:pt idx="753">
                  <c:v>-411.69472935315423</c:v>
                </c:pt>
                <c:pt idx="754">
                  <c:v>-404.15208886765686</c:v>
                </c:pt>
                <c:pt idx="755">
                  <c:v>99.406089345622377</c:v>
                </c:pt>
                <c:pt idx="756">
                  <c:v>329.67883497122534</c:v>
                </c:pt>
                <c:pt idx="757">
                  <c:v>15.926997338469278</c:v>
                </c:pt>
                <c:pt idx="758">
                  <c:v>204.00243667592599</c:v>
                </c:pt>
                <c:pt idx="759">
                  <c:v>548.86262932374927</c:v>
                </c:pt>
                <c:pt idx="760">
                  <c:v>-278.69810932231167</c:v>
                </c:pt>
                <c:pt idx="761">
                  <c:v>333.64948564433587</c:v>
                </c:pt>
                <c:pt idx="762">
                  <c:v>299.91943820265999</c:v>
                </c:pt>
                <c:pt idx="763">
                  <c:v>-8.7908521260388852</c:v>
                </c:pt>
                <c:pt idx="764">
                  <c:v>-119.02739785620724</c:v>
                </c:pt>
                <c:pt idx="765">
                  <c:v>264.84115116193709</c:v>
                </c:pt>
                <c:pt idx="766">
                  <c:v>550.90838765759793</c:v>
                </c:pt>
                <c:pt idx="767">
                  <c:v>647.68631496031298</c:v>
                </c:pt>
                <c:pt idx="768">
                  <c:v>200.59123255739314</c:v>
                </c:pt>
                <c:pt idx="769">
                  <c:v>230.61356088515117</c:v>
                </c:pt>
                <c:pt idx="770">
                  <c:v>446.74840275552856</c:v>
                </c:pt>
                <c:pt idx="771">
                  <c:v>1333.2253818179204</c:v>
                </c:pt>
                <c:pt idx="772">
                  <c:v>371.70944595589299</c:v>
                </c:pt>
                <c:pt idx="773">
                  <c:v>939.81797009976196</c:v>
                </c:pt>
                <c:pt idx="774">
                  <c:v>600.63895554887495</c:v>
                </c:pt>
                <c:pt idx="775">
                  <c:v>97.863353657115567</c:v>
                </c:pt>
                <c:pt idx="776">
                  <c:v>225.44962098178485</c:v>
                </c:pt>
                <c:pt idx="777">
                  <c:v>97.863353657115567</c:v>
                </c:pt>
                <c:pt idx="778">
                  <c:v>739.97981086184245</c:v>
                </c:pt>
                <c:pt idx="779">
                  <c:v>-7.7314416047154282</c:v>
                </c:pt>
                <c:pt idx="780">
                  <c:v>227.64098436950667</c:v>
                </c:pt>
                <c:pt idx="781">
                  <c:v>911.85822281106755</c:v>
                </c:pt>
                <c:pt idx="782">
                  <c:v>505.45141131387481</c:v>
                </c:pt>
                <c:pt idx="783">
                  <c:v>505.82269292215426</c:v>
                </c:pt>
                <c:pt idx="784">
                  <c:v>176.21281544650196</c:v>
                </c:pt>
                <c:pt idx="785">
                  <c:v>588.59960788592252</c:v>
                </c:pt>
                <c:pt idx="786">
                  <c:v>740.36160861644498</c:v>
                </c:pt>
                <c:pt idx="787">
                  <c:v>36.858659838594463</c:v>
                </c:pt>
                <c:pt idx="788">
                  <c:v>303.85091667942538</c:v>
                </c:pt>
                <c:pt idx="789">
                  <c:v>209.41203662383282</c:v>
                </c:pt>
                <c:pt idx="790">
                  <c:v>284.27191574043002</c:v>
                </c:pt>
                <c:pt idx="791">
                  <c:v>438.99739522038521</c:v>
                </c:pt>
                <c:pt idx="792">
                  <c:v>217.41501790663642</c:v>
                </c:pt>
                <c:pt idx="793">
                  <c:v>208.83490471797552</c:v>
                </c:pt>
                <c:pt idx="794">
                  <c:v>953.91268418831714</c:v>
                </c:pt>
                <c:pt idx="795">
                  <c:v>120.95276996133805</c:v>
                </c:pt>
                <c:pt idx="796">
                  <c:v>175.75102480424982</c:v>
                </c:pt>
                <c:pt idx="797">
                  <c:v>455.09332860169013</c:v>
                </c:pt>
                <c:pt idx="798">
                  <c:v>-50.500841395752445</c:v>
                </c:pt>
                <c:pt idx="799">
                  <c:v>4.8183979607570109</c:v>
                </c:pt>
                <c:pt idx="800">
                  <c:v>-41.596939223177742</c:v>
                </c:pt>
                <c:pt idx="801">
                  <c:v>225.89858758168009</c:v>
                </c:pt>
                <c:pt idx="802">
                  <c:v>201.90952250503381</c:v>
                </c:pt>
                <c:pt idx="803">
                  <c:v>-87.002523506888224</c:v>
                </c:pt>
                <c:pt idx="804">
                  <c:v>-40.08664453418578</c:v>
                </c:pt>
                <c:pt idx="805">
                  <c:v>-19.388375175633428</c:v>
                </c:pt>
                <c:pt idx="806">
                  <c:v>-129.07214572558235</c:v>
                </c:pt>
                <c:pt idx="807">
                  <c:v>190.1120899271632</c:v>
                </c:pt>
                <c:pt idx="808">
                  <c:v>25.294092461943023</c:v>
                </c:pt>
                <c:pt idx="809">
                  <c:v>259.25938089714577</c:v>
                </c:pt>
                <c:pt idx="810">
                  <c:v>-32.429963916473298</c:v>
                </c:pt>
                <c:pt idx="811">
                  <c:v>229.23899444736094</c:v>
                </c:pt>
                <c:pt idx="812">
                  <c:v>-219.99202590755169</c:v>
                </c:pt>
                <c:pt idx="813">
                  <c:v>-255.09339360065621</c:v>
                </c:pt>
                <c:pt idx="814">
                  <c:v>387.13150523362697</c:v>
                </c:pt>
                <c:pt idx="815">
                  <c:v>248.94135230679933</c:v>
                </c:pt>
                <c:pt idx="816">
                  <c:v>273.39726590726423</c:v>
                </c:pt>
                <c:pt idx="817">
                  <c:v>850.04342645603754</c:v>
                </c:pt>
                <c:pt idx="818">
                  <c:v>787.75883974191481</c:v>
                </c:pt>
                <c:pt idx="819">
                  <c:v>618.78571446400304</c:v>
                </c:pt>
                <c:pt idx="820">
                  <c:v>952.22665845089421</c:v>
                </c:pt>
                <c:pt idx="821">
                  <c:v>1116.5256361457457</c:v>
                </c:pt>
                <c:pt idx="822">
                  <c:v>1116.5256361457457</c:v>
                </c:pt>
                <c:pt idx="823">
                  <c:v>-82.794989828826147</c:v>
                </c:pt>
                <c:pt idx="824">
                  <c:v>-42.447379648813694</c:v>
                </c:pt>
                <c:pt idx="825">
                  <c:v>-48.231207645408858</c:v>
                </c:pt>
                <c:pt idx="826">
                  <c:v>61.902940648738991</c:v>
                </c:pt>
                <c:pt idx="827">
                  <c:v>21.185801959206287</c:v>
                </c:pt>
                <c:pt idx="828">
                  <c:v>18.040192073531557</c:v>
                </c:pt>
                <c:pt idx="829">
                  <c:v>18.040192073531557</c:v>
                </c:pt>
                <c:pt idx="830">
                  <c:v>-90.436808131579028</c:v>
                </c:pt>
                <c:pt idx="831">
                  <c:v>377.17120352617962</c:v>
                </c:pt>
                <c:pt idx="832">
                  <c:v>23.489799965639008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42-4E5D-816D-00708B71A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7082944"/>
        <c:axId val="1767093760"/>
      </c:scatterChart>
      <c:valAx>
        <c:axId val="176708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SQUARE FEET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7093760"/>
        <c:crosses val="autoZero"/>
        <c:crossBetween val="midCat"/>
      </c:valAx>
      <c:valAx>
        <c:axId val="17670937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708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'Part E'!$E$25:$E$857</c:f>
              <c:numCache>
                <c:formatCode>General</c:formatCode>
                <c:ptCount val="833"/>
                <c:pt idx="0">
                  <c:v>6.0024009603841535E-2</c:v>
                </c:pt>
                <c:pt idx="1">
                  <c:v>0.18007202881152462</c:v>
                </c:pt>
                <c:pt idx="2">
                  <c:v>0.30012004801920766</c:v>
                </c:pt>
                <c:pt idx="3">
                  <c:v>0.42016806722689076</c:v>
                </c:pt>
                <c:pt idx="4">
                  <c:v>0.54021608643457386</c:v>
                </c:pt>
                <c:pt idx="5">
                  <c:v>0.6602641056422569</c:v>
                </c:pt>
                <c:pt idx="6">
                  <c:v>0.78031212484994006</c:v>
                </c:pt>
                <c:pt idx="7">
                  <c:v>0.9003601440576231</c:v>
                </c:pt>
                <c:pt idx="8">
                  <c:v>1.0204081632653061</c:v>
                </c:pt>
                <c:pt idx="9">
                  <c:v>1.1404561824729893</c:v>
                </c:pt>
                <c:pt idx="10">
                  <c:v>1.2605042016806722</c:v>
                </c:pt>
                <c:pt idx="11">
                  <c:v>1.3805522208883554</c:v>
                </c:pt>
                <c:pt idx="12">
                  <c:v>1.5006002400960385</c:v>
                </c:pt>
                <c:pt idx="13">
                  <c:v>1.6206482593037215</c:v>
                </c:pt>
                <c:pt idx="14">
                  <c:v>1.7406962785114046</c:v>
                </c:pt>
                <c:pt idx="15">
                  <c:v>1.8607442977190876</c:v>
                </c:pt>
                <c:pt idx="16">
                  <c:v>1.9807923169267707</c:v>
                </c:pt>
                <c:pt idx="17">
                  <c:v>2.1008403361344539</c:v>
                </c:pt>
                <c:pt idx="18">
                  <c:v>2.220888355342137</c:v>
                </c:pt>
                <c:pt idx="19">
                  <c:v>2.3409363745498197</c:v>
                </c:pt>
                <c:pt idx="20">
                  <c:v>2.4609843937575029</c:v>
                </c:pt>
                <c:pt idx="21">
                  <c:v>2.581032412965186</c:v>
                </c:pt>
                <c:pt idx="22">
                  <c:v>2.7010804321728692</c:v>
                </c:pt>
                <c:pt idx="23">
                  <c:v>2.8211284513805523</c:v>
                </c:pt>
                <c:pt idx="24">
                  <c:v>2.9411764705882355</c:v>
                </c:pt>
                <c:pt idx="25">
                  <c:v>3.0612244897959182</c:v>
                </c:pt>
                <c:pt idx="26">
                  <c:v>3.1812725090036014</c:v>
                </c:pt>
                <c:pt idx="27">
                  <c:v>3.3013205282112845</c:v>
                </c:pt>
                <c:pt idx="28">
                  <c:v>3.4213685474189677</c:v>
                </c:pt>
                <c:pt idx="29">
                  <c:v>3.5414165666266508</c:v>
                </c:pt>
                <c:pt idx="30">
                  <c:v>3.6614645858343335</c:v>
                </c:pt>
                <c:pt idx="31">
                  <c:v>3.7815126050420167</c:v>
                </c:pt>
                <c:pt idx="32">
                  <c:v>3.9015606242496998</c:v>
                </c:pt>
                <c:pt idx="33">
                  <c:v>4.021608643457383</c:v>
                </c:pt>
                <c:pt idx="34">
                  <c:v>4.1416566626650662</c:v>
                </c:pt>
                <c:pt idx="35">
                  <c:v>4.2617046818727493</c:v>
                </c:pt>
                <c:pt idx="36">
                  <c:v>4.3817527010804325</c:v>
                </c:pt>
                <c:pt idx="37">
                  <c:v>4.5018007202881156</c:v>
                </c:pt>
                <c:pt idx="38">
                  <c:v>4.6218487394957979</c:v>
                </c:pt>
                <c:pt idx="39">
                  <c:v>4.741896758703481</c:v>
                </c:pt>
                <c:pt idx="40">
                  <c:v>4.8619447779111642</c:v>
                </c:pt>
                <c:pt idx="41">
                  <c:v>4.9819927971188473</c:v>
                </c:pt>
                <c:pt idx="42">
                  <c:v>5.1020408163265305</c:v>
                </c:pt>
                <c:pt idx="43">
                  <c:v>5.2220888355342137</c:v>
                </c:pt>
                <c:pt idx="44">
                  <c:v>5.3421368547418968</c:v>
                </c:pt>
                <c:pt idx="45">
                  <c:v>5.46218487394958</c:v>
                </c:pt>
                <c:pt idx="46">
                  <c:v>5.5822328931572631</c:v>
                </c:pt>
                <c:pt idx="47">
                  <c:v>5.7022809123649463</c:v>
                </c:pt>
                <c:pt idx="48">
                  <c:v>5.8223289315726294</c:v>
                </c:pt>
                <c:pt idx="49">
                  <c:v>5.9423769507803117</c:v>
                </c:pt>
                <c:pt idx="50">
                  <c:v>6.0624249699879948</c:v>
                </c:pt>
                <c:pt idx="51">
                  <c:v>6.182472989195678</c:v>
                </c:pt>
                <c:pt idx="52">
                  <c:v>6.3025210084033612</c:v>
                </c:pt>
                <c:pt idx="53">
                  <c:v>6.4225690276110443</c:v>
                </c:pt>
                <c:pt idx="54">
                  <c:v>6.5426170468187275</c:v>
                </c:pt>
                <c:pt idx="55">
                  <c:v>6.6626650660264106</c:v>
                </c:pt>
                <c:pt idx="56">
                  <c:v>6.7827130852340938</c:v>
                </c:pt>
                <c:pt idx="57">
                  <c:v>6.9027611044417769</c:v>
                </c:pt>
                <c:pt idx="58">
                  <c:v>7.0228091236494601</c:v>
                </c:pt>
                <c:pt idx="59">
                  <c:v>7.1428571428571423</c:v>
                </c:pt>
                <c:pt idx="60">
                  <c:v>7.2629051620648255</c:v>
                </c:pt>
                <c:pt idx="61">
                  <c:v>7.3829531812725087</c:v>
                </c:pt>
                <c:pt idx="62">
                  <c:v>7.5030012004801918</c:v>
                </c:pt>
                <c:pt idx="63">
                  <c:v>7.623049219687875</c:v>
                </c:pt>
                <c:pt idx="64">
                  <c:v>7.7430972388955581</c:v>
                </c:pt>
                <c:pt idx="65">
                  <c:v>7.8631452581032413</c:v>
                </c:pt>
                <c:pt idx="66">
                  <c:v>7.9831932773109244</c:v>
                </c:pt>
                <c:pt idx="67">
                  <c:v>8.1032412965186076</c:v>
                </c:pt>
                <c:pt idx="68">
                  <c:v>8.2232893157262907</c:v>
                </c:pt>
                <c:pt idx="69">
                  <c:v>8.3433373349339739</c:v>
                </c:pt>
                <c:pt idx="70">
                  <c:v>8.463385354141657</c:v>
                </c:pt>
                <c:pt idx="71">
                  <c:v>8.5834333733493402</c:v>
                </c:pt>
                <c:pt idx="72">
                  <c:v>8.7034813925570234</c:v>
                </c:pt>
                <c:pt idx="73">
                  <c:v>8.8235294117647065</c:v>
                </c:pt>
                <c:pt idx="74">
                  <c:v>8.9435774309723897</c:v>
                </c:pt>
                <c:pt idx="75">
                  <c:v>9.063625450180071</c:v>
                </c:pt>
                <c:pt idx="76">
                  <c:v>9.1836734693877542</c:v>
                </c:pt>
                <c:pt idx="77">
                  <c:v>9.3037214885954373</c:v>
                </c:pt>
                <c:pt idx="78">
                  <c:v>9.4237695078031205</c:v>
                </c:pt>
                <c:pt idx="79">
                  <c:v>9.5438175270108037</c:v>
                </c:pt>
                <c:pt idx="80">
                  <c:v>9.6638655462184868</c:v>
                </c:pt>
                <c:pt idx="81">
                  <c:v>9.78391356542617</c:v>
                </c:pt>
                <c:pt idx="82">
                  <c:v>9.9039615846338531</c:v>
                </c:pt>
                <c:pt idx="83">
                  <c:v>10.024009603841536</c:v>
                </c:pt>
                <c:pt idx="84">
                  <c:v>10.144057623049219</c:v>
                </c:pt>
                <c:pt idx="85">
                  <c:v>10.264105642256903</c:v>
                </c:pt>
                <c:pt idx="86">
                  <c:v>10.384153661464586</c:v>
                </c:pt>
                <c:pt idx="87">
                  <c:v>10.504201680672269</c:v>
                </c:pt>
                <c:pt idx="88">
                  <c:v>10.624249699879952</c:v>
                </c:pt>
                <c:pt idx="89">
                  <c:v>10.744297719087635</c:v>
                </c:pt>
                <c:pt idx="90">
                  <c:v>10.864345738295318</c:v>
                </c:pt>
                <c:pt idx="91">
                  <c:v>10.984393757503002</c:v>
                </c:pt>
                <c:pt idx="92">
                  <c:v>11.104441776710685</c:v>
                </c:pt>
                <c:pt idx="93">
                  <c:v>11.224489795918368</c:v>
                </c:pt>
                <c:pt idx="94">
                  <c:v>11.344537815126051</c:v>
                </c:pt>
                <c:pt idx="95">
                  <c:v>11.464585834333734</c:v>
                </c:pt>
                <c:pt idx="96">
                  <c:v>11.584633853541417</c:v>
                </c:pt>
                <c:pt idx="97">
                  <c:v>11.704681872749099</c:v>
                </c:pt>
                <c:pt idx="98">
                  <c:v>11.824729891956782</c:v>
                </c:pt>
                <c:pt idx="99">
                  <c:v>11.944777911164465</c:v>
                </c:pt>
                <c:pt idx="100">
                  <c:v>12.064825930372148</c:v>
                </c:pt>
                <c:pt idx="101">
                  <c:v>12.184873949579831</c:v>
                </c:pt>
                <c:pt idx="102">
                  <c:v>12.304921968787514</c:v>
                </c:pt>
                <c:pt idx="103">
                  <c:v>12.424969987995198</c:v>
                </c:pt>
                <c:pt idx="104">
                  <c:v>12.545018007202881</c:v>
                </c:pt>
                <c:pt idx="105">
                  <c:v>12.665066026410564</c:v>
                </c:pt>
                <c:pt idx="106">
                  <c:v>12.785114045618247</c:v>
                </c:pt>
                <c:pt idx="107">
                  <c:v>12.90516206482593</c:v>
                </c:pt>
                <c:pt idx="108">
                  <c:v>13.025210084033613</c:v>
                </c:pt>
                <c:pt idx="109">
                  <c:v>13.145258103241297</c:v>
                </c:pt>
                <c:pt idx="110">
                  <c:v>13.26530612244898</c:v>
                </c:pt>
                <c:pt idx="111">
                  <c:v>13.385354141656663</c:v>
                </c:pt>
                <c:pt idx="112">
                  <c:v>13.505402160864346</c:v>
                </c:pt>
                <c:pt idx="113">
                  <c:v>13.625450180072029</c:v>
                </c:pt>
                <c:pt idx="114">
                  <c:v>13.745498199279712</c:v>
                </c:pt>
                <c:pt idx="115">
                  <c:v>13.865546218487395</c:v>
                </c:pt>
                <c:pt idx="116">
                  <c:v>13.985594237695079</c:v>
                </c:pt>
                <c:pt idx="117">
                  <c:v>14.105642256902762</c:v>
                </c:pt>
                <c:pt idx="118">
                  <c:v>14.225690276110443</c:v>
                </c:pt>
                <c:pt idx="119">
                  <c:v>14.345738295318126</c:v>
                </c:pt>
                <c:pt idx="120">
                  <c:v>14.465786314525809</c:v>
                </c:pt>
                <c:pt idx="121">
                  <c:v>14.585834333733493</c:v>
                </c:pt>
                <c:pt idx="122">
                  <c:v>14.705882352941176</c:v>
                </c:pt>
                <c:pt idx="123">
                  <c:v>14.825930372148859</c:v>
                </c:pt>
                <c:pt idx="124">
                  <c:v>14.945978391356542</c:v>
                </c:pt>
                <c:pt idx="125">
                  <c:v>15.066026410564225</c:v>
                </c:pt>
                <c:pt idx="126">
                  <c:v>15.186074429771908</c:v>
                </c:pt>
                <c:pt idx="127">
                  <c:v>15.306122448979592</c:v>
                </c:pt>
                <c:pt idx="128">
                  <c:v>15.426170468187275</c:v>
                </c:pt>
                <c:pt idx="129">
                  <c:v>15.546218487394958</c:v>
                </c:pt>
                <c:pt idx="130">
                  <c:v>15.666266506602641</c:v>
                </c:pt>
                <c:pt idx="131">
                  <c:v>15.786314525810324</c:v>
                </c:pt>
                <c:pt idx="132">
                  <c:v>15.906362545018007</c:v>
                </c:pt>
                <c:pt idx="133">
                  <c:v>16.026410564225689</c:v>
                </c:pt>
                <c:pt idx="134">
                  <c:v>16.146458583433372</c:v>
                </c:pt>
                <c:pt idx="135">
                  <c:v>16.266506602641055</c:v>
                </c:pt>
                <c:pt idx="136">
                  <c:v>16.386554621848738</c:v>
                </c:pt>
                <c:pt idx="137">
                  <c:v>16.506602641056421</c:v>
                </c:pt>
                <c:pt idx="138">
                  <c:v>16.626650660264104</c:v>
                </c:pt>
                <c:pt idx="139">
                  <c:v>16.746698679471788</c:v>
                </c:pt>
                <c:pt idx="140">
                  <c:v>16.866746698679471</c:v>
                </c:pt>
                <c:pt idx="141">
                  <c:v>16.986794717887154</c:v>
                </c:pt>
                <c:pt idx="142">
                  <c:v>17.106842737094837</c:v>
                </c:pt>
                <c:pt idx="143">
                  <c:v>17.22689075630252</c:v>
                </c:pt>
                <c:pt idx="144">
                  <c:v>17.346938775510203</c:v>
                </c:pt>
                <c:pt idx="145">
                  <c:v>17.466986794717887</c:v>
                </c:pt>
                <c:pt idx="146">
                  <c:v>17.58703481392557</c:v>
                </c:pt>
                <c:pt idx="147">
                  <c:v>17.707082833133253</c:v>
                </c:pt>
                <c:pt idx="148">
                  <c:v>17.827130852340936</c:v>
                </c:pt>
                <c:pt idx="149">
                  <c:v>17.947178871548619</c:v>
                </c:pt>
                <c:pt idx="150">
                  <c:v>18.067226890756299</c:v>
                </c:pt>
                <c:pt idx="151">
                  <c:v>18.187274909963982</c:v>
                </c:pt>
                <c:pt idx="152">
                  <c:v>18.307322929171665</c:v>
                </c:pt>
                <c:pt idx="153">
                  <c:v>18.427370948379348</c:v>
                </c:pt>
                <c:pt idx="154">
                  <c:v>18.547418967587031</c:v>
                </c:pt>
                <c:pt idx="155">
                  <c:v>18.667466986794715</c:v>
                </c:pt>
                <c:pt idx="156">
                  <c:v>18.787515006002398</c:v>
                </c:pt>
                <c:pt idx="157">
                  <c:v>18.907563025210081</c:v>
                </c:pt>
                <c:pt idx="158">
                  <c:v>19.027611044417764</c:v>
                </c:pt>
                <c:pt idx="159">
                  <c:v>19.147659063625447</c:v>
                </c:pt>
                <c:pt idx="160">
                  <c:v>19.26770708283313</c:v>
                </c:pt>
                <c:pt idx="161">
                  <c:v>19.387755102040813</c:v>
                </c:pt>
                <c:pt idx="162">
                  <c:v>19.507803121248497</c:v>
                </c:pt>
                <c:pt idx="163">
                  <c:v>19.62785114045618</c:v>
                </c:pt>
                <c:pt idx="164">
                  <c:v>19.747899159663863</c:v>
                </c:pt>
                <c:pt idx="165">
                  <c:v>19.867947178871546</c:v>
                </c:pt>
                <c:pt idx="166">
                  <c:v>19.987995198079229</c:v>
                </c:pt>
                <c:pt idx="167">
                  <c:v>20.108043217286912</c:v>
                </c:pt>
                <c:pt idx="168">
                  <c:v>20.228091236494596</c:v>
                </c:pt>
                <c:pt idx="169">
                  <c:v>20.348139255702279</c:v>
                </c:pt>
                <c:pt idx="170">
                  <c:v>20.468187274909962</c:v>
                </c:pt>
                <c:pt idx="171">
                  <c:v>20.588235294117645</c:v>
                </c:pt>
                <c:pt idx="172">
                  <c:v>20.708283313325328</c:v>
                </c:pt>
                <c:pt idx="173">
                  <c:v>20.828331332533011</c:v>
                </c:pt>
                <c:pt idx="174">
                  <c:v>20.948379351740694</c:v>
                </c:pt>
                <c:pt idx="175">
                  <c:v>21.068427370948378</c:v>
                </c:pt>
                <c:pt idx="176">
                  <c:v>21.188475390156061</c:v>
                </c:pt>
                <c:pt idx="177">
                  <c:v>21.308523409363744</c:v>
                </c:pt>
                <c:pt idx="178">
                  <c:v>21.428571428571427</c:v>
                </c:pt>
                <c:pt idx="179">
                  <c:v>21.54861944777911</c:v>
                </c:pt>
                <c:pt idx="180">
                  <c:v>21.668667466986793</c:v>
                </c:pt>
                <c:pt idx="181">
                  <c:v>21.788715486194477</c:v>
                </c:pt>
                <c:pt idx="182">
                  <c:v>21.90876350540216</c:v>
                </c:pt>
                <c:pt idx="183">
                  <c:v>22.028811524609843</c:v>
                </c:pt>
                <c:pt idx="184">
                  <c:v>22.148859543817526</c:v>
                </c:pt>
                <c:pt idx="185">
                  <c:v>22.268907563025209</c:v>
                </c:pt>
                <c:pt idx="186">
                  <c:v>22.388955582232892</c:v>
                </c:pt>
                <c:pt idx="187">
                  <c:v>22.509003601440575</c:v>
                </c:pt>
                <c:pt idx="188">
                  <c:v>22.629051620648259</c:v>
                </c:pt>
                <c:pt idx="189">
                  <c:v>22.749099639855942</c:v>
                </c:pt>
                <c:pt idx="190">
                  <c:v>22.869147659063625</c:v>
                </c:pt>
                <c:pt idx="191">
                  <c:v>22.989195678271308</c:v>
                </c:pt>
                <c:pt idx="192">
                  <c:v>23.109243697478991</c:v>
                </c:pt>
                <c:pt idx="193">
                  <c:v>23.229291716686671</c:v>
                </c:pt>
                <c:pt idx="194">
                  <c:v>23.349339735894354</c:v>
                </c:pt>
                <c:pt idx="195">
                  <c:v>23.469387755102037</c:v>
                </c:pt>
                <c:pt idx="196">
                  <c:v>23.58943577430972</c:v>
                </c:pt>
                <c:pt idx="197">
                  <c:v>23.709483793517403</c:v>
                </c:pt>
                <c:pt idx="198">
                  <c:v>23.829531812725087</c:v>
                </c:pt>
                <c:pt idx="199">
                  <c:v>23.94957983193277</c:v>
                </c:pt>
                <c:pt idx="200">
                  <c:v>24.069627851140453</c:v>
                </c:pt>
                <c:pt idx="201">
                  <c:v>24.189675870348136</c:v>
                </c:pt>
                <c:pt idx="202">
                  <c:v>24.309723889555819</c:v>
                </c:pt>
                <c:pt idx="203">
                  <c:v>24.429771908763502</c:v>
                </c:pt>
                <c:pt idx="204">
                  <c:v>24.549819927971186</c:v>
                </c:pt>
                <c:pt idx="205">
                  <c:v>24.669867947178869</c:v>
                </c:pt>
                <c:pt idx="206">
                  <c:v>24.789915966386552</c:v>
                </c:pt>
                <c:pt idx="207">
                  <c:v>24.909963985594235</c:v>
                </c:pt>
                <c:pt idx="208">
                  <c:v>25.030012004801918</c:v>
                </c:pt>
                <c:pt idx="209">
                  <c:v>25.150060024009601</c:v>
                </c:pt>
                <c:pt idx="210">
                  <c:v>25.270108043217284</c:v>
                </c:pt>
                <c:pt idx="211">
                  <c:v>25.390156062424968</c:v>
                </c:pt>
                <c:pt idx="212">
                  <c:v>25.510204081632651</c:v>
                </c:pt>
                <c:pt idx="213">
                  <c:v>25.630252100840334</c:v>
                </c:pt>
                <c:pt idx="214">
                  <c:v>25.750300120048017</c:v>
                </c:pt>
                <c:pt idx="215">
                  <c:v>25.8703481392557</c:v>
                </c:pt>
                <c:pt idx="216">
                  <c:v>25.990396158463383</c:v>
                </c:pt>
                <c:pt idx="217">
                  <c:v>26.110444177671067</c:v>
                </c:pt>
                <c:pt idx="218">
                  <c:v>26.23049219687875</c:v>
                </c:pt>
                <c:pt idx="219">
                  <c:v>26.350540216086433</c:v>
                </c:pt>
                <c:pt idx="220">
                  <c:v>26.470588235294116</c:v>
                </c:pt>
                <c:pt idx="221">
                  <c:v>26.590636254501799</c:v>
                </c:pt>
                <c:pt idx="222">
                  <c:v>26.710684273709482</c:v>
                </c:pt>
                <c:pt idx="223">
                  <c:v>26.830732292917165</c:v>
                </c:pt>
                <c:pt idx="224">
                  <c:v>26.950780312124849</c:v>
                </c:pt>
                <c:pt idx="225">
                  <c:v>27.070828331332532</c:v>
                </c:pt>
                <c:pt idx="226">
                  <c:v>27.190876350540215</c:v>
                </c:pt>
                <c:pt idx="227">
                  <c:v>27.310924369747898</c:v>
                </c:pt>
                <c:pt idx="228">
                  <c:v>27.430972388955581</c:v>
                </c:pt>
                <c:pt idx="229">
                  <c:v>27.551020408163264</c:v>
                </c:pt>
                <c:pt idx="230">
                  <c:v>27.671068427370948</c:v>
                </c:pt>
                <c:pt idx="231">
                  <c:v>27.791116446578631</c:v>
                </c:pt>
                <c:pt idx="232">
                  <c:v>27.911164465786314</c:v>
                </c:pt>
                <c:pt idx="233">
                  <c:v>28.031212484993997</c:v>
                </c:pt>
                <c:pt idx="234">
                  <c:v>28.15126050420168</c:v>
                </c:pt>
                <c:pt idx="235">
                  <c:v>28.27130852340936</c:v>
                </c:pt>
                <c:pt idx="236">
                  <c:v>28.391356542617043</c:v>
                </c:pt>
                <c:pt idx="237">
                  <c:v>28.511404561824726</c:v>
                </c:pt>
                <c:pt idx="238">
                  <c:v>28.631452581032409</c:v>
                </c:pt>
                <c:pt idx="239">
                  <c:v>28.751500600240092</c:v>
                </c:pt>
                <c:pt idx="240">
                  <c:v>28.871548619447776</c:v>
                </c:pt>
                <c:pt idx="241">
                  <c:v>28.991596638655459</c:v>
                </c:pt>
                <c:pt idx="242">
                  <c:v>29.111644657863142</c:v>
                </c:pt>
                <c:pt idx="243">
                  <c:v>29.231692677070825</c:v>
                </c:pt>
                <c:pt idx="244">
                  <c:v>29.351740696278508</c:v>
                </c:pt>
                <c:pt idx="245">
                  <c:v>29.471788715486191</c:v>
                </c:pt>
                <c:pt idx="246">
                  <c:v>29.591836734693874</c:v>
                </c:pt>
                <c:pt idx="247">
                  <c:v>29.711884753901558</c:v>
                </c:pt>
                <c:pt idx="248">
                  <c:v>29.831932773109241</c:v>
                </c:pt>
                <c:pt idx="249">
                  <c:v>29.951980792316924</c:v>
                </c:pt>
                <c:pt idx="250">
                  <c:v>30.072028811524607</c:v>
                </c:pt>
                <c:pt idx="251">
                  <c:v>30.19207683073229</c:v>
                </c:pt>
                <c:pt idx="252">
                  <c:v>30.312124849939973</c:v>
                </c:pt>
                <c:pt idx="253">
                  <c:v>30.432172869147657</c:v>
                </c:pt>
                <c:pt idx="254">
                  <c:v>30.55222088835534</c:v>
                </c:pt>
                <c:pt idx="255">
                  <c:v>30.672268907563023</c:v>
                </c:pt>
                <c:pt idx="256">
                  <c:v>30.792316926770706</c:v>
                </c:pt>
                <c:pt idx="257">
                  <c:v>30.912364945978389</c:v>
                </c:pt>
                <c:pt idx="258">
                  <c:v>31.032412965186072</c:v>
                </c:pt>
                <c:pt idx="259">
                  <c:v>31.152460984393755</c:v>
                </c:pt>
                <c:pt idx="260">
                  <c:v>31.272509003601439</c:v>
                </c:pt>
                <c:pt idx="261">
                  <c:v>31.392557022809122</c:v>
                </c:pt>
                <c:pt idx="262">
                  <c:v>31.512605042016805</c:v>
                </c:pt>
                <c:pt idx="263">
                  <c:v>31.632653061224488</c:v>
                </c:pt>
                <c:pt idx="264">
                  <c:v>31.752701080432171</c:v>
                </c:pt>
                <c:pt idx="265">
                  <c:v>31.872749099639854</c:v>
                </c:pt>
                <c:pt idx="266">
                  <c:v>31.992797118847538</c:v>
                </c:pt>
                <c:pt idx="267">
                  <c:v>32.112845138055221</c:v>
                </c:pt>
                <c:pt idx="268">
                  <c:v>32.232893157262907</c:v>
                </c:pt>
                <c:pt idx="269">
                  <c:v>32.352941176470587</c:v>
                </c:pt>
                <c:pt idx="270">
                  <c:v>32.472989195678274</c:v>
                </c:pt>
                <c:pt idx="271">
                  <c:v>32.593037214885953</c:v>
                </c:pt>
                <c:pt idx="272">
                  <c:v>32.71308523409364</c:v>
                </c:pt>
                <c:pt idx="273">
                  <c:v>32.83313325330132</c:v>
                </c:pt>
                <c:pt idx="274">
                  <c:v>32.953181272509006</c:v>
                </c:pt>
                <c:pt idx="275">
                  <c:v>33.073229291716686</c:v>
                </c:pt>
                <c:pt idx="276">
                  <c:v>33.193277310924373</c:v>
                </c:pt>
                <c:pt idx="277">
                  <c:v>33.313325330132052</c:v>
                </c:pt>
                <c:pt idx="278">
                  <c:v>33.433373349339739</c:v>
                </c:pt>
                <c:pt idx="279">
                  <c:v>33.553421368547419</c:v>
                </c:pt>
                <c:pt idx="280">
                  <c:v>33.673469387755105</c:v>
                </c:pt>
                <c:pt idx="281">
                  <c:v>33.793517406962785</c:v>
                </c:pt>
                <c:pt idx="282">
                  <c:v>33.913565426170472</c:v>
                </c:pt>
                <c:pt idx="283">
                  <c:v>34.033613445378151</c:v>
                </c:pt>
                <c:pt idx="284">
                  <c:v>34.153661464585838</c:v>
                </c:pt>
                <c:pt idx="285">
                  <c:v>34.273709483793517</c:v>
                </c:pt>
                <c:pt idx="286">
                  <c:v>34.393757503001204</c:v>
                </c:pt>
                <c:pt idx="287">
                  <c:v>34.513805522208884</c:v>
                </c:pt>
                <c:pt idx="288">
                  <c:v>34.63385354141657</c:v>
                </c:pt>
                <c:pt idx="289">
                  <c:v>34.75390156062425</c:v>
                </c:pt>
                <c:pt idx="290">
                  <c:v>34.873949579831937</c:v>
                </c:pt>
                <c:pt idx="291">
                  <c:v>34.993997599039616</c:v>
                </c:pt>
                <c:pt idx="292">
                  <c:v>35.114045618247303</c:v>
                </c:pt>
                <c:pt idx="293">
                  <c:v>35.234093637454983</c:v>
                </c:pt>
                <c:pt idx="294">
                  <c:v>35.354141656662669</c:v>
                </c:pt>
                <c:pt idx="295">
                  <c:v>35.474189675870349</c:v>
                </c:pt>
                <c:pt idx="296">
                  <c:v>35.594237695078036</c:v>
                </c:pt>
                <c:pt idx="297">
                  <c:v>35.714285714285715</c:v>
                </c:pt>
                <c:pt idx="298">
                  <c:v>35.834333733493402</c:v>
                </c:pt>
                <c:pt idx="299">
                  <c:v>35.954381752701082</c:v>
                </c:pt>
                <c:pt idx="300">
                  <c:v>36.074429771908761</c:v>
                </c:pt>
                <c:pt idx="301">
                  <c:v>36.194477791116448</c:v>
                </c:pt>
                <c:pt idx="302">
                  <c:v>36.314525810324128</c:v>
                </c:pt>
                <c:pt idx="303">
                  <c:v>36.434573829531814</c:v>
                </c:pt>
                <c:pt idx="304">
                  <c:v>36.554621848739494</c:v>
                </c:pt>
                <c:pt idx="305">
                  <c:v>36.674669867947181</c:v>
                </c:pt>
                <c:pt idx="306">
                  <c:v>36.79471788715486</c:v>
                </c:pt>
                <c:pt idx="307">
                  <c:v>36.914765906362547</c:v>
                </c:pt>
                <c:pt idx="308">
                  <c:v>37.034813925570226</c:v>
                </c:pt>
                <c:pt idx="309">
                  <c:v>37.154861944777913</c:v>
                </c:pt>
                <c:pt idx="310">
                  <c:v>37.274909963985593</c:v>
                </c:pt>
                <c:pt idx="311">
                  <c:v>37.394957983193279</c:v>
                </c:pt>
                <c:pt idx="312">
                  <c:v>37.515006002400959</c:v>
                </c:pt>
                <c:pt idx="313">
                  <c:v>37.635054021608646</c:v>
                </c:pt>
                <c:pt idx="314">
                  <c:v>37.755102040816325</c:v>
                </c:pt>
                <c:pt idx="315">
                  <c:v>37.875150060024012</c:v>
                </c:pt>
                <c:pt idx="316">
                  <c:v>37.995198079231692</c:v>
                </c:pt>
                <c:pt idx="317">
                  <c:v>38.115246098439378</c:v>
                </c:pt>
                <c:pt idx="318">
                  <c:v>38.235294117647058</c:v>
                </c:pt>
                <c:pt idx="319">
                  <c:v>38.355342136854745</c:v>
                </c:pt>
                <c:pt idx="320">
                  <c:v>38.475390156062424</c:v>
                </c:pt>
                <c:pt idx="321">
                  <c:v>38.595438175270111</c:v>
                </c:pt>
                <c:pt idx="322">
                  <c:v>38.715486194477791</c:v>
                </c:pt>
                <c:pt idx="323">
                  <c:v>38.835534213685477</c:v>
                </c:pt>
                <c:pt idx="324">
                  <c:v>38.955582232893157</c:v>
                </c:pt>
                <c:pt idx="325">
                  <c:v>39.075630252100844</c:v>
                </c:pt>
                <c:pt idx="326">
                  <c:v>39.195678271308523</c:v>
                </c:pt>
                <c:pt idx="327">
                  <c:v>39.31572629051621</c:v>
                </c:pt>
                <c:pt idx="328">
                  <c:v>39.43577430972389</c:v>
                </c:pt>
                <c:pt idx="329">
                  <c:v>39.555822328931576</c:v>
                </c:pt>
                <c:pt idx="330">
                  <c:v>39.675870348139256</c:v>
                </c:pt>
                <c:pt idx="331">
                  <c:v>39.795918367346943</c:v>
                </c:pt>
                <c:pt idx="332">
                  <c:v>39.915966386554622</c:v>
                </c:pt>
                <c:pt idx="333">
                  <c:v>40.036014405762309</c:v>
                </c:pt>
                <c:pt idx="334">
                  <c:v>40.156062424969988</c:v>
                </c:pt>
                <c:pt idx="335">
                  <c:v>40.276110444177675</c:v>
                </c:pt>
                <c:pt idx="336">
                  <c:v>40.396158463385355</c:v>
                </c:pt>
                <c:pt idx="337">
                  <c:v>40.516206482593041</c:v>
                </c:pt>
                <c:pt idx="338">
                  <c:v>40.636254501800721</c:v>
                </c:pt>
                <c:pt idx="339">
                  <c:v>40.756302521008408</c:v>
                </c:pt>
                <c:pt idx="340">
                  <c:v>40.876350540216087</c:v>
                </c:pt>
                <c:pt idx="341">
                  <c:v>40.996398559423774</c:v>
                </c:pt>
                <c:pt idx="342">
                  <c:v>41.116446578631454</c:v>
                </c:pt>
                <c:pt idx="343">
                  <c:v>41.236494597839133</c:v>
                </c:pt>
                <c:pt idx="344">
                  <c:v>41.35654261704682</c:v>
                </c:pt>
                <c:pt idx="345">
                  <c:v>41.4765906362545</c:v>
                </c:pt>
                <c:pt idx="346">
                  <c:v>41.596638655462186</c:v>
                </c:pt>
                <c:pt idx="347">
                  <c:v>41.716686674669866</c:v>
                </c:pt>
                <c:pt idx="348">
                  <c:v>41.836734693877553</c:v>
                </c:pt>
                <c:pt idx="349">
                  <c:v>41.956782713085232</c:v>
                </c:pt>
                <c:pt idx="350">
                  <c:v>42.076830732292919</c:v>
                </c:pt>
                <c:pt idx="351">
                  <c:v>42.196878751500599</c:v>
                </c:pt>
                <c:pt idx="352">
                  <c:v>42.316926770708285</c:v>
                </c:pt>
                <c:pt idx="353">
                  <c:v>42.436974789915965</c:v>
                </c:pt>
                <c:pt idx="354">
                  <c:v>42.557022809123652</c:v>
                </c:pt>
                <c:pt idx="355">
                  <c:v>42.677070828331331</c:v>
                </c:pt>
                <c:pt idx="356">
                  <c:v>42.797118847539018</c:v>
                </c:pt>
                <c:pt idx="357">
                  <c:v>42.917166866746697</c:v>
                </c:pt>
                <c:pt idx="358">
                  <c:v>43.037214885954384</c:v>
                </c:pt>
                <c:pt idx="359">
                  <c:v>43.157262905162064</c:v>
                </c:pt>
                <c:pt idx="360">
                  <c:v>43.27731092436975</c:v>
                </c:pt>
                <c:pt idx="361">
                  <c:v>43.39735894357743</c:v>
                </c:pt>
                <c:pt idx="362">
                  <c:v>43.517406962785117</c:v>
                </c:pt>
                <c:pt idx="363">
                  <c:v>43.637454981992796</c:v>
                </c:pt>
                <c:pt idx="364">
                  <c:v>43.757503001200483</c:v>
                </c:pt>
                <c:pt idx="365">
                  <c:v>43.877551020408163</c:v>
                </c:pt>
                <c:pt idx="366">
                  <c:v>43.997599039615849</c:v>
                </c:pt>
                <c:pt idx="367">
                  <c:v>44.117647058823529</c:v>
                </c:pt>
                <c:pt idx="368">
                  <c:v>44.237695078031216</c:v>
                </c:pt>
                <c:pt idx="369">
                  <c:v>44.357743097238895</c:v>
                </c:pt>
                <c:pt idx="370">
                  <c:v>44.477791116446582</c:v>
                </c:pt>
                <c:pt idx="371">
                  <c:v>44.597839135654262</c:v>
                </c:pt>
                <c:pt idx="372">
                  <c:v>44.717887154861948</c:v>
                </c:pt>
                <c:pt idx="373">
                  <c:v>44.837935174069628</c:v>
                </c:pt>
                <c:pt idx="374">
                  <c:v>44.957983193277315</c:v>
                </c:pt>
                <c:pt idx="375">
                  <c:v>45.078031212484994</c:v>
                </c:pt>
                <c:pt idx="376">
                  <c:v>45.198079231692681</c:v>
                </c:pt>
                <c:pt idx="377">
                  <c:v>45.318127250900361</c:v>
                </c:pt>
                <c:pt idx="378">
                  <c:v>45.438175270108047</c:v>
                </c:pt>
                <c:pt idx="379">
                  <c:v>45.558223289315727</c:v>
                </c:pt>
                <c:pt idx="380">
                  <c:v>45.678271308523414</c:v>
                </c:pt>
                <c:pt idx="381">
                  <c:v>45.798319327731093</c:v>
                </c:pt>
                <c:pt idx="382">
                  <c:v>45.91836734693878</c:v>
                </c:pt>
                <c:pt idx="383">
                  <c:v>46.038415366146459</c:v>
                </c:pt>
                <c:pt idx="384">
                  <c:v>46.158463385354146</c:v>
                </c:pt>
                <c:pt idx="385">
                  <c:v>46.278511404561826</c:v>
                </c:pt>
                <c:pt idx="386">
                  <c:v>46.398559423769505</c:v>
                </c:pt>
                <c:pt idx="387">
                  <c:v>46.518607442977192</c:v>
                </c:pt>
                <c:pt idx="388">
                  <c:v>46.638655462184872</c:v>
                </c:pt>
                <c:pt idx="389">
                  <c:v>46.758703481392558</c:v>
                </c:pt>
                <c:pt idx="390">
                  <c:v>46.878751500600238</c:v>
                </c:pt>
                <c:pt idx="391">
                  <c:v>46.998799519807925</c:v>
                </c:pt>
                <c:pt idx="392">
                  <c:v>47.118847539015604</c:v>
                </c:pt>
                <c:pt idx="393">
                  <c:v>47.238895558223291</c:v>
                </c:pt>
                <c:pt idx="394">
                  <c:v>47.358943577430971</c:v>
                </c:pt>
                <c:pt idx="395">
                  <c:v>47.478991596638657</c:v>
                </c:pt>
                <c:pt idx="396">
                  <c:v>47.599039615846337</c:v>
                </c:pt>
                <c:pt idx="397">
                  <c:v>47.719087635054024</c:v>
                </c:pt>
                <c:pt idx="398">
                  <c:v>47.839135654261703</c:v>
                </c:pt>
                <c:pt idx="399">
                  <c:v>47.95918367346939</c:v>
                </c:pt>
                <c:pt idx="400">
                  <c:v>48.07923169267707</c:v>
                </c:pt>
                <c:pt idx="401">
                  <c:v>48.199279711884756</c:v>
                </c:pt>
                <c:pt idx="402">
                  <c:v>48.319327731092436</c:v>
                </c:pt>
                <c:pt idx="403">
                  <c:v>48.439375750300123</c:v>
                </c:pt>
                <c:pt idx="404">
                  <c:v>48.559423769507802</c:v>
                </c:pt>
                <c:pt idx="405">
                  <c:v>48.679471788715489</c:v>
                </c:pt>
                <c:pt idx="406">
                  <c:v>48.799519807923168</c:v>
                </c:pt>
                <c:pt idx="407">
                  <c:v>48.919567827130855</c:v>
                </c:pt>
                <c:pt idx="408">
                  <c:v>49.039615846338535</c:v>
                </c:pt>
                <c:pt idx="409">
                  <c:v>49.159663865546221</c:v>
                </c:pt>
                <c:pt idx="410">
                  <c:v>49.279711884753901</c:v>
                </c:pt>
                <c:pt idx="411">
                  <c:v>49.399759903961588</c:v>
                </c:pt>
                <c:pt idx="412">
                  <c:v>49.519807923169267</c:v>
                </c:pt>
                <c:pt idx="413">
                  <c:v>49.639855942376954</c:v>
                </c:pt>
                <c:pt idx="414">
                  <c:v>49.759903961584634</c:v>
                </c:pt>
                <c:pt idx="415">
                  <c:v>49.87995198079232</c:v>
                </c:pt>
                <c:pt idx="416">
                  <c:v>50</c:v>
                </c:pt>
                <c:pt idx="417">
                  <c:v>50.120048019207687</c:v>
                </c:pt>
                <c:pt idx="418">
                  <c:v>50.240096038415366</c:v>
                </c:pt>
                <c:pt idx="419">
                  <c:v>50.360144057623053</c:v>
                </c:pt>
                <c:pt idx="420">
                  <c:v>50.480192076830733</c:v>
                </c:pt>
                <c:pt idx="421">
                  <c:v>50.600240096038419</c:v>
                </c:pt>
                <c:pt idx="422">
                  <c:v>50.720288115246099</c:v>
                </c:pt>
                <c:pt idx="423">
                  <c:v>50.840336134453786</c:v>
                </c:pt>
                <c:pt idx="424">
                  <c:v>50.960384153661465</c:v>
                </c:pt>
                <c:pt idx="425">
                  <c:v>51.080432172869152</c:v>
                </c:pt>
                <c:pt idx="426">
                  <c:v>51.200480192076832</c:v>
                </c:pt>
                <c:pt idx="427">
                  <c:v>51.320528211284511</c:v>
                </c:pt>
                <c:pt idx="428">
                  <c:v>51.440576230492198</c:v>
                </c:pt>
                <c:pt idx="429">
                  <c:v>51.560624249699877</c:v>
                </c:pt>
                <c:pt idx="430">
                  <c:v>51.680672268907564</c:v>
                </c:pt>
                <c:pt idx="431">
                  <c:v>51.800720288115244</c:v>
                </c:pt>
                <c:pt idx="432">
                  <c:v>51.92076830732293</c:v>
                </c:pt>
                <c:pt idx="433">
                  <c:v>52.04081632653061</c:v>
                </c:pt>
                <c:pt idx="434">
                  <c:v>52.160864345738297</c:v>
                </c:pt>
                <c:pt idx="435">
                  <c:v>52.280912364945976</c:v>
                </c:pt>
                <c:pt idx="436">
                  <c:v>52.400960384153663</c:v>
                </c:pt>
                <c:pt idx="437">
                  <c:v>52.521008403361343</c:v>
                </c:pt>
                <c:pt idx="438">
                  <c:v>52.641056422569029</c:v>
                </c:pt>
                <c:pt idx="439">
                  <c:v>52.761104441776709</c:v>
                </c:pt>
                <c:pt idx="440">
                  <c:v>52.881152460984396</c:v>
                </c:pt>
                <c:pt idx="441">
                  <c:v>53.001200480192075</c:v>
                </c:pt>
                <c:pt idx="442">
                  <c:v>53.121248499399762</c:v>
                </c:pt>
                <c:pt idx="443">
                  <c:v>53.241296518607442</c:v>
                </c:pt>
                <c:pt idx="444">
                  <c:v>53.361344537815128</c:v>
                </c:pt>
                <c:pt idx="445">
                  <c:v>53.481392557022808</c:v>
                </c:pt>
                <c:pt idx="446">
                  <c:v>53.601440576230495</c:v>
                </c:pt>
                <c:pt idx="447">
                  <c:v>53.721488595438174</c:v>
                </c:pt>
                <c:pt idx="448">
                  <c:v>53.841536614645861</c:v>
                </c:pt>
                <c:pt idx="449">
                  <c:v>53.961584633853541</c:v>
                </c:pt>
                <c:pt idx="450">
                  <c:v>54.081632653061227</c:v>
                </c:pt>
                <c:pt idx="451">
                  <c:v>54.201680672268907</c:v>
                </c:pt>
                <c:pt idx="452">
                  <c:v>54.321728691476594</c:v>
                </c:pt>
                <c:pt idx="453">
                  <c:v>54.441776710684273</c:v>
                </c:pt>
                <c:pt idx="454">
                  <c:v>54.56182472989196</c:v>
                </c:pt>
                <c:pt idx="455">
                  <c:v>54.681872749099639</c:v>
                </c:pt>
                <c:pt idx="456">
                  <c:v>54.801920768307326</c:v>
                </c:pt>
                <c:pt idx="457">
                  <c:v>54.921968787515006</c:v>
                </c:pt>
                <c:pt idx="458">
                  <c:v>55.042016806722692</c:v>
                </c:pt>
                <c:pt idx="459">
                  <c:v>55.162064825930372</c:v>
                </c:pt>
                <c:pt idx="460">
                  <c:v>55.282112845138059</c:v>
                </c:pt>
                <c:pt idx="461">
                  <c:v>55.402160864345738</c:v>
                </c:pt>
                <c:pt idx="462">
                  <c:v>55.522208883553425</c:v>
                </c:pt>
                <c:pt idx="463">
                  <c:v>55.642256902761105</c:v>
                </c:pt>
                <c:pt idx="464">
                  <c:v>55.762304921968791</c:v>
                </c:pt>
                <c:pt idx="465">
                  <c:v>55.882352941176471</c:v>
                </c:pt>
                <c:pt idx="466">
                  <c:v>56.002400960384158</c:v>
                </c:pt>
                <c:pt idx="467">
                  <c:v>56.122448979591837</c:v>
                </c:pt>
                <c:pt idx="468">
                  <c:v>56.242496998799524</c:v>
                </c:pt>
                <c:pt idx="469">
                  <c:v>56.362545018007204</c:v>
                </c:pt>
                <c:pt idx="470">
                  <c:v>56.482593037214883</c:v>
                </c:pt>
                <c:pt idx="471">
                  <c:v>56.60264105642257</c:v>
                </c:pt>
                <c:pt idx="472">
                  <c:v>56.72268907563025</c:v>
                </c:pt>
                <c:pt idx="473">
                  <c:v>56.842737094837936</c:v>
                </c:pt>
                <c:pt idx="474">
                  <c:v>56.962785114045616</c:v>
                </c:pt>
                <c:pt idx="475">
                  <c:v>57.082833133253303</c:v>
                </c:pt>
                <c:pt idx="476">
                  <c:v>57.202881152460982</c:v>
                </c:pt>
                <c:pt idx="477">
                  <c:v>57.322929171668669</c:v>
                </c:pt>
                <c:pt idx="478">
                  <c:v>57.442977190876348</c:v>
                </c:pt>
                <c:pt idx="479">
                  <c:v>57.563025210084035</c:v>
                </c:pt>
                <c:pt idx="480">
                  <c:v>57.683073229291715</c:v>
                </c:pt>
                <c:pt idx="481">
                  <c:v>57.803121248499401</c:v>
                </c:pt>
                <c:pt idx="482">
                  <c:v>57.923169267707081</c:v>
                </c:pt>
                <c:pt idx="483">
                  <c:v>58.043217286914768</c:v>
                </c:pt>
                <c:pt idx="484">
                  <c:v>58.163265306122447</c:v>
                </c:pt>
                <c:pt idx="485">
                  <c:v>58.283313325330134</c:v>
                </c:pt>
                <c:pt idx="486">
                  <c:v>58.403361344537814</c:v>
                </c:pt>
                <c:pt idx="487">
                  <c:v>58.5234093637455</c:v>
                </c:pt>
                <c:pt idx="488">
                  <c:v>58.64345738295318</c:v>
                </c:pt>
                <c:pt idx="489">
                  <c:v>58.763505402160867</c:v>
                </c:pt>
                <c:pt idx="490">
                  <c:v>58.883553421368546</c:v>
                </c:pt>
                <c:pt idx="491">
                  <c:v>59.003601440576233</c:v>
                </c:pt>
                <c:pt idx="492">
                  <c:v>59.123649459783913</c:v>
                </c:pt>
                <c:pt idx="493">
                  <c:v>59.243697478991599</c:v>
                </c:pt>
                <c:pt idx="494">
                  <c:v>59.363745498199279</c:v>
                </c:pt>
                <c:pt idx="495">
                  <c:v>59.483793517406966</c:v>
                </c:pt>
                <c:pt idx="496">
                  <c:v>59.603841536614645</c:v>
                </c:pt>
                <c:pt idx="497">
                  <c:v>59.723889555822332</c:v>
                </c:pt>
                <c:pt idx="498">
                  <c:v>59.843937575030012</c:v>
                </c:pt>
                <c:pt idx="499">
                  <c:v>59.963985594237698</c:v>
                </c:pt>
                <c:pt idx="500">
                  <c:v>60.084033613445378</c:v>
                </c:pt>
                <c:pt idx="501">
                  <c:v>60.204081632653065</c:v>
                </c:pt>
                <c:pt idx="502">
                  <c:v>60.324129651860744</c:v>
                </c:pt>
                <c:pt idx="503">
                  <c:v>60.444177671068431</c:v>
                </c:pt>
                <c:pt idx="504">
                  <c:v>60.56422569027611</c:v>
                </c:pt>
                <c:pt idx="505">
                  <c:v>60.684273709483797</c:v>
                </c:pt>
                <c:pt idx="506">
                  <c:v>60.804321728691477</c:v>
                </c:pt>
                <c:pt idx="507">
                  <c:v>60.924369747899163</c:v>
                </c:pt>
                <c:pt idx="508">
                  <c:v>61.044417767106843</c:v>
                </c:pt>
                <c:pt idx="509">
                  <c:v>61.16446578631453</c:v>
                </c:pt>
                <c:pt idx="510">
                  <c:v>61.284513805522209</c:v>
                </c:pt>
                <c:pt idx="511">
                  <c:v>61.404561824729896</c:v>
                </c:pt>
                <c:pt idx="512">
                  <c:v>61.524609843937576</c:v>
                </c:pt>
                <c:pt idx="513">
                  <c:v>61.644657863145255</c:v>
                </c:pt>
                <c:pt idx="514">
                  <c:v>61.764705882352942</c:v>
                </c:pt>
                <c:pt idx="515">
                  <c:v>61.884753901560622</c:v>
                </c:pt>
                <c:pt idx="516">
                  <c:v>62.004801920768308</c:v>
                </c:pt>
                <c:pt idx="517">
                  <c:v>62.124849939975988</c:v>
                </c:pt>
                <c:pt idx="518">
                  <c:v>62.244897959183675</c:v>
                </c:pt>
                <c:pt idx="519">
                  <c:v>62.364945978391354</c:v>
                </c:pt>
                <c:pt idx="520">
                  <c:v>62.484993997599041</c:v>
                </c:pt>
                <c:pt idx="521">
                  <c:v>62.605042016806721</c:v>
                </c:pt>
                <c:pt idx="522">
                  <c:v>62.725090036014407</c:v>
                </c:pt>
                <c:pt idx="523">
                  <c:v>62.845138055222087</c:v>
                </c:pt>
                <c:pt idx="524">
                  <c:v>62.965186074429774</c:v>
                </c:pt>
                <c:pt idx="525">
                  <c:v>63.085234093637453</c:v>
                </c:pt>
                <c:pt idx="526">
                  <c:v>63.20528211284514</c:v>
                </c:pt>
                <c:pt idx="527">
                  <c:v>63.325330132052819</c:v>
                </c:pt>
                <c:pt idx="528">
                  <c:v>63.445378151260506</c:v>
                </c:pt>
                <c:pt idx="529">
                  <c:v>63.565426170468186</c:v>
                </c:pt>
                <c:pt idx="530">
                  <c:v>63.685474189675872</c:v>
                </c:pt>
                <c:pt idx="531">
                  <c:v>63.805522208883552</c:v>
                </c:pt>
                <c:pt idx="532">
                  <c:v>63.925570228091239</c:v>
                </c:pt>
                <c:pt idx="533">
                  <c:v>64.045618247298918</c:v>
                </c:pt>
                <c:pt idx="534">
                  <c:v>64.165666266506591</c:v>
                </c:pt>
                <c:pt idx="535">
                  <c:v>64.285714285714278</c:v>
                </c:pt>
                <c:pt idx="536">
                  <c:v>64.405762304921964</c:v>
                </c:pt>
                <c:pt idx="537">
                  <c:v>64.525810324129651</c:v>
                </c:pt>
                <c:pt idx="538">
                  <c:v>64.645858343337324</c:v>
                </c:pt>
                <c:pt idx="539">
                  <c:v>64.76590636254501</c:v>
                </c:pt>
                <c:pt idx="540">
                  <c:v>64.885954381752697</c:v>
                </c:pt>
                <c:pt idx="541">
                  <c:v>65.006002400960384</c:v>
                </c:pt>
                <c:pt idx="542">
                  <c:v>65.126050420168056</c:v>
                </c:pt>
                <c:pt idx="543">
                  <c:v>65.246098439375743</c:v>
                </c:pt>
                <c:pt idx="544">
                  <c:v>65.36614645858343</c:v>
                </c:pt>
                <c:pt idx="545">
                  <c:v>65.486194477791116</c:v>
                </c:pt>
                <c:pt idx="546">
                  <c:v>65.606242496998789</c:v>
                </c:pt>
                <c:pt idx="547">
                  <c:v>65.726290516206475</c:v>
                </c:pt>
                <c:pt idx="548">
                  <c:v>65.846338535414162</c:v>
                </c:pt>
                <c:pt idx="549">
                  <c:v>65.966386554621849</c:v>
                </c:pt>
                <c:pt idx="550">
                  <c:v>66.086434573829521</c:v>
                </c:pt>
                <c:pt idx="551">
                  <c:v>66.206482593037208</c:v>
                </c:pt>
                <c:pt idx="552">
                  <c:v>66.326530612244895</c:v>
                </c:pt>
                <c:pt idx="553">
                  <c:v>66.446578631452581</c:v>
                </c:pt>
                <c:pt idx="554">
                  <c:v>66.566626650660254</c:v>
                </c:pt>
                <c:pt idx="555">
                  <c:v>66.686674669867941</c:v>
                </c:pt>
                <c:pt idx="556">
                  <c:v>66.806722689075627</c:v>
                </c:pt>
                <c:pt idx="557">
                  <c:v>66.9267707082833</c:v>
                </c:pt>
                <c:pt idx="558">
                  <c:v>67.046818727490987</c:v>
                </c:pt>
                <c:pt idx="559">
                  <c:v>67.166866746698673</c:v>
                </c:pt>
                <c:pt idx="560">
                  <c:v>67.28691476590636</c:v>
                </c:pt>
                <c:pt idx="561">
                  <c:v>67.406962785114032</c:v>
                </c:pt>
                <c:pt idx="562">
                  <c:v>67.527010804321719</c:v>
                </c:pt>
                <c:pt idx="563">
                  <c:v>67.647058823529406</c:v>
                </c:pt>
                <c:pt idx="564">
                  <c:v>67.767106842737093</c:v>
                </c:pt>
                <c:pt idx="565">
                  <c:v>67.887154861944765</c:v>
                </c:pt>
                <c:pt idx="566">
                  <c:v>68.007202881152452</c:v>
                </c:pt>
                <c:pt idx="567">
                  <c:v>68.127250900360139</c:v>
                </c:pt>
                <c:pt idx="568">
                  <c:v>68.247298919567825</c:v>
                </c:pt>
                <c:pt idx="569">
                  <c:v>68.367346938775498</c:v>
                </c:pt>
                <c:pt idx="570">
                  <c:v>68.487394957983184</c:v>
                </c:pt>
                <c:pt idx="571">
                  <c:v>68.607442977190871</c:v>
                </c:pt>
                <c:pt idx="572">
                  <c:v>68.727490996398558</c:v>
                </c:pt>
                <c:pt idx="573">
                  <c:v>68.84753901560623</c:v>
                </c:pt>
                <c:pt idx="574">
                  <c:v>68.967587034813917</c:v>
                </c:pt>
                <c:pt idx="575">
                  <c:v>69.087635054021604</c:v>
                </c:pt>
                <c:pt idx="576">
                  <c:v>69.20768307322929</c:v>
                </c:pt>
                <c:pt idx="577">
                  <c:v>69.327731092436963</c:v>
                </c:pt>
                <c:pt idx="578">
                  <c:v>69.44777911164465</c:v>
                </c:pt>
                <c:pt idx="579">
                  <c:v>69.567827130852336</c:v>
                </c:pt>
                <c:pt idx="580">
                  <c:v>69.687875150060023</c:v>
                </c:pt>
                <c:pt idx="581">
                  <c:v>69.807923169267696</c:v>
                </c:pt>
                <c:pt idx="582">
                  <c:v>69.927971188475382</c:v>
                </c:pt>
                <c:pt idx="583">
                  <c:v>70.048019207683069</c:v>
                </c:pt>
                <c:pt idx="584">
                  <c:v>70.168067226890756</c:v>
                </c:pt>
                <c:pt idx="585">
                  <c:v>70.288115246098428</c:v>
                </c:pt>
                <c:pt idx="586">
                  <c:v>70.408163265306115</c:v>
                </c:pt>
                <c:pt idx="587">
                  <c:v>70.528211284513802</c:v>
                </c:pt>
                <c:pt idx="588">
                  <c:v>70.648259303721488</c:v>
                </c:pt>
                <c:pt idx="589">
                  <c:v>70.768307322929161</c:v>
                </c:pt>
                <c:pt idx="590">
                  <c:v>70.888355342136848</c:v>
                </c:pt>
                <c:pt idx="591">
                  <c:v>71.008403361344534</c:v>
                </c:pt>
                <c:pt idx="592">
                  <c:v>71.128451380552221</c:v>
                </c:pt>
                <c:pt idx="593">
                  <c:v>71.248499399759893</c:v>
                </c:pt>
                <c:pt idx="594">
                  <c:v>71.36854741896758</c:v>
                </c:pt>
                <c:pt idx="595">
                  <c:v>71.488595438175267</c:v>
                </c:pt>
                <c:pt idx="596">
                  <c:v>71.608643457382954</c:v>
                </c:pt>
                <c:pt idx="597">
                  <c:v>71.728691476590626</c:v>
                </c:pt>
                <c:pt idx="598">
                  <c:v>71.848739495798313</c:v>
                </c:pt>
                <c:pt idx="599">
                  <c:v>71.968787515005999</c:v>
                </c:pt>
                <c:pt idx="600">
                  <c:v>72.088835534213672</c:v>
                </c:pt>
                <c:pt idx="601">
                  <c:v>72.208883553421359</c:v>
                </c:pt>
                <c:pt idx="602">
                  <c:v>72.328931572629045</c:v>
                </c:pt>
                <c:pt idx="603">
                  <c:v>72.448979591836732</c:v>
                </c:pt>
                <c:pt idx="604">
                  <c:v>72.569027611044405</c:v>
                </c:pt>
                <c:pt idx="605">
                  <c:v>72.689075630252091</c:v>
                </c:pt>
                <c:pt idx="606">
                  <c:v>72.809123649459778</c:v>
                </c:pt>
                <c:pt idx="607">
                  <c:v>72.929171668667465</c:v>
                </c:pt>
                <c:pt idx="608">
                  <c:v>73.049219687875137</c:v>
                </c:pt>
                <c:pt idx="609">
                  <c:v>73.169267707082824</c:v>
                </c:pt>
                <c:pt idx="610">
                  <c:v>73.289315726290511</c:v>
                </c:pt>
                <c:pt idx="611">
                  <c:v>73.409363745498197</c:v>
                </c:pt>
                <c:pt idx="612">
                  <c:v>73.52941176470587</c:v>
                </c:pt>
                <c:pt idx="613">
                  <c:v>73.649459783913557</c:v>
                </c:pt>
                <c:pt idx="614">
                  <c:v>73.769507803121243</c:v>
                </c:pt>
                <c:pt idx="615">
                  <c:v>73.88955582232893</c:v>
                </c:pt>
                <c:pt idx="616">
                  <c:v>74.009603841536602</c:v>
                </c:pt>
                <c:pt idx="617">
                  <c:v>74.129651860744289</c:v>
                </c:pt>
                <c:pt idx="618">
                  <c:v>74.249699879951976</c:v>
                </c:pt>
                <c:pt idx="619">
                  <c:v>74.369747899159663</c:v>
                </c:pt>
                <c:pt idx="620">
                  <c:v>74.489795918367335</c:v>
                </c:pt>
                <c:pt idx="621">
                  <c:v>74.609843937575022</c:v>
                </c:pt>
                <c:pt idx="622">
                  <c:v>74.729891956782708</c:v>
                </c:pt>
                <c:pt idx="623">
                  <c:v>74.849939975990395</c:v>
                </c:pt>
                <c:pt idx="624">
                  <c:v>74.969987995198068</c:v>
                </c:pt>
                <c:pt idx="625">
                  <c:v>75.090036014405754</c:v>
                </c:pt>
                <c:pt idx="626">
                  <c:v>75.210084033613441</c:v>
                </c:pt>
                <c:pt idx="627">
                  <c:v>75.330132052821128</c:v>
                </c:pt>
                <c:pt idx="628">
                  <c:v>75.4501800720288</c:v>
                </c:pt>
                <c:pt idx="629">
                  <c:v>75.570228091236487</c:v>
                </c:pt>
                <c:pt idx="630">
                  <c:v>75.690276110444174</c:v>
                </c:pt>
                <c:pt idx="631">
                  <c:v>75.81032412965186</c:v>
                </c:pt>
                <c:pt idx="632">
                  <c:v>75.930372148859533</c:v>
                </c:pt>
                <c:pt idx="633">
                  <c:v>76.05042016806722</c:v>
                </c:pt>
                <c:pt idx="634">
                  <c:v>76.170468187274906</c:v>
                </c:pt>
                <c:pt idx="635">
                  <c:v>76.290516206482593</c:v>
                </c:pt>
                <c:pt idx="636">
                  <c:v>76.410564225690266</c:v>
                </c:pt>
                <c:pt idx="637">
                  <c:v>76.530612244897952</c:v>
                </c:pt>
                <c:pt idx="638">
                  <c:v>76.650660264105639</c:v>
                </c:pt>
                <c:pt idx="639">
                  <c:v>76.770708283313326</c:v>
                </c:pt>
                <c:pt idx="640">
                  <c:v>76.890756302520998</c:v>
                </c:pt>
                <c:pt idx="641">
                  <c:v>77.010804321728685</c:v>
                </c:pt>
                <c:pt idx="642">
                  <c:v>77.130852340936372</c:v>
                </c:pt>
                <c:pt idx="643">
                  <c:v>77.250900360144044</c:v>
                </c:pt>
                <c:pt idx="644">
                  <c:v>77.370948379351731</c:v>
                </c:pt>
                <c:pt idx="645">
                  <c:v>77.490996398559417</c:v>
                </c:pt>
                <c:pt idx="646">
                  <c:v>77.611044417767104</c:v>
                </c:pt>
                <c:pt idx="647">
                  <c:v>77.731092436974777</c:v>
                </c:pt>
                <c:pt idx="648">
                  <c:v>77.851140456182463</c:v>
                </c:pt>
                <c:pt idx="649">
                  <c:v>77.97118847539015</c:v>
                </c:pt>
                <c:pt idx="650">
                  <c:v>78.091236494597837</c:v>
                </c:pt>
                <c:pt idx="651">
                  <c:v>78.211284513805509</c:v>
                </c:pt>
                <c:pt idx="652">
                  <c:v>78.331332533013196</c:v>
                </c:pt>
                <c:pt idx="653">
                  <c:v>78.451380552220883</c:v>
                </c:pt>
                <c:pt idx="654">
                  <c:v>78.571428571428569</c:v>
                </c:pt>
                <c:pt idx="655">
                  <c:v>78.691476590636242</c:v>
                </c:pt>
                <c:pt idx="656">
                  <c:v>78.811524609843929</c:v>
                </c:pt>
                <c:pt idx="657">
                  <c:v>78.931572629051615</c:v>
                </c:pt>
                <c:pt idx="658">
                  <c:v>79.051620648259302</c:v>
                </c:pt>
                <c:pt idx="659">
                  <c:v>79.171668667466975</c:v>
                </c:pt>
                <c:pt idx="660">
                  <c:v>79.291716686674661</c:v>
                </c:pt>
                <c:pt idx="661">
                  <c:v>79.411764705882348</c:v>
                </c:pt>
                <c:pt idx="662">
                  <c:v>79.531812725090035</c:v>
                </c:pt>
                <c:pt idx="663">
                  <c:v>79.651860744297707</c:v>
                </c:pt>
                <c:pt idx="664">
                  <c:v>79.771908763505394</c:v>
                </c:pt>
                <c:pt idx="665">
                  <c:v>79.891956782713081</c:v>
                </c:pt>
                <c:pt idx="666">
                  <c:v>80.012004801920767</c:v>
                </c:pt>
                <c:pt idx="667">
                  <c:v>80.13205282112844</c:v>
                </c:pt>
                <c:pt idx="668">
                  <c:v>80.252100840336126</c:v>
                </c:pt>
                <c:pt idx="669">
                  <c:v>80.372148859543813</c:v>
                </c:pt>
                <c:pt idx="670">
                  <c:v>80.4921968787515</c:v>
                </c:pt>
                <c:pt idx="671">
                  <c:v>80.612244897959172</c:v>
                </c:pt>
                <c:pt idx="672">
                  <c:v>80.732292917166859</c:v>
                </c:pt>
                <c:pt idx="673">
                  <c:v>80.852340936374546</c:v>
                </c:pt>
                <c:pt idx="674">
                  <c:v>80.972388955582232</c:v>
                </c:pt>
                <c:pt idx="675">
                  <c:v>81.092436974789905</c:v>
                </c:pt>
                <c:pt idx="676">
                  <c:v>81.212484993997592</c:v>
                </c:pt>
                <c:pt idx="677">
                  <c:v>81.332533013205278</c:v>
                </c:pt>
                <c:pt idx="678">
                  <c:v>81.452581032412965</c:v>
                </c:pt>
                <c:pt idx="679">
                  <c:v>81.572629051620638</c:v>
                </c:pt>
                <c:pt idx="680">
                  <c:v>81.692677070828324</c:v>
                </c:pt>
                <c:pt idx="681">
                  <c:v>81.812725090036011</c:v>
                </c:pt>
                <c:pt idx="682">
                  <c:v>81.932773109243698</c:v>
                </c:pt>
                <c:pt idx="683">
                  <c:v>82.05282112845137</c:v>
                </c:pt>
                <c:pt idx="684">
                  <c:v>82.172869147659057</c:v>
                </c:pt>
                <c:pt idx="685">
                  <c:v>82.292917166866744</c:v>
                </c:pt>
                <c:pt idx="686">
                  <c:v>82.412965186074416</c:v>
                </c:pt>
                <c:pt idx="687">
                  <c:v>82.533013205282103</c:v>
                </c:pt>
                <c:pt idx="688">
                  <c:v>82.65306122448979</c:v>
                </c:pt>
                <c:pt idx="689">
                  <c:v>82.773109243697476</c:v>
                </c:pt>
                <c:pt idx="690">
                  <c:v>82.893157262905149</c:v>
                </c:pt>
                <c:pt idx="691">
                  <c:v>83.013205282112835</c:v>
                </c:pt>
                <c:pt idx="692">
                  <c:v>83.133253301320522</c:v>
                </c:pt>
                <c:pt idx="693">
                  <c:v>83.253301320528209</c:v>
                </c:pt>
                <c:pt idx="694">
                  <c:v>83.373349339735881</c:v>
                </c:pt>
                <c:pt idx="695">
                  <c:v>83.493397358943568</c:v>
                </c:pt>
                <c:pt idx="696">
                  <c:v>83.613445378151255</c:v>
                </c:pt>
                <c:pt idx="697">
                  <c:v>83.733493397358941</c:v>
                </c:pt>
                <c:pt idx="698">
                  <c:v>83.853541416566614</c:v>
                </c:pt>
                <c:pt idx="699">
                  <c:v>83.973589435774301</c:v>
                </c:pt>
                <c:pt idx="700">
                  <c:v>84.093637454981987</c:v>
                </c:pt>
                <c:pt idx="701">
                  <c:v>84.213685474189674</c:v>
                </c:pt>
                <c:pt idx="702">
                  <c:v>84.333733493397347</c:v>
                </c:pt>
                <c:pt idx="703">
                  <c:v>84.453781512605033</c:v>
                </c:pt>
                <c:pt idx="704">
                  <c:v>84.57382953181272</c:v>
                </c:pt>
                <c:pt idx="705">
                  <c:v>84.693877551020407</c:v>
                </c:pt>
                <c:pt idx="706">
                  <c:v>84.813925570228079</c:v>
                </c:pt>
                <c:pt idx="707">
                  <c:v>84.933973589435766</c:v>
                </c:pt>
                <c:pt idx="708">
                  <c:v>85.054021608643453</c:v>
                </c:pt>
                <c:pt idx="709">
                  <c:v>85.174069627851139</c:v>
                </c:pt>
                <c:pt idx="710">
                  <c:v>85.294117647058812</c:v>
                </c:pt>
                <c:pt idx="711">
                  <c:v>85.414165666266499</c:v>
                </c:pt>
                <c:pt idx="712">
                  <c:v>85.534213685474185</c:v>
                </c:pt>
                <c:pt idx="713">
                  <c:v>85.654261704681872</c:v>
                </c:pt>
                <c:pt idx="714">
                  <c:v>85.774309723889544</c:v>
                </c:pt>
                <c:pt idx="715">
                  <c:v>85.894357743097231</c:v>
                </c:pt>
                <c:pt idx="716">
                  <c:v>86.014405762304918</c:v>
                </c:pt>
                <c:pt idx="717">
                  <c:v>86.134453781512605</c:v>
                </c:pt>
                <c:pt idx="718">
                  <c:v>86.254501800720277</c:v>
                </c:pt>
                <c:pt idx="719">
                  <c:v>86.374549819927964</c:v>
                </c:pt>
                <c:pt idx="720">
                  <c:v>86.49459783913565</c:v>
                </c:pt>
                <c:pt idx="721">
                  <c:v>86.614645858343337</c:v>
                </c:pt>
                <c:pt idx="722">
                  <c:v>86.73469387755101</c:v>
                </c:pt>
                <c:pt idx="723">
                  <c:v>86.854741896758696</c:v>
                </c:pt>
                <c:pt idx="724">
                  <c:v>86.974789915966383</c:v>
                </c:pt>
                <c:pt idx="725">
                  <c:v>87.09483793517407</c:v>
                </c:pt>
                <c:pt idx="726">
                  <c:v>87.214885954381742</c:v>
                </c:pt>
                <c:pt idx="727">
                  <c:v>87.334933973589429</c:v>
                </c:pt>
                <c:pt idx="728">
                  <c:v>87.454981992797116</c:v>
                </c:pt>
                <c:pt idx="729">
                  <c:v>87.575030012004788</c:v>
                </c:pt>
                <c:pt idx="730">
                  <c:v>87.695078031212475</c:v>
                </c:pt>
                <c:pt idx="731">
                  <c:v>87.815126050420162</c:v>
                </c:pt>
                <c:pt idx="732">
                  <c:v>87.935174069627848</c:v>
                </c:pt>
                <c:pt idx="733">
                  <c:v>88.055222088835521</c:v>
                </c:pt>
                <c:pt idx="734">
                  <c:v>88.175270108043208</c:v>
                </c:pt>
                <c:pt idx="735">
                  <c:v>88.295318127250894</c:v>
                </c:pt>
                <c:pt idx="736">
                  <c:v>88.415366146458581</c:v>
                </c:pt>
                <c:pt idx="737">
                  <c:v>88.535414165666253</c:v>
                </c:pt>
                <c:pt idx="738">
                  <c:v>88.65546218487394</c:v>
                </c:pt>
                <c:pt idx="739">
                  <c:v>88.775510204081627</c:v>
                </c:pt>
                <c:pt idx="740">
                  <c:v>88.895558223289314</c:v>
                </c:pt>
                <c:pt idx="741">
                  <c:v>89.015606242496986</c:v>
                </c:pt>
                <c:pt idx="742">
                  <c:v>89.135654261704673</c:v>
                </c:pt>
                <c:pt idx="743">
                  <c:v>89.255702280912359</c:v>
                </c:pt>
                <c:pt idx="744">
                  <c:v>89.375750300120046</c:v>
                </c:pt>
                <c:pt idx="745">
                  <c:v>89.495798319327719</c:v>
                </c:pt>
                <c:pt idx="746">
                  <c:v>89.615846338535405</c:v>
                </c:pt>
                <c:pt idx="747">
                  <c:v>89.735894357743092</c:v>
                </c:pt>
                <c:pt idx="748">
                  <c:v>89.855942376950779</c:v>
                </c:pt>
                <c:pt idx="749">
                  <c:v>89.975990396158451</c:v>
                </c:pt>
                <c:pt idx="750">
                  <c:v>90.096038415366138</c:v>
                </c:pt>
                <c:pt idx="751">
                  <c:v>90.216086434573825</c:v>
                </c:pt>
                <c:pt idx="752">
                  <c:v>90.336134453781511</c:v>
                </c:pt>
                <c:pt idx="753">
                  <c:v>90.456182472989184</c:v>
                </c:pt>
                <c:pt idx="754">
                  <c:v>90.576230492196871</c:v>
                </c:pt>
                <c:pt idx="755">
                  <c:v>90.696278511404557</c:v>
                </c:pt>
                <c:pt idx="756">
                  <c:v>90.816326530612244</c:v>
                </c:pt>
                <c:pt idx="757">
                  <c:v>90.936374549819917</c:v>
                </c:pt>
                <c:pt idx="758">
                  <c:v>91.056422569027603</c:v>
                </c:pt>
                <c:pt idx="759">
                  <c:v>91.17647058823529</c:v>
                </c:pt>
                <c:pt idx="760">
                  <c:v>91.296518607442977</c:v>
                </c:pt>
                <c:pt idx="761">
                  <c:v>91.416566626650649</c:v>
                </c:pt>
                <c:pt idx="762">
                  <c:v>91.536614645858336</c:v>
                </c:pt>
                <c:pt idx="763">
                  <c:v>91.656662665066023</c:v>
                </c:pt>
                <c:pt idx="764">
                  <c:v>91.776710684273709</c:v>
                </c:pt>
                <c:pt idx="765">
                  <c:v>91.896758703481382</c:v>
                </c:pt>
                <c:pt idx="766">
                  <c:v>92.016806722689068</c:v>
                </c:pt>
                <c:pt idx="767">
                  <c:v>92.136854741896755</c:v>
                </c:pt>
                <c:pt idx="768">
                  <c:v>92.256902761104442</c:v>
                </c:pt>
                <c:pt idx="769">
                  <c:v>92.376950780312114</c:v>
                </c:pt>
                <c:pt idx="770">
                  <c:v>92.496998799519801</c:v>
                </c:pt>
                <c:pt idx="771">
                  <c:v>92.617046818727488</c:v>
                </c:pt>
                <c:pt idx="772">
                  <c:v>92.73709483793516</c:v>
                </c:pt>
                <c:pt idx="773">
                  <c:v>92.857142857142847</c:v>
                </c:pt>
                <c:pt idx="774">
                  <c:v>92.977190876350534</c:v>
                </c:pt>
                <c:pt idx="775">
                  <c:v>93.09723889555822</c:v>
                </c:pt>
                <c:pt idx="776">
                  <c:v>93.217286914765893</c:v>
                </c:pt>
                <c:pt idx="777">
                  <c:v>93.33733493397358</c:v>
                </c:pt>
                <c:pt idx="778">
                  <c:v>93.457382953181266</c:v>
                </c:pt>
                <c:pt idx="779">
                  <c:v>93.577430972388953</c:v>
                </c:pt>
                <c:pt idx="780">
                  <c:v>93.697478991596626</c:v>
                </c:pt>
                <c:pt idx="781">
                  <c:v>93.817527010804312</c:v>
                </c:pt>
                <c:pt idx="782">
                  <c:v>93.937575030011999</c:v>
                </c:pt>
                <c:pt idx="783">
                  <c:v>94.057623049219686</c:v>
                </c:pt>
                <c:pt idx="784">
                  <c:v>94.177671068427358</c:v>
                </c:pt>
                <c:pt idx="785">
                  <c:v>94.297719087635045</c:v>
                </c:pt>
                <c:pt idx="786">
                  <c:v>94.417767106842732</c:v>
                </c:pt>
                <c:pt idx="787">
                  <c:v>94.537815126050418</c:v>
                </c:pt>
                <c:pt idx="788">
                  <c:v>94.657863145258091</c:v>
                </c:pt>
                <c:pt idx="789">
                  <c:v>94.777911164465777</c:v>
                </c:pt>
                <c:pt idx="790">
                  <c:v>94.897959183673464</c:v>
                </c:pt>
                <c:pt idx="791">
                  <c:v>95.018007202881151</c:v>
                </c:pt>
                <c:pt idx="792">
                  <c:v>95.138055222088823</c:v>
                </c:pt>
                <c:pt idx="793">
                  <c:v>95.25810324129651</c:v>
                </c:pt>
                <c:pt idx="794">
                  <c:v>95.378151260504197</c:v>
                </c:pt>
                <c:pt idx="795">
                  <c:v>95.498199279711883</c:v>
                </c:pt>
                <c:pt idx="796">
                  <c:v>95.618247298919556</c:v>
                </c:pt>
                <c:pt idx="797">
                  <c:v>95.738295318127243</c:v>
                </c:pt>
                <c:pt idx="798">
                  <c:v>95.858343337334929</c:v>
                </c:pt>
                <c:pt idx="799">
                  <c:v>95.978391356542616</c:v>
                </c:pt>
                <c:pt idx="800">
                  <c:v>96.098439375750289</c:v>
                </c:pt>
                <c:pt idx="801">
                  <c:v>96.218487394957975</c:v>
                </c:pt>
                <c:pt idx="802">
                  <c:v>96.338535414165662</c:v>
                </c:pt>
                <c:pt idx="803">
                  <c:v>96.458583433373349</c:v>
                </c:pt>
                <c:pt idx="804">
                  <c:v>96.578631452581021</c:v>
                </c:pt>
                <c:pt idx="805">
                  <c:v>96.698679471788708</c:v>
                </c:pt>
                <c:pt idx="806">
                  <c:v>96.818727490996395</c:v>
                </c:pt>
                <c:pt idx="807">
                  <c:v>96.938775510204081</c:v>
                </c:pt>
                <c:pt idx="808">
                  <c:v>97.058823529411754</c:v>
                </c:pt>
                <c:pt idx="809">
                  <c:v>97.178871548619441</c:v>
                </c:pt>
                <c:pt idx="810">
                  <c:v>97.298919567827127</c:v>
                </c:pt>
                <c:pt idx="811">
                  <c:v>97.4189675870348</c:v>
                </c:pt>
                <c:pt idx="812">
                  <c:v>97.539015606242486</c:v>
                </c:pt>
                <c:pt idx="813">
                  <c:v>97.659063625450173</c:v>
                </c:pt>
                <c:pt idx="814">
                  <c:v>97.77911164465786</c:v>
                </c:pt>
                <c:pt idx="815">
                  <c:v>97.899159663865532</c:v>
                </c:pt>
                <c:pt idx="816">
                  <c:v>98.019207683073219</c:v>
                </c:pt>
                <c:pt idx="817">
                  <c:v>98.139255702280906</c:v>
                </c:pt>
                <c:pt idx="818">
                  <c:v>98.259303721488592</c:v>
                </c:pt>
                <c:pt idx="819">
                  <c:v>98.379351740696265</c:v>
                </c:pt>
                <c:pt idx="820">
                  <c:v>98.499399759903952</c:v>
                </c:pt>
                <c:pt idx="821">
                  <c:v>98.619447779111638</c:v>
                </c:pt>
                <c:pt idx="822">
                  <c:v>98.739495798319325</c:v>
                </c:pt>
                <c:pt idx="823">
                  <c:v>98.859543817526998</c:v>
                </c:pt>
                <c:pt idx="824">
                  <c:v>98.979591836734684</c:v>
                </c:pt>
                <c:pt idx="825">
                  <c:v>99.099639855942371</c:v>
                </c:pt>
                <c:pt idx="826">
                  <c:v>99.219687875150058</c:v>
                </c:pt>
                <c:pt idx="827">
                  <c:v>99.33973589435773</c:v>
                </c:pt>
                <c:pt idx="828">
                  <c:v>99.459783913565417</c:v>
                </c:pt>
                <c:pt idx="829">
                  <c:v>99.579831932773104</c:v>
                </c:pt>
                <c:pt idx="830">
                  <c:v>99.69987995198079</c:v>
                </c:pt>
                <c:pt idx="831">
                  <c:v>99.819927971188463</c:v>
                </c:pt>
                <c:pt idx="832">
                  <c:v>99.93997599039615</c:v>
                </c:pt>
              </c:numCache>
            </c:numRef>
          </c:xVal>
          <c:yVal>
            <c:numRef>
              <c:f>'Part E'!$F$25:$F$857</c:f>
              <c:numCache>
                <c:formatCode>General</c:formatCode>
                <c:ptCount val="833"/>
                <c:pt idx="0">
                  <c:v>88.851851851851848</c:v>
                </c:pt>
                <c:pt idx="1">
                  <c:v>167.59027529495887</c:v>
                </c:pt>
                <c:pt idx="2">
                  <c:v>274.00548696844993</c:v>
                </c:pt>
                <c:pt idx="3">
                  <c:v>329.76569279722304</c:v>
                </c:pt>
                <c:pt idx="4">
                  <c:v>335.96774193548384</c:v>
                </c:pt>
                <c:pt idx="5">
                  <c:v>372.01884920634922</c:v>
                </c:pt>
                <c:pt idx="6">
                  <c:v>376.02739726027397</c:v>
                </c:pt>
                <c:pt idx="7">
                  <c:v>378.94127856522999</c:v>
                </c:pt>
                <c:pt idx="8">
                  <c:v>387.80487804878049</c:v>
                </c:pt>
                <c:pt idx="9">
                  <c:v>397.79326364692218</c:v>
                </c:pt>
                <c:pt idx="10">
                  <c:v>401.19402985074629</c:v>
                </c:pt>
                <c:pt idx="11">
                  <c:v>403.04007369875632</c:v>
                </c:pt>
                <c:pt idx="12">
                  <c:v>404.39687590396295</c:v>
                </c:pt>
                <c:pt idx="13">
                  <c:v>407.60268714011517</c:v>
                </c:pt>
                <c:pt idx="14">
                  <c:v>413.44827586206895</c:v>
                </c:pt>
                <c:pt idx="15">
                  <c:v>413.89710230632761</c:v>
                </c:pt>
                <c:pt idx="16">
                  <c:v>414.20534458509144</c:v>
                </c:pt>
                <c:pt idx="17">
                  <c:v>415.79679888656926</c:v>
                </c:pt>
                <c:pt idx="18">
                  <c:v>416.66666666666669</c:v>
                </c:pt>
                <c:pt idx="19">
                  <c:v>424</c:v>
                </c:pt>
                <c:pt idx="20">
                  <c:v>430.1445285615967</c:v>
                </c:pt>
                <c:pt idx="21">
                  <c:v>433.02180685358258</c:v>
                </c:pt>
                <c:pt idx="22">
                  <c:v>434.95934959349592</c:v>
                </c:pt>
                <c:pt idx="23">
                  <c:v>437.10539096648859</c:v>
                </c:pt>
                <c:pt idx="24">
                  <c:v>438.21742066171504</c:v>
                </c:pt>
                <c:pt idx="25">
                  <c:v>439.42857142857144</c:v>
                </c:pt>
                <c:pt idx="26">
                  <c:v>445.07974721637078</c:v>
                </c:pt>
                <c:pt idx="27">
                  <c:v>446.72131147540983</c:v>
                </c:pt>
                <c:pt idx="28">
                  <c:v>450.96774193548384</c:v>
                </c:pt>
                <c:pt idx="29">
                  <c:v>452.75590551181102</c:v>
                </c:pt>
                <c:pt idx="30">
                  <c:v>452.76988636363637</c:v>
                </c:pt>
                <c:pt idx="31">
                  <c:v>455.82776540460281</c:v>
                </c:pt>
                <c:pt idx="32">
                  <c:v>459.7690700104493</c:v>
                </c:pt>
                <c:pt idx="33">
                  <c:v>460.12269938650309</c:v>
                </c:pt>
                <c:pt idx="34">
                  <c:v>461.23650637880274</c:v>
                </c:pt>
                <c:pt idx="35">
                  <c:v>462.25050621926528</c:v>
                </c:pt>
                <c:pt idx="36">
                  <c:v>464.50482033304121</c:v>
                </c:pt>
                <c:pt idx="37">
                  <c:v>465.51724137931035</c:v>
                </c:pt>
                <c:pt idx="38">
                  <c:v>467.93948126801155</c:v>
                </c:pt>
                <c:pt idx="39">
                  <c:v>468.07359307359309</c:v>
                </c:pt>
                <c:pt idx="40">
                  <c:v>472.86184210526318</c:v>
                </c:pt>
                <c:pt idx="41">
                  <c:v>472.93603061782397</c:v>
                </c:pt>
                <c:pt idx="42">
                  <c:v>474.13793103448273</c:v>
                </c:pt>
                <c:pt idx="43">
                  <c:v>476.66666666666669</c:v>
                </c:pt>
                <c:pt idx="44">
                  <c:v>477.49648382559775</c:v>
                </c:pt>
                <c:pt idx="45">
                  <c:v>477.67145135566187</c:v>
                </c:pt>
                <c:pt idx="46">
                  <c:v>479.99599999999998</c:v>
                </c:pt>
                <c:pt idx="47">
                  <c:v>482.03221809169764</c:v>
                </c:pt>
                <c:pt idx="48">
                  <c:v>482.39148239148238</c:v>
                </c:pt>
                <c:pt idx="49">
                  <c:v>482.67526188557616</c:v>
                </c:pt>
                <c:pt idx="50">
                  <c:v>483.5164835164835</c:v>
                </c:pt>
                <c:pt idx="51">
                  <c:v>484.9726775956284</c:v>
                </c:pt>
                <c:pt idx="52">
                  <c:v>485.40856031128402</c:v>
                </c:pt>
                <c:pt idx="53">
                  <c:v>485.67119155354447</c:v>
                </c:pt>
                <c:pt idx="54">
                  <c:v>489.18156161806206</c:v>
                </c:pt>
                <c:pt idx="55">
                  <c:v>489.61424332344211</c:v>
                </c:pt>
                <c:pt idx="56">
                  <c:v>492.12507237984943</c:v>
                </c:pt>
                <c:pt idx="57">
                  <c:v>493.68421052631578</c:v>
                </c:pt>
                <c:pt idx="58">
                  <c:v>493.87755102040819</c:v>
                </c:pt>
                <c:pt idx="59">
                  <c:v>494.87554904831626</c:v>
                </c:pt>
                <c:pt idx="60">
                  <c:v>495.04950495049508</c:v>
                </c:pt>
                <c:pt idx="61">
                  <c:v>495.23364485981307</c:v>
                </c:pt>
                <c:pt idx="62">
                  <c:v>495.76271186440675</c:v>
                </c:pt>
                <c:pt idx="63">
                  <c:v>496.29963898916969</c:v>
                </c:pt>
                <c:pt idx="64">
                  <c:v>496.76294820717129</c:v>
                </c:pt>
                <c:pt idx="65">
                  <c:v>496.89440993788821</c:v>
                </c:pt>
                <c:pt idx="66">
                  <c:v>498.47250509164968</c:v>
                </c:pt>
                <c:pt idx="67">
                  <c:v>499.49949949949951</c:v>
                </c:pt>
                <c:pt idx="68">
                  <c:v>499.58649207443142</c:v>
                </c:pt>
                <c:pt idx="69">
                  <c:v>500.87108013937285</c:v>
                </c:pt>
                <c:pt idx="70">
                  <c:v>503.24675324675326</c:v>
                </c:pt>
                <c:pt idx="71">
                  <c:v>506.97674418604652</c:v>
                </c:pt>
                <c:pt idx="72">
                  <c:v>508.14111261872455</c:v>
                </c:pt>
                <c:pt idx="73">
                  <c:v>509.35374149659862</c:v>
                </c:pt>
                <c:pt idx="74">
                  <c:v>510.54313099041536</c:v>
                </c:pt>
                <c:pt idx="75">
                  <c:v>511.74698795180723</c:v>
                </c:pt>
                <c:pt idx="76">
                  <c:v>512.6658624849216</c:v>
                </c:pt>
                <c:pt idx="77">
                  <c:v>513.82978723404256</c:v>
                </c:pt>
                <c:pt idx="78">
                  <c:v>513.90922401171304</c:v>
                </c:pt>
                <c:pt idx="79">
                  <c:v>517.28971962616822</c:v>
                </c:pt>
                <c:pt idx="80">
                  <c:v>519.19720767888305</c:v>
                </c:pt>
                <c:pt idx="81">
                  <c:v>519.20693928128867</c:v>
                </c:pt>
                <c:pt idx="82">
                  <c:v>520.74418604651157</c:v>
                </c:pt>
                <c:pt idx="83">
                  <c:v>522.08646616541353</c:v>
                </c:pt>
                <c:pt idx="84">
                  <c:v>523.07692307692309</c:v>
                </c:pt>
                <c:pt idx="85">
                  <c:v>525</c:v>
                </c:pt>
                <c:pt idx="86">
                  <c:v>525.31096326294471</c:v>
                </c:pt>
                <c:pt idx="87">
                  <c:v>526.31578947368416</c:v>
                </c:pt>
                <c:pt idx="88">
                  <c:v>527.2363796133568</c:v>
                </c:pt>
                <c:pt idx="89">
                  <c:v>528.64259028642596</c:v>
                </c:pt>
                <c:pt idx="90">
                  <c:v>528.81584871679422</c:v>
                </c:pt>
                <c:pt idx="91">
                  <c:v>530</c:v>
                </c:pt>
                <c:pt idx="92">
                  <c:v>530.30303030303025</c:v>
                </c:pt>
                <c:pt idx="93">
                  <c:v>530.62000760745525</c:v>
                </c:pt>
                <c:pt idx="94">
                  <c:v>531.171875</c:v>
                </c:pt>
                <c:pt idx="95">
                  <c:v>531.34110787172017</c:v>
                </c:pt>
                <c:pt idx="96">
                  <c:v>531.35888501742158</c:v>
                </c:pt>
                <c:pt idx="97">
                  <c:v>534.09710856519371</c:v>
                </c:pt>
                <c:pt idx="98">
                  <c:v>535.31073446327684</c:v>
                </c:pt>
                <c:pt idx="99">
                  <c:v>535.39518900343637</c:v>
                </c:pt>
                <c:pt idx="100">
                  <c:v>538.64168618266979</c:v>
                </c:pt>
                <c:pt idx="101">
                  <c:v>538.70967741935488</c:v>
                </c:pt>
                <c:pt idx="102">
                  <c:v>539.88480921526275</c:v>
                </c:pt>
                <c:pt idx="103">
                  <c:v>539.97194950911637</c:v>
                </c:pt>
                <c:pt idx="104">
                  <c:v>541.70008019246188</c:v>
                </c:pt>
                <c:pt idx="105">
                  <c:v>548.01097393689986</c:v>
                </c:pt>
                <c:pt idx="106">
                  <c:v>550.13927576601668</c:v>
                </c:pt>
                <c:pt idx="107">
                  <c:v>550.96280991735534</c:v>
                </c:pt>
                <c:pt idx="108">
                  <c:v>551.14988104678821</c:v>
                </c:pt>
                <c:pt idx="109">
                  <c:v>551.78268251273346</c:v>
                </c:pt>
                <c:pt idx="110">
                  <c:v>555</c:v>
                </c:pt>
                <c:pt idx="111">
                  <c:v>555.44444444444446</c:v>
                </c:pt>
                <c:pt idx="112">
                  <c:v>555.55555555555554</c:v>
                </c:pt>
                <c:pt idx="113">
                  <c:v>557.50798722044726</c:v>
                </c:pt>
                <c:pt idx="114">
                  <c:v>563.15789473684208</c:v>
                </c:pt>
                <c:pt idx="115">
                  <c:v>563.31309627059841</c:v>
                </c:pt>
                <c:pt idx="116">
                  <c:v>563.5593220338983</c:v>
                </c:pt>
                <c:pt idx="117">
                  <c:v>564.73829201101933</c:v>
                </c:pt>
                <c:pt idx="118">
                  <c:v>568.18181818181813</c:v>
                </c:pt>
                <c:pt idx="119">
                  <c:v>568.75041820006686</c:v>
                </c:pt>
                <c:pt idx="120">
                  <c:v>569.20952709699691</c:v>
                </c:pt>
                <c:pt idx="121">
                  <c:v>569.72524624157597</c:v>
                </c:pt>
                <c:pt idx="122">
                  <c:v>570.88948787061997</c:v>
                </c:pt>
                <c:pt idx="123">
                  <c:v>570.95238095238096</c:v>
                </c:pt>
                <c:pt idx="124">
                  <c:v>571.20500782472618</c:v>
                </c:pt>
                <c:pt idx="125">
                  <c:v>574.34402332361515</c:v>
                </c:pt>
                <c:pt idx="126">
                  <c:v>574.39824945295402</c:v>
                </c:pt>
                <c:pt idx="127">
                  <c:v>574.82732156561781</c:v>
                </c:pt>
                <c:pt idx="128">
                  <c:v>575.33112582781462</c:v>
                </c:pt>
                <c:pt idx="129">
                  <c:v>575.75757575757575</c:v>
                </c:pt>
                <c:pt idx="130">
                  <c:v>576.37647058823529</c:v>
                </c:pt>
                <c:pt idx="131">
                  <c:v>579.14961389961388</c:v>
                </c:pt>
                <c:pt idx="132">
                  <c:v>580.91182572614105</c:v>
                </c:pt>
                <c:pt idx="133">
                  <c:v>581.5644082582146</c:v>
                </c:pt>
                <c:pt idx="134">
                  <c:v>581.67141500474838</c:v>
                </c:pt>
                <c:pt idx="135">
                  <c:v>581.74904942965782</c:v>
                </c:pt>
                <c:pt idx="136">
                  <c:v>581.8476499189627</c:v>
                </c:pt>
                <c:pt idx="137">
                  <c:v>583.33333333333337</c:v>
                </c:pt>
                <c:pt idx="138">
                  <c:v>587.25490196078431</c:v>
                </c:pt>
                <c:pt idx="139">
                  <c:v>587.79956427015247</c:v>
                </c:pt>
                <c:pt idx="140">
                  <c:v>588.55700462768198</c:v>
                </c:pt>
                <c:pt idx="141">
                  <c:v>589.79763912310284</c:v>
                </c:pt>
                <c:pt idx="142">
                  <c:v>592.92035398230087</c:v>
                </c:pt>
                <c:pt idx="143">
                  <c:v>592.96097934200463</c:v>
                </c:pt>
                <c:pt idx="144">
                  <c:v>592.99392536881692</c:v>
                </c:pt>
                <c:pt idx="145">
                  <c:v>593.60159960010003</c:v>
                </c:pt>
                <c:pt idx="146">
                  <c:v>594.29477020602224</c:v>
                </c:pt>
                <c:pt idx="147">
                  <c:v>594.71074380165294</c:v>
                </c:pt>
                <c:pt idx="148">
                  <c:v>595.13651877133111</c:v>
                </c:pt>
                <c:pt idx="149">
                  <c:v>595.33267130089371</c:v>
                </c:pt>
                <c:pt idx="150">
                  <c:v>595.371407241508</c:v>
                </c:pt>
                <c:pt idx="151">
                  <c:v>596.02649006622516</c:v>
                </c:pt>
                <c:pt idx="152">
                  <c:v>596.37404580152668</c:v>
                </c:pt>
                <c:pt idx="153">
                  <c:v>597.26919795221841</c:v>
                </c:pt>
                <c:pt idx="154">
                  <c:v>597.98361688720854</c:v>
                </c:pt>
                <c:pt idx="155">
                  <c:v>598.34177798249652</c:v>
                </c:pt>
                <c:pt idx="156">
                  <c:v>600.19083969465646</c:v>
                </c:pt>
                <c:pt idx="157">
                  <c:v>600.42432814710037</c:v>
                </c:pt>
                <c:pt idx="158">
                  <c:v>600.78534031413608</c:v>
                </c:pt>
                <c:pt idx="159">
                  <c:v>601.37457044673545</c:v>
                </c:pt>
                <c:pt idx="160">
                  <c:v>602.53968253968253</c:v>
                </c:pt>
                <c:pt idx="161">
                  <c:v>603.38201383551109</c:v>
                </c:pt>
                <c:pt idx="162">
                  <c:v>604.13476263399696</c:v>
                </c:pt>
                <c:pt idx="163">
                  <c:v>604.39560439560444</c:v>
                </c:pt>
                <c:pt idx="164">
                  <c:v>604.62633451957299</c:v>
                </c:pt>
                <c:pt idx="165">
                  <c:v>605.31220876048462</c:v>
                </c:pt>
                <c:pt idx="166">
                  <c:v>605.53633217993081</c:v>
                </c:pt>
                <c:pt idx="167">
                  <c:v>605.85858585858591</c:v>
                </c:pt>
                <c:pt idx="168">
                  <c:v>605.96707818930042</c:v>
                </c:pt>
                <c:pt idx="169">
                  <c:v>609.52380952380952</c:v>
                </c:pt>
                <c:pt idx="170">
                  <c:v>609.56564177647635</c:v>
                </c:pt>
                <c:pt idx="171">
                  <c:v>610</c:v>
                </c:pt>
                <c:pt idx="172">
                  <c:v>611.98093941456773</c:v>
                </c:pt>
                <c:pt idx="173">
                  <c:v>612.53337521595734</c:v>
                </c:pt>
                <c:pt idx="174">
                  <c:v>614.75409836065569</c:v>
                </c:pt>
                <c:pt idx="175">
                  <c:v>615.45981173063001</c:v>
                </c:pt>
                <c:pt idx="176">
                  <c:v>616.49659863945578</c:v>
                </c:pt>
                <c:pt idx="177">
                  <c:v>616.52219482120836</c:v>
                </c:pt>
                <c:pt idx="178">
                  <c:v>617.28395061728395</c:v>
                </c:pt>
                <c:pt idx="179">
                  <c:v>617.49116607773851</c:v>
                </c:pt>
                <c:pt idx="180">
                  <c:v>618.51015801354401</c:v>
                </c:pt>
                <c:pt idx="181">
                  <c:v>619.65811965811963</c:v>
                </c:pt>
                <c:pt idx="182">
                  <c:v>619.83471074380168</c:v>
                </c:pt>
                <c:pt idx="183">
                  <c:v>622</c:v>
                </c:pt>
                <c:pt idx="184">
                  <c:v>622.0657276995305</c:v>
                </c:pt>
                <c:pt idx="185">
                  <c:v>625.17006802721085</c:v>
                </c:pt>
                <c:pt idx="186">
                  <c:v>625.4320987654321</c:v>
                </c:pt>
                <c:pt idx="187">
                  <c:v>626.08695652173913</c:v>
                </c:pt>
                <c:pt idx="188">
                  <c:v>627.09205020920501</c:v>
                </c:pt>
                <c:pt idx="189">
                  <c:v>628.36588868940748</c:v>
                </c:pt>
                <c:pt idx="190">
                  <c:v>630.25210084033608</c:v>
                </c:pt>
                <c:pt idx="191">
                  <c:v>631.0526315789474</c:v>
                </c:pt>
                <c:pt idx="192">
                  <c:v>631.31313131313129</c:v>
                </c:pt>
                <c:pt idx="193">
                  <c:v>631.4856998228297</c:v>
                </c:pt>
                <c:pt idx="194">
                  <c:v>631.57894736842104</c:v>
                </c:pt>
                <c:pt idx="195">
                  <c:v>631.60919540229884</c:v>
                </c:pt>
                <c:pt idx="196">
                  <c:v>632.6548672566372</c:v>
                </c:pt>
                <c:pt idx="197">
                  <c:v>633.33333333333337</c:v>
                </c:pt>
                <c:pt idx="198">
                  <c:v>633.91402535657687</c:v>
                </c:pt>
                <c:pt idx="199">
                  <c:v>636.231884057971</c:v>
                </c:pt>
                <c:pt idx="200">
                  <c:v>636.9426751592357</c:v>
                </c:pt>
                <c:pt idx="201">
                  <c:v>637.22803823395543</c:v>
                </c:pt>
                <c:pt idx="202">
                  <c:v>637.77372262773724</c:v>
                </c:pt>
                <c:pt idx="203">
                  <c:v>638.20422535211264</c:v>
                </c:pt>
                <c:pt idx="204">
                  <c:v>638.64628820960695</c:v>
                </c:pt>
                <c:pt idx="205">
                  <c:v>639.4666666666667</c:v>
                </c:pt>
                <c:pt idx="206">
                  <c:v>640.3415154749199</c:v>
                </c:pt>
                <c:pt idx="207">
                  <c:v>641.24783362218375</c:v>
                </c:pt>
                <c:pt idx="208">
                  <c:v>642.13062098501075</c:v>
                </c:pt>
                <c:pt idx="209">
                  <c:v>642.14285714285711</c:v>
                </c:pt>
                <c:pt idx="210">
                  <c:v>643.7930250189537</c:v>
                </c:pt>
                <c:pt idx="211">
                  <c:v>644.65251572327043</c:v>
                </c:pt>
                <c:pt idx="212">
                  <c:v>644.73684210526312</c:v>
                </c:pt>
                <c:pt idx="213">
                  <c:v>645.30551415797322</c:v>
                </c:pt>
                <c:pt idx="214">
                  <c:v>645.42253521126759</c:v>
                </c:pt>
                <c:pt idx="215">
                  <c:v>646.99792960662523</c:v>
                </c:pt>
                <c:pt idx="216">
                  <c:v>647.11274060494964</c:v>
                </c:pt>
                <c:pt idx="217">
                  <c:v>647.53086419753083</c:v>
                </c:pt>
                <c:pt idx="218">
                  <c:v>647.71668219944081</c:v>
                </c:pt>
                <c:pt idx="219">
                  <c:v>648.17518248175179</c:v>
                </c:pt>
                <c:pt idx="220">
                  <c:v>649.45652173913038</c:v>
                </c:pt>
                <c:pt idx="221">
                  <c:v>651.66908563134973</c:v>
                </c:pt>
                <c:pt idx="222">
                  <c:v>653.45699831365937</c:v>
                </c:pt>
                <c:pt idx="223">
                  <c:v>657.60869565217388</c:v>
                </c:pt>
                <c:pt idx="224">
                  <c:v>658.30218900160173</c:v>
                </c:pt>
                <c:pt idx="225">
                  <c:v>658.60215053763443</c:v>
                </c:pt>
                <c:pt idx="226">
                  <c:v>658.60215053763443</c:v>
                </c:pt>
                <c:pt idx="227">
                  <c:v>659.51932139491043</c:v>
                </c:pt>
                <c:pt idx="228">
                  <c:v>659.70873786407765</c:v>
                </c:pt>
                <c:pt idx="229">
                  <c:v>660.35054476551397</c:v>
                </c:pt>
                <c:pt idx="230">
                  <c:v>664.39075630252103</c:v>
                </c:pt>
                <c:pt idx="231">
                  <c:v>664.53965360072925</c:v>
                </c:pt>
                <c:pt idx="232">
                  <c:v>665.76576576576576</c:v>
                </c:pt>
                <c:pt idx="233">
                  <c:v>666.98473282442751</c:v>
                </c:pt>
                <c:pt idx="234">
                  <c:v>671.1462450592885</c:v>
                </c:pt>
                <c:pt idx="235">
                  <c:v>671.6796875</c:v>
                </c:pt>
                <c:pt idx="236">
                  <c:v>673.07692307692309</c:v>
                </c:pt>
                <c:pt idx="237">
                  <c:v>673.46938775510205</c:v>
                </c:pt>
                <c:pt idx="238">
                  <c:v>675.88235294117646</c:v>
                </c:pt>
                <c:pt idx="239">
                  <c:v>676.1133603238867</c:v>
                </c:pt>
                <c:pt idx="240">
                  <c:v>678.49686847599162</c:v>
                </c:pt>
                <c:pt idx="241">
                  <c:v>678.91373801916927</c:v>
                </c:pt>
                <c:pt idx="242">
                  <c:v>680.95238095238096</c:v>
                </c:pt>
                <c:pt idx="243">
                  <c:v>681.63592622293504</c:v>
                </c:pt>
                <c:pt idx="244">
                  <c:v>682.15720022948938</c:v>
                </c:pt>
                <c:pt idx="245">
                  <c:v>683.96946564885491</c:v>
                </c:pt>
                <c:pt idx="246">
                  <c:v>687.14376187460414</c:v>
                </c:pt>
                <c:pt idx="247">
                  <c:v>688.36915297092287</c:v>
                </c:pt>
                <c:pt idx="248">
                  <c:v>693.66502748047435</c:v>
                </c:pt>
                <c:pt idx="249">
                  <c:v>693.67283950617286</c:v>
                </c:pt>
                <c:pt idx="250">
                  <c:v>694.0397350993378</c:v>
                </c:pt>
                <c:pt idx="251">
                  <c:v>694.30291801760075</c:v>
                </c:pt>
                <c:pt idx="252">
                  <c:v>695.09516837481704</c:v>
                </c:pt>
                <c:pt idx="253">
                  <c:v>698.0161645848641</c:v>
                </c:pt>
                <c:pt idx="254">
                  <c:v>698.85641677255398</c:v>
                </c:pt>
                <c:pt idx="255">
                  <c:v>699.37694704049841</c:v>
                </c:pt>
                <c:pt idx="256">
                  <c:v>700.33955857385399</c:v>
                </c:pt>
                <c:pt idx="257">
                  <c:v>701.98019801980195</c:v>
                </c:pt>
                <c:pt idx="258">
                  <c:v>702.47295208655328</c:v>
                </c:pt>
                <c:pt idx="259">
                  <c:v>703.06038047973527</c:v>
                </c:pt>
                <c:pt idx="260">
                  <c:v>705.02645502645498</c:v>
                </c:pt>
                <c:pt idx="261">
                  <c:v>705.25737314526475</c:v>
                </c:pt>
                <c:pt idx="262">
                  <c:v>708.45150311968234</c:v>
                </c:pt>
                <c:pt idx="263">
                  <c:v>708.51063829787233</c:v>
                </c:pt>
                <c:pt idx="264">
                  <c:v>709.05172413793105</c:v>
                </c:pt>
                <c:pt idx="265">
                  <c:v>709.280303030303</c:v>
                </c:pt>
                <c:pt idx="266">
                  <c:v>709.81507823613083</c:v>
                </c:pt>
                <c:pt idx="267">
                  <c:v>709.81507823613083</c:v>
                </c:pt>
                <c:pt idx="268">
                  <c:v>712.80487804878044</c:v>
                </c:pt>
                <c:pt idx="269">
                  <c:v>713.39285714285711</c:v>
                </c:pt>
                <c:pt idx="270">
                  <c:v>713.53383458646613</c:v>
                </c:pt>
                <c:pt idx="271">
                  <c:v>713.63311920057106</c:v>
                </c:pt>
                <c:pt idx="272">
                  <c:v>713.65832235397454</c:v>
                </c:pt>
                <c:pt idx="273">
                  <c:v>714.51612903225805</c:v>
                </c:pt>
                <c:pt idx="274">
                  <c:v>714.88734470414829</c:v>
                </c:pt>
                <c:pt idx="275">
                  <c:v>714.92805755395682</c:v>
                </c:pt>
                <c:pt idx="276">
                  <c:v>717.47572815533977</c:v>
                </c:pt>
                <c:pt idx="277">
                  <c:v>718.80650994575046</c:v>
                </c:pt>
                <c:pt idx="278">
                  <c:v>719.1873589164785</c:v>
                </c:pt>
                <c:pt idx="279">
                  <c:v>719.58456973293767</c:v>
                </c:pt>
                <c:pt idx="280">
                  <c:v>720.13651877133111</c:v>
                </c:pt>
                <c:pt idx="281">
                  <c:v>720.13651877133111</c:v>
                </c:pt>
                <c:pt idx="282">
                  <c:v>720.39134912461384</c:v>
                </c:pt>
                <c:pt idx="283">
                  <c:v>721.3067360508818</c:v>
                </c:pt>
                <c:pt idx="284">
                  <c:v>722.10636079249218</c:v>
                </c:pt>
                <c:pt idx="285">
                  <c:v>723.27469553450612</c:v>
                </c:pt>
                <c:pt idx="286">
                  <c:v>723.63886974500349</c:v>
                </c:pt>
                <c:pt idx="287">
                  <c:v>723.86058981233248</c:v>
                </c:pt>
                <c:pt idx="288">
                  <c:v>724.3386243386243</c:v>
                </c:pt>
                <c:pt idx="289">
                  <c:v>728.46715328467155</c:v>
                </c:pt>
                <c:pt idx="290">
                  <c:v>729.81366459627327</c:v>
                </c:pt>
                <c:pt idx="291">
                  <c:v>731.37973137973142</c:v>
                </c:pt>
                <c:pt idx="292">
                  <c:v>732.36196319018404</c:v>
                </c:pt>
                <c:pt idx="293">
                  <c:v>732.43647234678622</c:v>
                </c:pt>
                <c:pt idx="294">
                  <c:v>733.85518590998038</c:v>
                </c:pt>
                <c:pt idx="295">
                  <c:v>736.86200378071828</c:v>
                </c:pt>
                <c:pt idx="296">
                  <c:v>738.93805309734512</c:v>
                </c:pt>
                <c:pt idx="297">
                  <c:v>739.24731182795699</c:v>
                </c:pt>
                <c:pt idx="298">
                  <c:v>739.94252873563221</c:v>
                </c:pt>
                <c:pt idx="299">
                  <c:v>740.35608308605345</c:v>
                </c:pt>
                <c:pt idx="300">
                  <c:v>740.84668192219681</c:v>
                </c:pt>
                <c:pt idx="301">
                  <c:v>741.17981025793063</c:v>
                </c:pt>
                <c:pt idx="302">
                  <c:v>741.67047010497492</c:v>
                </c:pt>
                <c:pt idx="303">
                  <c:v>742.02715503631191</c:v>
                </c:pt>
                <c:pt idx="304">
                  <c:v>745.1484685527239</c:v>
                </c:pt>
                <c:pt idx="305">
                  <c:v>745.30386740331494</c:v>
                </c:pt>
                <c:pt idx="306">
                  <c:v>745.83783783783781</c:v>
                </c:pt>
                <c:pt idx="307">
                  <c:v>746.82561613144139</c:v>
                </c:pt>
                <c:pt idx="308">
                  <c:v>748.25262106839739</c:v>
                </c:pt>
                <c:pt idx="309">
                  <c:v>748.2993197278912</c:v>
                </c:pt>
                <c:pt idx="310">
                  <c:v>748.84080370942809</c:v>
                </c:pt>
                <c:pt idx="311">
                  <c:v>749.53095684802997</c:v>
                </c:pt>
                <c:pt idx="312">
                  <c:v>750</c:v>
                </c:pt>
                <c:pt idx="313">
                  <c:v>750.17445917655266</c:v>
                </c:pt>
                <c:pt idx="314">
                  <c:v>750.3192848020434</c:v>
                </c:pt>
                <c:pt idx="315">
                  <c:v>750.69637883008352</c:v>
                </c:pt>
                <c:pt idx="316">
                  <c:v>751.43741707209199</c:v>
                </c:pt>
                <c:pt idx="317">
                  <c:v>752.76405551634912</c:v>
                </c:pt>
                <c:pt idx="318">
                  <c:v>753.17946302402265</c:v>
                </c:pt>
                <c:pt idx="319">
                  <c:v>754.61151481274453</c:v>
                </c:pt>
                <c:pt idx="320">
                  <c:v>756.28568727547736</c:v>
                </c:pt>
                <c:pt idx="321">
                  <c:v>758.92857142857144</c:v>
                </c:pt>
                <c:pt idx="322">
                  <c:v>759.50241879751206</c:v>
                </c:pt>
                <c:pt idx="323">
                  <c:v>760.5276509386099</c:v>
                </c:pt>
                <c:pt idx="324">
                  <c:v>760.5276509386099</c:v>
                </c:pt>
                <c:pt idx="325">
                  <c:v>761.04746317512274</c:v>
                </c:pt>
                <c:pt idx="326">
                  <c:v>761.19402985074623</c:v>
                </c:pt>
                <c:pt idx="327">
                  <c:v>762.24899598393574</c:v>
                </c:pt>
                <c:pt idx="328">
                  <c:v>762.45210727969345</c:v>
                </c:pt>
                <c:pt idx="329">
                  <c:v>763.66120218579238</c:v>
                </c:pt>
                <c:pt idx="330">
                  <c:v>768.3239364428498</c:v>
                </c:pt>
                <c:pt idx="331">
                  <c:v>770.07299270072997</c:v>
                </c:pt>
                <c:pt idx="332">
                  <c:v>772.56740914419697</c:v>
                </c:pt>
                <c:pt idx="333">
                  <c:v>772.61904761904759</c:v>
                </c:pt>
                <c:pt idx="334">
                  <c:v>772.9036108624291</c:v>
                </c:pt>
                <c:pt idx="335">
                  <c:v>773.71357718536888</c:v>
                </c:pt>
                <c:pt idx="336">
                  <c:v>773.82012466607307</c:v>
                </c:pt>
                <c:pt idx="337">
                  <c:v>774.90774907749073</c:v>
                </c:pt>
                <c:pt idx="338">
                  <c:v>776.22377622377621</c:v>
                </c:pt>
                <c:pt idx="339">
                  <c:v>776.45788336933049</c:v>
                </c:pt>
                <c:pt idx="340">
                  <c:v>776.97095435684651</c:v>
                </c:pt>
                <c:pt idx="341">
                  <c:v>777.64976958525347</c:v>
                </c:pt>
                <c:pt idx="342">
                  <c:v>778.34572490706319</c:v>
                </c:pt>
                <c:pt idx="343">
                  <c:v>778.90892750149794</c:v>
                </c:pt>
                <c:pt idx="344">
                  <c:v>778.91714520098446</c:v>
                </c:pt>
                <c:pt idx="345">
                  <c:v>780.3227485684539</c:v>
                </c:pt>
                <c:pt idx="346">
                  <c:v>780.63943161634108</c:v>
                </c:pt>
                <c:pt idx="347">
                  <c:v>782.18884120171674</c:v>
                </c:pt>
                <c:pt idx="348">
                  <c:v>782.19533275713047</c:v>
                </c:pt>
                <c:pt idx="349">
                  <c:v>783.69905956112848</c:v>
                </c:pt>
                <c:pt idx="350">
                  <c:v>784.19071518193221</c:v>
                </c:pt>
                <c:pt idx="351">
                  <c:v>784.75336322869953</c:v>
                </c:pt>
                <c:pt idx="352">
                  <c:v>784.7604084838963</c:v>
                </c:pt>
                <c:pt idx="353">
                  <c:v>786.84210526315792</c:v>
                </c:pt>
                <c:pt idx="354">
                  <c:v>787.04784130688449</c:v>
                </c:pt>
                <c:pt idx="355">
                  <c:v>787.10644677661173</c:v>
                </c:pt>
                <c:pt idx="356">
                  <c:v>787.23404255319144</c:v>
                </c:pt>
                <c:pt idx="357">
                  <c:v>787.27445394112056</c:v>
                </c:pt>
                <c:pt idx="358">
                  <c:v>788.46153846153845</c:v>
                </c:pt>
                <c:pt idx="359">
                  <c:v>789.15418858761632</c:v>
                </c:pt>
                <c:pt idx="360">
                  <c:v>789.85061511423555</c:v>
                </c:pt>
                <c:pt idx="361">
                  <c:v>791.51943462897532</c:v>
                </c:pt>
                <c:pt idx="362">
                  <c:v>791.55606860158309</c:v>
                </c:pt>
                <c:pt idx="363">
                  <c:v>793.46092503987245</c:v>
                </c:pt>
                <c:pt idx="364">
                  <c:v>793.65079365079362</c:v>
                </c:pt>
                <c:pt idx="365">
                  <c:v>795.74468085106378</c:v>
                </c:pt>
                <c:pt idx="366">
                  <c:v>796.01990049751248</c:v>
                </c:pt>
                <c:pt idx="367">
                  <c:v>796.17834394904457</c:v>
                </c:pt>
                <c:pt idx="368">
                  <c:v>797.27564102564099</c:v>
                </c:pt>
                <c:pt idx="369">
                  <c:v>797.37335834896805</c:v>
                </c:pt>
                <c:pt idx="370">
                  <c:v>798.37702871410738</c:v>
                </c:pt>
                <c:pt idx="371">
                  <c:v>798.75</c:v>
                </c:pt>
                <c:pt idx="372">
                  <c:v>800.81300813008136</c:v>
                </c:pt>
                <c:pt idx="373">
                  <c:v>801.0514665190924</c:v>
                </c:pt>
                <c:pt idx="374">
                  <c:v>801.7492711370262</c:v>
                </c:pt>
                <c:pt idx="375">
                  <c:v>801.83161512027493</c:v>
                </c:pt>
                <c:pt idx="376">
                  <c:v>803.61117981696759</c:v>
                </c:pt>
                <c:pt idx="377">
                  <c:v>804.66101694915255</c:v>
                </c:pt>
                <c:pt idx="378">
                  <c:v>804.90405117270791</c:v>
                </c:pt>
                <c:pt idx="379">
                  <c:v>804.98866213151928</c:v>
                </c:pt>
                <c:pt idx="380">
                  <c:v>806.42201834862385</c:v>
                </c:pt>
                <c:pt idx="381">
                  <c:v>807.21747388414053</c:v>
                </c:pt>
                <c:pt idx="382">
                  <c:v>807.24876441515653</c:v>
                </c:pt>
                <c:pt idx="383">
                  <c:v>808.47890924584578</c:v>
                </c:pt>
                <c:pt idx="384">
                  <c:v>808.60215053763443</c:v>
                </c:pt>
                <c:pt idx="385">
                  <c:v>809.81027302174914</c:v>
                </c:pt>
                <c:pt idx="386">
                  <c:v>810.17881705639616</c:v>
                </c:pt>
                <c:pt idx="387">
                  <c:v>810.18518518518522</c:v>
                </c:pt>
                <c:pt idx="388">
                  <c:v>810.22443890274315</c:v>
                </c:pt>
                <c:pt idx="389">
                  <c:v>813.24647122692727</c:v>
                </c:pt>
                <c:pt idx="390">
                  <c:v>813.81733021077287</c:v>
                </c:pt>
                <c:pt idx="391">
                  <c:v>814.28571428571433</c:v>
                </c:pt>
                <c:pt idx="392">
                  <c:v>816.05113636363637</c:v>
                </c:pt>
                <c:pt idx="393">
                  <c:v>816.09195402298849</c:v>
                </c:pt>
                <c:pt idx="394">
                  <c:v>817.07208514755689</c:v>
                </c:pt>
                <c:pt idx="395">
                  <c:v>820.22471910112358</c:v>
                </c:pt>
                <c:pt idx="396">
                  <c:v>821.23287671232879</c:v>
                </c:pt>
                <c:pt idx="397">
                  <c:v>823.9104829210836</c:v>
                </c:pt>
                <c:pt idx="398">
                  <c:v>824.16666666666663</c:v>
                </c:pt>
                <c:pt idx="399">
                  <c:v>825.26115859449192</c:v>
                </c:pt>
                <c:pt idx="400">
                  <c:v>825.6210423770093</c:v>
                </c:pt>
                <c:pt idx="401">
                  <c:v>828.57142857142856</c:v>
                </c:pt>
                <c:pt idx="402">
                  <c:v>829.06530089628677</c:v>
                </c:pt>
                <c:pt idx="403">
                  <c:v>830.8243727598566</c:v>
                </c:pt>
                <c:pt idx="404">
                  <c:v>831.06575963718819</c:v>
                </c:pt>
                <c:pt idx="405">
                  <c:v>831.2807881773399</c:v>
                </c:pt>
                <c:pt idx="406">
                  <c:v>831.81818181818187</c:v>
                </c:pt>
                <c:pt idx="407">
                  <c:v>831.82640144665459</c:v>
                </c:pt>
                <c:pt idx="408">
                  <c:v>832.40740740740739</c:v>
                </c:pt>
                <c:pt idx="409">
                  <c:v>833.33333333333337</c:v>
                </c:pt>
                <c:pt idx="410">
                  <c:v>833.33333333333337</c:v>
                </c:pt>
                <c:pt idx="411">
                  <c:v>834.57019171304887</c:v>
                </c:pt>
                <c:pt idx="412">
                  <c:v>835</c:v>
                </c:pt>
                <c:pt idx="413">
                  <c:v>835.42538354253838</c:v>
                </c:pt>
                <c:pt idx="414">
                  <c:v>836.30686886708293</c:v>
                </c:pt>
                <c:pt idx="415">
                  <c:v>838.255033557047</c:v>
                </c:pt>
                <c:pt idx="416">
                  <c:v>840.18691588785043</c:v>
                </c:pt>
                <c:pt idx="417">
                  <c:v>841.37515078407716</c:v>
                </c:pt>
                <c:pt idx="418">
                  <c:v>841.57894736842104</c:v>
                </c:pt>
                <c:pt idx="419">
                  <c:v>842.67192784667418</c:v>
                </c:pt>
                <c:pt idx="420">
                  <c:v>843.07228915662654</c:v>
                </c:pt>
                <c:pt idx="421">
                  <c:v>845.49071618037135</c:v>
                </c:pt>
                <c:pt idx="422">
                  <c:v>845.7321848081441</c:v>
                </c:pt>
                <c:pt idx="423">
                  <c:v>846.15384615384619</c:v>
                </c:pt>
                <c:pt idx="424">
                  <c:v>846.77419354838707</c:v>
                </c:pt>
                <c:pt idx="425">
                  <c:v>846.77419354838707</c:v>
                </c:pt>
                <c:pt idx="426">
                  <c:v>847.32142857142856</c:v>
                </c:pt>
                <c:pt idx="427">
                  <c:v>847.3451327433628</c:v>
                </c:pt>
                <c:pt idx="428">
                  <c:v>848.63945578231289</c:v>
                </c:pt>
                <c:pt idx="429">
                  <c:v>849.88649262202046</c:v>
                </c:pt>
                <c:pt idx="430">
                  <c:v>851.73501577287061</c:v>
                </c:pt>
                <c:pt idx="431">
                  <c:v>852.20500595947556</c:v>
                </c:pt>
                <c:pt idx="432">
                  <c:v>854.59729151817533</c:v>
                </c:pt>
                <c:pt idx="433">
                  <c:v>855.10349750178443</c:v>
                </c:pt>
                <c:pt idx="434">
                  <c:v>857.82638414217365</c:v>
                </c:pt>
                <c:pt idx="435">
                  <c:v>859.09373060211044</c:v>
                </c:pt>
                <c:pt idx="436">
                  <c:v>864.91177321376915</c:v>
                </c:pt>
                <c:pt idx="437">
                  <c:v>864.91177321376915</c:v>
                </c:pt>
                <c:pt idx="438">
                  <c:v>866.15797071561144</c:v>
                </c:pt>
                <c:pt idx="439">
                  <c:v>868.51248642779592</c:v>
                </c:pt>
                <c:pt idx="440">
                  <c:v>870.9677419354839</c:v>
                </c:pt>
                <c:pt idx="441">
                  <c:v>870.99023709902372</c:v>
                </c:pt>
                <c:pt idx="442">
                  <c:v>871.04072398190044</c:v>
                </c:pt>
                <c:pt idx="443">
                  <c:v>871.58469945355193</c:v>
                </c:pt>
                <c:pt idx="444">
                  <c:v>871.79487179487182</c:v>
                </c:pt>
                <c:pt idx="445">
                  <c:v>872.86019971469329</c:v>
                </c:pt>
                <c:pt idx="446">
                  <c:v>874.47892542843908</c:v>
                </c:pt>
                <c:pt idx="447">
                  <c:v>874.76099426386236</c:v>
                </c:pt>
                <c:pt idx="448">
                  <c:v>875</c:v>
                </c:pt>
                <c:pt idx="449">
                  <c:v>879.24970691676435</c:v>
                </c:pt>
                <c:pt idx="450">
                  <c:v>879.4788273615635</c:v>
                </c:pt>
                <c:pt idx="451">
                  <c:v>879.64774951076322</c:v>
                </c:pt>
                <c:pt idx="452">
                  <c:v>880.6262230919765</c:v>
                </c:pt>
                <c:pt idx="453">
                  <c:v>881.70259812050858</c:v>
                </c:pt>
                <c:pt idx="454">
                  <c:v>882.0070560564485</c:v>
                </c:pt>
                <c:pt idx="455">
                  <c:v>882.63821532492727</c:v>
                </c:pt>
                <c:pt idx="456">
                  <c:v>883.10412573673875</c:v>
                </c:pt>
                <c:pt idx="457">
                  <c:v>884.65553235908146</c:v>
                </c:pt>
                <c:pt idx="458">
                  <c:v>884.70181503889364</c:v>
                </c:pt>
                <c:pt idx="459">
                  <c:v>885.20801232665644</c:v>
                </c:pt>
                <c:pt idx="460">
                  <c:v>885.82677165354335</c:v>
                </c:pt>
                <c:pt idx="461">
                  <c:v>886.79914833215048</c:v>
                </c:pt>
                <c:pt idx="462">
                  <c:v>887.32394366197184</c:v>
                </c:pt>
                <c:pt idx="463">
                  <c:v>888.51851851851848</c:v>
                </c:pt>
                <c:pt idx="464">
                  <c:v>889.97214484679671</c:v>
                </c:pt>
                <c:pt idx="465">
                  <c:v>891.25946317962837</c:v>
                </c:pt>
                <c:pt idx="466">
                  <c:v>892.28554979850321</c:v>
                </c:pt>
                <c:pt idx="467">
                  <c:v>894.08528198074282</c:v>
                </c:pt>
                <c:pt idx="468">
                  <c:v>894.82517482517483</c:v>
                </c:pt>
                <c:pt idx="469">
                  <c:v>895.44513457556934</c:v>
                </c:pt>
                <c:pt idx="470">
                  <c:v>898.4375</c:v>
                </c:pt>
                <c:pt idx="471">
                  <c:v>899.44134078212289</c:v>
                </c:pt>
                <c:pt idx="472">
                  <c:v>900</c:v>
                </c:pt>
                <c:pt idx="473">
                  <c:v>901.72503920543647</c:v>
                </c:pt>
                <c:pt idx="474">
                  <c:v>902.71021542738015</c:v>
                </c:pt>
                <c:pt idx="475">
                  <c:v>904.25531914893622</c:v>
                </c:pt>
                <c:pt idx="476">
                  <c:v>904.53460620525061</c:v>
                </c:pt>
                <c:pt idx="477">
                  <c:v>904.81117434040357</c:v>
                </c:pt>
                <c:pt idx="478">
                  <c:v>905.27182866556836</c:v>
                </c:pt>
                <c:pt idx="479">
                  <c:v>907.82122905027938</c:v>
                </c:pt>
                <c:pt idx="480">
                  <c:v>909.63855421686742</c:v>
                </c:pt>
                <c:pt idx="481">
                  <c:v>910.17964071856284</c:v>
                </c:pt>
                <c:pt idx="482">
                  <c:v>910.94295692665889</c:v>
                </c:pt>
                <c:pt idx="483">
                  <c:v>911.6541353383459</c:v>
                </c:pt>
                <c:pt idx="484">
                  <c:v>912.10374639769452</c:v>
                </c:pt>
                <c:pt idx="485">
                  <c:v>913.63787929309774</c:v>
                </c:pt>
                <c:pt idx="486">
                  <c:v>913.71850343598885</c:v>
                </c:pt>
                <c:pt idx="487">
                  <c:v>916.29676601141409</c:v>
                </c:pt>
                <c:pt idx="488">
                  <c:v>916.42924976258314</c:v>
                </c:pt>
                <c:pt idx="489">
                  <c:v>916.83038637851996</c:v>
                </c:pt>
                <c:pt idx="490">
                  <c:v>917.78440139095881</c:v>
                </c:pt>
                <c:pt idx="491">
                  <c:v>918.36734693877554</c:v>
                </c:pt>
                <c:pt idx="492">
                  <c:v>919.55787534540991</c:v>
                </c:pt>
                <c:pt idx="493">
                  <c:v>919.79522184300345</c:v>
                </c:pt>
                <c:pt idx="494">
                  <c:v>920.24539877300617</c:v>
                </c:pt>
                <c:pt idx="495">
                  <c:v>921.12838226827864</c:v>
                </c:pt>
                <c:pt idx="496">
                  <c:v>921.35922330097083</c:v>
                </c:pt>
                <c:pt idx="497">
                  <c:v>922.07792207792204</c:v>
                </c:pt>
                <c:pt idx="498">
                  <c:v>922.60061919504642</c:v>
                </c:pt>
                <c:pt idx="499">
                  <c:v>923.55117139334152</c:v>
                </c:pt>
                <c:pt idx="500">
                  <c:v>924.2125984251968</c:v>
                </c:pt>
                <c:pt idx="501">
                  <c:v>924.60317460317458</c:v>
                </c:pt>
                <c:pt idx="502">
                  <c:v>925.85727525486561</c:v>
                </c:pt>
                <c:pt idx="503">
                  <c:v>925.92592592592598</c:v>
                </c:pt>
                <c:pt idx="504">
                  <c:v>925.92592592592598</c:v>
                </c:pt>
                <c:pt idx="505">
                  <c:v>927.04460966542752</c:v>
                </c:pt>
                <c:pt idx="506">
                  <c:v>929.41673710904479</c:v>
                </c:pt>
                <c:pt idx="507">
                  <c:v>930.14426727410785</c:v>
                </c:pt>
                <c:pt idx="508">
                  <c:v>930.4453935326419</c:v>
                </c:pt>
                <c:pt idx="509">
                  <c:v>933.03104290198814</c:v>
                </c:pt>
                <c:pt idx="510">
                  <c:v>935.25449101796403</c:v>
                </c:pt>
                <c:pt idx="511">
                  <c:v>936.6804046459348</c:v>
                </c:pt>
                <c:pt idx="512">
                  <c:v>938.82352941176475</c:v>
                </c:pt>
                <c:pt idx="513">
                  <c:v>940.62297209604151</c:v>
                </c:pt>
                <c:pt idx="514">
                  <c:v>940.78431372549016</c:v>
                </c:pt>
                <c:pt idx="515">
                  <c:v>942.47787610619469</c:v>
                </c:pt>
                <c:pt idx="516">
                  <c:v>943.31983805668017</c:v>
                </c:pt>
                <c:pt idx="517">
                  <c:v>944.36717663421416</c:v>
                </c:pt>
                <c:pt idx="518">
                  <c:v>944.40934933670246</c:v>
                </c:pt>
                <c:pt idx="519">
                  <c:v>944.60736396220273</c:v>
                </c:pt>
                <c:pt idx="520">
                  <c:v>946.38770840143843</c:v>
                </c:pt>
                <c:pt idx="521">
                  <c:v>948.5530546623794</c:v>
                </c:pt>
                <c:pt idx="522">
                  <c:v>948.71794871794873</c:v>
                </c:pt>
                <c:pt idx="523">
                  <c:v>948.71794871794873</c:v>
                </c:pt>
                <c:pt idx="524">
                  <c:v>949.05044955044957</c:v>
                </c:pt>
                <c:pt idx="525">
                  <c:v>950.52083333333337</c:v>
                </c:pt>
                <c:pt idx="526">
                  <c:v>950.89285714285711</c:v>
                </c:pt>
                <c:pt idx="527">
                  <c:v>953.07917888563054</c:v>
                </c:pt>
                <c:pt idx="528">
                  <c:v>953.37716676628816</c:v>
                </c:pt>
                <c:pt idx="529">
                  <c:v>955.14705882352939</c:v>
                </c:pt>
                <c:pt idx="530">
                  <c:v>958.87778631821675</c:v>
                </c:pt>
                <c:pt idx="531">
                  <c:v>960.16483516483515</c:v>
                </c:pt>
                <c:pt idx="532">
                  <c:v>962.40359897172232</c:v>
                </c:pt>
                <c:pt idx="533">
                  <c:v>962.82527881040892</c:v>
                </c:pt>
                <c:pt idx="534">
                  <c:v>962.82527881040892</c:v>
                </c:pt>
                <c:pt idx="535">
                  <c:v>964.32889963724301</c:v>
                </c:pt>
                <c:pt idx="536">
                  <c:v>964.60176991150445</c:v>
                </c:pt>
                <c:pt idx="537">
                  <c:v>964.77272727272725</c:v>
                </c:pt>
                <c:pt idx="538">
                  <c:v>964.82758620689651</c:v>
                </c:pt>
                <c:pt idx="539">
                  <c:v>966.91386195094128</c:v>
                </c:pt>
                <c:pt idx="540">
                  <c:v>967.61133603238864</c:v>
                </c:pt>
                <c:pt idx="541">
                  <c:v>970.40905134899913</c:v>
                </c:pt>
                <c:pt idx="542">
                  <c:v>970.58823529411768</c:v>
                </c:pt>
                <c:pt idx="543">
                  <c:v>971.55688622754496</c:v>
                </c:pt>
                <c:pt idx="544">
                  <c:v>978.55477855477852</c:v>
                </c:pt>
                <c:pt idx="545">
                  <c:v>983.33333333333337</c:v>
                </c:pt>
                <c:pt idx="546">
                  <c:v>983.68191220409096</c:v>
                </c:pt>
                <c:pt idx="547">
                  <c:v>984.66626578472642</c:v>
                </c:pt>
                <c:pt idx="548">
                  <c:v>985.0993377483444</c:v>
                </c:pt>
                <c:pt idx="549">
                  <c:v>988.46787479406919</c:v>
                </c:pt>
                <c:pt idx="550">
                  <c:v>989.74177573399368</c:v>
                </c:pt>
                <c:pt idx="551">
                  <c:v>991.48130619971607</c:v>
                </c:pt>
                <c:pt idx="552">
                  <c:v>992.03715992037155</c:v>
                </c:pt>
                <c:pt idx="553">
                  <c:v>992.24497912109769</c:v>
                </c:pt>
                <c:pt idx="554">
                  <c:v>992.70664505672607</c:v>
                </c:pt>
                <c:pt idx="555">
                  <c:v>997.36842105263156</c:v>
                </c:pt>
                <c:pt idx="556">
                  <c:v>997.45222929936301</c:v>
                </c:pt>
                <c:pt idx="557">
                  <c:v>997.99899949974986</c:v>
                </c:pt>
                <c:pt idx="558">
                  <c:v>998.19270833333337</c:v>
                </c:pt>
                <c:pt idx="559">
                  <c:v>998.75</c:v>
                </c:pt>
                <c:pt idx="560">
                  <c:v>1000</c:v>
                </c:pt>
                <c:pt idx="561">
                  <c:v>1000</c:v>
                </c:pt>
                <c:pt idx="562">
                  <c:v>1000.3855050115651</c:v>
                </c:pt>
                <c:pt idx="563">
                  <c:v>1000.5032712632109</c:v>
                </c:pt>
                <c:pt idx="564">
                  <c:v>1000.90618336887</c:v>
                </c:pt>
                <c:pt idx="565">
                  <c:v>1003.0864197530864</c:v>
                </c:pt>
                <c:pt idx="566">
                  <c:v>1008.3378160301237</c:v>
                </c:pt>
                <c:pt idx="567">
                  <c:v>1009.5613048368954</c:v>
                </c:pt>
                <c:pt idx="568">
                  <c:v>1012.2774708410068</c:v>
                </c:pt>
                <c:pt idx="569">
                  <c:v>1014.6103896103896</c:v>
                </c:pt>
                <c:pt idx="570">
                  <c:v>1016.0223804679553</c:v>
                </c:pt>
                <c:pt idx="571">
                  <c:v>1016.7322834645669</c:v>
                </c:pt>
                <c:pt idx="572">
                  <c:v>1019.8871271163665</c:v>
                </c:pt>
                <c:pt idx="573">
                  <c:v>1020.7182320441989</c:v>
                </c:pt>
                <c:pt idx="574">
                  <c:v>1020.8169677926159</c:v>
                </c:pt>
                <c:pt idx="575">
                  <c:v>1021.3675213675214</c:v>
                </c:pt>
                <c:pt idx="576">
                  <c:v>1021.3776722090262</c:v>
                </c:pt>
                <c:pt idx="577">
                  <c:v>1022.0768601798856</c:v>
                </c:pt>
                <c:pt idx="578">
                  <c:v>1023.0654761904761</c:v>
                </c:pt>
                <c:pt idx="579">
                  <c:v>1026.9179004037685</c:v>
                </c:pt>
                <c:pt idx="580">
                  <c:v>1030.6122448979593</c:v>
                </c:pt>
                <c:pt idx="581">
                  <c:v>1032.2047894302229</c:v>
                </c:pt>
                <c:pt idx="582">
                  <c:v>1032.7983251919052</c:v>
                </c:pt>
                <c:pt idx="583">
                  <c:v>1036.3321799307957</c:v>
                </c:pt>
                <c:pt idx="584">
                  <c:v>1036.4321608040202</c:v>
                </c:pt>
                <c:pt idx="585">
                  <c:v>1038.472664159676</c:v>
                </c:pt>
                <c:pt idx="586">
                  <c:v>1038.472664159676</c:v>
                </c:pt>
                <c:pt idx="587">
                  <c:v>1039.9305555555557</c:v>
                </c:pt>
                <c:pt idx="588">
                  <c:v>1041.6661458333333</c:v>
                </c:pt>
                <c:pt idx="589">
                  <c:v>1041.7325324059436</c:v>
                </c:pt>
                <c:pt idx="590">
                  <c:v>1042.3542354235424</c:v>
                </c:pt>
                <c:pt idx="591">
                  <c:v>1043.6660268714011</c:v>
                </c:pt>
                <c:pt idx="592">
                  <c:v>1046.2555066079294</c:v>
                </c:pt>
                <c:pt idx="593">
                  <c:v>1047.4020054694622</c:v>
                </c:pt>
                <c:pt idx="594">
                  <c:v>1050</c:v>
                </c:pt>
                <c:pt idx="595">
                  <c:v>1058.282208588957</c:v>
                </c:pt>
                <c:pt idx="596">
                  <c:v>1058.8547189819724</c:v>
                </c:pt>
                <c:pt idx="597">
                  <c:v>1059.3971631205675</c:v>
                </c:pt>
                <c:pt idx="598">
                  <c:v>1060.3588907014682</c:v>
                </c:pt>
                <c:pt idx="599">
                  <c:v>1061.3628255440599</c:v>
                </c:pt>
                <c:pt idx="600">
                  <c:v>1062.8071856287424</c:v>
                </c:pt>
                <c:pt idx="601">
                  <c:v>1064.6235842771487</c:v>
                </c:pt>
                <c:pt idx="602">
                  <c:v>1068.3229813664595</c:v>
                </c:pt>
                <c:pt idx="603">
                  <c:v>1071.7131474103585</c:v>
                </c:pt>
                <c:pt idx="604">
                  <c:v>1073.0136005726556</c:v>
                </c:pt>
                <c:pt idx="605">
                  <c:v>1073.3452593917709</c:v>
                </c:pt>
                <c:pt idx="606">
                  <c:v>1075.9895833333333</c:v>
                </c:pt>
                <c:pt idx="607">
                  <c:v>1076.1538461538462</c:v>
                </c:pt>
                <c:pt idx="608">
                  <c:v>1077.5862068965516</c:v>
                </c:pt>
                <c:pt idx="609">
                  <c:v>1079.7297297297298</c:v>
                </c:pt>
                <c:pt idx="610">
                  <c:v>1081.8392581143739</c:v>
                </c:pt>
                <c:pt idx="611">
                  <c:v>1085.6935366739287</c:v>
                </c:pt>
                <c:pt idx="612">
                  <c:v>1087.4340949033392</c:v>
                </c:pt>
                <c:pt idx="613">
                  <c:v>1089.1089108910892</c:v>
                </c:pt>
                <c:pt idx="614">
                  <c:v>1089.3485915492959</c:v>
                </c:pt>
                <c:pt idx="615">
                  <c:v>1089.3485915492959</c:v>
                </c:pt>
                <c:pt idx="616">
                  <c:v>1089.6017699115043</c:v>
                </c:pt>
                <c:pt idx="617">
                  <c:v>1089.6255371393493</c:v>
                </c:pt>
                <c:pt idx="618">
                  <c:v>1092.0245398773006</c:v>
                </c:pt>
                <c:pt idx="619">
                  <c:v>1092.6902788244161</c:v>
                </c:pt>
                <c:pt idx="620">
                  <c:v>1092.9276315789473</c:v>
                </c:pt>
                <c:pt idx="621">
                  <c:v>1094.8070509766555</c:v>
                </c:pt>
                <c:pt idx="622">
                  <c:v>1097.4304068522483</c:v>
                </c:pt>
                <c:pt idx="623">
                  <c:v>1097.4842767295597</c:v>
                </c:pt>
                <c:pt idx="624">
                  <c:v>1099.5575221238937</c:v>
                </c:pt>
                <c:pt idx="625">
                  <c:v>1101.6949152542372</c:v>
                </c:pt>
                <c:pt idx="626">
                  <c:v>1102.588686481304</c:v>
                </c:pt>
                <c:pt idx="627">
                  <c:v>1107.1972318339101</c:v>
                </c:pt>
                <c:pt idx="628">
                  <c:v>1110.2222222222222</c:v>
                </c:pt>
                <c:pt idx="629">
                  <c:v>1110.3924105217766</c:v>
                </c:pt>
                <c:pt idx="630">
                  <c:v>1117.1052631578948</c:v>
                </c:pt>
                <c:pt idx="631">
                  <c:v>1117.1497584541062</c:v>
                </c:pt>
                <c:pt idx="632">
                  <c:v>1118.108032465715</c:v>
                </c:pt>
                <c:pt idx="633">
                  <c:v>1118.1983858370215</c:v>
                </c:pt>
                <c:pt idx="634">
                  <c:v>1120.8722741433021</c:v>
                </c:pt>
                <c:pt idx="635">
                  <c:v>1124.24037812289</c:v>
                </c:pt>
                <c:pt idx="636">
                  <c:v>1124.6290801186944</c:v>
                </c:pt>
                <c:pt idx="637">
                  <c:v>1126.5874641540352</c:v>
                </c:pt>
                <c:pt idx="638">
                  <c:v>1127.0588235294117</c:v>
                </c:pt>
                <c:pt idx="639">
                  <c:v>1130.2851524090463</c:v>
                </c:pt>
                <c:pt idx="640">
                  <c:v>1130.8139534883721</c:v>
                </c:pt>
                <c:pt idx="641">
                  <c:v>1132.5084813410497</c:v>
                </c:pt>
                <c:pt idx="642">
                  <c:v>1135.2941176470588</c:v>
                </c:pt>
                <c:pt idx="643">
                  <c:v>1136.3636363636363</c:v>
                </c:pt>
                <c:pt idx="644">
                  <c:v>1137.8070701018573</c:v>
                </c:pt>
                <c:pt idx="645">
                  <c:v>1137.9211878926328</c:v>
                </c:pt>
                <c:pt idx="646">
                  <c:v>1138.2661996497372</c:v>
                </c:pt>
                <c:pt idx="647">
                  <c:v>1139.6499238964993</c:v>
                </c:pt>
                <c:pt idx="648">
                  <c:v>1140.3508771929824</c:v>
                </c:pt>
                <c:pt idx="649">
                  <c:v>1142.0223577235772</c:v>
                </c:pt>
                <c:pt idx="650">
                  <c:v>1143.2214194645135</c:v>
                </c:pt>
                <c:pt idx="651">
                  <c:v>1145.4861111111111</c:v>
                </c:pt>
                <c:pt idx="652">
                  <c:v>1146.0379829731501</c:v>
                </c:pt>
                <c:pt idx="653">
                  <c:v>1146.2380784175202</c:v>
                </c:pt>
                <c:pt idx="654">
                  <c:v>1146.4968152866243</c:v>
                </c:pt>
                <c:pt idx="655">
                  <c:v>1149.0683229813665</c:v>
                </c:pt>
                <c:pt idx="656">
                  <c:v>1150.1597444089457</c:v>
                </c:pt>
                <c:pt idx="657">
                  <c:v>1151.8324607329844</c:v>
                </c:pt>
                <c:pt idx="658">
                  <c:v>1152.2930487453129</c:v>
                </c:pt>
                <c:pt idx="659">
                  <c:v>1152.5974025974026</c:v>
                </c:pt>
                <c:pt idx="660">
                  <c:v>1155.7023114046228</c:v>
                </c:pt>
                <c:pt idx="661">
                  <c:v>1160.2982292637464</c:v>
                </c:pt>
                <c:pt idx="662">
                  <c:v>1161.6176470588234</c:v>
                </c:pt>
                <c:pt idx="663">
                  <c:v>1162.2448979591836</c:v>
                </c:pt>
                <c:pt idx="664">
                  <c:v>1163.0218687872764</c:v>
                </c:pt>
                <c:pt idx="665">
                  <c:v>1163.4948096885814</c:v>
                </c:pt>
                <c:pt idx="666">
                  <c:v>1163.8935108153078</c:v>
                </c:pt>
                <c:pt idx="667">
                  <c:v>1170.0725115359262</c:v>
                </c:pt>
                <c:pt idx="668">
                  <c:v>1172.992056487202</c:v>
                </c:pt>
                <c:pt idx="669">
                  <c:v>1173.6762481089258</c:v>
                </c:pt>
                <c:pt idx="670">
                  <c:v>1178.3021960013111</c:v>
                </c:pt>
                <c:pt idx="671">
                  <c:v>1181.0506566604129</c:v>
                </c:pt>
                <c:pt idx="672">
                  <c:v>1182.8947368421052</c:v>
                </c:pt>
                <c:pt idx="673">
                  <c:v>1187.1693121693122</c:v>
                </c:pt>
                <c:pt idx="674">
                  <c:v>1190.4761904761904</c:v>
                </c:pt>
                <c:pt idx="675">
                  <c:v>1194.0622737146996</c:v>
                </c:pt>
                <c:pt idx="676">
                  <c:v>1196.9015492253873</c:v>
                </c:pt>
                <c:pt idx="677">
                  <c:v>1197.1252566735113</c:v>
                </c:pt>
                <c:pt idx="678">
                  <c:v>1201.0981468771449</c:v>
                </c:pt>
                <c:pt idx="679">
                  <c:v>1201.9230769230769</c:v>
                </c:pt>
                <c:pt idx="680">
                  <c:v>1201.9230769230769</c:v>
                </c:pt>
                <c:pt idx="681">
                  <c:v>1202.6768642447419</c:v>
                </c:pt>
                <c:pt idx="682">
                  <c:v>1203.7937743190662</c:v>
                </c:pt>
                <c:pt idx="683">
                  <c:v>1204.8192771084337</c:v>
                </c:pt>
                <c:pt idx="684">
                  <c:v>1211.9741100323624</c:v>
                </c:pt>
                <c:pt idx="685">
                  <c:v>1211.9876597620098</c:v>
                </c:pt>
                <c:pt idx="686">
                  <c:v>1212.1911798660817</c:v>
                </c:pt>
                <c:pt idx="687">
                  <c:v>1212.614798128574</c:v>
                </c:pt>
                <c:pt idx="688">
                  <c:v>1217.391304347826</c:v>
                </c:pt>
                <c:pt idx="689">
                  <c:v>1219.1056910569105</c:v>
                </c:pt>
                <c:pt idx="690">
                  <c:v>1219.4783573806881</c:v>
                </c:pt>
                <c:pt idx="691">
                  <c:v>1223.7454100367197</c:v>
                </c:pt>
                <c:pt idx="692">
                  <c:v>1227.8170095179614</c:v>
                </c:pt>
                <c:pt idx="693">
                  <c:v>1228.6541244573082</c:v>
                </c:pt>
                <c:pt idx="694">
                  <c:v>1232.8767123287671</c:v>
                </c:pt>
                <c:pt idx="695">
                  <c:v>1233.7962962962963</c:v>
                </c:pt>
                <c:pt idx="696">
                  <c:v>1235.9657469077069</c:v>
                </c:pt>
                <c:pt idx="697">
                  <c:v>1238.1141045958796</c:v>
                </c:pt>
                <c:pt idx="698">
                  <c:v>1238.322211630124</c:v>
                </c:pt>
                <c:pt idx="699">
                  <c:v>1244.131455399061</c:v>
                </c:pt>
                <c:pt idx="700">
                  <c:v>1255.2398695854681</c:v>
                </c:pt>
                <c:pt idx="701">
                  <c:v>1266.0944206008583</c:v>
                </c:pt>
                <c:pt idx="702">
                  <c:v>1270.6855791962175</c:v>
                </c:pt>
                <c:pt idx="703">
                  <c:v>1270.7100591715975</c:v>
                </c:pt>
                <c:pt idx="704">
                  <c:v>1275.8620689655172</c:v>
                </c:pt>
                <c:pt idx="705">
                  <c:v>1284.0616966580976</c:v>
                </c:pt>
                <c:pt idx="706">
                  <c:v>1285.8038887727369</c:v>
                </c:pt>
                <c:pt idx="707">
                  <c:v>1294.6428571428571</c:v>
                </c:pt>
                <c:pt idx="708">
                  <c:v>1295.1807228915663</c:v>
                </c:pt>
                <c:pt idx="709">
                  <c:v>1296.5964343598055</c:v>
                </c:pt>
                <c:pt idx="710">
                  <c:v>1299.5518786625303</c:v>
                </c:pt>
                <c:pt idx="711">
                  <c:v>1303.1784841075794</c:v>
                </c:pt>
                <c:pt idx="712">
                  <c:v>1304.4662309368191</c:v>
                </c:pt>
                <c:pt idx="713">
                  <c:v>1310.5149552883133</c:v>
                </c:pt>
                <c:pt idx="714">
                  <c:v>1311.6057233704294</c:v>
                </c:pt>
                <c:pt idx="715">
                  <c:v>1318.1618293755496</c:v>
                </c:pt>
                <c:pt idx="716">
                  <c:v>1320</c:v>
                </c:pt>
                <c:pt idx="717">
                  <c:v>1326.3665594855306</c:v>
                </c:pt>
                <c:pt idx="718">
                  <c:v>1326.5306122448981</c:v>
                </c:pt>
                <c:pt idx="719">
                  <c:v>1326.5306122448981</c:v>
                </c:pt>
                <c:pt idx="720">
                  <c:v>1326.5306122448981</c:v>
                </c:pt>
                <c:pt idx="721">
                  <c:v>1327.668613913967</c:v>
                </c:pt>
                <c:pt idx="722">
                  <c:v>1327.7408157361874</c:v>
                </c:pt>
                <c:pt idx="723">
                  <c:v>1329.0229885057472</c:v>
                </c:pt>
                <c:pt idx="724">
                  <c:v>1336.405529953917</c:v>
                </c:pt>
                <c:pt idx="725">
                  <c:v>1337.5108038029387</c:v>
                </c:pt>
                <c:pt idx="726">
                  <c:v>1341.5803605677024</c:v>
                </c:pt>
                <c:pt idx="727">
                  <c:v>1342.1052631578948</c:v>
                </c:pt>
                <c:pt idx="728">
                  <c:v>1348.3796296296296</c:v>
                </c:pt>
                <c:pt idx="729">
                  <c:v>1351.6566265060242</c:v>
                </c:pt>
                <c:pt idx="730">
                  <c:v>1353.3284564740306</c:v>
                </c:pt>
                <c:pt idx="731">
                  <c:v>1362.2364368633025</c:v>
                </c:pt>
                <c:pt idx="732">
                  <c:v>1364.9706457925636</c:v>
                </c:pt>
                <c:pt idx="733">
                  <c:v>1377.0685579196218</c:v>
                </c:pt>
                <c:pt idx="734">
                  <c:v>1377.7267508610792</c:v>
                </c:pt>
                <c:pt idx="735">
                  <c:v>1377.9411764705883</c:v>
                </c:pt>
                <c:pt idx="736">
                  <c:v>1384.4357976653696</c:v>
                </c:pt>
                <c:pt idx="737">
                  <c:v>1387.037037037037</c:v>
                </c:pt>
                <c:pt idx="738">
                  <c:v>1389.0551517742624</c:v>
                </c:pt>
                <c:pt idx="739">
                  <c:v>1390.9565217391305</c:v>
                </c:pt>
                <c:pt idx="740">
                  <c:v>1391.304347826087</c:v>
                </c:pt>
                <c:pt idx="741">
                  <c:v>1392.0657612580414</c:v>
                </c:pt>
                <c:pt idx="742">
                  <c:v>1393.4129569308723</c:v>
                </c:pt>
                <c:pt idx="743">
                  <c:v>1420.992800303145</c:v>
                </c:pt>
                <c:pt idx="744">
                  <c:v>1425.0814332247558</c:v>
                </c:pt>
                <c:pt idx="745">
                  <c:v>1427.1428571428571</c:v>
                </c:pt>
                <c:pt idx="746">
                  <c:v>1441.6775884665792</c:v>
                </c:pt>
                <c:pt idx="747">
                  <c:v>1442.7040395713109</c:v>
                </c:pt>
                <c:pt idx="748">
                  <c:v>1443.0064708810353</c:v>
                </c:pt>
                <c:pt idx="749">
                  <c:v>1444.0694310511089</c:v>
                </c:pt>
                <c:pt idx="750">
                  <c:v>1457.9929988331389</c:v>
                </c:pt>
                <c:pt idx="751">
                  <c:v>1463.6246233318984</c:v>
                </c:pt>
                <c:pt idx="752">
                  <c:v>1470.5882352941176</c:v>
                </c:pt>
                <c:pt idx="753">
                  <c:v>1476.2611275964391</c:v>
                </c:pt>
                <c:pt idx="754">
                  <c:v>1484.7068819031435</c:v>
                </c:pt>
                <c:pt idx="755">
                  <c:v>1486.3523573200991</c:v>
                </c:pt>
                <c:pt idx="756">
                  <c:v>1486.8421052631579</c:v>
                </c:pt>
                <c:pt idx="757">
                  <c:v>1494.8024948024947</c:v>
                </c:pt>
                <c:pt idx="758">
                  <c:v>1499.7786631252766</c:v>
                </c:pt>
                <c:pt idx="759">
                  <c:v>1505.8139534883721</c:v>
                </c:pt>
                <c:pt idx="760">
                  <c:v>1528.1690140845071</c:v>
                </c:pt>
                <c:pt idx="761">
                  <c:v>1532.051282051282</c:v>
                </c:pt>
                <c:pt idx="762">
                  <c:v>1534.9417637271215</c:v>
                </c:pt>
                <c:pt idx="763">
                  <c:v>1543.1701030927834</c:v>
                </c:pt>
                <c:pt idx="764">
                  <c:v>1550.6525792417651</c:v>
                </c:pt>
                <c:pt idx="765">
                  <c:v>1552.0833333333333</c:v>
                </c:pt>
                <c:pt idx="766">
                  <c:v>1557.3394495412845</c:v>
                </c:pt>
                <c:pt idx="767">
                  <c:v>1578.9473684210527</c:v>
                </c:pt>
                <c:pt idx="768">
                  <c:v>1584.6544071020926</c:v>
                </c:pt>
                <c:pt idx="769">
                  <c:v>1586.8746637977408</c:v>
                </c:pt>
                <c:pt idx="770">
                  <c:v>1587.9478827361563</c:v>
                </c:pt>
                <c:pt idx="771">
                  <c:v>1602.9246344206974</c:v>
                </c:pt>
                <c:pt idx="772">
                  <c:v>1617.2506738544475</c:v>
                </c:pt>
                <c:pt idx="773">
                  <c:v>1617.6470588235295</c:v>
                </c:pt>
                <c:pt idx="774">
                  <c:v>1618.5276505811905</c:v>
                </c:pt>
                <c:pt idx="775">
                  <c:v>1621.2121212121212</c:v>
                </c:pt>
                <c:pt idx="776">
                  <c:v>1639.7476340694006</c:v>
                </c:pt>
                <c:pt idx="777">
                  <c:v>1652.2318454363758</c:v>
                </c:pt>
                <c:pt idx="778">
                  <c:v>1661.0738255033557</c:v>
                </c:pt>
                <c:pt idx="779">
                  <c:v>1677.3715415019763</c:v>
                </c:pt>
                <c:pt idx="780">
                  <c:v>1683.5585585585586</c:v>
                </c:pt>
                <c:pt idx="781">
                  <c:v>1691.1027568922307</c:v>
                </c:pt>
                <c:pt idx="782">
                  <c:v>1695.7862281603288</c:v>
                </c:pt>
                <c:pt idx="783">
                  <c:v>1718.1383210091344</c:v>
                </c:pt>
                <c:pt idx="784">
                  <c:v>1720.1834862385322</c:v>
                </c:pt>
                <c:pt idx="785">
                  <c:v>1724.1379310344828</c:v>
                </c:pt>
                <c:pt idx="786">
                  <c:v>1731.0526315789473</c:v>
                </c:pt>
                <c:pt idx="787">
                  <c:v>1746.1074038767081</c:v>
                </c:pt>
                <c:pt idx="788">
                  <c:v>1752.9239766081871</c:v>
                </c:pt>
                <c:pt idx="789">
                  <c:v>1765.489673550966</c:v>
                </c:pt>
                <c:pt idx="790">
                  <c:v>1789.2644135188866</c:v>
                </c:pt>
                <c:pt idx="791">
                  <c:v>1789.655172413793</c:v>
                </c:pt>
                <c:pt idx="792">
                  <c:v>1791.2679425837321</c:v>
                </c:pt>
                <c:pt idx="793">
                  <c:v>1791.6530811868274</c:v>
                </c:pt>
                <c:pt idx="794">
                  <c:v>1815.8372684344351</c:v>
                </c:pt>
                <c:pt idx="795">
                  <c:v>1843.2285603414823</c:v>
                </c:pt>
                <c:pt idx="796">
                  <c:v>1862.8246753246754</c:v>
                </c:pt>
                <c:pt idx="797">
                  <c:v>1865.8574540927482</c:v>
                </c:pt>
                <c:pt idx="798">
                  <c:v>1882.6619964973731</c:v>
                </c:pt>
                <c:pt idx="799">
                  <c:v>1888.1889763779527</c:v>
                </c:pt>
                <c:pt idx="800">
                  <c:v>1888.7733887733887</c:v>
                </c:pt>
                <c:pt idx="801">
                  <c:v>1888.8888888888889</c:v>
                </c:pt>
                <c:pt idx="802">
                  <c:v>1889.5348837209303</c:v>
                </c:pt>
                <c:pt idx="803">
                  <c:v>1897.3384030418251</c:v>
                </c:pt>
                <c:pt idx="804">
                  <c:v>1903.9351851851852</c:v>
                </c:pt>
                <c:pt idx="805">
                  <c:v>1912.0458891013384</c:v>
                </c:pt>
                <c:pt idx="806">
                  <c:v>1946.2492616656823</c:v>
                </c:pt>
                <c:pt idx="807">
                  <c:v>1976.9949676491733</c:v>
                </c:pt>
                <c:pt idx="808">
                  <c:v>1995.9502458779289</c:v>
                </c:pt>
                <c:pt idx="809">
                  <c:v>2001.7793594306049</c:v>
                </c:pt>
                <c:pt idx="810">
                  <c:v>2049.0397805212619</c:v>
                </c:pt>
                <c:pt idx="811">
                  <c:v>2059.202059202059</c:v>
                </c:pt>
                <c:pt idx="812">
                  <c:v>2063.4231103388356</c:v>
                </c:pt>
                <c:pt idx="813">
                  <c:v>2063.4231103388356</c:v>
                </c:pt>
                <c:pt idx="814">
                  <c:v>2065.8166781529981</c:v>
                </c:pt>
                <c:pt idx="815">
                  <c:v>2151.4342895263508</c:v>
                </c:pt>
                <c:pt idx="816">
                  <c:v>2157.6576576576576</c:v>
                </c:pt>
                <c:pt idx="817">
                  <c:v>2163.9610389610389</c:v>
                </c:pt>
                <c:pt idx="818">
                  <c:v>2171.1366538952748</c:v>
                </c:pt>
                <c:pt idx="819">
                  <c:v>2208.4048027444255</c:v>
                </c:pt>
                <c:pt idx="820">
                  <c:v>2283.2369942196533</c:v>
                </c:pt>
                <c:pt idx="821">
                  <c:v>2293.5779816513759</c:v>
                </c:pt>
                <c:pt idx="822">
                  <c:v>2298.8505747126437</c:v>
                </c:pt>
                <c:pt idx="823">
                  <c:v>2298.8505747126437</c:v>
                </c:pt>
                <c:pt idx="824">
                  <c:v>2314.102564102564</c:v>
                </c:pt>
                <c:pt idx="825">
                  <c:v>2518.2481751824816</c:v>
                </c:pt>
                <c:pt idx="826">
                  <c:v>2687.5</c:v>
                </c:pt>
                <c:pt idx="827">
                  <c:v>2793.8066465256798</c:v>
                </c:pt>
                <c:pt idx="828">
                  <c:v>3029.2171995589856</c:v>
                </c:pt>
                <c:pt idx="829">
                  <c:v>3057.5643621637259</c:v>
                </c:pt>
                <c:pt idx="830">
                  <c:v>3876.1932311252531</c:v>
                </c:pt>
                <c:pt idx="831">
                  <c:v>3891.0499351491571</c:v>
                </c:pt>
                <c:pt idx="832">
                  <c:v>3901.2168933428775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8E-4F1F-809E-4E302D262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7082944"/>
        <c:axId val="1767084608"/>
      </c:scatterChart>
      <c:valAx>
        <c:axId val="176708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7084608"/>
        <c:crosses val="autoZero"/>
        <c:crossBetween val="midCat"/>
      </c:valAx>
      <c:valAx>
        <c:axId val="1767084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Price per sqft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708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K'!$I$1</c:f>
              <c:strCache>
                <c:ptCount val="1"/>
                <c:pt idx="0">
                  <c:v>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'Part K'!$H$2:$H$455</c:f>
              <c:numCache>
                <c:formatCode>General</c:formatCode>
                <c:ptCount val="454"/>
                <c:pt idx="0">
                  <c:v>16.700792647427498</c:v>
                </c:pt>
                <c:pt idx="1">
                  <c:v>17.328796469500297</c:v>
                </c:pt>
                <c:pt idx="2">
                  <c:v>16.781032991152756</c:v>
                </c:pt>
                <c:pt idx="3">
                  <c:v>3.8360050299265698</c:v>
                </c:pt>
                <c:pt idx="4">
                  <c:v>16.802296818721622</c:v>
                </c:pt>
                <c:pt idx="5">
                  <c:v>17.343774985079385</c:v>
                </c:pt>
                <c:pt idx="6">
                  <c:v>3.8632025432926156</c:v>
                </c:pt>
                <c:pt idx="7">
                  <c:v>17.328796469500297</c:v>
                </c:pt>
                <c:pt idx="8">
                  <c:v>17.343774985079385</c:v>
                </c:pt>
                <c:pt idx="9">
                  <c:v>17.343774985079385</c:v>
                </c:pt>
                <c:pt idx="10">
                  <c:v>16.438175125963582</c:v>
                </c:pt>
                <c:pt idx="11">
                  <c:v>16.802296818721622</c:v>
                </c:pt>
                <c:pt idx="12">
                  <c:v>17.328796469500297</c:v>
                </c:pt>
                <c:pt idx="13">
                  <c:v>3.7900472031552468</c:v>
                </c:pt>
                <c:pt idx="14">
                  <c:v>20.542772680910584</c:v>
                </c:pt>
                <c:pt idx="15">
                  <c:v>4.7296313317003813</c:v>
                </c:pt>
                <c:pt idx="16">
                  <c:v>4.75928563835211</c:v>
                </c:pt>
                <c:pt idx="17">
                  <c:v>21.777162742438023</c:v>
                </c:pt>
                <c:pt idx="18">
                  <c:v>27.44379009334008</c:v>
                </c:pt>
                <c:pt idx="19">
                  <c:v>2.7704121711400878</c:v>
                </c:pt>
                <c:pt idx="20">
                  <c:v>4.2433042467881341</c:v>
                </c:pt>
                <c:pt idx="21">
                  <c:v>2.8722872123009902</c:v>
                </c:pt>
                <c:pt idx="22">
                  <c:v>9.0777425785039725</c:v>
                </c:pt>
                <c:pt idx="23">
                  <c:v>4.9322708247101925</c:v>
                </c:pt>
                <c:pt idx="24">
                  <c:v>4.390926972579372</c:v>
                </c:pt>
                <c:pt idx="25">
                  <c:v>9.6494899293661334</c:v>
                </c:pt>
                <c:pt idx="26">
                  <c:v>46.211863772492322</c:v>
                </c:pt>
                <c:pt idx="27">
                  <c:v>6.6802480589449864</c:v>
                </c:pt>
                <c:pt idx="28">
                  <c:v>4.2825810097717554</c:v>
                </c:pt>
                <c:pt idx="29">
                  <c:v>4.8648278112952568</c:v>
                </c:pt>
                <c:pt idx="30">
                  <c:v>9.3528740984517302</c:v>
                </c:pt>
                <c:pt idx="31">
                  <c:v>17.11934714622592</c:v>
                </c:pt>
                <c:pt idx="32">
                  <c:v>25.449079334387495</c:v>
                </c:pt>
                <c:pt idx="33">
                  <c:v>4.6835278626840955</c:v>
                </c:pt>
                <c:pt idx="34">
                  <c:v>2.7834098659022928</c:v>
                </c:pt>
                <c:pt idx="35">
                  <c:v>0.67920184314786058</c:v>
                </c:pt>
                <c:pt idx="36">
                  <c:v>7.5163699922156582</c:v>
                </c:pt>
                <c:pt idx="37">
                  <c:v>4.1722308647022031</c:v>
                </c:pt>
                <c:pt idx="38">
                  <c:v>4.3621196139684271</c:v>
                </c:pt>
                <c:pt idx="39">
                  <c:v>13.234041719887408</c:v>
                </c:pt>
                <c:pt idx="40">
                  <c:v>21.823914968311634</c:v>
                </c:pt>
                <c:pt idx="41">
                  <c:v>0.67959515293722816</c:v>
                </c:pt>
                <c:pt idx="42">
                  <c:v>3.8936215091611746</c:v>
                </c:pt>
                <c:pt idx="43">
                  <c:v>4.1715367593421835</c:v>
                </c:pt>
                <c:pt idx="44">
                  <c:v>17.219113039511697</c:v>
                </c:pt>
                <c:pt idx="45">
                  <c:v>15.566564733548947</c:v>
                </c:pt>
                <c:pt idx="46">
                  <c:v>4.3580975418032635</c:v>
                </c:pt>
                <c:pt idx="47">
                  <c:v>21.074731656283127</c:v>
                </c:pt>
                <c:pt idx="48">
                  <c:v>9.1927491044592031</c:v>
                </c:pt>
                <c:pt idx="49">
                  <c:v>9.9776575388377182</c:v>
                </c:pt>
                <c:pt idx="50">
                  <c:v>16.713950109050046</c:v>
                </c:pt>
                <c:pt idx="51">
                  <c:v>65.786212928593997</c:v>
                </c:pt>
                <c:pt idx="52">
                  <c:v>4.2053663822824383</c:v>
                </c:pt>
                <c:pt idx="53">
                  <c:v>31.803199988599669</c:v>
                </c:pt>
                <c:pt idx="54">
                  <c:v>4.219960007426633</c:v>
                </c:pt>
                <c:pt idx="55">
                  <c:v>4.4822228141300346</c:v>
                </c:pt>
                <c:pt idx="56">
                  <c:v>4.957337170138616</c:v>
                </c:pt>
                <c:pt idx="57">
                  <c:v>0.88870079343019515</c:v>
                </c:pt>
                <c:pt idx="58">
                  <c:v>4.0087620431880406</c:v>
                </c:pt>
                <c:pt idx="59">
                  <c:v>0.68854666282679644</c:v>
                </c:pt>
                <c:pt idx="60">
                  <c:v>17.190952571659412</c:v>
                </c:pt>
                <c:pt idx="61">
                  <c:v>4.855816234097361</c:v>
                </c:pt>
                <c:pt idx="62">
                  <c:v>18.272525109831154</c:v>
                </c:pt>
                <c:pt idx="63">
                  <c:v>8.9036208367119265</c:v>
                </c:pt>
                <c:pt idx="64">
                  <c:v>4.8587578040766033</c:v>
                </c:pt>
                <c:pt idx="65">
                  <c:v>8.5616762624957019</c:v>
                </c:pt>
                <c:pt idx="66">
                  <c:v>21.528599559760476</c:v>
                </c:pt>
                <c:pt idx="67">
                  <c:v>3.8826764464112919</c:v>
                </c:pt>
                <c:pt idx="68">
                  <c:v>24.792905172666615</c:v>
                </c:pt>
                <c:pt idx="69">
                  <c:v>9.4651635225774413</c:v>
                </c:pt>
                <c:pt idx="70">
                  <c:v>12.507261959642568</c:v>
                </c:pt>
                <c:pt idx="71">
                  <c:v>4.8997306239739462</c:v>
                </c:pt>
                <c:pt idx="72">
                  <c:v>5.8000728908555113</c:v>
                </c:pt>
                <c:pt idx="73">
                  <c:v>4.8703894705050281</c:v>
                </c:pt>
                <c:pt idx="74">
                  <c:v>16.94978464716058</c:v>
                </c:pt>
                <c:pt idx="75">
                  <c:v>0.33242946792669437</c:v>
                </c:pt>
                <c:pt idx="76">
                  <c:v>2.7642161274432393</c:v>
                </c:pt>
                <c:pt idx="77">
                  <c:v>9.5160966690413993</c:v>
                </c:pt>
                <c:pt idx="78">
                  <c:v>4.3972099195728003</c:v>
                </c:pt>
                <c:pt idx="79">
                  <c:v>17.6993499206793</c:v>
                </c:pt>
                <c:pt idx="80">
                  <c:v>18.776221382085883</c:v>
                </c:pt>
                <c:pt idx="81">
                  <c:v>1.9342939560147341</c:v>
                </c:pt>
                <c:pt idx="82">
                  <c:v>4.1414264280073354</c:v>
                </c:pt>
                <c:pt idx="83">
                  <c:v>4.2433042467881341</c:v>
                </c:pt>
                <c:pt idx="84">
                  <c:v>15.418605871271691</c:v>
                </c:pt>
                <c:pt idx="85">
                  <c:v>0.7969017157711511</c:v>
                </c:pt>
                <c:pt idx="86">
                  <c:v>18.159827469922938</c:v>
                </c:pt>
                <c:pt idx="87">
                  <c:v>3.3150600132752688</c:v>
                </c:pt>
                <c:pt idx="88">
                  <c:v>1.2377459006706633</c:v>
                </c:pt>
                <c:pt idx="89">
                  <c:v>3.9893269684890056</c:v>
                </c:pt>
                <c:pt idx="90">
                  <c:v>20.3983225134685</c:v>
                </c:pt>
                <c:pt idx="91">
                  <c:v>4.2555770503660924</c:v>
                </c:pt>
                <c:pt idx="92">
                  <c:v>4.1998301048579307</c:v>
                </c:pt>
                <c:pt idx="93">
                  <c:v>20.3983225134685</c:v>
                </c:pt>
                <c:pt idx="94">
                  <c:v>9.3372950021264884</c:v>
                </c:pt>
                <c:pt idx="95">
                  <c:v>4.9529931015815603</c:v>
                </c:pt>
                <c:pt idx="96">
                  <c:v>15.643988018129535</c:v>
                </c:pt>
                <c:pt idx="97">
                  <c:v>10.232313821507404</c:v>
                </c:pt>
                <c:pt idx="98">
                  <c:v>17.579016712512868</c:v>
                </c:pt>
                <c:pt idx="99">
                  <c:v>2.5442998167467232</c:v>
                </c:pt>
                <c:pt idx="100">
                  <c:v>15.756458695044454</c:v>
                </c:pt>
                <c:pt idx="101">
                  <c:v>47.723296735360343</c:v>
                </c:pt>
                <c:pt idx="102">
                  <c:v>4.0971910864741776</c:v>
                </c:pt>
                <c:pt idx="103">
                  <c:v>4.6374849053061471</c:v>
                </c:pt>
                <c:pt idx="104">
                  <c:v>9.4027889139035796</c:v>
                </c:pt>
                <c:pt idx="105">
                  <c:v>2.1450169257418228</c:v>
                </c:pt>
                <c:pt idx="106">
                  <c:v>5.3188473572932704</c:v>
                </c:pt>
                <c:pt idx="107">
                  <c:v>1.5661729223060343</c:v>
                </c:pt>
                <c:pt idx="108">
                  <c:v>4.6354003620158917</c:v>
                </c:pt>
                <c:pt idx="109">
                  <c:v>4.4437079177076555</c:v>
                </c:pt>
                <c:pt idx="110">
                  <c:v>3.4892831333555501</c:v>
                </c:pt>
                <c:pt idx="111">
                  <c:v>4.9175560396714619</c:v>
                </c:pt>
                <c:pt idx="112">
                  <c:v>0.93111593113787383</c:v>
                </c:pt>
                <c:pt idx="113">
                  <c:v>4.9896188513998947</c:v>
                </c:pt>
                <c:pt idx="114">
                  <c:v>0.50314113044255349</c:v>
                </c:pt>
                <c:pt idx="115">
                  <c:v>16.392491523332158</c:v>
                </c:pt>
                <c:pt idx="116">
                  <c:v>3.4591897785905266</c:v>
                </c:pt>
                <c:pt idx="117">
                  <c:v>2.6975368112527107</c:v>
                </c:pt>
                <c:pt idx="118">
                  <c:v>17.437814311564416</c:v>
                </c:pt>
                <c:pt idx="119">
                  <c:v>7.4846200062305979</c:v>
                </c:pt>
                <c:pt idx="120">
                  <c:v>35.809203929692465</c:v>
                </c:pt>
                <c:pt idx="121">
                  <c:v>16.739590920759699</c:v>
                </c:pt>
                <c:pt idx="122">
                  <c:v>20.341269420767105</c:v>
                </c:pt>
                <c:pt idx="123">
                  <c:v>17.122052921241753</c:v>
                </c:pt>
                <c:pt idx="124">
                  <c:v>10.935080744813749</c:v>
                </c:pt>
                <c:pt idx="125">
                  <c:v>16.373870136521944</c:v>
                </c:pt>
                <c:pt idx="126">
                  <c:v>6.5604363362750089</c:v>
                </c:pt>
                <c:pt idx="127">
                  <c:v>6.4093370475021727</c:v>
                </c:pt>
                <c:pt idx="128">
                  <c:v>21.495718799032232</c:v>
                </c:pt>
                <c:pt idx="129">
                  <c:v>4.984746006564567</c:v>
                </c:pt>
                <c:pt idx="130">
                  <c:v>4.436213327393185</c:v>
                </c:pt>
                <c:pt idx="131">
                  <c:v>27.814356003010328</c:v>
                </c:pt>
                <c:pt idx="132">
                  <c:v>1.9103282379569231</c:v>
                </c:pt>
                <c:pt idx="133">
                  <c:v>5.803382019034153</c:v>
                </c:pt>
                <c:pt idx="134">
                  <c:v>4.5629662514964515</c:v>
                </c:pt>
                <c:pt idx="135">
                  <c:v>5.0813816041716482</c:v>
                </c:pt>
                <c:pt idx="136">
                  <c:v>56.638673438991155</c:v>
                </c:pt>
                <c:pt idx="137">
                  <c:v>5.9192522912348799</c:v>
                </c:pt>
                <c:pt idx="138">
                  <c:v>2.3745820873874388</c:v>
                </c:pt>
                <c:pt idx="139">
                  <c:v>4.7286077494834577</c:v>
                </c:pt>
                <c:pt idx="140">
                  <c:v>0.64495910327833883</c:v>
                </c:pt>
                <c:pt idx="141">
                  <c:v>0.84006732232110459</c:v>
                </c:pt>
                <c:pt idx="142">
                  <c:v>20.222529821118982</c:v>
                </c:pt>
                <c:pt idx="143">
                  <c:v>60.233209907266271</c:v>
                </c:pt>
                <c:pt idx="144">
                  <c:v>13.514600050217577</c:v>
                </c:pt>
                <c:pt idx="145">
                  <c:v>2.4674258891470906</c:v>
                </c:pt>
                <c:pt idx="146">
                  <c:v>1.900137427370981</c:v>
                </c:pt>
                <c:pt idx="147">
                  <c:v>2.6300555885995962</c:v>
                </c:pt>
                <c:pt idx="148">
                  <c:v>0.93919488000829299</c:v>
                </c:pt>
                <c:pt idx="149">
                  <c:v>1.9293792011277446</c:v>
                </c:pt>
                <c:pt idx="150">
                  <c:v>3.7196706061132891</c:v>
                </c:pt>
                <c:pt idx="151">
                  <c:v>3.8957052386173601</c:v>
                </c:pt>
                <c:pt idx="152">
                  <c:v>4.5787898429186393</c:v>
                </c:pt>
                <c:pt idx="153">
                  <c:v>16.453669967149949</c:v>
                </c:pt>
                <c:pt idx="154">
                  <c:v>35.769228499273439</c:v>
                </c:pt>
                <c:pt idx="155">
                  <c:v>14.116444843793904</c:v>
                </c:pt>
                <c:pt idx="156">
                  <c:v>1.9646174287365992</c:v>
                </c:pt>
                <c:pt idx="157">
                  <c:v>5.8080203704929207</c:v>
                </c:pt>
                <c:pt idx="158">
                  <c:v>7.4939156978634349</c:v>
                </c:pt>
                <c:pt idx="159">
                  <c:v>6.9558225460919862</c:v>
                </c:pt>
                <c:pt idx="160">
                  <c:v>4.9071560207608558</c:v>
                </c:pt>
                <c:pt idx="161">
                  <c:v>2.7908053945485216</c:v>
                </c:pt>
                <c:pt idx="162">
                  <c:v>16.697119105944079</c:v>
                </c:pt>
                <c:pt idx="163">
                  <c:v>2.4555171838373107</c:v>
                </c:pt>
                <c:pt idx="164">
                  <c:v>1.8901830165930833</c:v>
                </c:pt>
                <c:pt idx="165">
                  <c:v>10.324423464633208</c:v>
                </c:pt>
                <c:pt idx="166">
                  <c:v>60.960461282250698</c:v>
                </c:pt>
                <c:pt idx="167">
                  <c:v>1.1839198248319736</c:v>
                </c:pt>
                <c:pt idx="168">
                  <c:v>0.69259960066692816</c:v>
                </c:pt>
                <c:pt idx="169">
                  <c:v>18.533399780967482</c:v>
                </c:pt>
                <c:pt idx="170">
                  <c:v>1.7938561135438043</c:v>
                </c:pt>
                <c:pt idx="171">
                  <c:v>15.682865795945267</c:v>
                </c:pt>
                <c:pt idx="172">
                  <c:v>2.3736830263649829</c:v>
                </c:pt>
                <c:pt idx="173">
                  <c:v>1.8137573352659275</c:v>
                </c:pt>
                <c:pt idx="174">
                  <c:v>31.82027628420763</c:v>
                </c:pt>
                <c:pt idx="175">
                  <c:v>2.4201978842679006</c:v>
                </c:pt>
                <c:pt idx="176">
                  <c:v>1.3035315653464221</c:v>
                </c:pt>
                <c:pt idx="177">
                  <c:v>7.3531239427444808</c:v>
                </c:pt>
                <c:pt idx="178">
                  <c:v>7.44390246694668</c:v>
                </c:pt>
                <c:pt idx="179">
                  <c:v>20.299395175780138</c:v>
                </c:pt>
                <c:pt idx="180">
                  <c:v>14.602017945816822</c:v>
                </c:pt>
                <c:pt idx="181">
                  <c:v>17.828875887859876</c:v>
                </c:pt>
                <c:pt idx="182">
                  <c:v>2.2695829457565728</c:v>
                </c:pt>
                <c:pt idx="183">
                  <c:v>22.985759557610706</c:v>
                </c:pt>
                <c:pt idx="184">
                  <c:v>15.507210559075311</c:v>
                </c:pt>
                <c:pt idx="185">
                  <c:v>3.0653724123541197</c:v>
                </c:pt>
                <c:pt idx="186">
                  <c:v>3.2807859041669647</c:v>
                </c:pt>
                <c:pt idx="187">
                  <c:v>30.04716202444985</c:v>
                </c:pt>
                <c:pt idx="188">
                  <c:v>2.4441967492449548</c:v>
                </c:pt>
                <c:pt idx="189">
                  <c:v>1.2380094155722641</c:v>
                </c:pt>
                <c:pt idx="190">
                  <c:v>10.206223756623569</c:v>
                </c:pt>
                <c:pt idx="191">
                  <c:v>9.9548773535118631</c:v>
                </c:pt>
                <c:pt idx="192">
                  <c:v>5.2361312208845128</c:v>
                </c:pt>
                <c:pt idx="193">
                  <c:v>42.419925349599986</c:v>
                </c:pt>
                <c:pt idx="194">
                  <c:v>3.1823625335419043</c:v>
                </c:pt>
                <c:pt idx="195">
                  <c:v>57.174917013900917</c:v>
                </c:pt>
                <c:pt idx="196">
                  <c:v>2.1504356877330792</c:v>
                </c:pt>
                <c:pt idx="197">
                  <c:v>12.091386968272566</c:v>
                </c:pt>
                <c:pt idx="198">
                  <c:v>3.7789788930014065</c:v>
                </c:pt>
                <c:pt idx="199">
                  <c:v>1.6894756611622819</c:v>
                </c:pt>
                <c:pt idx="200">
                  <c:v>0.64741253048280289</c:v>
                </c:pt>
                <c:pt idx="201">
                  <c:v>1.8021122409564247</c:v>
                </c:pt>
                <c:pt idx="202">
                  <c:v>18.487295015267826</c:v>
                </c:pt>
                <c:pt idx="203">
                  <c:v>15.017239091340322</c:v>
                </c:pt>
                <c:pt idx="204">
                  <c:v>7.44390246694668</c:v>
                </c:pt>
                <c:pt idx="205">
                  <c:v>4.1535654238442099</c:v>
                </c:pt>
                <c:pt idx="206">
                  <c:v>18.632284388894373</c:v>
                </c:pt>
                <c:pt idx="207">
                  <c:v>4.1430924328111614</c:v>
                </c:pt>
                <c:pt idx="208">
                  <c:v>25.017317311550286</c:v>
                </c:pt>
                <c:pt idx="209">
                  <c:v>1.052663460627637</c:v>
                </c:pt>
                <c:pt idx="210">
                  <c:v>10.264809506091851</c:v>
                </c:pt>
                <c:pt idx="211">
                  <c:v>65.100572360464525</c:v>
                </c:pt>
                <c:pt idx="212">
                  <c:v>4.1587193202436685</c:v>
                </c:pt>
                <c:pt idx="213">
                  <c:v>0.63214017370797615</c:v>
                </c:pt>
                <c:pt idx="214">
                  <c:v>1.859483634226734</c:v>
                </c:pt>
                <c:pt idx="215">
                  <c:v>2.3277602257449401</c:v>
                </c:pt>
                <c:pt idx="216">
                  <c:v>0.59155801561459787</c:v>
                </c:pt>
                <c:pt idx="217">
                  <c:v>2.1262738496601123</c:v>
                </c:pt>
                <c:pt idx="218">
                  <c:v>25.929589242585283</c:v>
                </c:pt>
                <c:pt idx="219">
                  <c:v>1.7385673923576646</c:v>
                </c:pt>
                <c:pt idx="220">
                  <c:v>51.479155911856523</c:v>
                </c:pt>
                <c:pt idx="221">
                  <c:v>6.5707973013774028</c:v>
                </c:pt>
                <c:pt idx="222">
                  <c:v>2.5168457931695802</c:v>
                </c:pt>
                <c:pt idx="223">
                  <c:v>2.0065316054407152</c:v>
                </c:pt>
                <c:pt idx="224">
                  <c:v>8.1547431405716839</c:v>
                </c:pt>
                <c:pt idx="225">
                  <c:v>20.097218912156276</c:v>
                </c:pt>
                <c:pt idx="226">
                  <c:v>66.312907683005307</c:v>
                </c:pt>
                <c:pt idx="227">
                  <c:v>3.300630610830638</c:v>
                </c:pt>
                <c:pt idx="228">
                  <c:v>36.494236511868344</c:v>
                </c:pt>
                <c:pt idx="229">
                  <c:v>1.3518308366402658</c:v>
                </c:pt>
                <c:pt idx="230">
                  <c:v>17.371737290053531</c:v>
                </c:pt>
                <c:pt idx="231">
                  <c:v>16.469648892628527</c:v>
                </c:pt>
                <c:pt idx="232">
                  <c:v>16.195443625057383</c:v>
                </c:pt>
                <c:pt idx="233">
                  <c:v>7.3762217370844567</c:v>
                </c:pt>
                <c:pt idx="234">
                  <c:v>7.0075133162021395</c:v>
                </c:pt>
                <c:pt idx="235">
                  <c:v>2.0773951632845238</c:v>
                </c:pt>
                <c:pt idx="236">
                  <c:v>8.1547431405716839</c:v>
                </c:pt>
                <c:pt idx="237">
                  <c:v>30.23555995807525</c:v>
                </c:pt>
                <c:pt idx="238">
                  <c:v>2.1128329052432102</c:v>
                </c:pt>
                <c:pt idx="239">
                  <c:v>0.93893586541565965</c:v>
                </c:pt>
                <c:pt idx="240">
                  <c:v>4.4830273052187231</c:v>
                </c:pt>
                <c:pt idx="241">
                  <c:v>1.5458378917586939</c:v>
                </c:pt>
                <c:pt idx="242">
                  <c:v>4.3277100550244061</c:v>
                </c:pt>
                <c:pt idx="243">
                  <c:v>16.872912637968945</c:v>
                </c:pt>
                <c:pt idx="244">
                  <c:v>0.84731385823593564</c:v>
                </c:pt>
                <c:pt idx="245">
                  <c:v>18.122150196881567</c:v>
                </c:pt>
                <c:pt idx="246">
                  <c:v>4.430872236274757</c:v>
                </c:pt>
                <c:pt idx="247">
                  <c:v>20.016613948083958</c:v>
                </c:pt>
                <c:pt idx="248">
                  <c:v>0.20673899074555524</c:v>
                </c:pt>
                <c:pt idx="249">
                  <c:v>16.881155373812419</c:v>
                </c:pt>
                <c:pt idx="250">
                  <c:v>16.764998642109902</c:v>
                </c:pt>
                <c:pt idx="251">
                  <c:v>8.1942629807093326</c:v>
                </c:pt>
                <c:pt idx="252">
                  <c:v>5.6825338453004743</c:v>
                </c:pt>
                <c:pt idx="253">
                  <c:v>1.6405213046788423</c:v>
                </c:pt>
                <c:pt idx="254">
                  <c:v>3.7104019481954369</c:v>
                </c:pt>
                <c:pt idx="255">
                  <c:v>3.839145301439542</c:v>
                </c:pt>
                <c:pt idx="256">
                  <c:v>12.061186742475563</c:v>
                </c:pt>
                <c:pt idx="257">
                  <c:v>0.81445438320094721</c:v>
                </c:pt>
                <c:pt idx="258">
                  <c:v>30.536603816412832</c:v>
                </c:pt>
                <c:pt idx="259">
                  <c:v>4.5816766694481252</c:v>
                </c:pt>
                <c:pt idx="260">
                  <c:v>5.6749054435097328</c:v>
                </c:pt>
                <c:pt idx="261">
                  <c:v>0.54886506732817608</c:v>
                </c:pt>
                <c:pt idx="262">
                  <c:v>3.7067068092189182</c:v>
                </c:pt>
                <c:pt idx="263">
                  <c:v>33.917733582945218</c:v>
                </c:pt>
                <c:pt idx="264">
                  <c:v>4.8239686478809531</c:v>
                </c:pt>
                <c:pt idx="265">
                  <c:v>5.4028535205432089</c:v>
                </c:pt>
                <c:pt idx="266">
                  <c:v>23.231786191211828</c:v>
                </c:pt>
                <c:pt idx="267">
                  <c:v>11.419809956452024</c:v>
                </c:pt>
                <c:pt idx="268">
                  <c:v>7.3259173419633115</c:v>
                </c:pt>
                <c:pt idx="269">
                  <c:v>1.6192553755837122</c:v>
                </c:pt>
                <c:pt idx="270">
                  <c:v>17.598632843646612</c:v>
                </c:pt>
                <c:pt idx="271">
                  <c:v>21.114428929302115</c:v>
                </c:pt>
                <c:pt idx="272">
                  <c:v>1.6124867296041887</c:v>
                </c:pt>
                <c:pt idx="273">
                  <c:v>3.2505405636905578</c:v>
                </c:pt>
                <c:pt idx="274">
                  <c:v>2.4573283519688998</c:v>
                </c:pt>
                <c:pt idx="275">
                  <c:v>2.8133690678085816</c:v>
                </c:pt>
                <c:pt idx="276">
                  <c:v>7.1457137726879845</c:v>
                </c:pt>
                <c:pt idx="277">
                  <c:v>16.738917827994346</c:v>
                </c:pt>
                <c:pt idx="278">
                  <c:v>0.61045684485151153</c:v>
                </c:pt>
                <c:pt idx="279">
                  <c:v>20.391562887326117</c:v>
                </c:pt>
                <c:pt idx="280">
                  <c:v>4.0745003202640779</c:v>
                </c:pt>
                <c:pt idx="281">
                  <c:v>10.535991890724901</c:v>
                </c:pt>
                <c:pt idx="282">
                  <c:v>6.8473526483913369</c:v>
                </c:pt>
                <c:pt idx="283">
                  <c:v>7.1064098164909648</c:v>
                </c:pt>
                <c:pt idx="284">
                  <c:v>31.226043116900094</c:v>
                </c:pt>
                <c:pt idx="285">
                  <c:v>5.2540036091328348</c:v>
                </c:pt>
                <c:pt idx="286">
                  <c:v>2.150823162368602</c:v>
                </c:pt>
                <c:pt idx="287">
                  <c:v>5.8201430024652909</c:v>
                </c:pt>
                <c:pt idx="288">
                  <c:v>1.0687564356788883</c:v>
                </c:pt>
                <c:pt idx="289">
                  <c:v>17.157180550472038</c:v>
                </c:pt>
                <c:pt idx="290">
                  <c:v>5.9679870110926547</c:v>
                </c:pt>
                <c:pt idx="291">
                  <c:v>2.7070015694496155</c:v>
                </c:pt>
                <c:pt idx="292">
                  <c:v>1.0175587493774061</c:v>
                </c:pt>
                <c:pt idx="293">
                  <c:v>7.4691128079718263</c:v>
                </c:pt>
                <c:pt idx="294">
                  <c:v>0.85265118264896556</c:v>
                </c:pt>
                <c:pt idx="295">
                  <c:v>5.126902087622546</c:v>
                </c:pt>
                <c:pt idx="296">
                  <c:v>4.2757919584403146</c:v>
                </c:pt>
                <c:pt idx="297">
                  <c:v>2.8221756265842681</c:v>
                </c:pt>
                <c:pt idx="298">
                  <c:v>0.69917213245428589</c:v>
                </c:pt>
                <c:pt idx="299">
                  <c:v>3.5263747479120564</c:v>
                </c:pt>
                <c:pt idx="300">
                  <c:v>15.844977531425775</c:v>
                </c:pt>
                <c:pt idx="301">
                  <c:v>4.3163546936179573</c:v>
                </c:pt>
                <c:pt idx="302">
                  <c:v>2.4629561008081309</c:v>
                </c:pt>
                <c:pt idx="303">
                  <c:v>0.64068120759031655</c:v>
                </c:pt>
                <c:pt idx="304">
                  <c:v>18.770321261307249</c:v>
                </c:pt>
                <c:pt idx="305">
                  <c:v>10.899878476639778</c:v>
                </c:pt>
                <c:pt idx="306">
                  <c:v>1.5616284068152864</c:v>
                </c:pt>
                <c:pt idx="307">
                  <c:v>9.1456017216864556</c:v>
                </c:pt>
                <c:pt idx="308">
                  <c:v>32.644646572685211</c:v>
                </c:pt>
                <c:pt idx="309">
                  <c:v>1.9447164831493864</c:v>
                </c:pt>
                <c:pt idx="310">
                  <c:v>18.978216250824282</c:v>
                </c:pt>
                <c:pt idx="311">
                  <c:v>12.168178199334331</c:v>
                </c:pt>
                <c:pt idx="312">
                  <c:v>19.567738145178275</c:v>
                </c:pt>
                <c:pt idx="313">
                  <c:v>1.8582283110659013</c:v>
                </c:pt>
                <c:pt idx="314">
                  <c:v>6.9650407105745362</c:v>
                </c:pt>
                <c:pt idx="315">
                  <c:v>8.9989436537370384</c:v>
                </c:pt>
                <c:pt idx="316">
                  <c:v>24.724006178528242</c:v>
                </c:pt>
                <c:pt idx="317">
                  <c:v>9.2374788903729073</c:v>
                </c:pt>
                <c:pt idx="318">
                  <c:v>7.733251556771048</c:v>
                </c:pt>
                <c:pt idx="319">
                  <c:v>2.0607190672956728</c:v>
                </c:pt>
                <c:pt idx="320">
                  <c:v>3.4394865362546634</c:v>
                </c:pt>
                <c:pt idx="321">
                  <c:v>0.24232584422235148</c:v>
                </c:pt>
                <c:pt idx="322">
                  <c:v>12.006268083836076</c:v>
                </c:pt>
                <c:pt idx="323">
                  <c:v>2.6682047795707327</c:v>
                </c:pt>
                <c:pt idx="324">
                  <c:v>9.2007916737164237</c:v>
                </c:pt>
                <c:pt idx="325">
                  <c:v>2.3557176599241334</c:v>
                </c:pt>
                <c:pt idx="326">
                  <c:v>1.0792012375254869</c:v>
                </c:pt>
                <c:pt idx="327">
                  <c:v>8.3928934054266158</c:v>
                </c:pt>
                <c:pt idx="328">
                  <c:v>2.5078826987541785</c:v>
                </c:pt>
                <c:pt idx="329">
                  <c:v>16.259673134360948</c:v>
                </c:pt>
                <c:pt idx="330">
                  <c:v>12.370082400889066</c:v>
                </c:pt>
                <c:pt idx="331">
                  <c:v>24.243128813723946</c:v>
                </c:pt>
                <c:pt idx="332">
                  <c:v>19.436771243332114</c:v>
                </c:pt>
                <c:pt idx="333">
                  <c:v>7.9664628682180139</c:v>
                </c:pt>
                <c:pt idx="334">
                  <c:v>1.1889849933478502</c:v>
                </c:pt>
                <c:pt idx="335">
                  <c:v>0.7139610398388494</c:v>
                </c:pt>
                <c:pt idx="336">
                  <c:v>22.434531793475983</c:v>
                </c:pt>
                <c:pt idx="337">
                  <c:v>1.978026012758118</c:v>
                </c:pt>
                <c:pt idx="338">
                  <c:v>1.8136061432358297</c:v>
                </c:pt>
                <c:pt idx="339">
                  <c:v>1.4239421068632403</c:v>
                </c:pt>
                <c:pt idx="340">
                  <c:v>3.3136499777404733</c:v>
                </c:pt>
                <c:pt idx="341">
                  <c:v>24.958404001048617</c:v>
                </c:pt>
                <c:pt idx="342">
                  <c:v>8.0008323633683212</c:v>
                </c:pt>
                <c:pt idx="343">
                  <c:v>0.69291341359961511</c:v>
                </c:pt>
                <c:pt idx="344">
                  <c:v>1.5158446432838293</c:v>
                </c:pt>
                <c:pt idx="345">
                  <c:v>19.432724100065986</c:v>
                </c:pt>
                <c:pt idx="346">
                  <c:v>10.787094687177273</c:v>
                </c:pt>
                <c:pt idx="347">
                  <c:v>4.6336208101342544</c:v>
                </c:pt>
                <c:pt idx="348">
                  <c:v>5.6825338453004743</c:v>
                </c:pt>
                <c:pt idx="349">
                  <c:v>2.9950942027214018</c:v>
                </c:pt>
                <c:pt idx="350">
                  <c:v>1.5158446432838293</c:v>
                </c:pt>
                <c:pt idx="351">
                  <c:v>31.558019655826815</c:v>
                </c:pt>
                <c:pt idx="352">
                  <c:v>1.1882437158950037</c:v>
                </c:pt>
                <c:pt idx="353">
                  <c:v>0.61029522381803192</c:v>
                </c:pt>
                <c:pt idx="354">
                  <c:v>2.1820026058174742</c:v>
                </c:pt>
                <c:pt idx="355">
                  <c:v>22.161422765932841</c:v>
                </c:pt>
                <c:pt idx="356">
                  <c:v>1.9872909883406353</c:v>
                </c:pt>
                <c:pt idx="357">
                  <c:v>10.535822142332119</c:v>
                </c:pt>
                <c:pt idx="358">
                  <c:v>1.5612317490351764</c:v>
                </c:pt>
                <c:pt idx="359">
                  <c:v>14.003855752067162</c:v>
                </c:pt>
                <c:pt idx="360">
                  <c:v>1.4650990077516386</c:v>
                </c:pt>
                <c:pt idx="361">
                  <c:v>4.0994031137461899</c:v>
                </c:pt>
                <c:pt idx="362">
                  <c:v>1.513849745184459</c:v>
                </c:pt>
                <c:pt idx="363">
                  <c:v>5.7686676377776651</c:v>
                </c:pt>
                <c:pt idx="364">
                  <c:v>36.531534671827757</c:v>
                </c:pt>
                <c:pt idx="365">
                  <c:v>1.2671493172127282</c:v>
                </c:pt>
                <c:pt idx="366">
                  <c:v>14.286166511395928</c:v>
                </c:pt>
                <c:pt idx="367">
                  <c:v>7.421898074652276</c:v>
                </c:pt>
                <c:pt idx="368">
                  <c:v>7.421898074652276</c:v>
                </c:pt>
                <c:pt idx="369">
                  <c:v>2.5654915432145335</c:v>
                </c:pt>
                <c:pt idx="370">
                  <c:v>1.8272378477435249</c:v>
                </c:pt>
                <c:pt idx="371">
                  <c:v>11.818332282626699</c:v>
                </c:pt>
                <c:pt idx="372">
                  <c:v>7.7076484048489471</c:v>
                </c:pt>
                <c:pt idx="373">
                  <c:v>10.613357541309034</c:v>
                </c:pt>
                <c:pt idx="374">
                  <c:v>0.41425745503469602</c:v>
                </c:pt>
                <c:pt idx="375">
                  <c:v>0.52369150603757886</c:v>
                </c:pt>
                <c:pt idx="376">
                  <c:v>11.291730497443119</c:v>
                </c:pt>
                <c:pt idx="377">
                  <c:v>7.0993603243562742</c:v>
                </c:pt>
                <c:pt idx="378">
                  <c:v>3.9181963078947142</c:v>
                </c:pt>
                <c:pt idx="379">
                  <c:v>0.28209430781099343</c:v>
                </c:pt>
                <c:pt idx="380">
                  <c:v>2.5358575557759604</c:v>
                </c:pt>
                <c:pt idx="381">
                  <c:v>1.0943220599278025</c:v>
                </c:pt>
                <c:pt idx="382">
                  <c:v>1.3913090933710304</c:v>
                </c:pt>
                <c:pt idx="383">
                  <c:v>13.438117449660725</c:v>
                </c:pt>
                <c:pt idx="384">
                  <c:v>8.6897740534492165</c:v>
                </c:pt>
                <c:pt idx="385">
                  <c:v>9.3806808516807259</c:v>
                </c:pt>
                <c:pt idx="386">
                  <c:v>15.816404634880513</c:v>
                </c:pt>
                <c:pt idx="387">
                  <c:v>14.714246516167487</c:v>
                </c:pt>
                <c:pt idx="388">
                  <c:v>6.7840882769570632</c:v>
                </c:pt>
                <c:pt idx="389">
                  <c:v>8.3734269797375074</c:v>
                </c:pt>
                <c:pt idx="390">
                  <c:v>8.561465907846344</c:v>
                </c:pt>
                <c:pt idx="391">
                  <c:v>11.836863963589881</c:v>
                </c:pt>
                <c:pt idx="392">
                  <c:v>8.1298365671804742</c:v>
                </c:pt>
                <c:pt idx="393">
                  <c:v>8.3408296441591823</c:v>
                </c:pt>
                <c:pt idx="394">
                  <c:v>19.561246078628255</c:v>
                </c:pt>
                <c:pt idx="395">
                  <c:v>8.1298365671804742</c:v>
                </c:pt>
                <c:pt idx="396">
                  <c:v>2.7725907704263371</c:v>
                </c:pt>
                <c:pt idx="397">
                  <c:v>1.8673033125953575</c:v>
                </c:pt>
                <c:pt idx="398">
                  <c:v>1.6067366205925242</c:v>
                </c:pt>
                <c:pt idx="399">
                  <c:v>20.039147558730942</c:v>
                </c:pt>
                <c:pt idx="400">
                  <c:v>22.755173908661245</c:v>
                </c:pt>
                <c:pt idx="401">
                  <c:v>0.48505205477942681</c:v>
                </c:pt>
                <c:pt idx="402">
                  <c:v>0.25875543471549944</c:v>
                </c:pt>
                <c:pt idx="403">
                  <c:v>11.427555034546574</c:v>
                </c:pt>
                <c:pt idx="404">
                  <c:v>8.7270642583110236E-2</c:v>
                </c:pt>
                <c:pt idx="405">
                  <c:v>7.3259173419633115</c:v>
                </c:pt>
                <c:pt idx="406">
                  <c:v>20.462169915099658</c:v>
                </c:pt>
                <c:pt idx="407">
                  <c:v>2.6882810631298102</c:v>
                </c:pt>
                <c:pt idx="408">
                  <c:v>8.6853864313296771</c:v>
                </c:pt>
                <c:pt idx="409">
                  <c:v>0.33242946792669437</c:v>
                </c:pt>
                <c:pt idx="410">
                  <c:v>8.9290551781057097</c:v>
                </c:pt>
                <c:pt idx="411">
                  <c:v>0.75770436395026164</c:v>
                </c:pt>
                <c:pt idx="412">
                  <c:v>0.17223163160796839</c:v>
                </c:pt>
                <c:pt idx="413">
                  <c:v>7.609251891314325</c:v>
                </c:pt>
                <c:pt idx="414">
                  <c:v>2.0783106266670397</c:v>
                </c:pt>
                <c:pt idx="415">
                  <c:v>7.5015551436423182</c:v>
                </c:pt>
                <c:pt idx="416">
                  <c:v>2.686070964927211</c:v>
                </c:pt>
                <c:pt idx="417">
                  <c:v>2.3492123714575746</c:v>
                </c:pt>
                <c:pt idx="418">
                  <c:v>5.6827329952598227</c:v>
                </c:pt>
                <c:pt idx="419">
                  <c:v>1.6379056200541882</c:v>
                </c:pt>
                <c:pt idx="420">
                  <c:v>5.6820101087665007</c:v>
                </c:pt>
                <c:pt idx="421">
                  <c:v>7.2167692716487499</c:v>
                </c:pt>
                <c:pt idx="422">
                  <c:v>2.8085430169831325</c:v>
                </c:pt>
                <c:pt idx="423">
                  <c:v>2.7577979822078795</c:v>
                </c:pt>
                <c:pt idx="424">
                  <c:v>0.42534202028338308</c:v>
                </c:pt>
                <c:pt idx="425">
                  <c:v>23.509453070122852</c:v>
                </c:pt>
                <c:pt idx="426">
                  <c:v>8.6444094899878134</c:v>
                </c:pt>
                <c:pt idx="427">
                  <c:v>8.9271687237906701</c:v>
                </c:pt>
                <c:pt idx="428">
                  <c:v>14.434657271317647</c:v>
                </c:pt>
                <c:pt idx="429">
                  <c:v>0.85449106348405368</c:v>
                </c:pt>
                <c:pt idx="430">
                  <c:v>1.3375049289763821</c:v>
                </c:pt>
                <c:pt idx="431">
                  <c:v>0.34820028655492008</c:v>
                </c:pt>
                <c:pt idx="432">
                  <c:v>9.9363889745006766</c:v>
                </c:pt>
                <c:pt idx="433">
                  <c:v>7.0828823795204636</c:v>
                </c:pt>
                <c:pt idx="434">
                  <c:v>7.536581239544617</c:v>
                </c:pt>
                <c:pt idx="435">
                  <c:v>0.33924690138915059</c:v>
                </c:pt>
                <c:pt idx="436">
                  <c:v>8.3825488460572899</c:v>
                </c:pt>
                <c:pt idx="437">
                  <c:v>9.9432360012066408</c:v>
                </c:pt>
                <c:pt idx="438">
                  <c:v>1.0226428536909318</c:v>
                </c:pt>
                <c:pt idx="439">
                  <c:v>1.3505303889702176</c:v>
                </c:pt>
                <c:pt idx="440">
                  <c:v>8.1880908246997173</c:v>
                </c:pt>
                <c:pt idx="441">
                  <c:v>7.5321957439574998</c:v>
                </c:pt>
                <c:pt idx="442">
                  <c:v>7.8187926340193501</c:v>
                </c:pt>
                <c:pt idx="443">
                  <c:v>7.5321957439574998</c:v>
                </c:pt>
                <c:pt idx="444">
                  <c:v>12.736875066687984</c:v>
                </c:pt>
                <c:pt idx="445">
                  <c:v>7.1285582592926069</c:v>
                </c:pt>
                <c:pt idx="446">
                  <c:v>2.092552187041294</c:v>
                </c:pt>
                <c:pt idx="447">
                  <c:v>1.7225215702635448</c:v>
                </c:pt>
                <c:pt idx="448">
                  <c:v>6.983135003988413</c:v>
                </c:pt>
                <c:pt idx="449">
                  <c:v>0.37476555349185814</c:v>
                </c:pt>
                <c:pt idx="450">
                  <c:v>8.9605971885495439</c:v>
                </c:pt>
                <c:pt idx="451">
                  <c:v>0.48228171924834262</c:v>
                </c:pt>
                <c:pt idx="452">
                  <c:v>9.9150186289212456</c:v>
                </c:pt>
                <c:pt idx="453">
                  <c:v>0.81010339272617227</c:v>
                </c:pt>
              </c:numCache>
            </c:numRef>
          </c:xVal>
          <c:yVal>
            <c:numRef>
              <c:f>'Part K'!$I$2:$I$455</c:f>
              <c:numCache>
                <c:formatCode>General</c:formatCode>
                <c:ptCount val="454"/>
                <c:pt idx="0">
                  <c:v>349000</c:v>
                </c:pt>
                <c:pt idx="1">
                  <c:v>349500</c:v>
                </c:pt>
                <c:pt idx="2">
                  <c:v>359000</c:v>
                </c:pt>
                <c:pt idx="3">
                  <c:v>365000</c:v>
                </c:pt>
                <c:pt idx="4">
                  <c:v>375000</c:v>
                </c:pt>
                <c:pt idx="5">
                  <c:v>379000</c:v>
                </c:pt>
                <c:pt idx="6">
                  <c:v>385000</c:v>
                </c:pt>
                <c:pt idx="7">
                  <c:v>389000</c:v>
                </c:pt>
                <c:pt idx="8">
                  <c:v>395000</c:v>
                </c:pt>
                <c:pt idx="9">
                  <c:v>399000</c:v>
                </c:pt>
                <c:pt idx="10">
                  <c:v>399999</c:v>
                </c:pt>
                <c:pt idx="11">
                  <c:v>409999</c:v>
                </c:pt>
                <c:pt idx="12">
                  <c:v>419000</c:v>
                </c:pt>
                <c:pt idx="13">
                  <c:v>425000</c:v>
                </c:pt>
                <c:pt idx="14">
                  <c:v>429000</c:v>
                </c:pt>
                <c:pt idx="15">
                  <c:v>436000</c:v>
                </c:pt>
                <c:pt idx="16">
                  <c:v>439999</c:v>
                </c:pt>
                <c:pt idx="17">
                  <c:v>448000</c:v>
                </c:pt>
                <c:pt idx="18">
                  <c:v>449000</c:v>
                </c:pt>
                <c:pt idx="19">
                  <c:v>450000</c:v>
                </c:pt>
                <c:pt idx="20">
                  <c:v>459000</c:v>
                </c:pt>
                <c:pt idx="21">
                  <c:v>469000</c:v>
                </c:pt>
                <c:pt idx="22">
                  <c:v>470000</c:v>
                </c:pt>
                <c:pt idx="23">
                  <c:v>485000</c:v>
                </c:pt>
                <c:pt idx="24">
                  <c:v>490000</c:v>
                </c:pt>
                <c:pt idx="25">
                  <c:v>495000</c:v>
                </c:pt>
                <c:pt idx="26">
                  <c:v>499000</c:v>
                </c:pt>
                <c:pt idx="27">
                  <c:v>499900</c:v>
                </c:pt>
                <c:pt idx="28">
                  <c:v>515000</c:v>
                </c:pt>
                <c:pt idx="29">
                  <c:v>520000</c:v>
                </c:pt>
                <c:pt idx="30">
                  <c:v>525000</c:v>
                </c:pt>
                <c:pt idx="31">
                  <c:v>529900</c:v>
                </c:pt>
                <c:pt idx="32">
                  <c:v>530000</c:v>
                </c:pt>
                <c:pt idx="33">
                  <c:v>531300</c:v>
                </c:pt>
                <c:pt idx="34">
                  <c:v>535000</c:v>
                </c:pt>
                <c:pt idx="35">
                  <c:v>539000</c:v>
                </c:pt>
                <c:pt idx="36">
                  <c:v>540000</c:v>
                </c:pt>
                <c:pt idx="37">
                  <c:v>545000</c:v>
                </c:pt>
                <c:pt idx="38">
                  <c:v>548000</c:v>
                </c:pt>
                <c:pt idx="39">
                  <c:v>549000</c:v>
                </c:pt>
                <c:pt idx="40">
                  <c:v>549900</c:v>
                </c:pt>
                <c:pt idx="41">
                  <c:v>550000</c:v>
                </c:pt>
                <c:pt idx="42">
                  <c:v>555500</c:v>
                </c:pt>
                <c:pt idx="43">
                  <c:v>559800</c:v>
                </c:pt>
                <c:pt idx="44">
                  <c:v>559999</c:v>
                </c:pt>
                <c:pt idx="45">
                  <c:v>560000</c:v>
                </c:pt>
                <c:pt idx="46">
                  <c:v>570000</c:v>
                </c:pt>
                <c:pt idx="47">
                  <c:v>575000</c:v>
                </c:pt>
                <c:pt idx="48">
                  <c:v>585000</c:v>
                </c:pt>
                <c:pt idx="49">
                  <c:v>589000</c:v>
                </c:pt>
                <c:pt idx="50">
                  <c:v>595000</c:v>
                </c:pt>
                <c:pt idx="51">
                  <c:v>599000</c:v>
                </c:pt>
                <c:pt idx="52">
                  <c:v>599500</c:v>
                </c:pt>
                <c:pt idx="53">
                  <c:v>599995</c:v>
                </c:pt>
                <c:pt idx="54">
                  <c:v>599999</c:v>
                </c:pt>
                <c:pt idx="55">
                  <c:v>600000</c:v>
                </c:pt>
                <c:pt idx="56">
                  <c:v>605000</c:v>
                </c:pt>
                <c:pt idx="57">
                  <c:v>608000</c:v>
                </c:pt>
                <c:pt idx="58">
                  <c:v>614000</c:v>
                </c:pt>
                <c:pt idx="59">
                  <c:v>619770</c:v>
                </c:pt>
                <c:pt idx="60">
                  <c:v>620000</c:v>
                </c:pt>
                <c:pt idx="61">
                  <c:v>624900</c:v>
                </c:pt>
                <c:pt idx="62">
                  <c:v>625000</c:v>
                </c:pt>
                <c:pt idx="63">
                  <c:v>629000</c:v>
                </c:pt>
                <c:pt idx="64">
                  <c:v>638000</c:v>
                </c:pt>
                <c:pt idx="65">
                  <c:v>639000</c:v>
                </c:pt>
                <c:pt idx="66">
                  <c:v>640000</c:v>
                </c:pt>
                <c:pt idx="67">
                  <c:v>644000</c:v>
                </c:pt>
                <c:pt idx="68">
                  <c:v>649000</c:v>
                </c:pt>
                <c:pt idx="69">
                  <c:v>649500</c:v>
                </c:pt>
                <c:pt idx="70">
                  <c:v>650000</c:v>
                </c:pt>
                <c:pt idx="71">
                  <c:v>655000</c:v>
                </c:pt>
                <c:pt idx="72">
                  <c:v>659000</c:v>
                </c:pt>
                <c:pt idx="73">
                  <c:v>660000</c:v>
                </c:pt>
                <c:pt idx="74">
                  <c:v>670000</c:v>
                </c:pt>
                <c:pt idx="75">
                  <c:v>675000</c:v>
                </c:pt>
                <c:pt idx="76">
                  <c:v>675500</c:v>
                </c:pt>
                <c:pt idx="77">
                  <c:v>679000</c:v>
                </c:pt>
                <c:pt idx="78">
                  <c:v>679500</c:v>
                </c:pt>
                <c:pt idx="79">
                  <c:v>679900</c:v>
                </c:pt>
                <c:pt idx="80">
                  <c:v>680000</c:v>
                </c:pt>
                <c:pt idx="81">
                  <c:v>685000</c:v>
                </c:pt>
                <c:pt idx="82">
                  <c:v>689900</c:v>
                </c:pt>
                <c:pt idx="83">
                  <c:v>690000</c:v>
                </c:pt>
                <c:pt idx="84">
                  <c:v>695000</c:v>
                </c:pt>
                <c:pt idx="85">
                  <c:v>698000</c:v>
                </c:pt>
                <c:pt idx="86">
                  <c:v>699000</c:v>
                </c:pt>
                <c:pt idx="87">
                  <c:v>699900</c:v>
                </c:pt>
                <c:pt idx="88">
                  <c:v>699950</c:v>
                </c:pt>
                <c:pt idx="89">
                  <c:v>699999</c:v>
                </c:pt>
                <c:pt idx="90">
                  <c:v>710000</c:v>
                </c:pt>
                <c:pt idx="91">
                  <c:v>714900</c:v>
                </c:pt>
                <c:pt idx="92">
                  <c:v>720000</c:v>
                </c:pt>
                <c:pt idx="93">
                  <c:v>724900</c:v>
                </c:pt>
                <c:pt idx="94">
                  <c:v>725000</c:v>
                </c:pt>
                <c:pt idx="95">
                  <c:v>726000</c:v>
                </c:pt>
                <c:pt idx="96">
                  <c:v>729000</c:v>
                </c:pt>
                <c:pt idx="97">
                  <c:v>735000</c:v>
                </c:pt>
                <c:pt idx="98">
                  <c:v>739000</c:v>
                </c:pt>
                <c:pt idx="99">
                  <c:v>740000</c:v>
                </c:pt>
                <c:pt idx="100">
                  <c:v>748000</c:v>
                </c:pt>
                <c:pt idx="101">
                  <c:v>749000</c:v>
                </c:pt>
                <c:pt idx="102">
                  <c:v>749900</c:v>
                </c:pt>
                <c:pt idx="103">
                  <c:v>749990</c:v>
                </c:pt>
                <c:pt idx="104">
                  <c:v>750000</c:v>
                </c:pt>
                <c:pt idx="105">
                  <c:v>755000</c:v>
                </c:pt>
                <c:pt idx="106">
                  <c:v>759900</c:v>
                </c:pt>
                <c:pt idx="107">
                  <c:v>765000</c:v>
                </c:pt>
                <c:pt idx="108">
                  <c:v>769000</c:v>
                </c:pt>
                <c:pt idx="109">
                  <c:v>774900</c:v>
                </c:pt>
                <c:pt idx="110">
                  <c:v>775000</c:v>
                </c:pt>
                <c:pt idx="111">
                  <c:v>779000</c:v>
                </c:pt>
                <c:pt idx="112">
                  <c:v>783000</c:v>
                </c:pt>
                <c:pt idx="113">
                  <c:v>784900</c:v>
                </c:pt>
                <c:pt idx="114">
                  <c:v>785000</c:v>
                </c:pt>
                <c:pt idx="115">
                  <c:v>788000</c:v>
                </c:pt>
                <c:pt idx="116">
                  <c:v>789000</c:v>
                </c:pt>
                <c:pt idx="117">
                  <c:v>789900</c:v>
                </c:pt>
                <c:pt idx="118">
                  <c:v>795000</c:v>
                </c:pt>
                <c:pt idx="119">
                  <c:v>798000</c:v>
                </c:pt>
                <c:pt idx="120">
                  <c:v>799000</c:v>
                </c:pt>
                <c:pt idx="121">
                  <c:v>799900</c:v>
                </c:pt>
                <c:pt idx="122">
                  <c:v>805000</c:v>
                </c:pt>
                <c:pt idx="123">
                  <c:v>820000</c:v>
                </c:pt>
                <c:pt idx="124">
                  <c:v>825000</c:v>
                </c:pt>
                <c:pt idx="125">
                  <c:v>829000</c:v>
                </c:pt>
                <c:pt idx="126">
                  <c:v>835000</c:v>
                </c:pt>
                <c:pt idx="127">
                  <c:v>844000</c:v>
                </c:pt>
                <c:pt idx="128">
                  <c:v>849000</c:v>
                </c:pt>
                <c:pt idx="129">
                  <c:v>849500</c:v>
                </c:pt>
                <c:pt idx="130">
                  <c:v>849900</c:v>
                </c:pt>
                <c:pt idx="131">
                  <c:v>850000</c:v>
                </c:pt>
                <c:pt idx="132">
                  <c:v>858000</c:v>
                </c:pt>
                <c:pt idx="133">
                  <c:v>860000</c:v>
                </c:pt>
                <c:pt idx="134">
                  <c:v>865000</c:v>
                </c:pt>
                <c:pt idx="135">
                  <c:v>869000</c:v>
                </c:pt>
                <c:pt idx="136">
                  <c:v>875000</c:v>
                </c:pt>
                <c:pt idx="137">
                  <c:v>879000</c:v>
                </c:pt>
                <c:pt idx="138">
                  <c:v>885000</c:v>
                </c:pt>
                <c:pt idx="139">
                  <c:v>886000</c:v>
                </c:pt>
                <c:pt idx="140">
                  <c:v>888000</c:v>
                </c:pt>
                <c:pt idx="141">
                  <c:v>890000</c:v>
                </c:pt>
                <c:pt idx="142">
                  <c:v>898850</c:v>
                </c:pt>
                <c:pt idx="143">
                  <c:v>899000</c:v>
                </c:pt>
                <c:pt idx="144">
                  <c:v>900000</c:v>
                </c:pt>
                <c:pt idx="145">
                  <c:v>905000</c:v>
                </c:pt>
                <c:pt idx="146">
                  <c:v>908000</c:v>
                </c:pt>
                <c:pt idx="147">
                  <c:v>909000</c:v>
                </c:pt>
                <c:pt idx="148">
                  <c:v>910000</c:v>
                </c:pt>
                <c:pt idx="149">
                  <c:v>915000</c:v>
                </c:pt>
                <c:pt idx="150">
                  <c:v>919000</c:v>
                </c:pt>
                <c:pt idx="151">
                  <c:v>925000</c:v>
                </c:pt>
                <c:pt idx="152">
                  <c:v>930000</c:v>
                </c:pt>
                <c:pt idx="153">
                  <c:v>939000</c:v>
                </c:pt>
                <c:pt idx="154">
                  <c:v>949000</c:v>
                </c:pt>
                <c:pt idx="155">
                  <c:v>950000</c:v>
                </c:pt>
                <c:pt idx="156">
                  <c:v>955000</c:v>
                </c:pt>
                <c:pt idx="157">
                  <c:v>965000</c:v>
                </c:pt>
                <c:pt idx="158">
                  <c:v>969000</c:v>
                </c:pt>
                <c:pt idx="159">
                  <c:v>975000</c:v>
                </c:pt>
                <c:pt idx="160">
                  <c:v>979000</c:v>
                </c:pt>
                <c:pt idx="161">
                  <c:v>985000</c:v>
                </c:pt>
                <c:pt idx="162">
                  <c:v>988000</c:v>
                </c:pt>
                <c:pt idx="163">
                  <c:v>989000</c:v>
                </c:pt>
                <c:pt idx="164">
                  <c:v>990000</c:v>
                </c:pt>
                <c:pt idx="165">
                  <c:v>995000</c:v>
                </c:pt>
                <c:pt idx="166">
                  <c:v>999000</c:v>
                </c:pt>
                <c:pt idx="167">
                  <c:v>999800</c:v>
                </c:pt>
                <c:pt idx="168">
                  <c:v>999999</c:v>
                </c:pt>
                <c:pt idx="169">
                  <c:v>1023600</c:v>
                </c:pt>
                <c:pt idx="170">
                  <c:v>1024990</c:v>
                </c:pt>
                <c:pt idx="171">
                  <c:v>1025000</c:v>
                </c:pt>
                <c:pt idx="172">
                  <c:v>1048000</c:v>
                </c:pt>
                <c:pt idx="173">
                  <c:v>1049000</c:v>
                </c:pt>
                <c:pt idx="174">
                  <c:v>1050000</c:v>
                </c:pt>
                <c:pt idx="175">
                  <c:v>1059000</c:v>
                </c:pt>
                <c:pt idx="176">
                  <c:v>1065000</c:v>
                </c:pt>
                <c:pt idx="177">
                  <c:v>1069000</c:v>
                </c:pt>
                <c:pt idx="178">
                  <c:v>1075000</c:v>
                </c:pt>
                <c:pt idx="179">
                  <c:v>1080000</c:v>
                </c:pt>
                <c:pt idx="180">
                  <c:v>1085000</c:v>
                </c:pt>
                <c:pt idx="181">
                  <c:v>1088000</c:v>
                </c:pt>
                <c:pt idx="182">
                  <c:v>1089000</c:v>
                </c:pt>
                <c:pt idx="183">
                  <c:v>1099000</c:v>
                </c:pt>
                <c:pt idx="184">
                  <c:v>1100000</c:v>
                </c:pt>
                <c:pt idx="185">
                  <c:v>1115000</c:v>
                </c:pt>
                <c:pt idx="186">
                  <c:v>1125000</c:v>
                </c:pt>
                <c:pt idx="187">
                  <c:v>1149000</c:v>
                </c:pt>
                <c:pt idx="188">
                  <c:v>1150000</c:v>
                </c:pt>
                <c:pt idx="189">
                  <c:v>1159000</c:v>
                </c:pt>
                <c:pt idx="190">
                  <c:v>1169000</c:v>
                </c:pt>
                <c:pt idx="191">
                  <c:v>1175000</c:v>
                </c:pt>
                <c:pt idx="192">
                  <c:v>1189000</c:v>
                </c:pt>
                <c:pt idx="193">
                  <c:v>1195000</c:v>
                </c:pt>
                <c:pt idx="194">
                  <c:v>1198000</c:v>
                </c:pt>
                <c:pt idx="195">
                  <c:v>1199000</c:v>
                </c:pt>
                <c:pt idx="196">
                  <c:v>1199999</c:v>
                </c:pt>
                <c:pt idx="197">
                  <c:v>1200000</c:v>
                </c:pt>
                <c:pt idx="198">
                  <c:v>1224800</c:v>
                </c:pt>
                <c:pt idx="199">
                  <c:v>1225000</c:v>
                </c:pt>
                <c:pt idx="200">
                  <c:v>1245000</c:v>
                </c:pt>
                <c:pt idx="201">
                  <c:v>1248000</c:v>
                </c:pt>
                <c:pt idx="202">
                  <c:v>1249000</c:v>
                </c:pt>
                <c:pt idx="203">
                  <c:v>1250000</c:v>
                </c:pt>
                <c:pt idx="204">
                  <c:v>1255000</c:v>
                </c:pt>
                <c:pt idx="205">
                  <c:v>1259000</c:v>
                </c:pt>
                <c:pt idx="206">
                  <c:v>1260000</c:v>
                </c:pt>
                <c:pt idx="207">
                  <c:v>1274000</c:v>
                </c:pt>
                <c:pt idx="208">
                  <c:v>1275000</c:v>
                </c:pt>
                <c:pt idx="209">
                  <c:v>1279000</c:v>
                </c:pt>
                <c:pt idx="210">
                  <c:v>1295000</c:v>
                </c:pt>
                <c:pt idx="211">
                  <c:v>1299000</c:v>
                </c:pt>
                <c:pt idx="212">
                  <c:v>1299900</c:v>
                </c:pt>
                <c:pt idx="213">
                  <c:v>1299999</c:v>
                </c:pt>
                <c:pt idx="214">
                  <c:v>1300000</c:v>
                </c:pt>
                <c:pt idx="215">
                  <c:v>1320000</c:v>
                </c:pt>
                <c:pt idx="216">
                  <c:v>1325000</c:v>
                </c:pt>
                <c:pt idx="217">
                  <c:v>1329000</c:v>
                </c:pt>
                <c:pt idx="218">
                  <c:v>1349000</c:v>
                </c:pt>
                <c:pt idx="219">
                  <c:v>1349500</c:v>
                </c:pt>
                <c:pt idx="220">
                  <c:v>1350000</c:v>
                </c:pt>
                <c:pt idx="221">
                  <c:v>1359000</c:v>
                </c:pt>
                <c:pt idx="222">
                  <c:v>1369000</c:v>
                </c:pt>
                <c:pt idx="223">
                  <c:v>1375000</c:v>
                </c:pt>
                <c:pt idx="224">
                  <c:v>1384000</c:v>
                </c:pt>
                <c:pt idx="225">
                  <c:v>1385000</c:v>
                </c:pt>
                <c:pt idx="226">
                  <c:v>1395000</c:v>
                </c:pt>
                <c:pt idx="227">
                  <c:v>1398000</c:v>
                </c:pt>
                <c:pt idx="228">
                  <c:v>1399000</c:v>
                </c:pt>
                <c:pt idx="229">
                  <c:v>1399990</c:v>
                </c:pt>
                <c:pt idx="230">
                  <c:v>1399999</c:v>
                </c:pt>
                <c:pt idx="231">
                  <c:v>1400000</c:v>
                </c:pt>
                <c:pt idx="232">
                  <c:v>1412000</c:v>
                </c:pt>
                <c:pt idx="233">
                  <c:v>1425000</c:v>
                </c:pt>
                <c:pt idx="234">
                  <c:v>1428800</c:v>
                </c:pt>
                <c:pt idx="235">
                  <c:v>1444000</c:v>
                </c:pt>
                <c:pt idx="236">
                  <c:v>1449000</c:v>
                </c:pt>
                <c:pt idx="237">
                  <c:v>1450000</c:v>
                </c:pt>
                <c:pt idx="238">
                  <c:v>1455000</c:v>
                </c:pt>
                <c:pt idx="239">
                  <c:v>1475000</c:v>
                </c:pt>
                <c:pt idx="240">
                  <c:v>1479000</c:v>
                </c:pt>
                <c:pt idx="241">
                  <c:v>1480000</c:v>
                </c:pt>
                <c:pt idx="242">
                  <c:v>1494900</c:v>
                </c:pt>
                <c:pt idx="243">
                  <c:v>1495000</c:v>
                </c:pt>
                <c:pt idx="244">
                  <c:v>1498000</c:v>
                </c:pt>
                <c:pt idx="245">
                  <c:v>1499000</c:v>
                </c:pt>
                <c:pt idx="246">
                  <c:v>1499500</c:v>
                </c:pt>
                <c:pt idx="247">
                  <c:v>1500000</c:v>
                </c:pt>
                <c:pt idx="248">
                  <c:v>1515000</c:v>
                </c:pt>
                <c:pt idx="249">
                  <c:v>1525000</c:v>
                </c:pt>
                <c:pt idx="250">
                  <c:v>1530000</c:v>
                </c:pt>
                <c:pt idx="251">
                  <c:v>1549900</c:v>
                </c:pt>
                <c:pt idx="252">
                  <c:v>1550000</c:v>
                </c:pt>
                <c:pt idx="253">
                  <c:v>1565000</c:v>
                </c:pt>
                <c:pt idx="254">
                  <c:v>1575000</c:v>
                </c:pt>
                <c:pt idx="255">
                  <c:v>1593000</c:v>
                </c:pt>
                <c:pt idx="256">
                  <c:v>1595000</c:v>
                </c:pt>
                <c:pt idx="257">
                  <c:v>1598000</c:v>
                </c:pt>
                <c:pt idx="258">
                  <c:v>1599000</c:v>
                </c:pt>
                <c:pt idx="259">
                  <c:v>1599900</c:v>
                </c:pt>
                <c:pt idx="260">
                  <c:v>1599999</c:v>
                </c:pt>
                <c:pt idx="261">
                  <c:v>1600000</c:v>
                </c:pt>
                <c:pt idx="262">
                  <c:v>1620000</c:v>
                </c:pt>
                <c:pt idx="263">
                  <c:v>1625000</c:v>
                </c:pt>
                <c:pt idx="264">
                  <c:v>1630000</c:v>
                </c:pt>
                <c:pt idx="265">
                  <c:v>1645000</c:v>
                </c:pt>
                <c:pt idx="266">
                  <c:v>1649000</c:v>
                </c:pt>
                <c:pt idx="267">
                  <c:v>1650000</c:v>
                </c:pt>
                <c:pt idx="268">
                  <c:v>1675000</c:v>
                </c:pt>
                <c:pt idx="269">
                  <c:v>1688888</c:v>
                </c:pt>
                <c:pt idx="270">
                  <c:v>1690000</c:v>
                </c:pt>
                <c:pt idx="271">
                  <c:v>1695000</c:v>
                </c:pt>
                <c:pt idx="272">
                  <c:v>1698000</c:v>
                </c:pt>
                <c:pt idx="273">
                  <c:v>1698326</c:v>
                </c:pt>
                <c:pt idx="274">
                  <c:v>1698888</c:v>
                </c:pt>
                <c:pt idx="275">
                  <c:v>1699000</c:v>
                </c:pt>
                <c:pt idx="276">
                  <c:v>1699900</c:v>
                </c:pt>
                <c:pt idx="277">
                  <c:v>1699995</c:v>
                </c:pt>
                <c:pt idx="278">
                  <c:v>1700000</c:v>
                </c:pt>
                <c:pt idx="279">
                  <c:v>1719500</c:v>
                </c:pt>
                <c:pt idx="280">
                  <c:v>1724877</c:v>
                </c:pt>
                <c:pt idx="281">
                  <c:v>1725000</c:v>
                </c:pt>
                <c:pt idx="282">
                  <c:v>1749000</c:v>
                </c:pt>
                <c:pt idx="283">
                  <c:v>1749999</c:v>
                </c:pt>
                <c:pt idx="284">
                  <c:v>1750000</c:v>
                </c:pt>
                <c:pt idx="285">
                  <c:v>1755000</c:v>
                </c:pt>
                <c:pt idx="286">
                  <c:v>1774888</c:v>
                </c:pt>
                <c:pt idx="287">
                  <c:v>1775000</c:v>
                </c:pt>
                <c:pt idx="288">
                  <c:v>1779000</c:v>
                </c:pt>
                <c:pt idx="289">
                  <c:v>1795000</c:v>
                </c:pt>
                <c:pt idx="290">
                  <c:v>1799000</c:v>
                </c:pt>
                <c:pt idx="291">
                  <c:v>1800000</c:v>
                </c:pt>
                <c:pt idx="292">
                  <c:v>1817000</c:v>
                </c:pt>
                <c:pt idx="293">
                  <c:v>1825000</c:v>
                </c:pt>
                <c:pt idx="294">
                  <c:v>1845000</c:v>
                </c:pt>
                <c:pt idx="295">
                  <c:v>1850000</c:v>
                </c:pt>
                <c:pt idx="296">
                  <c:v>1875000</c:v>
                </c:pt>
                <c:pt idx="297">
                  <c:v>1877700</c:v>
                </c:pt>
                <c:pt idx="298">
                  <c:v>1888000</c:v>
                </c:pt>
                <c:pt idx="299">
                  <c:v>1895000</c:v>
                </c:pt>
                <c:pt idx="300">
                  <c:v>1899000</c:v>
                </c:pt>
                <c:pt idx="301">
                  <c:v>1899999</c:v>
                </c:pt>
                <c:pt idx="302">
                  <c:v>1900000</c:v>
                </c:pt>
                <c:pt idx="303">
                  <c:v>1945000</c:v>
                </c:pt>
                <c:pt idx="304">
                  <c:v>1949000</c:v>
                </c:pt>
                <c:pt idx="305">
                  <c:v>1950000</c:v>
                </c:pt>
                <c:pt idx="306">
                  <c:v>1975000</c:v>
                </c:pt>
                <c:pt idx="307">
                  <c:v>1988000</c:v>
                </c:pt>
                <c:pt idx="308">
                  <c:v>1995000</c:v>
                </c:pt>
                <c:pt idx="309">
                  <c:v>1997000</c:v>
                </c:pt>
                <c:pt idx="310">
                  <c:v>1998000</c:v>
                </c:pt>
                <c:pt idx="311">
                  <c:v>1999999</c:v>
                </c:pt>
                <c:pt idx="312">
                  <c:v>2000000</c:v>
                </c:pt>
                <c:pt idx="313">
                  <c:v>2085000</c:v>
                </c:pt>
                <c:pt idx="314">
                  <c:v>2095000</c:v>
                </c:pt>
                <c:pt idx="315">
                  <c:v>2099000</c:v>
                </c:pt>
                <c:pt idx="316">
                  <c:v>2100000</c:v>
                </c:pt>
                <c:pt idx="317">
                  <c:v>2145000</c:v>
                </c:pt>
                <c:pt idx="318">
                  <c:v>2150000</c:v>
                </c:pt>
                <c:pt idx="319">
                  <c:v>2195000</c:v>
                </c:pt>
                <c:pt idx="320">
                  <c:v>2199000</c:v>
                </c:pt>
                <c:pt idx="321">
                  <c:v>2200000</c:v>
                </c:pt>
                <c:pt idx="322">
                  <c:v>2250000</c:v>
                </c:pt>
                <c:pt idx="323">
                  <c:v>2289000</c:v>
                </c:pt>
                <c:pt idx="324">
                  <c:v>2295000</c:v>
                </c:pt>
                <c:pt idx="325">
                  <c:v>2298000</c:v>
                </c:pt>
                <c:pt idx="326">
                  <c:v>2299000</c:v>
                </c:pt>
                <c:pt idx="327">
                  <c:v>2349000</c:v>
                </c:pt>
                <c:pt idx="328">
                  <c:v>2350000</c:v>
                </c:pt>
                <c:pt idx="329">
                  <c:v>2375000</c:v>
                </c:pt>
                <c:pt idx="330">
                  <c:v>2395000</c:v>
                </c:pt>
                <c:pt idx="331">
                  <c:v>2399000</c:v>
                </c:pt>
                <c:pt idx="332">
                  <c:v>2450000</c:v>
                </c:pt>
                <c:pt idx="333">
                  <c:v>2475000</c:v>
                </c:pt>
                <c:pt idx="334">
                  <c:v>2480000</c:v>
                </c:pt>
                <c:pt idx="335">
                  <c:v>2485000</c:v>
                </c:pt>
                <c:pt idx="336">
                  <c:v>2495000</c:v>
                </c:pt>
                <c:pt idx="337">
                  <c:v>2499000</c:v>
                </c:pt>
                <c:pt idx="338">
                  <c:v>2500000</c:v>
                </c:pt>
                <c:pt idx="339">
                  <c:v>2575000</c:v>
                </c:pt>
                <c:pt idx="340">
                  <c:v>2590000</c:v>
                </c:pt>
                <c:pt idx="341">
                  <c:v>2595000</c:v>
                </c:pt>
                <c:pt idx="342">
                  <c:v>2599000</c:v>
                </c:pt>
                <c:pt idx="343">
                  <c:v>2650000</c:v>
                </c:pt>
                <c:pt idx="344">
                  <c:v>2675000</c:v>
                </c:pt>
                <c:pt idx="345">
                  <c:v>2688000</c:v>
                </c:pt>
                <c:pt idx="346">
                  <c:v>2690000</c:v>
                </c:pt>
                <c:pt idx="347">
                  <c:v>2695000</c:v>
                </c:pt>
                <c:pt idx="348">
                  <c:v>2699000</c:v>
                </c:pt>
                <c:pt idx="349">
                  <c:v>2740000</c:v>
                </c:pt>
                <c:pt idx="350">
                  <c:v>2745000</c:v>
                </c:pt>
                <c:pt idx="351">
                  <c:v>2750000</c:v>
                </c:pt>
                <c:pt idx="352">
                  <c:v>2788000</c:v>
                </c:pt>
                <c:pt idx="353">
                  <c:v>2795000</c:v>
                </c:pt>
                <c:pt idx="354">
                  <c:v>2798000</c:v>
                </c:pt>
                <c:pt idx="355">
                  <c:v>2799000</c:v>
                </c:pt>
                <c:pt idx="356">
                  <c:v>2825000</c:v>
                </c:pt>
                <c:pt idx="357">
                  <c:v>2850000</c:v>
                </c:pt>
                <c:pt idx="358">
                  <c:v>2890000</c:v>
                </c:pt>
                <c:pt idx="359">
                  <c:v>2895000</c:v>
                </c:pt>
                <c:pt idx="360">
                  <c:v>2899000</c:v>
                </c:pt>
                <c:pt idx="361">
                  <c:v>2950000</c:v>
                </c:pt>
                <c:pt idx="362">
                  <c:v>2975000</c:v>
                </c:pt>
                <c:pt idx="363">
                  <c:v>2980000</c:v>
                </c:pt>
                <c:pt idx="364">
                  <c:v>2995000</c:v>
                </c:pt>
                <c:pt idx="365">
                  <c:v>2999000</c:v>
                </c:pt>
                <c:pt idx="366">
                  <c:v>3000000</c:v>
                </c:pt>
                <c:pt idx="367">
                  <c:v>3075000</c:v>
                </c:pt>
                <c:pt idx="368">
                  <c:v>3095000</c:v>
                </c:pt>
                <c:pt idx="369">
                  <c:v>3099000</c:v>
                </c:pt>
                <c:pt idx="370">
                  <c:v>3187000</c:v>
                </c:pt>
                <c:pt idx="371">
                  <c:v>3195000</c:v>
                </c:pt>
                <c:pt idx="372">
                  <c:v>3199000</c:v>
                </c:pt>
                <c:pt idx="373">
                  <c:v>3200000</c:v>
                </c:pt>
                <c:pt idx="374">
                  <c:v>3225000</c:v>
                </c:pt>
                <c:pt idx="375">
                  <c:v>3245000</c:v>
                </c:pt>
                <c:pt idx="376">
                  <c:v>3249000</c:v>
                </c:pt>
                <c:pt idx="377">
                  <c:v>3250000</c:v>
                </c:pt>
                <c:pt idx="378">
                  <c:v>3275000</c:v>
                </c:pt>
                <c:pt idx="379">
                  <c:v>3289000</c:v>
                </c:pt>
                <c:pt idx="380">
                  <c:v>3295000</c:v>
                </c:pt>
                <c:pt idx="381">
                  <c:v>3299000</c:v>
                </c:pt>
                <c:pt idx="382">
                  <c:v>3388000</c:v>
                </c:pt>
                <c:pt idx="383">
                  <c:v>3395000</c:v>
                </c:pt>
                <c:pt idx="384">
                  <c:v>3400000</c:v>
                </c:pt>
                <c:pt idx="385">
                  <c:v>3450000</c:v>
                </c:pt>
                <c:pt idx="386">
                  <c:v>3495000</c:v>
                </c:pt>
                <c:pt idx="387">
                  <c:v>3500000</c:v>
                </c:pt>
                <c:pt idx="388">
                  <c:v>3545000</c:v>
                </c:pt>
                <c:pt idx="389">
                  <c:v>3590000</c:v>
                </c:pt>
                <c:pt idx="390">
                  <c:v>3595000</c:v>
                </c:pt>
                <c:pt idx="391">
                  <c:v>3600000</c:v>
                </c:pt>
                <c:pt idx="392">
                  <c:v>3650000</c:v>
                </c:pt>
                <c:pt idx="393">
                  <c:v>3695000</c:v>
                </c:pt>
                <c:pt idx="394">
                  <c:v>3699000</c:v>
                </c:pt>
                <c:pt idx="395">
                  <c:v>3725000</c:v>
                </c:pt>
                <c:pt idx="396">
                  <c:v>3749000</c:v>
                </c:pt>
                <c:pt idx="397">
                  <c:v>3750000</c:v>
                </c:pt>
                <c:pt idx="398">
                  <c:v>3770000</c:v>
                </c:pt>
                <c:pt idx="399">
                  <c:v>3795000</c:v>
                </c:pt>
                <c:pt idx="400">
                  <c:v>3850000</c:v>
                </c:pt>
                <c:pt idx="401">
                  <c:v>3879000</c:v>
                </c:pt>
                <c:pt idx="402">
                  <c:v>3895000</c:v>
                </c:pt>
                <c:pt idx="403">
                  <c:v>3900000</c:v>
                </c:pt>
                <c:pt idx="404">
                  <c:v>3950000</c:v>
                </c:pt>
                <c:pt idx="405">
                  <c:v>3985000</c:v>
                </c:pt>
                <c:pt idx="406">
                  <c:v>3995000</c:v>
                </c:pt>
                <c:pt idx="407">
                  <c:v>3999000</c:v>
                </c:pt>
                <c:pt idx="408">
                  <c:v>3999995</c:v>
                </c:pt>
                <c:pt idx="409">
                  <c:v>4000000</c:v>
                </c:pt>
                <c:pt idx="410">
                  <c:v>4125000</c:v>
                </c:pt>
                <c:pt idx="411">
                  <c:v>4200000</c:v>
                </c:pt>
                <c:pt idx="412">
                  <c:v>4250000</c:v>
                </c:pt>
                <c:pt idx="413">
                  <c:v>4280000</c:v>
                </c:pt>
                <c:pt idx="414">
                  <c:v>4295000</c:v>
                </c:pt>
                <c:pt idx="415">
                  <c:v>4350000</c:v>
                </c:pt>
                <c:pt idx="416">
                  <c:v>4395000</c:v>
                </c:pt>
                <c:pt idx="417">
                  <c:v>4495000</c:v>
                </c:pt>
                <c:pt idx="418">
                  <c:v>4500000</c:v>
                </c:pt>
                <c:pt idx="419">
                  <c:v>4550000</c:v>
                </c:pt>
                <c:pt idx="420">
                  <c:v>4595000</c:v>
                </c:pt>
                <c:pt idx="421">
                  <c:v>4685000</c:v>
                </c:pt>
                <c:pt idx="422">
                  <c:v>4750000</c:v>
                </c:pt>
                <c:pt idx="423">
                  <c:v>4895000</c:v>
                </c:pt>
                <c:pt idx="424">
                  <c:v>4900000</c:v>
                </c:pt>
                <c:pt idx="425">
                  <c:v>4950000</c:v>
                </c:pt>
                <c:pt idx="426">
                  <c:v>4990000</c:v>
                </c:pt>
                <c:pt idx="427">
                  <c:v>4995000</c:v>
                </c:pt>
                <c:pt idx="428">
                  <c:v>4999000</c:v>
                </c:pt>
                <c:pt idx="429">
                  <c:v>4999999</c:v>
                </c:pt>
                <c:pt idx="430">
                  <c:v>5000000</c:v>
                </c:pt>
                <c:pt idx="431">
                  <c:v>5150000</c:v>
                </c:pt>
                <c:pt idx="432">
                  <c:v>5250000</c:v>
                </c:pt>
                <c:pt idx="433">
                  <c:v>5280000</c:v>
                </c:pt>
                <c:pt idx="434">
                  <c:v>5285000</c:v>
                </c:pt>
                <c:pt idx="435">
                  <c:v>5450000</c:v>
                </c:pt>
                <c:pt idx="436">
                  <c:v>5495000</c:v>
                </c:pt>
                <c:pt idx="437">
                  <c:v>5500000</c:v>
                </c:pt>
                <c:pt idx="438">
                  <c:v>5675000</c:v>
                </c:pt>
                <c:pt idx="439">
                  <c:v>5695000</c:v>
                </c:pt>
                <c:pt idx="440">
                  <c:v>5750000</c:v>
                </c:pt>
                <c:pt idx="441">
                  <c:v>5850000</c:v>
                </c:pt>
                <c:pt idx="442">
                  <c:v>5950000</c:v>
                </c:pt>
                <c:pt idx="443">
                  <c:v>5975000</c:v>
                </c:pt>
                <c:pt idx="444">
                  <c:v>5995000</c:v>
                </c:pt>
                <c:pt idx="445">
                  <c:v>5999999</c:v>
                </c:pt>
                <c:pt idx="446">
                  <c:v>6150000</c:v>
                </c:pt>
                <c:pt idx="447">
                  <c:v>6250000</c:v>
                </c:pt>
                <c:pt idx="448">
                  <c:v>6300000</c:v>
                </c:pt>
                <c:pt idx="449">
                  <c:v>6450000</c:v>
                </c:pt>
                <c:pt idx="450">
                  <c:v>6700000</c:v>
                </c:pt>
                <c:pt idx="451">
                  <c:v>6900000</c:v>
                </c:pt>
                <c:pt idx="452">
                  <c:v>6995000</c:v>
                </c:pt>
                <c:pt idx="453">
                  <c:v>6998000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18-478E-B7F7-FCCC1C51B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76832"/>
        <c:axId val="278073504"/>
      </c:scatterChart>
      <c:valAx>
        <c:axId val="278076832"/>
        <c:scaling>
          <c:orientation val="minMax"/>
          <c:max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073504"/>
        <c:crosses val="autoZero"/>
        <c:crossBetween val="midCat"/>
        <c:majorUnit val="5"/>
        <c:minorUnit val="1"/>
      </c:valAx>
      <c:valAx>
        <c:axId val="27807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07683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K West Price'!$B$1</c:f>
              <c:strCache>
                <c:ptCount val="1"/>
                <c:pt idx="0">
                  <c:v>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'Part K West Price'!$A$2:$A$273</c:f>
              <c:numCache>
                <c:formatCode>General</c:formatCode>
                <c:ptCount val="272"/>
                <c:pt idx="0">
                  <c:v>4.2433042467881341</c:v>
                </c:pt>
                <c:pt idx="1">
                  <c:v>4.2922036793856035</c:v>
                </c:pt>
                <c:pt idx="2">
                  <c:v>4.9322708247101925</c:v>
                </c:pt>
                <c:pt idx="3">
                  <c:v>7.9056656124419344</c:v>
                </c:pt>
                <c:pt idx="4">
                  <c:v>4.9914028826017143</c:v>
                </c:pt>
                <c:pt idx="5">
                  <c:v>0.67920184314786058</c:v>
                </c:pt>
                <c:pt idx="6">
                  <c:v>4.3621196139684271</c:v>
                </c:pt>
                <c:pt idx="7">
                  <c:v>2.1450169257418228</c:v>
                </c:pt>
                <c:pt idx="8">
                  <c:v>5.0582622334196596</c:v>
                </c:pt>
                <c:pt idx="9">
                  <c:v>0.67959515293722816</c:v>
                </c:pt>
                <c:pt idx="10">
                  <c:v>1.9823506602595591</c:v>
                </c:pt>
                <c:pt idx="11">
                  <c:v>7.7093077781399817</c:v>
                </c:pt>
                <c:pt idx="12">
                  <c:v>5.5743093342885066</c:v>
                </c:pt>
                <c:pt idx="13">
                  <c:v>2.9658643597869627</c:v>
                </c:pt>
                <c:pt idx="14">
                  <c:v>4.219960007426633</c:v>
                </c:pt>
                <c:pt idx="15">
                  <c:v>4.957337170138616</c:v>
                </c:pt>
                <c:pt idx="16">
                  <c:v>0.88870079343019515</c:v>
                </c:pt>
                <c:pt idx="17">
                  <c:v>4.0087620431880406</c:v>
                </c:pt>
                <c:pt idx="18">
                  <c:v>0.68854666282679644</c:v>
                </c:pt>
                <c:pt idx="19">
                  <c:v>0.89572586401741061</c:v>
                </c:pt>
                <c:pt idx="20">
                  <c:v>0.87855930664444015</c:v>
                </c:pt>
                <c:pt idx="21">
                  <c:v>1.0770562562651032</c:v>
                </c:pt>
                <c:pt idx="22">
                  <c:v>1.0685833591237712</c:v>
                </c:pt>
                <c:pt idx="23">
                  <c:v>3.8826764464112919</c:v>
                </c:pt>
                <c:pt idx="24">
                  <c:v>0.88870079343019515</c:v>
                </c:pt>
                <c:pt idx="25">
                  <c:v>4.3743741957647648</c:v>
                </c:pt>
                <c:pt idx="26">
                  <c:v>7.6010619145011411</c:v>
                </c:pt>
                <c:pt idx="27">
                  <c:v>4.8997306239739462</c:v>
                </c:pt>
                <c:pt idx="28">
                  <c:v>1.3069500397559415</c:v>
                </c:pt>
                <c:pt idx="29">
                  <c:v>0.33242946792669437</c:v>
                </c:pt>
                <c:pt idx="30">
                  <c:v>2.0314766628108014</c:v>
                </c:pt>
                <c:pt idx="31">
                  <c:v>1.7360250407779867</c:v>
                </c:pt>
                <c:pt idx="32">
                  <c:v>1.9342939560147341</c:v>
                </c:pt>
                <c:pt idx="33">
                  <c:v>4.2433042467881341</c:v>
                </c:pt>
                <c:pt idx="34">
                  <c:v>7.9444691147234163</c:v>
                </c:pt>
                <c:pt idx="35">
                  <c:v>0.7969017157711511</c:v>
                </c:pt>
                <c:pt idx="36">
                  <c:v>2.9431427215119017</c:v>
                </c:pt>
                <c:pt idx="37">
                  <c:v>1.2377459006706633</c:v>
                </c:pt>
                <c:pt idx="38">
                  <c:v>4.1998301048579307</c:v>
                </c:pt>
                <c:pt idx="39">
                  <c:v>10.232313821507404</c:v>
                </c:pt>
                <c:pt idx="40">
                  <c:v>0.89277540266546973</c:v>
                </c:pt>
                <c:pt idx="41">
                  <c:v>6.8960837181151584</c:v>
                </c:pt>
                <c:pt idx="42">
                  <c:v>0.90831899155927864</c:v>
                </c:pt>
                <c:pt idx="43">
                  <c:v>2.1450169257418228</c:v>
                </c:pt>
                <c:pt idx="44">
                  <c:v>0.93111593113787383</c:v>
                </c:pt>
                <c:pt idx="45">
                  <c:v>0.50314113044255349</c:v>
                </c:pt>
                <c:pt idx="46">
                  <c:v>7.3066124509895909</c:v>
                </c:pt>
                <c:pt idx="47">
                  <c:v>0.81453444032790667</c:v>
                </c:pt>
                <c:pt idx="48">
                  <c:v>6.5604363362750089</c:v>
                </c:pt>
                <c:pt idx="49">
                  <c:v>6.4093370475021727</c:v>
                </c:pt>
                <c:pt idx="50">
                  <c:v>0.9237895283761739</c:v>
                </c:pt>
                <c:pt idx="51">
                  <c:v>1.9103282379569231</c:v>
                </c:pt>
                <c:pt idx="52">
                  <c:v>5.0813816041716482</c:v>
                </c:pt>
                <c:pt idx="53">
                  <c:v>2.1363773355677065</c:v>
                </c:pt>
                <c:pt idx="54">
                  <c:v>2.3745820873874388</c:v>
                </c:pt>
                <c:pt idx="55">
                  <c:v>0.84006732232110459</c:v>
                </c:pt>
                <c:pt idx="56">
                  <c:v>5.1313909428845585</c:v>
                </c:pt>
                <c:pt idx="57">
                  <c:v>1.1445538101092776</c:v>
                </c:pt>
                <c:pt idx="58">
                  <c:v>1.900137427370981</c:v>
                </c:pt>
                <c:pt idx="59">
                  <c:v>2.6300555885995962</c:v>
                </c:pt>
                <c:pt idx="60">
                  <c:v>1.9293792011277446</c:v>
                </c:pt>
                <c:pt idx="61">
                  <c:v>3.8957052386173601</c:v>
                </c:pt>
                <c:pt idx="62">
                  <c:v>4.5787898429186393</c:v>
                </c:pt>
                <c:pt idx="63">
                  <c:v>5.554582863847382</c:v>
                </c:pt>
                <c:pt idx="64">
                  <c:v>1.9646174287365992</c:v>
                </c:pt>
                <c:pt idx="65">
                  <c:v>7.4939156978634349</c:v>
                </c:pt>
                <c:pt idx="66">
                  <c:v>6.9558225460919862</c:v>
                </c:pt>
                <c:pt idx="67">
                  <c:v>2.7908053945485216</c:v>
                </c:pt>
                <c:pt idx="68">
                  <c:v>2.4555171838373107</c:v>
                </c:pt>
                <c:pt idx="69">
                  <c:v>1.8901830165930833</c:v>
                </c:pt>
                <c:pt idx="70">
                  <c:v>7.6032691466955304</c:v>
                </c:pt>
                <c:pt idx="71">
                  <c:v>10.434781953619451</c:v>
                </c:pt>
                <c:pt idx="72">
                  <c:v>1.1839198248319736</c:v>
                </c:pt>
                <c:pt idx="73">
                  <c:v>1.7938561135438043</c:v>
                </c:pt>
                <c:pt idx="74">
                  <c:v>2.3736830263649829</c:v>
                </c:pt>
                <c:pt idx="75">
                  <c:v>1.8137573352659275</c:v>
                </c:pt>
                <c:pt idx="76">
                  <c:v>7.0278378648275668</c:v>
                </c:pt>
                <c:pt idx="77">
                  <c:v>2.4201978842679006</c:v>
                </c:pt>
                <c:pt idx="78">
                  <c:v>7.3531239427444808</c:v>
                </c:pt>
                <c:pt idx="79">
                  <c:v>7.44390246694668</c:v>
                </c:pt>
                <c:pt idx="80">
                  <c:v>6.4287206280695868</c:v>
                </c:pt>
                <c:pt idx="81">
                  <c:v>2.2695829457565728</c:v>
                </c:pt>
                <c:pt idx="82">
                  <c:v>4.0687911264193186</c:v>
                </c:pt>
                <c:pt idx="83">
                  <c:v>3.0653724123541197</c:v>
                </c:pt>
                <c:pt idx="84">
                  <c:v>1.9475939875253401</c:v>
                </c:pt>
                <c:pt idx="85">
                  <c:v>2.4441967492449548</c:v>
                </c:pt>
                <c:pt idx="86">
                  <c:v>10.206223756623569</c:v>
                </c:pt>
                <c:pt idx="87">
                  <c:v>9.9548773535118631</c:v>
                </c:pt>
                <c:pt idx="88">
                  <c:v>5.2361312208845128</c:v>
                </c:pt>
                <c:pt idx="89">
                  <c:v>4.2095421595031759</c:v>
                </c:pt>
                <c:pt idx="90">
                  <c:v>16.50072756410713</c:v>
                </c:pt>
                <c:pt idx="91">
                  <c:v>5.6939562936834278</c:v>
                </c:pt>
                <c:pt idx="92">
                  <c:v>1.6894756611622819</c:v>
                </c:pt>
                <c:pt idx="93">
                  <c:v>0.64741253048280289</c:v>
                </c:pt>
                <c:pt idx="94">
                  <c:v>1.8021122409564247</c:v>
                </c:pt>
                <c:pt idx="95">
                  <c:v>16.013903635222007</c:v>
                </c:pt>
                <c:pt idx="96">
                  <c:v>11.317612945819132</c:v>
                </c:pt>
                <c:pt idx="97">
                  <c:v>7.44390246694668</c:v>
                </c:pt>
                <c:pt idx="98">
                  <c:v>4.1535654238442099</c:v>
                </c:pt>
                <c:pt idx="99">
                  <c:v>3.8477937191866385</c:v>
                </c:pt>
                <c:pt idx="100">
                  <c:v>10.264809506091851</c:v>
                </c:pt>
                <c:pt idx="101">
                  <c:v>9.1163051232086101</c:v>
                </c:pt>
                <c:pt idx="102">
                  <c:v>4.1587193202436685</c:v>
                </c:pt>
                <c:pt idx="103">
                  <c:v>0.63214017370797615</c:v>
                </c:pt>
                <c:pt idx="104">
                  <c:v>1.859483634226734</c:v>
                </c:pt>
                <c:pt idx="105">
                  <c:v>0.59155801561459787</c:v>
                </c:pt>
                <c:pt idx="106">
                  <c:v>2.1262738496601123</c:v>
                </c:pt>
                <c:pt idx="107">
                  <c:v>4.3800705144518695</c:v>
                </c:pt>
                <c:pt idx="108">
                  <c:v>1.7385673923576646</c:v>
                </c:pt>
                <c:pt idx="109">
                  <c:v>19.874132971635085</c:v>
                </c:pt>
                <c:pt idx="110">
                  <c:v>6.5707973013774028</c:v>
                </c:pt>
                <c:pt idx="111">
                  <c:v>2.5168457931695802</c:v>
                </c:pt>
                <c:pt idx="112">
                  <c:v>2.0065316054407152</c:v>
                </c:pt>
                <c:pt idx="113">
                  <c:v>9.2156186833241414</c:v>
                </c:pt>
                <c:pt idx="114">
                  <c:v>3.300630610830638</c:v>
                </c:pt>
                <c:pt idx="115">
                  <c:v>5.4369054660485778</c:v>
                </c:pt>
                <c:pt idx="116">
                  <c:v>7.0075133162021395</c:v>
                </c:pt>
                <c:pt idx="117">
                  <c:v>2.0773951632845238</c:v>
                </c:pt>
                <c:pt idx="118">
                  <c:v>2.1128329052432102</c:v>
                </c:pt>
                <c:pt idx="119">
                  <c:v>0.93893586541565965</c:v>
                </c:pt>
                <c:pt idx="120">
                  <c:v>1.5458378917586939</c:v>
                </c:pt>
                <c:pt idx="121">
                  <c:v>15.369656727929137</c:v>
                </c:pt>
                <c:pt idx="122">
                  <c:v>0.84731385823593564</c:v>
                </c:pt>
                <c:pt idx="123">
                  <c:v>8.4053978163185938</c:v>
                </c:pt>
                <c:pt idx="124">
                  <c:v>4.430872236274757</c:v>
                </c:pt>
                <c:pt idx="125">
                  <c:v>3.3703733856029476</c:v>
                </c:pt>
                <c:pt idx="126">
                  <c:v>0.20673899074555524</c:v>
                </c:pt>
                <c:pt idx="127">
                  <c:v>16.881155373812419</c:v>
                </c:pt>
                <c:pt idx="128">
                  <c:v>1.6405213046788423</c:v>
                </c:pt>
                <c:pt idx="129">
                  <c:v>3.7104019481954369</c:v>
                </c:pt>
                <c:pt idx="130">
                  <c:v>3.191126399698784</c:v>
                </c:pt>
                <c:pt idx="131">
                  <c:v>0.81445438320094721</c:v>
                </c:pt>
                <c:pt idx="132">
                  <c:v>5.3334994434769651</c:v>
                </c:pt>
                <c:pt idx="133">
                  <c:v>4.5816766694481252</c:v>
                </c:pt>
                <c:pt idx="134">
                  <c:v>0.54886506732817608</c:v>
                </c:pt>
                <c:pt idx="135">
                  <c:v>5.4028535205432089</c:v>
                </c:pt>
                <c:pt idx="136">
                  <c:v>1.401100316256414</c:v>
                </c:pt>
                <c:pt idx="137">
                  <c:v>8.0917694013953056</c:v>
                </c:pt>
                <c:pt idx="138">
                  <c:v>7.3259173419633115</c:v>
                </c:pt>
                <c:pt idx="139">
                  <c:v>1.6192553755837122</c:v>
                </c:pt>
                <c:pt idx="140">
                  <c:v>14.278542040532269</c:v>
                </c:pt>
                <c:pt idx="141">
                  <c:v>1.6124867296041887</c:v>
                </c:pt>
                <c:pt idx="142">
                  <c:v>2.8133690678085816</c:v>
                </c:pt>
                <c:pt idx="143">
                  <c:v>0.61045684485151153</c:v>
                </c:pt>
                <c:pt idx="144">
                  <c:v>10.535991890724899</c:v>
                </c:pt>
                <c:pt idx="145">
                  <c:v>4.0036243705998009</c:v>
                </c:pt>
                <c:pt idx="146">
                  <c:v>14.394043611464994</c:v>
                </c:pt>
                <c:pt idx="147">
                  <c:v>2.150823162368602</c:v>
                </c:pt>
                <c:pt idx="148">
                  <c:v>5.8201430024652909</c:v>
                </c:pt>
                <c:pt idx="149">
                  <c:v>1.0687564356788883</c:v>
                </c:pt>
                <c:pt idx="150">
                  <c:v>9.2477169252836529</c:v>
                </c:pt>
                <c:pt idx="151">
                  <c:v>1.4555321931413254</c:v>
                </c:pt>
                <c:pt idx="152">
                  <c:v>1.0542310485521271</c:v>
                </c:pt>
                <c:pt idx="153">
                  <c:v>1.0175587493774061</c:v>
                </c:pt>
                <c:pt idx="154">
                  <c:v>7.4691128079718263</c:v>
                </c:pt>
                <c:pt idx="155">
                  <c:v>0.85265118264896556</c:v>
                </c:pt>
                <c:pt idx="156">
                  <c:v>2.7848719549774952</c:v>
                </c:pt>
                <c:pt idx="157">
                  <c:v>2.8221756265842681</c:v>
                </c:pt>
                <c:pt idx="158">
                  <c:v>0.69917213245428589</c:v>
                </c:pt>
                <c:pt idx="159">
                  <c:v>1.6035167156753358</c:v>
                </c:pt>
                <c:pt idx="160">
                  <c:v>9.2741442296837757</c:v>
                </c:pt>
                <c:pt idx="161">
                  <c:v>2.4629561008081309</c:v>
                </c:pt>
                <c:pt idx="162">
                  <c:v>0.64068120759031655</c:v>
                </c:pt>
                <c:pt idx="163">
                  <c:v>10.899878476639779</c:v>
                </c:pt>
                <c:pt idx="164">
                  <c:v>1.5616284068152864</c:v>
                </c:pt>
                <c:pt idx="165">
                  <c:v>7.421898074652276</c:v>
                </c:pt>
                <c:pt idx="166">
                  <c:v>8.3792850591316164</c:v>
                </c:pt>
                <c:pt idx="167">
                  <c:v>1.9447164831493864</c:v>
                </c:pt>
                <c:pt idx="168">
                  <c:v>4.4677214800637781</c:v>
                </c:pt>
                <c:pt idx="169">
                  <c:v>1.8582283110659013</c:v>
                </c:pt>
                <c:pt idx="170">
                  <c:v>6.9650407105745362</c:v>
                </c:pt>
                <c:pt idx="171">
                  <c:v>8.9989436537370384</c:v>
                </c:pt>
                <c:pt idx="172">
                  <c:v>7.4661877487100146</c:v>
                </c:pt>
                <c:pt idx="173">
                  <c:v>7.7332515567710489</c:v>
                </c:pt>
                <c:pt idx="174">
                  <c:v>12.006268083836076</c:v>
                </c:pt>
                <c:pt idx="175">
                  <c:v>1.1870029521609418</c:v>
                </c:pt>
                <c:pt idx="176">
                  <c:v>2.3557176599241334</c:v>
                </c:pt>
                <c:pt idx="177">
                  <c:v>1.0792012375254869</c:v>
                </c:pt>
                <c:pt idx="178">
                  <c:v>8.3928934054266158</c:v>
                </c:pt>
                <c:pt idx="179">
                  <c:v>11.293695336263742</c:v>
                </c:pt>
                <c:pt idx="180">
                  <c:v>0.68572687411332689</c:v>
                </c:pt>
                <c:pt idx="181">
                  <c:v>0.28209430781099343</c:v>
                </c:pt>
                <c:pt idx="182">
                  <c:v>1.1889849933478502</c:v>
                </c:pt>
                <c:pt idx="183">
                  <c:v>0.7139610398388494</c:v>
                </c:pt>
                <c:pt idx="184">
                  <c:v>2.4567223630732284</c:v>
                </c:pt>
                <c:pt idx="185">
                  <c:v>0.85071763569098069</c:v>
                </c:pt>
                <c:pt idx="186">
                  <c:v>1.4465429789223769</c:v>
                </c:pt>
                <c:pt idx="187">
                  <c:v>1.4239421068632403</c:v>
                </c:pt>
                <c:pt idx="188">
                  <c:v>4.2237247092853298</c:v>
                </c:pt>
                <c:pt idx="189">
                  <c:v>8.0008323633683212</c:v>
                </c:pt>
                <c:pt idx="190">
                  <c:v>0.69291341359961511</c:v>
                </c:pt>
                <c:pt idx="191">
                  <c:v>1.5158446432838293</c:v>
                </c:pt>
                <c:pt idx="192">
                  <c:v>2.7266944350123135</c:v>
                </c:pt>
                <c:pt idx="193">
                  <c:v>1.6072752495089233</c:v>
                </c:pt>
                <c:pt idx="194">
                  <c:v>1.5158446432838293</c:v>
                </c:pt>
                <c:pt idx="195">
                  <c:v>7.4250703766061381</c:v>
                </c:pt>
                <c:pt idx="196">
                  <c:v>0.61029522381803192</c:v>
                </c:pt>
                <c:pt idx="197">
                  <c:v>1.9872909883406353</c:v>
                </c:pt>
                <c:pt idx="198">
                  <c:v>9.6458548314241597</c:v>
                </c:pt>
                <c:pt idx="199">
                  <c:v>1.5612317490351764</c:v>
                </c:pt>
                <c:pt idx="200">
                  <c:v>14.003855752067162</c:v>
                </c:pt>
                <c:pt idx="201">
                  <c:v>1.1572995071911274</c:v>
                </c:pt>
                <c:pt idx="202">
                  <c:v>4.0994031137461899</c:v>
                </c:pt>
                <c:pt idx="203">
                  <c:v>5.7686676377776651</c:v>
                </c:pt>
                <c:pt idx="204">
                  <c:v>26.902047215860634</c:v>
                </c:pt>
                <c:pt idx="205">
                  <c:v>1.2671493172127282</c:v>
                </c:pt>
                <c:pt idx="206">
                  <c:v>6.8168461445782977</c:v>
                </c:pt>
                <c:pt idx="207">
                  <c:v>7.421898074652276</c:v>
                </c:pt>
                <c:pt idx="208">
                  <c:v>7.421898074652276</c:v>
                </c:pt>
                <c:pt idx="209">
                  <c:v>1.8272378477435249</c:v>
                </c:pt>
                <c:pt idx="210">
                  <c:v>10.309628221095245</c:v>
                </c:pt>
                <c:pt idx="211">
                  <c:v>7.7076484048489471</c:v>
                </c:pt>
                <c:pt idx="212">
                  <c:v>9.5255892376587639</c:v>
                </c:pt>
                <c:pt idx="213">
                  <c:v>0.41425745503469602</c:v>
                </c:pt>
                <c:pt idx="214">
                  <c:v>11.291730497443119</c:v>
                </c:pt>
                <c:pt idx="215">
                  <c:v>7.0993603243562742</c:v>
                </c:pt>
                <c:pt idx="216">
                  <c:v>0.28209430781099343</c:v>
                </c:pt>
                <c:pt idx="217">
                  <c:v>2.5358575557759604</c:v>
                </c:pt>
                <c:pt idx="218">
                  <c:v>1.0943220599278025</c:v>
                </c:pt>
                <c:pt idx="219">
                  <c:v>1.3913090933710304</c:v>
                </c:pt>
                <c:pt idx="220">
                  <c:v>13.438117449660725</c:v>
                </c:pt>
                <c:pt idx="221">
                  <c:v>0.33242946792669437</c:v>
                </c:pt>
                <c:pt idx="222">
                  <c:v>1.9113604848630965</c:v>
                </c:pt>
                <c:pt idx="223">
                  <c:v>1.3923816402685891</c:v>
                </c:pt>
                <c:pt idx="224">
                  <c:v>6.7840882769570632</c:v>
                </c:pt>
                <c:pt idx="225">
                  <c:v>8.1356395774971375</c:v>
                </c:pt>
                <c:pt idx="226">
                  <c:v>9.9221690665537725</c:v>
                </c:pt>
                <c:pt idx="227">
                  <c:v>8.3408296441591823</c:v>
                </c:pt>
                <c:pt idx="228">
                  <c:v>0.94874136853548219</c:v>
                </c:pt>
                <c:pt idx="229">
                  <c:v>1.8673033125953575</c:v>
                </c:pt>
                <c:pt idx="230">
                  <c:v>1.6067366205925242</c:v>
                </c:pt>
                <c:pt idx="231">
                  <c:v>17.739074206751503</c:v>
                </c:pt>
                <c:pt idx="232">
                  <c:v>0.25875543471549944</c:v>
                </c:pt>
                <c:pt idx="233">
                  <c:v>7.8976846911051997</c:v>
                </c:pt>
                <c:pt idx="234">
                  <c:v>8.7270642583110236E-2</c:v>
                </c:pt>
                <c:pt idx="235">
                  <c:v>7.3259173419633115</c:v>
                </c:pt>
                <c:pt idx="236">
                  <c:v>11.835401268710097</c:v>
                </c:pt>
                <c:pt idx="237">
                  <c:v>2.6882810631298102</c:v>
                </c:pt>
                <c:pt idx="238">
                  <c:v>8.6853864313296771</c:v>
                </c:pt>
                <c:pt idx="239">
                  <c:v>0.33242946792669437</c:v>
                </c:pt>
                <c:pt idx="240">
                  <c:v>8.9290551781057097</c:v>
                </c:pt>
                <c:pt idx="241">
                  <c:v>0.17223163160796839</c:v>
                </c:pt>
                <c:pt idx="242">
                  <c:v>2.0783106266670397</c:v>
                </c:pt>
                <c:pt idx="243">
                  <c:v>2.686070964927211</c:v>
                </c:pt>
                <c:pt idx="244">
                  <c:v>2.3492123714575746</c:v>
                </c:pt>
                <c:pt idx="245">
                  <c:v>7.2167692716487499</c:v>
                </c:pt>
                <c:pt idx="246">
                  <c:v>2.8085430169831325</c:v>
                </c:pt>
                <c:pt idx="247">
                  <c:v>18.477687716427916</c:v>
                </c:pt>
                <c:pt idx="248">
                  <c:v>8.9271687237906683</c:v>
                </c:pt>
                <c:pt idx="249">
                  <c:v>14.434657271317647</c:v>
                </c:pt>
                <c:pt idx="250">
                  <c:v>1.3375049289763821</c:v>
                </c:pt>
                <c:pt idx="251">
                  <c:v>0.34820028655492008</c:v>
                </c:pt>
                <c:pt idx="252">
                  <c:v>9.9363889745006766</c:v>
                </c:pt>
                <c:pt idx="253">
                  <c:v>7.0828823795204636</c:v>
                </c:pt>
                <c:pt idx="254">
                  <c:v>7.536581239544617</c:v>
                </c:pt>
                <c:pt idx="255">
                  <c:v>0.33924690138915059</c:v>
                </c:pt>
                <c:pt idx="256">
                  <c:v>7.4567534821005239</c:v>
                </c:pt>
                <c:pt idx="257">
                  <c:v>9.9432360012066408</c:v>
                </c:pt>
                <c:pt idx="258">
                  <c:v>1.0226428536909318</c:v>
                </c:pt>
                <c:pt idx="259">
                  <c:v>1.3505303889702176</c:v>
                </c:pt>
                <c:pt idx="260">
                  <c:v>8.1880908246997173</c:v>
                </c:pt>
                <c:pt idx="261">
                  <c:v>7.5321957439574998</c:v>
                </c:pt>
                <c:pt idx="262">
                  <c:v>7.8187926340193501</c:v>
                </c:pt>
                <c:pt idx="263">
                  <c:v>7.5321957439574998</c:v>
                </c:pt>
                <c:pt idx="264">
                  <c:v>12.736875066687984</c:v>
                </c:pt>
                <c:pt idx="265">
                  <c:v>7.1285582592926069</c:v>
                </c:pt>
                <c:pt idx="266">
                  <c:v>2.092552187041294</c:v>
                </c:pt>
                <c:pt idx="267">
                  <c:v>1.7225215702635448</c:v>
                </c:pt>
                <c:pt idx="268">
                  <c:v>6.983135003988413</c:v>
                </c:pt>
                <c:pt idx="269">
                  <c:v>0.37476555349185814</c:v>
                </c:pt>
                <c:pt idx="270">
                  <c:v>8.9605971885495439</c:v>
                </c:pt>
                <c:pt idx="271">
                  <c:v>9.9150186289212456</c:v>
                </c:pt>
              </c:numCache>
            </c:numRef>
          </c:xVal>
          <c:yVal>
            <c:numRef>
              <c:f>'Part K West Price'!$B$2:$B$273</c:f>
              <c:numCache>
                <c:formatCode>General</c:formatCode>
                <c:ptCount val="272"/>
                <c:pt idx="0">
                  <c:v>459000</c:v>
                </c:pt>
                <c:pt idx="1">
                  <c:v>470000</c:v>
                </c:pt>
                <c:pt idx="2">
                  <c:v>485000</c:v>
                </c:pt>
                <c:pt idx="3">
                  <c:v>499000</c:v>
                </c:pt>
                <c:pt idx="4">
                  <c:v>530000</c:v>
                </c:pt>
                <c:pt idx="5">
                  <c:v>539000</c:v>
                </c:pt>
                <c:pt idx="6">
                  <c:v>548000</c:v>
                </c:pt>
                <c:pt idx="7">
                  <c:v>549000</c:v>
                </c:pt>
                <c:pt idx="8">
                  <c:v>549900</c:v>
                </c:pt>
                <c:pt idx="9">
                  <c:v>550000</c:v>
                </c:pt>
                <c:pt idx="10">
                  <c:v>570000</c:v>
                </c:pt>
                <c:pt idx="11">
                  <c:v>585000</c:v>
                </c:pt>
                <c:pt idx="12">
                  <c:v>589000</c:v>
                </c:pt>
                <c:pt idx="13">
                  <c:v>599000</c:v>
                </c:pt>
                <c:pt idx="14">
                  <c:v>599999</c:v>
                </c:pt>
                <c:pt idx="15">
                  <c:v>605000</c:v>
                </c:pt>
                <c:pt idx="16">
                  <c:v>608000</c:v>
                </c:pt>
                <c:pt idx="17">
                  <c:v>614000</c:v>
                </c:pt>
                <c:pt idx="18">
                  <c:v>619770</c:v>
                </c:pt>
                <c:pt idx="19">
                  <c:v>625000</c:v>
                </c:pt>
                <c:pt idx="20">
                  <c:v>629000</c:v>
                </c:pt>
                <c:pt idx="21">
                  <c:v>639000</c:v>
                </c:pt>
                <c:pt idx="22">
                  <c:v>640000</c:v>
                </c:pt>
                <c:pt idx="23">
                  <c:v>644000</c:v>
                </c:pt>
                <c:pt idx="24">
                  <c:v>649000</c:v>
                </c:pt>
                <c:pt idx="25">
                  <c:v>649500</c:v>
                </c:pt>
                <c:pt idx="26">
                  <c:v>650000</c:v>
                </c:pt>
                <c:pt idx="27">
                  <c:v>655000</c:v>
                </c:pt>
                <c:pt idx="28">
                  <c:v>660000</c:v>
                </c:pt>
                <c:pt idx="29">
                  <c:v>675000</c:v>
                </c:pt>
                <c:pt idx="30">
                  <c:v>679000</c:v>
                </c:pt>
                <c:pt idx="31">
                  <c:v>680000</c:v>
                </c:pt>
                <c:pt idx="32">
                  <c:v>685000</c:v>
                </c:pt>
                <c:pt idx="33">
                  <c:v>690000</c:v>
                </c:pt>
                <c:pt idx="34">
                  <c:v>695000</c:v>
                </c:pt>
                <c:pt idx="35">
                  <c:v>698000</c:v>
                </c:pt>
                <c:pt idx="36">
                  <c:v>699000</c:v>
                </c:pt>
                <c:pt idx="37">
                  <c:v>699950</c:v>
                </c:pt>
                <c:pt idx="38">
                  <c:v>720000</c:v>
                </c:pt>
                <c:pt idx="39">
                  <c:v>735000</c:v>
                </c:pt>
                <c:pt idx="40">
                  <c:v>739000</c:v>
                </c:pt>
                <c:pt idx="41">
                  <c:v>749000</c:v>
                </c:pt>
                <c:pt idx="42">
                  <c:v>750000</c:v>
                </c:pt>
                <c:pt idx="43">
                  <c:v>755000</c:v>
                </c:pt>
                <c:pt idx="44">
                  <c:v>783000</c:v>
                </c:pt>
                <c:pt idx="45">
                  <c:v>785000</c:v>
                </c:pt>
                <c:pt idx="46">
                  <c:v>799000</c:v>
                </c:pt>
                <c:pt idx="47">
                  <c:v>825000</c:v>
                </c:pt>
                <c:pt idx="48">
                  <c:v>835000</c:v>
                </c:pt>
                <c:pt idx="49">
                  <c:v>844000</c:v>
                </c:pt>
                <c:pt idx="50">
                  <c:v>849000</c:v>
                </c:pt>
                <c:pt idx="51">
                  <c:v>858000</c:v>
                </c:pt>
                <c:pt idx="52">
                  <c:v>869000</c:v>
                </c:pt>
                <c:pt idx="53">
                  <c:v>879000</c:v>
                </c:pt>
                <c:pt idx="54">
                  <c:v>885000</c:v>
                </c:pt>
                <c:pt idx="55">
                  <c:v>890000</c:v>
                </c:pt>
                <c:pt idx="56">
                  <c:v>899000</c:v>
                </c:pt>
                <c:pt idx="57">
                  <c:v>900000</c:v>
                </c:pt>
                <c:pt idx="58">
                  <c:v>908000</c:v>
                </c:pt>
                <c:pt idx="59">
                  <c:v>909000</c:v>
                </c:pt>
                <c:pt idx="60">
                  <c:v>915000</c:v>
                </c:pt>
                <c:pt idx="61">
                  <c:v>925000</c:v>
                </c:pt>
                <c:pt idx="62">
                  <c:v>930000</c:v>
                </c:pt>
                <c:pt idx="63">
                  <c:v>949000</c:v>
                </c:pt>
                <c:pt idx="64">
                  <c:v>955000</c:v>
                </c:pt>
                <c:pt idx="65">
                  <c:v>969000</c:v>
                </c:pt>
                <c:pt idx="66">
                  <c:v>975000</c:v>
                </c:pt>
                <c:pt idx="67">
                  <c:v>985000</c:v>
                </c:pt>
                <c:pt idx="68">
                  <c:v>989000</c:v>
                </c:pt>
                <c:pt idx="69">
                  <c:v>990000</c:v>
                </c:pt>
                <c:pt idx="70">
                  <c:v>995000</c:v>
                </c:pt>
                <c:pt idx="71">
                  <c:v>999000</c:v>
                </c:pt>
                <c:pt idx="72">
                  <c:v>999800</c:v>
                </c:pt>
                <c:pt idx="73">
                  <c:v>1024990</c:v>
                </c:pt>
                <c:pt idx="74">
                  <c:v>1048000</c:v>
                </c:pt>
                <c:pt idx="75">
                  <c:v>1049000</c:v>
                </c:pt>
                <c:pt idx="76">
                  <c:v>1050000</c:v>
                </c:pt>
                <c:pt idx="77">
                  <c:v>1059000</c:v>
                </c:pt>
                <c:pt idx="78">
                  <c:v>1069000</c:v>
                </c:pt>
                <c:pt idx="79">
                  <c:v>1075000</c:v>
                </c:pt>
                <c:pt idx="80">
                  <c:v>1085000</c:v>
                </c:pt>
                <c:pt idx="81">
                  <c:v>1089000</c:v>
                </c:pt>
                <c:pt idx="82">
                  <c:v>1099000</c:v>
                </c:pt>
                <c:pt idx="83">
                  <c:v>1115000</c:v>
                </c:pt>
                <c:pt idx="84">
                  <c:v>1149000</c:v>
                </c:pt>
                <c:pt idx="85">
                  <c:v>1150000</c:v>
                </c:pt>
                <c:pt idx="86">
                  <c:v>1169000</c:v>
                </c:pt>
                <c:pt idx="87">
                  <c:v>1175000</c:v>
                </c:pt>
                <c:pt idx="88">
                  <c:v>1189000</c:v>
                </c:pt>
                <c:pt idx="89">
                  <c:v>1195000</c:v>
                </c:pt>
                <c:pt idx="90">
                  <c:v>1199000</c:v>
                </c:pt>
                <c:pt idx="91">
                  <c:v>1200000</c:v>
                </c:pt>
                <c:pt idx="92">
                  <c:v>1225000</c:v>
                </c:pt>
                <c:pt idx="93">
                  <c:v>1245000</c:v>
                </c:pt>
                <c:pt idx="94">
                  <c:v>1248000</c:v>
                </c:pt>
                <c:pt idx="95">
                  <c:v>1249000</c:v>
                </c:pt>
                <c:pt idx="96">
                  <c:v>1250000</c:v>
                </c:pt>
                <c:pt idx="97">
                  <c:v>1255000</c:v>
                </c:pt>
                <c:pt idx="98">
                  <c:v>1259000</c:v>
                </c:pt>
                <c:pt idx="99">
                  <c:v>1275000</c:v>
                </c:pt>
                <c:pt idx="100">
                  <c:v>1295000</c:v>
                </c:pt>
                <c:pt idx="101">
                  <c:v>1299000</c:v>
                </c:pt>
                <c:pt idx="102">
                  <c:v>1299900</c:v>
                </c:pt>
                <c:pt idx="103">
                  <c:v>1299999</c:v>
                </c:pt>
                <c:pt idx="104">
                  <c:v>1300000</c:v>
                </c:pt>
                <c:pt idx="105">
                  <c:v>1325000</c:v>
                </c:pt>
                <c:pt idx="106">
                  <c:v>1329000</c:v>
                </c:pt>
                <c:pt idx="107">
                  <c:v>1349000</c:v>
                </c:pt>
                <c:pt idx="108">
                  <c:v>1349500</c:v>
                </c:pt>
                <c:pt idx="109">
                  <c:v>1350000</c:v>
                </c:pt>
                <c:pt idx="110">
                  <c:v>1359000</c:v>
                </c:pt>
                <c:pt idx="111">
                  <c:v>1369000</c:v>
                </c:pt>
                <c:pt idx="112">
                  <c:v>1375000</c:v>
                </c:pt>
                <c:pt idx="113">
                  <c:v>1395000</c:v>
                </c:pt>
                <c:pt idx="114">
                  <c:v>1398000</c:v>
                </c:pt>
                <c:pt idx="115">
                  <c:v>1399000</c:v>
                </c:pt>
                <c:pt idx="116">
                  <c:v>1428800</c:v>
                </c:pt>
                <c:pt idx="117">
                  <c:v>1444000</c:v>
                </c:pt>
                <c:pt idx="118">
                  <c:v>1455000</c:v>
                </c:pt>
                <c:pt idx="119">
                  <c:v>1475000</c:v>
                </c:pt>
                <c:pt idx="120">
                  <c:v>1480000</c:v>
                </c:pt>
                <c:pt idx="121">
                  <c:v>1495000</c:v>
                </c:pt>
                <c:pt idx="122">
                  <c:v>1498000</c:v>
                </c:pt>
                <c:pt idx="123">
                  <c:v>1499000</c:v>
                </c:pt>
                <c:pt idx="124">
                  <c:v>1499500</c:v>
                </c:pt>
                <c:pt idx="125">
                  <c:v>1500000</c:v>
                </c:pt>
                <c:pt idx="126">
                  <c:v>1515000</c:v>
                </c:pt>
                <c:pt idx="127">
                  <c:v>1525000</c:v>
                </c:pt>
                <c:pt idx="128">
                  <c:v>1565000</c:v>
                </c:pt>
                <c:pt idx="129">
                  <c:v>1575000</c:v>
                </c:pt>
                <c:pt idx="130">
                  <c:v>1595000</c:v>
                </c:pt>
                <c:pt idx="131">
                  <c:v>1598000</c:v>
                </c:pt>
                <c:pt idx="132">
                  <c:v>1599000</c:v>
                </c:pt>
                <c:pt idx="133">
                  <c:v>1599900</c:v>
                </c:pt>
                <c:pt idx="134">
                  <c:v>1600000</c:v>
                </c:pt>
                <c:pt idx="135">
                  <c:v>1645000</c:v>
                </c:pt>
                <c:pt idx="136">
                  <c:v>1649000</c:v>
                </c:pt>
                <c:pt idx="137">
                  <c:v>1650000</c:v>
                </c:pt>
                <c:pt idx="138">
                  <c:v>1675000</c:v>
                </c:pt>
                <c:pt idx="139">
                  <c:v>1688888</c:v>
                </c:pt>
                <c:pt idx="140">
                  <c:v>1695000</c:v>
                </c:pt>
                <c:pt idx="141">
                  <c:v>1698000</c:v>
                </c:pt>
                <c:pt idx="142">
                  <c:v>1699000</c:v>
                </c:pt>
                <c:pt idx="143">
                  <c:v>1700000</c:v>
                </c:pt>
                <c:pt idx="144">
                  <c:v>1725000</c:v>
                </c:pt>
                <c:pt idx="145">
                  <c:v>1749000</c:v>
                </c:pt>
                <c:pt idx="146">
                  <c:v>1750000</c:v>
                </c:pt>
                <c:pt idx="147">
                  <c:v>1774888</c:v>
                </c:pt>
                <c:pt idx="148">
                  <c:v>1775000</c:v>
                </c:pt>
                <c:pt idx="149">
                  <c:v>1779000</c:v>
                </c:pt>
                <c:pt idx="150">
                  <c:v>1795000</c:v>
                </c:pt>
                <c:pt idx="151">
                  <c:v>1799000</c:v>
                </c:pt>
                <c:pt idx="152">
                  <c:v>1800000</c:v>
                </c:pt>
                <c:pt idx="153">
                  <c:v>1817000</c:v>
                </c:pt>
                <c:pt idx="154">
                  <c:v>1825000</c:v>
                </c:pt>
                <c:pt idx="155">
                  <c:v>1845000</c:v>
                </c:pt>
                <c:pt idx="156">
                  <c:v>1850000</c:v>
                </c:pt>
                <c:pt idx="157">
                  <c:v>1877700</c:v>
                </c:pt>
                <c:pt idx="158">
                  <c:v>1888000</c:v>
                </c:pt>
                <c:pt idx="159">
                  <c:v>1895000</c:v>
                </c:pt>
                <c:pt idx="160">
                  <c:v>1899000</c:v>
                </c:pt>
                <c:pt idx="161">
                  <c:v>1900000</c:v>
                </c:pt>
                <c:pt idx="162">
                  <c:v>1945000</c:v>
                </c:pt>
                <c:pt idx="163">
                  <c:v>1950000</c:v>
                </c:pt>
                <c:pt idx="164">
                  <c:v>1975000</c:v>
                </c:pt>
                <c:pt idx="165">
                  <c:v>1988000</c:v>
                </c:pt>
                <c:pt idx="166">
                  <c:v>1995000</c:v>
                </c:pt>
                <c:pt idx="167">
                  <c:v>1997000</c:v>
                </c:pt>
                <c:pt idx="168">
                  <c:v>1999999</c:v>
                </c:pt>
                <c:pt idx="169">
                  <c:v>2085000</c:v>
                </c:pt>
                <c:pt idx="170">
                  <c:v>2095000</c:v>
                </c:pt>
                <c:pt idx="171">
                  <c:v>2099000</c:v>
                </c:pt>
                <c:pt idx="172">
                  <c:v>2100000</c:v>
                </c:pt>
                <c:pt idx="173">
                  <c:v>2150000</c:v>
                </c:pt>
                <c:pt idx="174">
                  <c:v>2250000</c:v>
                </c:pt>
                <c:pt idx="175">
                  <c:v>2295000</c:v>
                </c:pt>
                <c:pt idx="176">
                  <c:v>2298000</c:v>
                </c:pt>
                <c:pt idx="177">
                  <c:v>2299000</c:v>
                </c:pt>
                <c:pt idx="178">
                  <c:v>2349000</c:v>
                </c:pt>
                <c:pt idx="179">
                  <c:v>2395000</c:v>
                </c:pt>
                <c:pt idx="180">
                  <c:v>2399000</c:v>
                </c:pt>
                <c:pt idx="181">
                  <c:v>2475000</c:v>
                </c:pt>
                <c:pt idx="182">
                  <c:v>2480000</c:v>
                </c:pt>
                <c:pt idx="183">
                  <c:v>2485000</c:v>
                </c:pt>
                <c:pt idx="184">
                  <c:v>2495000</c:v>
                </c:pt>
                <c:pt idx="185">
                  <c:v>2499000</c:v>
                </c:pt>
                <c:pt idx="186">
                  <c:v>2500000</c:v>
                </c:pt>
                <c:pt idx="187">
                  <c:v>2575000</c:v>
                </c:pt>
                <c:pt idx="188">
                  <c:v>2595000</c:v>
                </c:pt>
                <c:pt idx="189">
                  <c:v>2599000</c:v>
                </c:pt>
                <c:pt idx="190">
                  <c:v>2650000</c:v>
                </c:pt>
                <c:pt idx="191">
                  <c:v>2675000</c:v>
                </c:pt>
                <c:pt idx="192">
                  <c:v>2690000</c:v>
                </c:pt>
                <c:pt idx="193">
                  <c:v>2695000</c:v>
                </c:pt>
                <c:pt idx="194">
                  <c:v>2745000</c:v>
                </c:pt>
                <c:pt idx="195">
                  <c:v>2750000</c:v>
                </c:pt>
                <c:pt idx="196">
                  <c:v>2795000</c:v>
                </c:pt>
                <c:pt idx="197">
                  <c:v>2825000</c:v>
                </c:pt>
                <c:pt idx="198">
                  <c:v>2850000</c:v>
                </c:pt>
                <c:pt idx="199">
                  <c:v>2890000</c:v>
                </c:pt>
                <c:pt idx="200">
                  <c:v>2895000</c:v>
                </c:pt>
                <c:pt idx="201">
                  <c:v>2899000</c:v>
                </c:pt>
                <c:pt idx="202">
                  <c:v>2950000</c:v>
                </c:pt>
                <c:pt idx="203">
                  <c:v>2980000</c:v>
                </c:pt>
                <c:pt idx="204">
                  <c:v>2995000</c:v>
                </c:pt>
                <c:pt idx="205">
                  <c:v>2999000</c:v>
                </c:pt>
                <c:pt idx="206">
                  <c:v>3000000</c:v>
                </c:pt>
                <c:pt idx="207">
                  <c:v>3075000</c:v>
                </c:pt>
                <c:pt idx="208">
                  <c:v>3095000</c:v>
                </c:pt>
                <c:pt idx="209">
                  <c:v>3187000</c:v>
                </c:pt>
                <c:pt idx="210">
                  <c:v>3195000</c:v>
                </c:pt>
                <c:pt idx="211">
                  <c:v>3199000</c:v>
                </c:pt>
                <c:pt idx="212">
                  <c:v>3200000</c:v>
                </c:pt>
                <c:pt idx="213">
                  <c:v>3225000</c:v>
                </c:pt>
                <c:pt idx="214">
                  <c:v>3249000</c:v>
                </c:pt>
                <c:pt idx="215">
                  <c:v>3250000</c:v>
                </c:pt>
                <c:pt idx="216">
                  <c:v>3289000</c:v>
                </c:pt>
                <c:pt idx="217">
                  <c:v>3295000</c:v>
                </c:pt>
                <c:pt idx="218">
                  <c:v>3299000</c:v>
                </c:pt>
                <c:pt idx="219">
                  <c:v>3388000</c:v>
                </c:pt>
                <c:pt idx="220">
                  <c:v>3395000</c:v>
                </c:pt>
                <c:pt idx="221">
                  <c:v>3400000</c:v>
                </c:pt>
                <c:pt idx="222">
                  <c:v>3450000</c:v>
                </c:pt>
                <c:pt idx="223">
                  <c:v>3495000</c:v>
                </c:pt>
                <c:pt idx="224">
                  <c:v>3545000</c:v>
                </c:pt>
                <c:pt idx="225">
                  <c:v>3595000</c:v>
                </c:pt>
                <c:pt idx="226">
                  <c:v>3600000</c:v>
                </c:pt>
                <c:pt idx="227">
                  <c:v>3695000</c:v>
                </c:pt>
                <c:pt idx="228">
                  <c:v>3699000</c:v>
                </c:pt>
                <c:pt idx="229">
                  <c:v>3750000</c:v>
                </c:pt>
                <c:pt idx="230">
                  <c:v>3770000</c:v>
                </c:pt>
                <c:pt idx="231">
                  <c:v>3795000</c:v>
                </c:pt>
                <c:pt idx="232">
                  <c:v>3895000</c:v>
                </c:pt>
                <c:pt idx="233">
                  <c:v>3900000</c:v>
                </c:pt>
                <c:pt idx="234">
                  <c:v>3950000</c:v>
                </c:pt>
                <c:pt idx="235">
                  <c:v>3985000</c:v>
                </c:pt>
                <c:pt idx="236">
                  <c:v>3995000</c:v>
                </c:pt>
                <c:pt idx="237">
                  <c:v>3999000</c:v>
                </c:pt>
                <c:pt idx="238">
                  <c:v>3999995</c:v>
                </c:pt>
                <c:pt idx="239">
                  <c:v>4000000</c:v>
                </c:pt>
                <c:pt idx="240">
                  <c:v>4125000</c:v>
                </c:pt>
                <c:pt idx="241">
                  <c:v>4250000</c:v>
                </c:pt>
                <c:pt idx="242">
                  <c:v>4295000</c:v>
                </c:pt>
                <c:pt idx="243">
                  <c:v>4395000</c:v>
                </c:pt>
                <c:pt idx="244">
                  <c:v>4495000</c:v>
                </c:pt>
                <c:pt idx="245">
                  <c:v>4685000</c:v>
                </c:pt>
                <c:pt idx="246">
                  <c:v>4750000</c:v>
                </c:pt>
                <c:pt idx="247">
                  <c:v>4950000</c:v>
                </c:pt>
                <c:pt idx="248">
                  <c:v>4995000</c:v>
                </c:pt>
                <c:pt idx="249">
                  <c:v>4999000</c:v>
                </c:pt>
                <c:pt idx="250">
                  <c:v>5000000</c:v>
                </c:pt>
                <c:pt idx="251">
                  <c:v>5150000</c:v>
                </c:pt>
                <c:pt idx="252">
                  <c:v>5250000</c:v>
                </c:pt>
                <c:pt idx="253">
                  <c:v>5280000</c:v>
                </c:pt>
                <c:pt idx="254">
                  <c:v>5285000</c:v>
                </c:pt>
                <c:pt idx="255">
                  <c:v>5450000</c:v>
                </c:pt>
                <c:pt idx="256">
                  <c:v>5495000</c:v>
                </c:pt>
                <c:pt idx="257">
                  <c:v>5500000</c:v>
                </c:pt>
                <c:pt idx="258">
                  <c:v>5675000</c:v>
                </c:pt>
                <c:pt idx="259">
                  <c:v>5695000</c:v>
                </c:pt>
                <c:pt idx="260">
                  <c:v>5750000</c:v>
                </c:pt>
                <c:pt idx="261">
                  <c:v>5850000</c:v>
                </c:pt>
                <c:pt idx="262">
                  <c:v>5950000</c:v>
                </c:pt>
                <c:pt idx="263">
                  <c:v>5975000</c:v>
                </c:pt>
                <c:pt idx="264">
                  <c:v>5995000</c:v>
                </c:pt>
                <c:pt idx="265">
                  <c:v>5999999</c:v>
                </c:pt>
                <c:pt idx="266">
                  <c:v>6150000</c:v>
                </c:pt>
                <c:pt idx="267">
                  <c:v>6250000</c:v>
                </c:pt>
                <c:pt idx="268">
                  <c:v>6300000</c:v>
                </c:pt>
                <c:pt idx="269">
                  <c:v>6450000</c:v>
                </c:pt>
                <c:pt idx="270">
                  <c:v>6700000</c:v>
                </c:pt>
                <c:pt idx="271">
                  <c:v>6995000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BA-434E-86E6-CD39F8B83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045279"/>
        <c:axId val="1445044447"/>
      </c:scatterChart>
      <c:valAx>
        <c:axId val="1445045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from ocean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044447"/>
        <c:crosses val="autoZero"/>
        <c:crossBetween val="midCat"/>
      </c:valAx>
      <c:valAx>
        <c:axId val="144504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04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</a:t>
            </a:r>
            <a:r>
              <a:rPr lang="en-US" baseline="0"/>
              <a:t> Bay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K South Bay Price'!$B$1</c:f>
              <c:strCache>
                <c:ptCount val="1"/>
                <c:pt idx="0">
                  <c:v>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'Part K South Bay Price'!$A$2:$A$209</c:f>
              <c:numCache>
                <c:formatCode>General</c:formatCode>
                <c:ptCount val="208"/>
                <c:pt idx="0">
                  <c:v>3.8360050299265698</c:v>
                </c:pt>
                <c:pt idx="1">
                  <c:v>3.8632025432926156</c:v>
                </c:pt>
                <c:pt idx="2">
                  <c:v>3.7900472031552468</c:v>
                </c:pt>
                <c:pt idx="3">
                  <c:v>4.7296313317003813</c:v>
                </c:pt>
                <c:pt idx="4">
                  <c:v>4.75928563835211</c:v>
                </c:pt>
                <c:pt idx="5">
                  <c:v>4.3436082350588645</c:v>
                </c:pt>
                <c:pt idx="6">
                  <c:v>7.5215313978434502</c:v>
                </c:pt>
                <c:pt idx="7">
                  <c:v>2.7704121711400878</c:v>
                </c:pt>
                <c:pt idx="8">
                  <c:v>2.8722872123009902</c:v>
                </c:pt>
                <c:pt idx="9">
                  <c:v>4.7855388991183681</c:v>
                </c:pt>
                <c:pt idx="10">
                  <c:v>4.390926972579372</c:v>
                </c:pt>
                <c:pt idx="11">
                  <c:v>9.6494899293661334</c:v>
                </c:pt>
                <c:pt idx="12">
                  <c:v>4.307774754037407</c:v>
                </c:pt>
                <c:pt idx="13">
                  <c:v>6.6802480589449864</c:v>
                </c:pt>
                <c:pt idx="14">
                  <c:v>4.2825810097717554</c:v>
                </c:pt>
                <c:pt idx="15">
                  <c:v>4.8648278112952568</c:v>
                </c:pt>
                <c:pt idx="16">
                  <c:v>2.9859701164982893</c:v>
                </c:pt>
                <c:pt idx="17">
                  <c:v>2.9736098672821987</c:v>
                </c:pt>
                <c:pt idx="18">
                  <c:v>4.6835278626840955</c:v>
                </c:pt>
                <c:pt idx="19">
                  <c:v>2.7834098659022928</c:v>
                </c:pt>
                <c:pt idx="20">
                  <c:v>7.5163699922156582</c:v>
                </c:pt>
                <c:pt idx="21">
                  <c:v>4.1722308647022031</c:v>
                </c:pt>
                <c:pt idx="22">
                  <c:v>11.089024794145587</c:v>
                </c:pt>
                <c:pt idx="23">
                  <c:v>3.8936215091611746</c:v>
                </c:pt>
                <c:pt idx="24">
                  <c:v>4.1715367593421835</c:v>
                </c:pt>
                <c:pt idx="25">
                  <c:v>2.3757468815437042</c:v>
                </c:pt>
                <c:pt idx="26">
                  <c:v>4.6031955423803828</c:v>
                </c:pt>
                <c:pt idx="27">
                  <c:v>1.4834413263192225</c:v>
                </c:pt>
                <c:pt idx="28">
                  <c:v>4.4033482045492125</c:v>
                </c:pt>
                <c:pt idx="29">
                  <c:v>8.5820479401041361</c:v>
                </c:pt>
                <c:pt idx="30">
                  <c:v>4.2053663822824383</c:v>
                </c:pt>
                <c:pt idx="31">
                  <c:v>4.4822228141300346</c:v>
                </c:pt>
                <c:pt idx="32">
                  <c:v>4.855816234097361</c:v>
                </c:pt>
                <c:pt idx="33">
                  <c:v>4.8587578040766033</c:v>
                </c:pt>
                <c:pt idx="34">
                  <c:v>7.4846200062305979</c:v>
                </c:pt>
                <c:pt idx="35">
                  <c:v>7.4846200062305979</c:v>
                </c:pt>
                <c:pt idx="36">
                  <c:v>5.0907893268126756</c:v>
                </c:pt>
                <c:pt idx="37">
                  <c:v>4.9062000451414267</c:v>
                </c:pt>
                <c:pt idx="38">
                  <c:v>5.8000728908555113</c:v>
                </c:pt>
                <c:pt idx="39">
                  <c:v>3.5634394307490869</c:v>
                </c:pt>
                <c:pt idx="40">
                  <c:v>2.7642161274432393</c:v>
                </c:pt>
                <c:pt idx="41">
                  <c:v>7.4846200062305979</c:v>
                </c:pt>
                <c:pt idx="42">
                  <c:v>4.3972099195728003</c:v>
                </c:pt>
                <c:pt idx="43">
                  <c:v>17.6993499206793</c:v>
                </c:pt>
                <c:pt idx="44">
                  <c:v>4.1414264280073354</c:v>
                </c:pt>
                <c:pt idx="45">
                  <c:v>7.4741367565482744</c:v>
                </c:pt>
                <c:pt idx="46">
                  <c:v>15.216684748411037</c:v>
                </c:pt>
                <c:pt idx="47">
                  <c:v>3.3150600132752688</c:v>
                </c:pt>
                <c:pt idx="48">
                  <c:v>3.9893269684890056</c:v>
                </c:pt>
                <c:pt idx="49">
                  <c:v>4.2555770503660924</c:v>
                </c:pt>
                <c:pt idx="50">
                  <c:v>9.3372950021264884</c:v>
                </c:pt>
                <c:pt idx="51">
                  <c:v>4.9529931015815603</c:v>
                </c:pt>
                <c:pt idx="52">
                  <c:v>15.643988018129535</c:v>
                </c:pt>
                <c:pt idx="53">
                  <c:v>2.5442998167467232</c:v>
                </c:pt>
                <c:pt idx="54">
                  <c:v>3.5337461941815227</c:v>
                </c:pt>
                <c:pt idx="55">
                  <c:v>4.0971910864741776</c:v>
                </c:pt>
                <c:pt idx="56">
                  <c:v>4.6374849053061471</c:v>
                </c:pt>
                <c:pt idx="57">
                  <c:v>8.494469922344301</c:v>
                </c:pt>
                <c:pt idx="58">
                  <c:v>5.3188473572932704</c:v>
                </c:pt>
                <c:pt idx="59">
                  <c:v>1.5661729223060343</c:v>
                </c:pt>
                <c:pt idx="60">
                  <c:v>4.6354003620158917</c:v>
                </c:pt>
                <c:pt idx="61">
                  <c:v>4.4437079177076555</c:v>
                </c:pt>
                <c:pt idx="62">
                  <c:v>3.4892831333555501</c:v>
                </c:pt>
                <c:pt idx="63">
                  <c:v>4.9175560396714619</c:v>
                </c:pt>
                <c:pt idx="64">
                  <c:v>4.9896188513998947</c:v>
                </c:pt>
                <c:pt idx="65">
                  <c:v>3.4591897785905266</c:v>
                </c:pt>
                <c:pt idx="66">
                  <c:v>2.6975368112527107</c:v>
                </c:pt>
                <c:pt idx="67">
                  <c:v>17.437814311564416</c:v>
                </c:pt>
                <c:pt idx="68">
                  <c:v>7.4846200062305979</c:v>
                </c:pt>
                <c:pt idx="69">
                  <c:v>28.502591478702875</c:v>
                </c:pt>
                <c:pt idx="70">
                  <c:v>10.120546304485842</c:v>
                </c:pt>
                <c:pt idx="71">
                  <c:v>20.57192927065606</c:v>
                </c:pt>
                <c:pt idx="72">
                  <c:v>4.984746006564567</c:v>
                </c:pt>
                <c:pt idx="73">
                  <c:v>4.436213327393185</c:v>
                </c:pt>
                <c:pt idx="74">
                  <c:v>27.814356003010325</c:v>
                </c:pt>
                <c:pt idx="75">
                  <c:v>5.803382019034153</c:v>
                </c:pt>
                <c:pt idx="76">
                  <c:v>4.5629662514964515</c:v>
                </c:pt>
                <c:pt idx="77">
                  <c:v>5.803382019034153</c:v>
                </c:pt>
                <c:pt idx="78">
                  <c:v>3.7828749556671735</c:v>
                </c:pt>
                <c:pt idx="79">
                  <c:v>4.7286077494834577</c:v>
                </c:pt>
                <c:pt idx="80">
                  <c:v>0.64495910327833883</c:v>
                </c:pt>
                <c:pt idx="81">
                  <c:v>16.372393100318185</c:v>
                </c:pt>
                <c:pt idx="82">
                  <c:v>12.370046240108298</c:v>
                </c:pt>
                <c:pt idx="83">
                  <c:v>2.4674258891470906</c:v>
                </c:pt>
                <c:pt idx="84">
                  <c:v>0.93919488000829299</c:v>
                </c:pt>
                <c:pt idx="85">
                  <c:v>3.7196706061132891</c:v>
                </c:pt>
                <c:pt idx="86">
                  <c:v>13.693724829277498</c:v>
                </c:pt>
                <c:pt idx="87">
                  <c:v>14.116444843793904</c:v>
                </c:pt>
                <c:pt idx="88">
                  <c:v>5.8080203704929207</c:v>
                </c:pt>
                <c:pt idx="89">
                  <c:v>4.9071560207608558</c:v>
                </c:pt>
                <c:pt idx="90">
                  <c:v>2.7211543179376774</c:v>
                </c:pt>
                <c:pt idx="91">
                  <c:v>31.299686944500905</c:v>
                </c:pt>
                <c:pt idx="92">
                  <c:v>0.69259960066692816</c:v>
                </c:pt>
                <c:pt idx="93">
                  <c:v>1.3035315653464221</c:v>
                </c:pt>
                <c:pt idx="94">
                  <c:v>3.7695988179463371</c:v>
                </c:pt>
                <c:pt idx="95">
                  <c:v>3.2807859041669647</c:v>
                </c:pt>
                <c:pt idx="96">
                  <c:v>11.390145703694564</c:v>
                </c:pt>
                <c:pt idx="97">
                  <c:v>1.2380094155722641</c:v>
                </c:pt>
                <c:pt idx="98">
                  <c:v>4.0098300527253956</c:v>
                </c:pt>
                <c:pt idx="99">
                  <c:v>3.1823625335419043</c:v>
                </c:pt>
                <c:pt idx="100">
                  <c:v>4.1127833118215094</c:v>
                </c:pt>
                <c:pt idx="101">
                  <c:v>2.1504356877330792</c:v>
                </c:pt>
                <c:pt idx="102">
                  <c:v>6.3974306745891401</c:v>
                </c:pt>
                <c:pt idx="103">
                  <c:v>3.7789788930014065</c:v>
                </c:pt>
                <c:pt idx="104">
                  <c:v>2.4733913800458187</c:v>
                </c:pt>
                <c:pt idx="105">
                  <c:v>3.6996261455211901</c:v>
                </c:pt>
                <c:pt idx="106">
                  <c:v>4.1430924328111614</c:v>
                </c:pt>
                <c:pt idx="107">
                  <c:v>4.3647989503421174</c:v>
                </c:pt>
                <c:pt idx="108">
                  <c:v>1.052663460627637</c:v>
                </c:pt>
                <c:pt idx="109">
                  <c:v>1.6505829043761568</c:v>
                </c:pt>
                <c:pt idx="110">
                  <c:v>2.3277602257449401</c:v>
                </c:pt>
                <c:pt idx="111">
                  <c:v>3.4614085014053648</c:v>
                </c:pt>
                <c:pt idx="112">
                  <c:v>10.158175859653891</c:v>
                </c:pt>
                <c:pt idx="113">
                  <c:v>17.433178059361264</c:v>
                </c:pt>
                <c:pt idx="114">
                  <c:v>11.918251208199962</c:v>
                </c:pt>
                <c:pt idx="115">
                  <c:v>1.3518308366402658</c:v>
                </c:pt>
                <c:pt idx="116">
                  <c:v>7.3762217370844567</c:v>
                </c:pt>
                <c:pt idx="117">
                  <c:v>11.586696577321142</c:v>
                </c:pt>
                <c:pt idx="118">
                  <c:v>4.4830273052187231</c:v>
                </c:pt>
                <c:pt idx="119">
                  <c:v>4.3277100550244061</c:v>
                </c:pt>
                <c:pt idx="120">
                  <c:v>1.5032559100398075</c:v>
                </c:pt>
                <c:pt idx="121">
                  <c:v>9.7167523805629727</c:v>
                </c:pt>
                <c:pt idx="122">
                  <c:v>5.6825338453004743</c:v>
                </c:pt>
                <c:pt idx="123">
                  <c:v>3.839145301439542</c:v>
                </c:pt>
                <c:pt idx="124">
                  <c:v>8.8700603427767799</c:v>
                </c:pt>
                <c:pt idx="125">
                  <c:v>6.1204610021671533</c:v>
                </c:pt>
                <c:pt idx="126">
                  <c:v>5.6749054435097328</c:v>
                </c:pt>
                <c:pt idx="127">
                  <c:v>3.7067068092189182</c:v>
                </c:pt>
                <c:pt idx="128">
                  <c:v>4.8239686478809531</c:v>
                </c:pt>
                <c:pt idx="129">
                  <c:v>21.830685874955414</c:v>
                </c:pt>
                <c:pt idx="130">
                  <c:v>3.3280405550567185</c:v>
                </c:pt>
                <c:pt idx="131">
                  <c:v>6.8358868887698438</c:v>
                </c:pt>
                <c:pt idx="132">
                  <c:v>3.2505405636905578</c:v>
                </c:pt>
                <c:pt idx="133">
                  <c:v>2.4573283519688998</c:v>
                </c:pt>
                <c:pt idx="134">
                  <c:v>7.1457137726879845</c:v>
                </c:pt>
                <c:pt idx="135">
                  <c:v>4.0745003202640779</c:v>
                </c:pt>
                <c:pt idx="136">
                  <c:v>2.843728277791536</c:v>
                </c:pt>
                <c:pt idx="137">
                  <c:v>7.1064098164909648</c:v>
                </c:pt>
                <c:pt idx="138">
                  <c:v>5.2540036091328348</c:v>
                </c:pt>
                <c:pt idx="139">
                  <c:v>7.9094636251883843</c:v>
                </c:pt>
                <c:pt idx="140">
                  <c:v>4.5124548179513289</c:v>
                </c:pt>
                <c:pt idx="141">
                  <c:v>1.6527705208974883</c:v>
                </c:pt>
                <c:pt idx="142">
                  <c:v>2.3420301326450517</c:v>
                </c:pt>
                <c:pt idx="143">
                  <c:v>4.2757919584403146</c:v>
                </c:pt>
                <c:pt idx="144">
                  <c:v>1.9228580322367206</c:v>
                </c:pt>
                <c:pt idx="145">
                  <c:v>6.5708333017420006</c:v>
                </c:pt>
                <c:pt idx="146">
                  <c:v>4.3163546936179573</c:v>
                </c:pt>
                <c:pt idx="147">
                  <c:v>1.7237036470341791</c:v>
                </c:pt>
                <c:pt idx="148">
                  <c:v>4.049373139552821</c:v>
                </c:pt>
                <c:pt idx="149">
                  <c:v>7.7004567192705524</c:v>
                </c:pt>
                <c:pt idx="150">
                  <c:v>9.2374788903729073</c:v>
                </c:pt>
                <c:pt idx="151">
                  <c:v>2.0607190672956728</c:v>
                </c:pt>
                <c:pt idx="152">
                  <c:v>3.4394865362546634</c:v>
                </c:pt>
                <c:pt idx="153">
                  <c:v>0.24232584422235148</c:v>
                </c:pt>
                <c:pt idx="154">
                  <c:v>2.6682047795707327</c:v>
                </c:pt>
                <c:pt idx="155">
                  <c:v>2.5078826987541785</c:v>
                </c:pt>
                <c:pt idx="156">
                  <c:v>1.0763870646253242</c:v>
                </c:pt>
                <c:pt idx="157">
                  <c:v>3.5412267299050573</c:v>
                </c:pt>
                <c:pt idx="158">
                  <c:v>7.6843685604070204</c:v>
                </c:pt>
                <c:pt idx="159">
                  <c:v>11.847972863222282</c:v>
                </c:pt>
                <c:pt idx="160">
                  <c:v>1.1273083770671373</c:v>
                </c:pt>
                <c:pt idx="161">
                  <c:v>0.36706316431345276</c:v>
                </c:pt>
                <c:pt idx="162">
                  <c:v>3.3136499777404733</c:v>
                </c:pt>
                <c:pt idx="163">
                  <c:v>0.30825637835123731</c:v>
                </c:pt>
                <c:pt idx="164">
                  <c:v>3.0263455606253316</c:v>
                </c:pt>
                <c:pt idx="165">
                  <c:v>5.6825338453004743</c:v>
                </c:pt>
                <c:pt idx="166">
                  <c:v>2.9950942027214018</c:v>
                </c:pt>
                <c:pt idx="167">
                  <c:v>5.6827329952598227</c:v>
                </c:pt>
                <c:pt idx="168">
                  <c:v>1.1882437158950037</c:v>
                </c:pt>
                <c:pt idx="169">
                  <c:v>2.1820026058174742</c:v>
                </c:pt>
                <c:pt idx="170">
                  <c:v>2.0336980916326044</c:v>
                </c:pt>
                <c:pt idx="171">
                  <c:v>0.88996731090795778</c:v>
                </c:pt>
                <c:pt idx="172">
                  <c:v>0.3077995005605112</c:v>
                </c:pt>
                <c:pt idx="173">
                  <c:v>1.513849745184459</c:v>
                </c:pt>
                <c:pt idx="174">
                  <c:v>1.4996508887866553</c:v>
                </c:pt>
                <c:pt idx="175">
                  <c:v>7.4693203668176302</c:v>
                </c:pt>
                <c:pt idx="176">
                  <c:v>2.5654915432145335</c:v>
                </c:pt>
                <c:pt idx="177">
                  <c:v>1.508704061531454</c:v>
                </c:pt>
                <c:pt idx="178">
                  <c:v>1.0877683036502701</c:v>
                </c:pt>
                <c:pt idx="179">
                  <c:v>0.52369150603757886</c:v>
                </c:pt>
                <c:pt idx="180">
                  <c:v>3.9181963078947142</c:v>
                </c:pt>
                <c:pt idx="181">
                  <c:v>8.3573445855225224</c:v>
                </c:pt>
                <c:pt idx="182">
                  <c:v>7.4693203668176302</c:v>
                </c:pt>
                <c:pt idx="183">
                  <c:v>14.424022994611924</c:v>
                </c:pt>
                <c:pt idx="184">
                  <c:v>6.6891849861000008</c:v>
                </c:pt>
                <c:pt idx="185">
                  <c:v>8.3734269797375074</c:v>
                </c:pt>
                <c:pt idx="186">
                  <c:v>0.42582633034920603</c:v>
                </c:pt>
                <c:pt idx="187">
                  <c:v>1.9146948970361084</c:v>
                </c:pt>
                <c:pt idx="188">
                  <c:v>2.7725907704263371</c:v>
                </c:pt>
                <c:pt idx="189">
                  <c:v>2.3000733519794387</c:v>
                </c:pt>
                <c:pt idx="190">
                  <c:v>5.6849885610630224</c:v>
                </c:pt>
                <c:pt idx="191">
                  <c:v>0.48505205477942681</c:v>
                </c:pt>
                <c:pt idx="192">
                  <c:v>3.5298703434413743</c:v>
                </c:pt>
                <c:pt idx="193">
                  <c:v>8.6267686463895608</c:v>
                </c:pt>
                <c:pt idx="194">
                  <c:v>0.75770436395026164</c:v>
                </c:pt>
                <c:pt idx="195">
                  <c:v>7.609251891314325</c:v>
                </c:pt>
                <c:pt idx="196">
                  <c:v>7.5015551436423182</c:v>
                </c:pt>
                <c:pt idx="197">
                  <c:v>5.6827329952598227</c:v>
                </c:pt>
                <c:pt idx="198">
                  <c:v>1.6379056200541882</c:v>
                </c:pt>
                <c:pt idx="199">
                  <c:v>5.6820101087665007</c:v>
                </c:pt>
                <c:pt idx="200">
                  <c:v>2.7577979822078795</c:v>
                </c:pt>
                <c:pt idx="201">
                  <c:v>0.42534202028338308</c:v>
                </c:pt>
                <c:pt idx="202">
                  <c:v>5.0317653536949365</c:v>
                </c:pt>
                <c:pt idx="203">
                  <c:v>8.6444094899878134</c:v>
                </c:pt>
                <c:pt idx="204">
                  <c:v>0.85449106348405368</c:v>
                </c:pt>
                <c:pt idx="205">
                  <c:v>0.92579536395676709</c:v>
                </c:pt>
                <c:pt idx="206">
                  <c:v>0.48228171924834262</c:v>
                </c:pt>
                <c:pt idx="207">
                  <c:v>0.81010339272617227</c:v>
                </c:pt>
              </c:numCache>
            </c:numRef>
          </c:xVal>
          <c:yVal>
            <c:numRef>
              <c:f>'Part K South Bay Price'!$B$2:$B$209</c:f>
              <c:numCache>
                <c:formatCode>General</c:formatCode>
                <c:ptCount val="208"/>
                <c:pt idx="0">
                  <c:v>365000</c:v>
                </c:pt>
                <c:pt idx="1">
                  <c:v>385000</c:v>
                </c:pt>
                <c:pt idx="2">
                  <c:v>425000</c:v>
                </c:pt>
                <c:pt idx="3">
                  <c:v>436000</c:v>
                </c:pt>
                <c:pt idx="4">
                  <c:v>439999</c:v>
                </c:pt>
                <c:pt idx="5">
                  <c:v>448000</c:v>
                </c:pt>
                <c:pt idx="6">
                  <c:v>449000</c:v>
                </c:pt>
                <c:pt idx="7">
                  <c:v>450000</c:v>
                </c:pt>
                <c:pt idx="8">
                  <c:v>469000</c:v>
                </c:pt>
                <c:pt idx="9">
                  <c:v>470000</c:v>
                </c:pt>
                <c:pt idx="10">
                  <c:v>490000</c:v>
                </c:pt>
                <c:pt idx="11">
                  <c:v>495000</c:v>
                </c:pt>
                <c:pt idx="12">
                  <c:v>499000</c:v>
                </c:pt>
                <c:pt idx="13">
                  <c:v>499900</c:v>
                </c:pt>
                <c:pt idx="14">
                  <c:v>515000</c:v>
                </c:pt>
                <c:pt idx="15">
                  <c:v>520000</c:v>
                </c:pt>
                <c:pt idx="16">
                  <c:v>525000</c:v>
                </c:pt>
                <c:pt idx="17">
                  <c:v>530000</c:v>
                </c:pt>
                <c:pt idx="18">
                  <c:v>531300</c:v>
                </c:pt>
                <c:pt idx="19">
                  <c:v>535000</c:v>
                </c:pt>
                <c:pt idx="20">
                  <c:v>540000</c:v>
                </c:pt>
                <c:pt idx="21">
                  <c:v>545000</c:v>
                </c:pt>
                <c:pt idx="22">
                  <c:v>549000</c:v>
                </c:pt>
                <c:pt idx="23">
                  <c:v>555500</c:v>
                </c:pt>
                <c:pt idx="24">
                  <c:v>559800</c:v>
                </c:pt>
                <c:pt idx="25">
                  <c:v>570000</c:v>
                </c:pt>
                <c:pt idx="26">
                  <c:v>575000</c:v>
                </c:pt>
                <c:pt idx="27">
                  <c:v>585000</c:v>
                </c:pt>
                <c:pt idx="28">
                  <c:v>589000</c:v>
                </c:pt>
                <c:pt idx="29">
                  <c:v>599000</c:v>
                </c:pt>
                <c:pt idx="30">
                  <c:v>599500</c:v>
                </c:pt>
                <c:pt idx="31">
                  <c:v>600000</c:v>
                </c:pt>
                <c:pt idx="32">
                  <c:v>624900</c:v>
                </c:pt>
                <c:pt idx="33">
                  <c:v>638000</c:v>
                </c:pt>
                <c:pt idx="34">
                  <c:v>639000</c:v>
                </c:pt>
                <c:pt idx="35">
                  <c:v>649000</c:v>
                </c:pt>
                <c:pt idx="36">
                  <c:v>649500</c:v>
                </c:pt>
                <c:pt idx="37">
                  <c:v>650000</c:v>
                </c:pt>
                <c:pt idx="38">
                  <c:v>659000</c:v>
                </c:pt>
                <c:pt idx="39">
                  <c:v>660000</c:v>
                </c:pt>
                <c:pt idx="40">
                  <c:v>675500</c:v>
                </c:pt>
                <c:pt idx="41">
                  <c:v>679000</c:v>
                </c:pt>
                <c:pt idx="42">
                  <c:v>679500</c:v>
                </c:pt>
                <c:pt idx="43">
                  <c:v>679900</c:v>
                </c:pt>
                <c:pt idx="44">
                  <c:v>689900</c:v>
                </c:pt>
                <c:pt idx="45">
                  <c:v>695000</c:v>
                </c:pt>
                <c:pt idx="46">
                  <c:v>699000</c:v>
                </c:pt>
                <c:pt idx="47">
                  <c:v>699900</c:v>
                </c:pt>
                <c:pt idx="48">
                  <c:v>699999</c:v>
                </c:pt>
                <c:pt idx="49">
                  <c:v>714900</c:v>
                </c:pt>
                <c:pt idx="50">
                  <c:v>725000</c:v>
                </c:pt>
                <c:pt idx="51">
                  <c:v>726000</c:v>
                </c:pt>
                <c:pt idx="52">
                  <c:v>729000</c:v>
                </c:pt>
                <c:pt idx="53">
                  <c:v>740000</c:v>
                </c:pt>
                <c:pt idx="54">
                  <c:v>749000</c:v>
                </c:pt>
                <c:pt idx="55">
                  <c:v>749900</c:v>
                </c:pt>
                <c:pt idx="56">
                  <c:v>749990</c:v>
                </c:pt>
                <c:pt idx="57">
                  <c:v>750000</c:v>
                </c:pt>
                <c:pt idx="58">
                  <c:v>759900</c:v>
                </c:pt>
                <c:pt idx="59">
                  <c:v>765000</c:v>
                </c:pt>
                <c:pt idx="60">
                  <c:v>769000</c:v>
                </c:pt>
                <c:pt idx="61">
                  <c:v>774900</c:v>
                </c:pt>
                <c:pt idx="62">
                  <c:v>775000</c:v>
                </c:pt>
                <c:pt idx="63">
                  <c:v>779000</c:v>
                </c:pt>
                <c:pt idx="64">
                  <c:v>784900</c:v>
                </c:pt>
                <c:pt idx="65">
                  <c:v>789000</c:v>
                </c:pt>
                <c:pt idx="66">
                  <c:v>789900</c:v>
                </c:pt>
                <c:pt idx="67">
                  <c:v>795000</c:v>
                </c:pt>
                <c:pt idx="68">
                  <c:v>798000</c:v>
                </c:pt>
                <c:pt idx="69">
                  <c:v>799000</c:v>
                </c:pt>
                <c:pt idx="70">
                  <c:v>825000</c:v>
                </c:pt>
                <c:pt idx="71">
                  <c:v>849000</c:v>
                </c:pt>
                <c:pt idx="72">
                  <c:v>849500</c:v>
                </c:pt>
                <c:pt idx="73">
                  <c:v>849900</c:v>
                </c:pt>
                <c:pt idx="74">
                  <c:v>850000</c:v>
                </c:pt>
                <c:pt idx="75">
                  <c:v>860000</c:v>
                </c:pt>
                <c:pt idx="76">
                  <c:v>865000</c:v>
                </c:pt>
                <c:pt idx="77">
                  <c:v>875000</c:v>
                </c:pt>
                <c:pt idx="78">
                  <c:v>879000</c:v>
                </c:pt>
                <c:pt idx="79">
                  <c:v>886000</c:v>
                </c:pt>
                <c:pt idx="80">
                  <c:v>888000</c:v>
                </c:pt>
                <c:pt idx="81">
                  <c:v>899000</c:v>
                </c:pt>
                <c:pt idx="82">
                  <c:v>900000</c:v>
                </c:pt>
                <c:pt idx="83">
                  <c:v>905000</c:v>
                </c:pt>
                <c:pt idx="84">
                  <c:v>910000</c:v>
                </c:pt>
                <c:pt idx="85">
                  <c:v>919000</c:v>
                </c:pt>
                <c:pt idx="86">
                  <c:v>949000</c:v>
                </c:pt>
                <c:pt idx="87">
                  <c:v>950000</c:v>
                </c:pt>
                <c:pt idx="88">
                  <c:v>965000</c:v>
                </c:pt>
                <c:pt idx="89">
                  <c:v>979000</c:v>
                </c:pt>
                <c:pt idx="90">
                  <c:v>995000</c:v>
                </c:pt>
                <c:pt idx="91">
                  <c:v>999000</c:v>
                </c:pt>
                <c:pt idx="92">
                  <c:v>999999</c:v>
                </c:pt>
                <c:pt idx="93">
                  <c:v>1065000</c:v>
                </c:pt>
                <c:pt idx="94">
                  <c:v>1099000</c:v>
                </c:pt>
                <c:pt idx="95">
                  <c:v>1125000</c:v>
                </c:pt>
                <c:pt idx="96">
                  <c:v>1149000</c:v>
                </c:pt>
                <c:pt idx="97">
                  <c:v>1159000</c:v>
                </c:pt>
                <c:pt idx="98">
                  <c:v>1195000</c:v>
                </c:pt>
                <c:pt idx="99">
                  <c:v>1198000</c:v>
                </c:pt>
                <c:pt idx="100">
                  <c:v>1199000</c:v>
                </c:pt>
                <c:pt idx="101">
                  <c:v>1199999</c:v>
                </c:pt>
                <c:pt idx="102">
                  <c:v>1200000</c:v>
                </c:pt>
                <c:pt idx="103">
                  <c:v>1224800</c:v>
                </c:pt>
                <c:pt idx="104">
                  <c:v>1249000</c:v>
                </c:pt>
                <c:pt idx="105">
                  <c:v>1250000</c:v>
                </c:pt>
                <c:pt idx="106">
                  <c:v>1274000</c:v>
                </c:pt>
                <c:pt idx="107">
                  <c:v>1275000</c:v>
                </c:pt>
                <c:pt idx="108">
                  <c:v>1279000</c:v>
                </c:pt>
                <c:pt idx="109">
                  <c:v>1299000</c:v>
                </c:pt>
                <c:pt idx="110">
                  <c:v>1320000</c:v>
                </c:pt>
                <c:pt idx="111">
                  <c:v>1349000</c:v>
                </c:pt>
                <c:pt idx="112">
                  <c:v>1350000</c:v>
                </c:pt>
                <c:pt idx="113">
                  <c:v>1395000</c:v>
                </c:pt>
                <c:pt idx="114">
                  <c:v>1399000</c:v>
                </c:pt>
                <c:pt idx="115">
                  <c:v>1399990</c:v>
                </c:pt>
                <c:pt idx="116">
                  <c:v>1425000</c:v>
                </c:pt>
                <c:pt idx="117">
                  <c:v>1450000</c:v>
                </c:pt>
                <c:pt idx="118">
                  <c:v>1479000</c:v>
                </c:pt>
                <c:pt idx="119">
                  <c:v>1494900</c:v>
                </c:pt>
                <c:pt idx="120">
                  <c:v>1495000</c:v>
                </c:pt>
                <c:pt idx="121">
                  <c:v>1499000</c:v>
                </c:pt>
                <c:pt idx="122">
                  <c:v>1550000</c:v>
                </c:pt>
                <c:pt idx="123">
                  <c:v>1593000</c:v>
                </c:pt>
                <c:pt idx="124">
                  <c:v>1595000</c:v>
                </c:pt>
                <c:pt idx="125">
                  <c:v>1599000</c:v>
                </c:pt>
                <c:pt idx="126">
                  <c:v>1599999</c:v>
                </c:pt>
                <c:pt idx="127">
                  <c:v>1620000</c:v>
                </c:pt>
                <c:pt idx="128">
                  <c:v>1630000</c:v>
                </c:pt>
                <c:pt idx="129">
                  <c:v>1649000</c:v>
                </c:pt>
                <c:pt idx="130">
                  <c:v>1650000</c:v>
                </c:pt>
                <c:pt idx="131">
                  <c:v>1695000</c:v>
                </c:pt>
                <c:pt idx="132">
                  <c:v>1698326</c:v>
                </c:pt>
                <c:pt idx="133">
                  <c:v>1698888</c:v>
                </c:pt>
                <c:pt idx="134">
                  <c:v>1699900</c:v>
                </c:pt>
                <c:pt idx="135">
                  <c:v>1724877</c:v>
                </c:pt>
                <c:pt idx="136">
                  <c:v>1749000</c:v>
                </c:pt>
                <c:pt idx="137">
                  <c:v>1749999</c:v>
                </c:pt>
                <c:pt idx="138">
                  <c:v>1755000</c:v>
                </c:pt>
                <c:pt idx="139">
                  <c:v>1795000</c:v>
                </c:pt>
                <c:pt idx="140">
                  <c:v>1799000</c:v>
                </c:pt>
                <c:pt idx="141">
                  <c:v>1800000</c:v>
                </c:pt>
                <c:pt idx="142">
                  <c:v>1850000</c:v>
                </c:pt>
                <c:pt idx="143">
                  <c:v>1875000</c:v>
                </c:pt>
                <c:pt idx="144">
                  <c:v>1895000</c:v>
                </c:pt>
                <c:pt idx="145">
                  <c:v>1899000</c:v>
                </c:pt>
                <c:pt idx="146">
                  <c:v>1899999</c:v>
                </c:pt>
                <c:pt idx="147">
                  <c:v>1988000</c:v>
                </c:pt>
                <c:pt idx="148">
                  <c:v>1995000</c:v>
                </c:pt>
                <c:pt idx="149">
                  <c:v>1999999</c:v>
                </c:pt>
                <c:pt idx="150">
                  <c:v>2145000</c:v>
                </c:pt>
                <c:pt idx="151">
                  <c:v>2195000</c:v>
                </c:pt>
                <c:pt idx="152">
                  <c:v>2199000</c:v>
                </c:pt>
                <c:pt idx="153">
                  <c:v>2200000</c:v>
                </c:pt>
                <c:pt idx="154">
                  <c:v>2289000</c:v>
                </c:pt>
                <c:pt idx="155">
                  <c:v>2350000</c:v>
                </c:pt>
                <c:pt idx="156">
                  <c:v>2395000</c:v>
                </c:pt>
                <c:pt idx="157">
                  <c:v>2399000</c:v>
                </c:pt>
                <c:pt idx="158">
                  <c:v>2475000</c:v>
                </c:pt>
                <c:pt idx="159">
                  <c:v>2495000</c:v>
                </c:pt>
                <c:pt idx="160">
                  <c:v>2499000</c:v>
                </c:pt>
                <c:pt idx="161">
                  <c:v>2500000</c:v>
                </c:pt>
                <c:pt idx="162">
                  <c:v>2590000</c:v>
                </c:pt>
                <c:pt idx="163">
                  <c:v>2595000</c:v>
                </c:pt>
                <c:pt idx="164">
                  <c:v>2695000</c:v>
                </c:pt>
                <c:pt idx="165">
                  <c:v>2699000</c:v>
                </c:pt>
                <c:pt idx="166">
                  <c:v>2740000</c:v>
                </c:pt>
                <c:pt idx="167">
                  <c:v>2750000</c:v>
                </c:pt>
                <c:pt idx="168">
                  <c:v>2788000</c:v>
                </c:pt>
                <c:pt idx="169">
                  <c:v>2798000</c:v>
                </c:pt>
                <c:pt idx="170">
                  <c:v>2799000</c:v>
                </c:pt>
                <c:pt idx="171">
                  <c:v>2850000</c:v>
                </c:pt>
                <c:pt idx="172">
                  <c:v>2899000</c:v>
                </c:pt>
                <c:pt idx="173">
                  <c:v>2975000</c:v>
                </c:pt>
                <c:pt idx="174">
                  <c:v>2995000</c:v>
                </c:pt>
                <c:pt idx="175">
                  <c:v>3000000</c:v>
                </c:pt>
                <c:pt idx="176">
                  <c:v>3099000</c:v>
                </c:pt>
                <c:pt idx="177">
                  <c:v>3195000</c:v>
                </c:pt>
                <c:pt idx="178">
                  <c:v>3200000</c:v>
                </c:pt>
                <c:pt idx="179">
                  <c:v>3245000</c:v>
                </c:pt>
                <c:pt idx="180">
                  <c:v>3275000</c:v>
                </c:pt>
                <c:pt idx="181">
                  <c:v>3400000</c:v>
                </c:pt>
                <c:pt idx="182">
                  <c:v>3450000</c:v>
                </c:pt>
                <c:pt idx="183">
                  <c:v>3495000</c:v>
                </c:pt>
                <c:pt idx="184">
                  <c:v>3500000</c:v>
                </c:pt>
                <c:pt idx="185">
                  <c:v>3590000</c:v>
                </c:pt>
                <c:pt idx="186">
                  <c:v>3595000</c:v>
                </c:pt>
                <c:pt idx="187">
                  <c:v>3600000</c:v>
                </c:pt>
                <c:pt idx="188">
                  <c:v>3749000</c:v>
                </c:pt>
                <c:pt idx="189">
                  <c:v>3795000</c:v>
                </c:pt>
                <c:pt idx="190">
                  <c:v>3850000</c:v>
                </c:pt>
                <c:pt idx="191">
                  <c:v>3879000</c:v>
                </c:pt>
                <c:pt idx="192">
                  <c:v>3900000</c:v>
                </c:pt>
                <c:pt idx="193">
                  <c:v>3995000</c:v>
                </c:pt>
                <c:pt idx="194">
                  <c:v>4200000</c:v>
                </c:pt>
                <c:pt idx="195">
                  <c:v>4280000</c:v>
                </c:pt>
                <c:pt idx="196">
                  <c:v>4350000</c:v>
                </c:pt>
                <c:pt idx="197">
                  <c:v>4500000</c:v>
                </c:pt>
                <c:pt idx="198">
                  <c:v>4550000</c:v>
                </c:pt>
                <c:pt idx="199">
                  <c:v>4595000</c:v>
                </c:pt>
                <c:pt idx="200">
                  <c:v>4895000</c:v>
                </c:pt>
                <c:pt idx="201">
                  <c:v>4900000</c:v>
                </c:pt>
                <c:pt idx="202">
                  <c:v>4950000</c:v>
                </c:pt>
                <c:pt idx="203">
                  <c:v>4990000</c:v>
                </c:pt>
                <c:pt idx="204">
                  <c:v>4999999</c:v>
                </c:pt>
                <c:pt idx="205">
                  <c:v>5495000</c:v>
                </c:pt>
                <c:pt idx="206">
                  <c:v>6900000</c:v>
                </c:pt>
                <c:pt idx="207">
                  <c:v>6998000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E1-4E8F-B070-EF2ACB061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732815"/>
        <c:axId val="1447731567"/>
      </c:scatterChart>
      <c:valAx>
        <c:axId val="144773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from ocean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731567"/>
        <c:crosses val="autoZero"/>
        <c:crossBetween val="midCat"/>
      </c:valAx>
      <c:valAx>
        <c:axId val="144773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732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</a:t>
            </a:r>
            <a:r>
              <a:rPr lang="en-US" baseline="0"/>
              <a:t> Fernando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K San Fernando Price'!$B$1</c:f>
              <c:strCache>
                <c:ptCount val="1"/>
                <c:pt idx="0">
                  <c:v>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'Part K San Fernando Price'!$A$2:$A$90</c:f>
              <c:numCache>
                <c:formatCode>General</c:formatCode>
                <c:ptCount val="89"/>
                <c:pt idx="0">
                  <c:v>16.700792647427498</c:v>
                </c:pt>
                <c:pt idx="1">
                  <c:v>17.328796469500297</c:v>
                </c:pt>
                <c:pt idx="2">
                  <c:v>16.781032991152756</c:v>
                </c:pt>
                <c:pt idx="3">
                  <c:v>16.802296818721622</c:v>
                </c:pt>
                <c:pt idx="4">
                  <c:v>17.343774985079385</c:v>
                </c:pt>
                <c:pt idx="5">
                  <c:v>17.328796469500297</c:v>
                </c:pt>
                <c:pt idx="6">
                  <c:v>17.343774985079385</c:v>
                </c:pt>
                <c:pt idx="7">
                  <c:v>17.343774985079385</c:v>
                </c:pt>
                <c:pt idx="8">
                  <c:v>16.438175125963582</c:v>
                </c:pt>
                <c:pt idx="9">
                  <c:v>16.802296818721622</c:v>
                </c:pt>
                <c:pt idx="10">
                  <c:v>17.328796469500297</c:v>
                </c:pt>
                <c:pt idx="11">
                  <c:v>20.542772680910584</c:v>
                </c:pt>
                <c:pt idx="12">
                  <c:v>17.43355450737916</c:v>
                </c:pt>
                <c:pt idx="13">
                  <c:v>19.92225869549663</c:v>
                </c:pt>
                <c:pt idx="14">
                  <c:v>33.998423406012968</c:v>
                </c:pt>
                <c:pt idx="15">
                  <c:v>17.11934714622592</c:v>
                </c:pt>
                <c:pt idx="16">
                  <c:v>17.48406658450358</c:v>
                </c:pt>
                <c:pt idx="17">
                  <c:v>16.765652734891972</c:v>
                </c:pt>
                <c:pt idx="18">
                  <c:v>17.219113039511697</c:v>
                </c:pt>
                <c:pt idx="19">
                  <c:v>15.566564733548947</c:v>
                </c:pt>
                <c:pt idx="20">
                  <c:v>16.471536113902744</c:v>
                </c:pt>
                <c:pt idx="21">
                  <c:v>16.713950109050046</c:v>
                </c:pt>
                <c:pt idx="22">
                  <c:v>54.238300628702902</c:v>
                </c:pt>
                <c:pt idx="23">
                  <c:v>31.803199988599669</c:v>
                </c:pt>
                <c:pt idx="24">
                  <c:v>17.190952571659412</c:v>
                </c:pt>
                <c:pt idx="25">
                  <c:v>17.376799245813743</c:v>
                </c:pt>
                <c:pt idx="26">
                  <c:v>20.460016200636705</c:v>
                </c:pt>
                <c:pt idx="27">
                  <c:v>16.419584373005819</c:v>
                </c:pt>
                <c:pt idx="28">
                  <c:v>16.94978464716058</c:v>
                </c:pt>
                <c:pt idx="29">
                  <c:v>17.040196341307897</c:v>
                </c:pt>
                <c:pt idx="30">
                  <c:v>20.3983225134685</c:v>
                </c:pt>
                <c:pt idx="31">
                  <c:v>20.3983225134685</c:v>
                </c:pt>
                <c:pt idx="32">
                  <c:v>16.686241309847397</c:v>
                </c:pt>
                <c:pt idx="33">
                  <c:v>15.756458695044454</c:v>
                </c:pt>
                <c:pt idx="34">
                  <c:v>37.293466823063653</c:v>
                </c:pt>
                <c:pt idx="35">
                  <c:v>16.392491523332158</c:v>
                </c:pt>
                <c:pt idx="36">
                  <c:v>16.739590920759699</c:v>
                </c:pt>
                <c:pt idx="37">
                  <c:v>20.341269420767105</c:v>
                </c:pt>
                <c:pt idx="38">
                  <c:v>17.122052921241753</c:v>
                </c:pt>
                <c:pt idx="39">
                  <c:v>16.373870136521944</c:v>
                </c:pt>
                <c:pt idx="40">
                  <c:v>50.835291419957002</c:v>
                </c:pt>
                <c:pt idx="41">
                  <c:v>20.222529821118982</c:v>
                </c:pt>
                <c:pt idx="42">
                  <c:v>38.729425864063529</c:v>
                </c:pt>
                <c:pt idx="43">
                  <c:v>16.453669967149949</c:v>
                </c:pt>
                <c:pt idx="44">
                  <c:v>16.520920806148563</c:v>
                </c:pt>
                <c:pt idx="45">
                  <c:v>16.697119105944079</c:v>
                </c:pt>
                <c:pt idx="46">
                  <c:v>19.22599238413034</c:v>
                </c:pt>
                <c:pt idx="47">
                  <c:v>18.533399780967482</c:v>
                </c:pt>
                <c:pt idx="48">
                  <c:v>15.682865795945267</c:v>
                </c:pt>
                <c:pt idx="49">
                  <c:v>16.619141101632827</c:v>
                </c:pt>
                <c:pt idx="50">
                  <c:v>20.299395175780138</c:v>
                </c:pt>
                <c:pt idx="51">
                  <c:v>17.828875887859876</c:v>
                </c:pt>
                <c:pt idx="52">
                  <c:v>15.147369613245051</c:v>
                </c:pt>
                <c:pt idx="53">
                  <c:v>15.507210559075311</c:v>
                </c:pt>
                <c:pt idx="54">
                  <c:v>16.709422333229949</c:v>
                </c:pt>
                <c:pt idx="55">
                  <c:v>34.200553137371415</c:v>
                </c:pt>
                <c:pt idx="56">
                  <c:v>36.561406137972291</c:v>
                </c:pt>
                <c:pt idx="57">
                  <c:v>18.632284388894373</c:v>
                </c:pt>
                <c:pt idx="58">
                  <c:v>16.804724642021529</c:v>
                </c:pt>
                <c:pt idx="59">
                  <c:v>54.333684332879756</c:v>
                </c:pt>
                <c:pt idx="60">
                  <c:v>18.088110226728048</c:v>
                </c:pt>
                <c:pt idx="61">
                  <c:v>21.446847080567547</c:v>
                </c:pt>
                <c:pt idx="62">
                  <c:v>20.097218912156276</c:v>
                </c:pt>
                <c:pt idx="63">
                  <c:v>39.664110940319901</c:v>
                </c:pt>
                <c:pt idx="64">
                  <c:v>19.139079837619807</c:v>
                </c:pt>
                <c:pt idx="65">
                  <c:v>16.469648892628527</c:v>
                </c:pt>
                <c:pt idx="66">
                  <c:v>16.195443625057383</c:v>
                </c:pt>
                <c:pt idx="67">
                  <c:v>18.648863380754108</c:v>
                </c:pt>
                <c:pt idx="68">
                  <c:v>16.646240562481008</c:v>
                </c:pt>
                <c:pt idx="69">
                  <c:v>16.764998642109902</c:v>
                </c:pt>
                <c:pt idx="70">
                  <c:v>19.082643370768714</c:v>
                </c:pt>
                <c:pt idx="71">
                  <c:v>33.917733582945218</c:v>
                </c:pt>
                <c:pt idx="72">
                  <c:v>17.598632843646612</c:v>
                </c:pt>
                <c:pt idx="73">
                  <c:v>16.738917827994346</c:v>
                </c:pt>
                <c:pt idx="74">
                  <c:v>20.391562887326117</c:v>
                </c:pt>
                <c:pt idx="75">
                  <c:v>16.8319995054351</c:v>
                </c:pt>
                <c:pt idx="76">
                  <c:v>18.770321261307249</c:v>
                </c:pt>
                <c:pt idx="77">
                  <c:v>20.215988374000776</c:v>
                </c:pt>
                <c:pt idx="78">
                  <c:v>18.978216250824282</c:v>
                </c:pt>
                <c:pt idx="79">
                  <c:v>19.567738145178275</c:v>
                </c:pt>
                <c:pt idx="80">
                  <c:v>17.257818429818226</c:v>
                </c:pt>
                <c:pt idx="81">
                  <c:v>20.016175209705562</c:v>
                </c:pt>
                <c:pt idx="82">
                  <c:v>19.436771243332114</c:v>
                </c:pt>
                <c:pt idx="83">
                  <c:v>20.426422913412047</c:v>
                </c:pt>
                <c:pt idx="84">
                  <c:v>19.432724100065986</c:v>
                </c:pt>
                <c:pt idx="85">
                  <c:v>18.450216283960856</c:v>
                </c:pt>
                <c:pt idx="86">
                  <c:v>20.127724674300239</c:v>
                </c:pt>
                <c:pt idx="87">
                  <c:v>18.612504710092772</c:v>
                </c:pt>
                <c:pt idx="88">
                  <c:v>17.070185347598223</c:v>
                </c:pt>
              </c:numCache>
            </c:numRef>
          </c:xVal>
          <c:yVal>
            <c:numRef>
              <c:f>'Part K San Fernando Price'!$B$2:$B$90</c:f>
              <c:numCache>
                <c:formatCode>General</c:formatCode>
                <c:ptCount val="89"/>
                <c:pt idx="0">
                  <c:v>349000</c:v>
                </c:pt>
                <c:pt idx="1">
                  <c:v>349500</c:v>
                </c:pt>
                <c:pt idx="2">
                  <c:v>359000</c:v>
                </c:pt>
                <c:pt idx="3">
                  <c:v>375000</c:v>
                </c:pt>
                <c:pt idx="4">
                  <c:v>379000</c:v>
                </c:pt>
                <c:pt idx="5">
                  <c:v>389000</c:v>
                </c:pt>
                <c:pt idx="6">
                  <c:v>395000</c:v>
                </c:pt>
                <c:pt idx="7">
                  <c:v>399000</c:v>
                </c:pt>
                <c:pt idx="8">
                  <c:v>399999</c:v>
                </c:pt>
                <c:pt idx="9">
                  <c:v>409999</c:v>
                </c:pt>
                <c:pt idx="10">
                  <c:v>419000</c:v>
                </c:pt>
                <c:pt idx="11">
                  <c:v>429000</c:v>
                </c:pt>
                <c:pt idx="12">
                  <c:v>448000</c:v>
                </c:pt>
                <c:pt idx="13">
                  <c:v>449000</c:v>
                </c:pt>
                <c:pt idx="14">
                  <c:v>499000</c:v>
                </c:pt>
                <c:pt idx="15">
                  <c:v>529900</c:v>
                </c:pt>
                <c:pt idx="16">
                  <c:v>530000</c:v>
                </c:pt>
                <c:pt idx="17">
                  <c:v>549900</c:v>
                </c:pt>
                <c:pt idx="18">
                  <c:v>559999</c:v>
                </c:pt>
                <c:pt idx="19">
                  <c:v>560000</c:v>
                </c:pt>
                <c:pt idx="20">
                  <c:v>575000</c:v>
                </c:pt>
                <c:pt idx="21">
                  <c:v>595000</c:v>
                </c:pt>
                <c:pt idx="22">
                  <c:v>599000</c:v>
                </c:pt>
                <c:pt idx="23">
                  <c:v>599995</c:v>
                </c:pt>
                <c:pt idx="24">
                  <c:v>620000</c:v>
                </c:pt>
                <c:pt idx="25">
                  <c:v>625000</c:v>
                </c:pt>
                <c:pt idx="26">
                  <c:v>640000</c:v>
                </c:pt>
                <c:pt idx="27">
                  <c:v>649000</c:v>
                </c:pt>
                <c:pt idx="28">
                  <c:v>670000</c:v>
                </c:pt>
                <c:pt idx="29">
                  <c:v>680000</c:v>
                </c:pt>
                <c:pt idx="30">
                  <c:v>710000</c:v>
                </c:pt>
                <c:pt idx="31">
                  <c:v>724900</c:v>
                </c:pt>
                <c:pt idx="32">
                  <c:v>739000</c:v>
                </c:pt>
                <c:pt idx="33">
                  <c:v>748000</c:v>
                </c:pt>
                <c:pt idx="34">
                  <c:v>749000</c:v>
                </c:pt>
                <c:pt idx="35">
                  <c:v>788000</c:v>
                </c:pt>
                <c:pt idx="36">
                  <c:v>799900</c:v>
                </c:pt>
                <c:pt idx="37">
                  <c:v>805000</c:v>
                </c:pt>
                <c:pt idx="38">
                  <c:v>820000</c:v>
                </c:pt>
                <c:pt idx="39">
                  <c:v>829000</c:v>
                </c:pt>
                <c:pt idx="40">
                  <c:v>875000</c:v>
                </c:pt>
                <c:pt idx="41">
                  <c:v>898850</c:v>
                </c:pt>
                <c:pt idx="42">
                  <c:v>899000</c:v>
                </c:pt>
                <c:pt idx="43">
                  <c:v>939000</c:v>
                </c:pt>
                <c:pt idx="44">
                  <c:v>949000</c:v>
                </c:pt>
                <c:pt idx="45">
                  <c:v>988000</c:v>
                </c:pt>
                <c:pt idx="46">
                  <c:v>999000</c:v>
                </c:pt>
                <c:pt idx="47">
                  <c:v>1023600</c:v>
                </c:pt>
                <c:pt idx="48">
                  <c:v>1025000</c:v>
                </c:pt>
                <c:pt idx="49">
                  <c:v>1050000</c:v>
                </c:pt>
                <c:pt idx="50">
                  <c:v>1080000</c:v>
                </c:pt>
                <c:pt idx="51">
                  <c:v>1088000</c:v>
                </c:pt>
                <c:pt idx="52">
                  <c:v>1099000</c:v>
                </c:pt>
                <c:pt idx="53">
                  <c:v>1100000</c:v>
                </c:pt>
                <c:pt idx="54">
                  <c:v>1149000</c:v>
                </c:pt>
                <c:pt idx="55">
                  <c:v>1195000</c:v>
                </c:pt>
                <c:pt idx="56">
                  <c:v>1199000</c:v>
                </c:pt>
                <c:pt idx="57">
                  <c:v>1260000</c:v>
                </c:pt>
                <c:pt idx="58">
                  <c:v>1275000</c:v>
                </c:pt>
                <c:pt idx="59">
                  <c:v>1299000</c:v>
                </c:pt>
                <c:pt idx="60">
                  <c:v>1349000</c:v>
                </c:pt>
                <c:pt idx="61">
                  <c:v>1350000</c:v>
                </c:pt>
                <c:pt idx="62">
                  <c:v>1385000</c:v>
                </c:pt>
                <c:pt idx="63">
                  <c:v>1395000</c:v>
                </c:pt>
                <c:pt idx="64">
                  <c:v>1399000</c:v>
                </c:pt>
                <c:pt idx="65">
                  <c:v>1400000</c:v>
                </c:pt>
                <c:pt idx="66">
                  <c:v>1412000</c:v>
                </c:pt>
                <c:pt idx="67">
                  <c:v>1450000</c:v>
                </c:pt>
                <c:pt idx="68">
                  <c:v>1500000</c:v>
                </c:pt>
                <c:pt idx="69">
                  <c:v>1530000</c:v>
                </c:pt>
                <c:pt idx="70">
                  <c:v>1599000</c:v>
                </c:pt>
                <c:pt idx="71">
                  <c:v>1625000</c:v>
                </c:pt>
                <c:pt idx="72">
                  <c:v>1690000</c:v>
                </c:pt>
                <c:pt idx="73">
                  <c:v>1699995</c:v>
                </c:pt>
                <c:pt idx="74">
                  <c:v>1719500</c:v>
                </c:pt>
                <c:pt idx="75">
                  <c:v>1750000</c:v>
                </c:pt>
                <c:pt idx="76">
                  <c:v>1949000</c:v>
                </c:pt>
                <c:pt idx="77">
                  <c:v>1995000</c:v>
                </c:pt>
                <c:pt idx="78">
                  <c:v>1998000</c:v>
                </c:pt>
                <c:pt idx="79">
                  <c:v>2000000</c:v>
                </c:pt>
                <c:pt idx="80">
                  <c:v>2100000</c:v>
                </c:pt>
                <c:pt idx="81">
                  <c:v>2399000</c:v>
                </c:pt>
                <c:pt idx="82">
                  <c:v>2450000</c:v>
                </c:pt>
                <c:pt idx="83">
                  <c:v>2595000</c:v>
                </c:pt>
                <c:pt idx="84">
                  <c:v>2688000</c:v>
                </c:pt>
                <c:pt idx="85">
                  <c:v>2750000</c:v>
                </c:pt>
                <c:pt idx="86">
                  <c:v>2799000</c:v>
                </c:pt>
                <c:pt idx="87">
                  <c:v>3699000</c:v>
                </c:pt>
                <c:pt idx="88">
                  <c:v>3850000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3-4CE7-BB68-BE18864B8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36256"/>
        <c:axId val="317498832"/>
      </c:scatterChart>
      <c:valAx>
        <c:axId val="50533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from ocean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498832"/>
        <c:crosses val="autoZero"/>
        <c:crossBetween val="midCat"/>
      </c:valAx>
      <c:valAx>
        <c:axId val="31749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33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K Metro Price '!$C$1</c:f>
              <c:strCache>
                <c:ptCount val="1"/>
                <c:pt idx="0">
                  <c:v>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'Part K Metro Price '!$B$2:$B$16</c:f>
              <c:numCache>
                <c:formatCode>General</c:formatCode>
                <c:ptCount val="15"/>
                <c:pt idx="0">
                  <c:v>8.0250615300674859</c:v>
                </c:pt>
                <c:pt idx="1">
                  <c:v>8.1732973177472363</c:v>
                </c:pt>
                <c:pt idx="2">
                  <c:v>8.1732973177472363</c:v>
                </c:pt>
                <c:pt idx="3">
                  <c:v>8.1547431405716839</c:v>
                </c:pt>
                <c:pt idx="4">
                  <c:v>17.371737290053531</c:v>
                </c:pt>
                <c:pt idx="5">
                  <c:v>8.1547431405716839</c:v>
                </c:pt>
                <c:pt idx="6">
                  <c:v>8.1942629807093326</c:v>
                </c:pt>
                <c:pt idx="7">
                  <c:v>8.0137887215554819</c:v>
                </c:pt>
                <c:pt idx="8">
                  <c:v>16.259673134360948</c:v>
                </c:pt>
                <c:pt idx="9">
                  <c:v>8.1298365671804742</c:v>
                </c:pt>
                <c:pt idx="10">
                  <c:v>8.0604002521649605</c:v>
                </c:pt>
                <c:pt idx="11">
                  <c:v>8.1298365671804742</c:v>
                </c:pt>
                <c:pt idx="12">
                  <c:v>8.0250615300674859</c:v>
                </c:pt>
                <c:pt idx="13">
                  <c:v>8.1298365671804742</c:v>
                </c:pt>
                <c:pt idx="14">
                  <c:v>8.1298365671804742</c:v>
                </c:pt>
              </c:numCache>
            </c:numRef>
          </c:xVal>
          <c:yVal>
            <c:numRef>
              <c:f>'Part K Metro Price '!$C$2:$C$16</c:f>
              <c:numCache>
                <c:formatCode>General</c:formatCode>
                <c:ptCount val="15"/>
                <c:pt idx="0">
                  <c:v>629000</c:v>
                </c:pt>
                <c:pt idx="1">
                  <c:v>1050000</c:v>
                </c:pt>
                <c:pt idx="2">
                  <c:v>1085000</c:v>
                </c:pt>
                <c:pt idx="3">
                  <c:v>1384000</c:v>
                </c:pt>
                <c:pt idx="4">
                  <c:v>1399999</c:v>
                </c:pt>
                <c:pt idx="5">
                  <c:v>1449000</c:v>
                </c:pt>
                <c:pt idx="6">
                  <c:v>1549900</c:v>
                </c:pt>
                <c:pt idx="7">
                  <c:v>2295000</c:v>
                </c:pt>
                <c:pt idx="8">
                  <c:v>2375000</c:v>
                </c:pt>
                <c:pt idx="9">
                  <c:v>2495000</c:v>
                </c:pt>
                <c:pt idx="10">
                  <c:v>2690000</c:v>
                </c:pt>
                <c:pt idx="11">
                  <c:v>2995000</c:v>
                </c:pt>
                <c:pt idx="12">
                  <c:v>3500000</c:v>
                </c:pt>
                <c:pt idx="13">
                  <c:v>3650000</c:v>
                </c:pt>
                <c:pt idx="14">
                  <c:v>3725000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EF-4E31-8370-2D03F68AC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730095"/>
        <c:axId val="1444722191"/>
      </c:scatterChart>
      <c:valAx>
        <c:axId val="1444730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from ocean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722191"/>
        <c:crosses val="autoZero"/>
        <c:crossBetween val="midCat"/>
      </c:valAx>
      <c:valAx>
        <c:axId val="144472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730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K $ per sqft by regions'!$H$1</c:f>
              <c:strCache>
                <c:ptCount val="1"/>
                <c:pt idx="0">
                  <c:v>Price per sqft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'Part K $ per sqft by regions'!$G$2:$G$816</c:f>
              <c:numCache>
                <c:formatCode>General</c:formatCode>
                <c:ptCount val="815"/>
                <c:pt idx="0">
                  <c:v>1.7706133649525286</c:v>
                </c:pt>
                <c:pt idx="1">
                  <c:v>2.0728835443903764</c:v>
                </c:pt>
                <c:pt idx="2">
                  <c:v>5.5157280571104454</c:v>
                </c:pt>
                <c:pt idx="3">
                  <c:v>1.9823506602595591</c:v>
                </c:pt>
                <c:pt idx="4">
                  <c:v>4.855816234097361</c:v>
                </c:pt>
                <c:pt idx="5">
                  <c:v>4.6374849053061471</c:v>
                </c:pt>
                <c:pt idx="6">
                  <c:v>4.7795889276125658</c:v>
                </c:pt>
                <c:pt idx="7">
                  <c:v>4.8997306239739462</c:v>
                </c:pt>
                <c:pt idx="8">
                  <c:v>4.625194259182865</c:v>
                </c:pt>
                <c:pt idx="9">
                  <c:v>1.9342939560147341</c:v>
                </c:pt>
                <c:pt idx="10">
                  <c:v>19.432724100065986</c:v>
                </c:pt>
                <c:pt idx="11">
                  <c:v>17.098936158193332</c:v>
                </c:pt>
                <c:pt idx="12">
                  <c:v>4.8134024823140686</c:v>
                </c:pt>
                <c:pt idx="13">
                  <c:v>2.4573283519688998</c:v>
                </c:pt>
                <c:pt idx="14">
                  <c:v>4.1127833118215094</c:v>
                </c:pt>
                <c:pt idx="15">
                  <c:v>3.3150600132752688</c:v>
                </c:pt>
                <c:pt idx="16">
                  <c:v>1.9502193140967969</c:v>
                </c:pt>
                <c:pt idx="17">
                  <c:v>15.242970668571438</c:v>
                </c:pt>
                <c:pt idx="18">
                  <c:v>4.6292653846270753</c:v>
                </c:pt>
                <c:pt idx="19">
                  <c:v>2.9736098672821987</c:v>
                </c:pt>
                <c:pt idx="20">
                  <c:v>17.376799245813743</c:v>
                </c:pt>
                <c:pt idx="21">
                  <c:v>3.7733778302849128</c:v>
                </c:pt>
                <c:pt idx="22">
                  <c:v>1.9502193140967969</c:v>
                </c:pt>
                <c:pt idx="23">
                  <c:v>2.9484882768040572</c:v>
                </c:pt>
                <c:pt idx="24">
                  <c:v>16.419584373005819</c:v>
                </c:pt>
                <c:pt idx="25">
                  <c:v>4.6354003620158917</c:v>
                </c:pt>
                <c:pt idx="26">
                  <c:v>4.4830273052187231</c:v>
                </c:pt>
                <c:pt idx="27">
                  <c:v>4.7296313317003813</c:v>
                </c:pt>
                <c:pt idx="28">
                  <c:v>4.8286768278228589</c:v>
                </c:pt>
                <c:pt idx="29">
                  <c:v>20.341269420767105</c:v>
                </c:pt>
                <c:pt idx="30">
                  <c:v>16.804724642021529</c:v>
                </c:pt>
                <c:pt idx="31">
                  <c:v>4.0087620431880406</c:v>
                </c:pt>
                <c:pt idx="32">
                  <c:v>4.75928563835211</c:v>
                </c:pt>
                <c:pt idx="33">
                  <c:v>4.4822228141300346</c:v>
                </c:pt>
                <c:pt idx="34">
                  <c:v>4.7855388991183681</c:v>
                </c:pt>
                <c:pt idx="35">
                  <c:v>7.1564659573223368</c:v>
                </c:pt>
                <c:pt idx="36">
                  <c:v>17.48406658450358</c:v>
                </c:pt>
                <c:pt idx="37">
                  <c:v>19.22599238413034</c:v>
                </c:pt>
                <c:pt idx="38">
                  <c:v>5.0907893268126756</c:v>
                </c:pt>
                <c:pt idx="39">
                  <c:v>20.426422913412047</c:v>
                </c:pt>
                <c:pt idx="40">
                  <c:v>16.471536113902744</c:v>
                </c:pt>
                <c:pt idx="41">
                  <c:v>4.5629662514964515</c:v>
                </c:pt>
                <c:pt idx="42">
                  <c:v>5.1884033541052039</c:v>
                </c:pt>
                <c:pt idx="43">
                  <c:v>1.9103282379569231</c:v>
                </c:pt>
                <c:pt idx="44">
                  <c:v>2.0314766628108014</c:v>
                </c:pt>
                <c:pt idx="45">
                  <c:v>16.448825399044591</c:v>
                </c:pt>
                <c:pt idx="46">
                  <c:v>16.448825399044591</c:v>
                </c:pt>
                <c:pt idx="47">
                  <c:v>17.328796469500297</c:v>
                </c:pt>
                <c:pt idx="48">
                  <c:v>4.4033482045492125</c:v>
                </c:pt>
                <c:pt idx="49">
                  <c:v>4.6297855582286571</c:v>
                </c:pt>
                <c:pt idx="50">
                  <c:v>3.5634394307490869</c:v>
                </c:pt>
                <c:pt idx="51">
                  <c:v>20.3983225134685</c:v>
                </c:pt>
                <c:pt idx="52">
                  <c:v>16.82035656364522</c:v>
                </c:pt>
                <c:pt idx="53">
                  <c:v>3.8826764464112919</c:v>
                </c:pt>
                <c:pt idx="54">
                  <c:v>4.8648278112952568</c:v>
                </c:pt>
                <c:pt idx="55">
                  <c:v>5.020224544739059</c:v>
                </c:pt>
                <c:pt idx="56">
                  <c:v>4.436213327393185</c:v>
                </c:pt>
                <c:pt idx="57">
                  <c:v>2.8722872123009902</c:v>
                </c:pt>
                <c:pt idx="58">
                  <c:v>4.9529931015815603</c:v>
                </c:pt>
                <c:pt idx="59">
                  <c:v>17.598632843646612</c:v>
                </c:pt>
                <c:pt idx="60">
                  <c:v>3.5298703434413743</c:v>
                </c:pt>
                <c:pt idx="61">
                  <c:v>17.11934714622592</c:v>
                </c:pt>
                <c:pt idx="62">
                  <c:v>1.4834413263192225</c:v>
                </c:pt>
                <c:pt idx="63">
                  <c:v>16.765652734891972</c:v>
                </c:pt>
                <c:pt idx="64">
                  <c:v>20.215988374000776</c:v>
                </c:pt>
                <c:pt idx="65">
                  <c:v>20.460016200636705</c:v>
                </c:pt>
                <c:pt idx="66">
                  <c:v>1.1711723248929664</c:v>
                </c:pt>
                <c:pt idx="67">
                  <c:v>17.178066842367748</c:v>
                </c:pt>
                <c:pt idx="68">
                  <c:v>20.3983225134685</c:v>
                </c:pt>
                <c:pt idx="69">
                  <c:v>4.6031955423803828</c:v>
                </c:pt>
                <c:pt idx="70">
                  <c:v>17.190952571659412</c:v>
                </c:pt>
                <c:pt idx="71">
                  <c:v>4.1722308647022031</c:v>
                </c:pt>
                <c:pt idx="72">
                  <c:v>16.938661760030854</c:v>
                </c:pt>
                <c:pt idx="73">
                  <c:v>17.345511011115757</c:v>
                </c:pt>
                <c:pt idx="74">
                  <c:v>7.3066124509895909</c:v>
                </c:pt>
                <c:pt idx="75">
                  <c:v>4.984746006564567</c:v>
                </c:pt>
                <c:pt idx="76">
                  <c:v>3.7900472031552468</c:v>
                </c:pt>
                <c:pt idx="77">
                  <c:v>4.6835278626840955</c:v>
                </c:pt>
                <c:pt idx="78">
                  <c:v>5.2540036091328348</c:v>
                </c:pt>
                <c:pt idx="79">
                  <c:v>4.4437079177076555</c:v>
                </c:pt>
                <c:pt idx="80">
                  <c:v>16.713950109050046</c:v>
                </c:pt>
                <c:pt idx="81">
                  <c:v>17.328796469500297</c:v>
                </c:pt>
                <c:pt idx="82">
                  <c:v>4.1715367593421835</c:v>
                </c:pt>
                <c:pt idx="83">
                  <c:v>3.8936215091611746</c:v>
                </c:pt>
                <c:pt idx="84">
                  <c:v>17.040196341307897</c:v>
                </c:pt>
                <c:pt idx="85">
                  <c:v>2.9859701164982893</c:v>
                </c:pt>
                <c:pt idx="86">
                  <c:v>1.900137427370981</c:v>
                </c:pt>
                <c:pt idx="87">
                  <c:v>4.8239686478809531</c:v>
                </c:pt>
                <c:pt idx="88">
                  <c:v>15.354374589555079</c:v>
                </c:pt>
                <c:pt idx="89">
                  <c:v>12.295136319183214</c:v>
                </c:pt>
                <c:pt idx="90">
                  <c:v>8.3928934054266158</c:v>
                </c:pt>
                <c:pt idx="91">
                  <c:v>4.200400599425655</c:v>
                </c:pt>
                <c:pt idx="92">
                  <c:v>15.566564733548947</c:v>
                </c:pt>
                <c:pt idx="93">
                  <c:v>20.261665056644929</c:v>
                </c:pt>
                <c:pt idx="94">
                  <c:v>17.6993499206793</c:v>
                </c:pt>
                <c:pt idx="95">
                  <c:v>5.803382019034153</c:v>
                </c:pt>
                <c:pt idx="96">
                  <c:v>1.9293792011277446</c:v>
                </c:pt>
                <c:pt idx="97">
                  <c:v>3.7359836958678891</c:v>
                </c:pt>
                <c:pt idx="98">
                  <c:v>17.343774985079385</c:v>
                </c:pt>
                <c:pt idx="99">
                  <c:v>4.9175560396714619</c:v>
                </c:pt>
                <c:pt idx="100">
                  <c:v>4.2433042467881341</c:v>
                </c:pt>
                <c:pt idx="101">
                  <c:v>4.9896188513998947</c:v>
                </c:pt>
                <c:pt idx="102">
                  <c:v>4.0971910864741776</c:v>
                </c:pt>
                <c:pt idx="103">
                  <c:v>3.8632025432926156</c:v>
                </c:pt>
                <c:pt idx="104">
                  <c:v>2.7642161274432393</c:v>
                </c:pt>
                <c:pt idx="105">
                  <c:v>5.1852543225119607</c:v>
                </c:pt>
                <c:pt idx="106">
                  <c:v>17.343774985079385</c:v>
                </c:pt>
                <c:pt idx="107">
                  <c:v>16.438175125963582</c:v>
                </c:pt>
                <c:pt idx="108">
                  <c:v>3.700758926263362</c:v>
                </c:pt>
                <c:pt idx="109">
                  <c:v>4.3968453330824184</c:v>
                </c:pt>
                <c:pt idx="110">
                  <c:v>18.978216250824282</c:v>
                </c:pt>
                <c:pt idx="111">
                  <c:v>6.6802480589449864</c:v>
                </c:pt>
                <c:pt idx="112">
                  <c:v>4.2922036793856035</c:v>
                </c:pt>
                <c:pt idx="113">
                  <c:v>16.700792647427498</c:v>
                </c:pt>
                <c:pt idx="114">
                  <c:v>2.7834098659022928</c:v>
                </c:pt>
                <c:pt idx="115">
                  <c:v>17.24738109464484</c:v>
                </c:pt>
                <c:pt idx="116">
                  <c:v>17.343774985079385</c:v>
                </c:pt>
                <c:pt idx="117">
                  <c:v>17.122052921241753</c:v>
                </c:pt>
                <c:pt idx="118">
                  <c:v>17.440401426207725</c:v>
                </c:pt>
                <c:pt idx="119">
                  <c:v>16.738917827994346</c:v>
                </c:pt>
                <c:pt idx="120">
                  <c:v>17.530541588213175</c:v>
                </c:pt>
                <c:pt idx="121">
                  <c:v>2.686287078861882</c:v>
                </c:pt>
                <c:pt idx="122">
                  <c:v>2.4201978842679006</c:v>
                </c:pt>
                <c:pt idx="123">
                  <c:v>17.323627562392335</c:v>
                </c:pt>
                <c:pt idx="124">
                  <c:v>3.8360050299265698</c:v>
                </c:pt>
                <c:pt idx="125">
                  <c:v>16.392491523332158</c:v>
                </c:pt>
                <c:pt idx="126">
                  <c:v>17.257818429818226</c:v>
                </c:pt>
                <c:pt idx="127">
                  <c:v>3.5337461941815227</c:v>
                </c:pt>
                <c:pt idx="128">
                  <c:v>4.2433042467881341</c:v>
                </c:pt>
                <c:pt idx="129">
                  <c:v>2.3757468815437042</c:v>
                </c:pt>
                <c:pt idx="130">
                  <c:v>3.7789788930014065</c:v>
                </c:pt>
                <c:pt idx="131">
                  <c:v>4.219960007426633</c:v>
                </c:pt>
                <c:pt idx="132">
                  <c:v>17.219113039511697</c:v>
                </c:pt>
                <c:pt idx="133">
                  <c:v>19.567738145178275</c:v>
                </c:pt>
                <c:pt idx="134">
                  <c:v>19.436771243332114</c:v>
                </c:pt>
                <c:pt idx="135">
                  <c:v>1.5661729223060343</c:v>
                </c:pt>
                <c:pt idx="136">
                  <c:v>16.781032991152756</c:v>
                </c:pt>
                <c:pt idx="137">
                  <c:v>16.8319995054351</c:v>
                </c:pt>
                <c:pt idx="138">
                  <c:v>20.443964218542551</c:v>
                </c:pt>
                <c:pt idx="139">
                  <c:v>18.088110226728048</c:v>
                </c:pt>
                <c:pt idx="140">
                  <c:v>5.6875944364529794</c:v>
                </c:pt>
                <c:pt idx="141">
                  <c:v>5.6877340551513793</c:v>
                </c:pt>
                <c:pt idx="142">
                  <c:v>16.94978464716058</c:v>
                </c:pt>
                <c:pt idx="143">
                  <c:v>3.4892831333555501</c:v>
                </c:pt>
                <c:pt idx="144">
                  <c:v>1.7938561135438043</c:v>
                </c:pt>
                <c:pt idx="145">
                  <c:v>1.6380064142158195</c:v>
                </c:pt>
                <c:pt idx="146">
                  <c:v>0.90831899155927864</c:v>
                </c:pt>
                <c:pt idx="147">
                  <c:v>4.5124548179513289</c:v>
                </c:pt>
                <c:pt idx="148">
                  <c:v>17.433178059361264</c:v>
                </c:pt>
                <c:pt idx="149">
                  <c:v>4.2053663822824383</c:v>
                </c:pt>
                <c:pt idx="150">
                  <c:v>3.3261955038872841</c:v>
                </c:pt>
                <c:pt idx="151">
                  <c:v>7.5163699922156582</c:v>
                </c:pt>
                <c:pt idx="152">
                  <c:v>0.89572586401741061</c:v>
                </c:pt>
                <c:pt idx="153">
                  <c:v>17.371737290053531</c:v>
                </c:pt>
                <c:pt idx="154">
                  <c:v>3.946625255727819</c:v>
                </c:pt>
                <c:pt idx="155">
                  <c:v>17.098936158193332</c:v>
                </c:pt>
                <c:pt idx="156">
                  <c:v>0.87855930664444015</c:v>
                </c:pt>
                <c:pt idx="157">
                  <c:v>0.58113110418420999</c:v>
                </c:pt>
                <c:pt idx="158">
                  <c:v>4.2433042467881341</c:v>
                </c:pt>
                <c:pt idx="159">
                  <c:v>4.065835638952251</c:v>
                </c:pt>
                <c:pt idx="160">
                  <c:v>6.903535646975774</c:v>
                </c:pt>
                <c:pt idx="161">
                  <c:v>0.50314113044255349</c:v>
                </c:pt>
                <c:pt idx="162">
                  <c:v>3.4591897785905266</c:v>
                </c:pt>
                <c:pt idx="163">
                  <c:v>3.3280405550567185</c:v>
                </c:pt>
                <c:pt idx="164">
                  <c:v>1.7166500838022067</c:v>
                </c:pt>
                <c:pt idx="165">
                  <c:v>4.3743741957647648</c:v>
                </c:pt>
                <c:pt idx="166">
                  <c:v>6.366903981953441</c:v>
                </c:pt>
                <c:pt idx="167">
                  <c:v>1.2671493172127282</c:v>
                </c:pt>
                <c:pt idx="168">
                  <c:v>2.8417618176707906</c:v>
                </c:pt>
                <c:pt idx="169">
                  <c:v>17.828875887859876</c:v>
                </c:pt>
                <c:pt idx="170">
                  <c:v>4.122219073815117</c:v>
                </c:pt>
                <c:pt idx="171">
                  <c:v>6.3094358665330201</c:v>
                </c:pt>
                <c:pt idx="172">
                  <c:v>3.9807211425000926</c:v>
                </c:pt>
                <c:pt idx="173">
                  <c:v>7.8976846911051997</c:v>
                </c:pt>
                <c:pt idx="174">
                  <c:v>1.7723157326091186</c:v>
                </c:pt>
                <c:pt idx="175">
                  <c:v>7.1457137726879845</c:v>
                </c:pt>
                <c:pt idx="176">
                  <c:v>1.7508934012615349</c:v>
                </c:pt>
                <c:pt idx="177">
                  <c:v>0.69259960066692816</c:v>
                </c:pt>
                <c:pt idx="178">
                  <c:v>3.3940664279210884</c:v>
                </c:pt>
                <c:pt idx="179">
                  <c:v>17.328796469500297</c:v>
                </c:pt>
                <c:pt idx="180">
                  <c:v>4.3621196139684271</c:v>
                </c:pt>
                <c:pt idx="181">
                  <c:v>7.5864016008649529</c:v>
                </c:pt>
                <c:pt idx="182">
                  <c:v>2.7704121711400878</c:v>
                </c:pt>
                <c:pt idx="183">
                  <c:v>0.89911670275331246</c:v>
                </c:pt>
                <c:pt idx="184">
                  <c:v>4.9914028826017143</c:v>
                </c:pt>
                <c:pt idx="185">
                  <c:v>3.7196706061132891</c:v>
                </c:pt>
                <c:pt idx="186">
                  <c:v>5.3188473572932704</c:v>
                </c:pt>
                <c:pt idx="187">
                  <c:v>4.1998301048579307</c:v>
                </c:pt>
                <c:pt idx="188">
                  <c:v>2.665582406667045</c:v>
                </c:pt>
                <c:pt idx="189">
                  <c:v>7.1064098164909648</c:v>
                </c:pt>
                <c:pt idx="190">
                  <c:v>2.5589772130095678</c:v>
                </c:pt>
                <c:pt idx="191">
                  <c:v>5.282859180572137</c:v>
                </c:pt>
                <c:pt idx="192">
                  <c:v>16.802296818721622</c:v>
                </c:pt>
                <c:pt idx="193">
                  <c:v>9.1768520320297213</c:v>
                </c:pt>
                <c:pt idx="194">
                  <c:v>2.4201978842679006</c:v>
                </c:pt>
                <c:pt idx="195">
                  <c:v>1.3825040475574364</c:v>
                </c:pt>
                <c:pt idx="196">
                  <c:v>4.2555770503660924</c:v>
                </c:pt>
                <c:pt idx="197">
                  <c:v>16.697119105944079</c:v>
                </c:pt>
                <c:pt idx="198">
                  <c:v>5.6749054435097328</c:v>
                </c:pt>
                <c:pt idx="199">
                  <c:v>2.0607190672956728</c:v>
                </c:pt>
                <c:pt idx="200">
                  <c:v>16.646240562481008</c:v>
                </c:pt>
                <c:pt idx="201">
                  <c:v>1.3518308366402658</c:v>
                </c:pt>
                <c:pt idx="202">
                  <c:v>5.5746054382741086</c:v>
                </c:pt>
                <c:pt idx="203">
                  <c:v>18.648863380754108</c:v>
                </c:pt>
                <c:pt idx="204">
                  <c:v>4.9067151464544887</c:v>
                </c:pt>
                <c:pt idx="205">
                  <c:v>3.6473107078039599</c:v>
                </c:pt>
                <c:pt idx="206">
                  <c:v>1.6527705208974883</c:v>
                </c:pt>
                <c:pt idx="207">
                  <c:v>2.5442998167467232</c:v>
                </c:pt>
                <c:pt idx="208">
                  <c:v>20.016175209705562</c:v>
                </c:pt>
                <c:pt idx="209">
                  <c:v>20.28391144383826</c:v>
                </c:pt>
                <c:pt idx="210">
                  <c:v>3.2505405636905578</c:v>
                </c:pt>
                <c:pt idx="211">
                  <c:v>16.802296818721622</c:v>
                </c:pt>
                <c:pt idx="212">
                  <c:v>4.1430924328111614</c:v>
                </c:pt>
                <c:pt idx="213">
                  <c:v>19.98736708004159</c:v>
                </c:pt>
                <c:pt idx="214">
                  <c:v>5.0582622334196596</c:v>
                </c:pt>
                <c:pt idx="215">
                  <c:v>2.3096829870057856</c:v>
                </c:pt>
                <c:pt idx="216">
                  <c:v>16.195443625057383</c:v>
                </c:pt>
                <c:pt idx="217">
                  <c:v>1.8137573352659275</c:v>
                </c:pt>
                <c:pt idx="218">
                  <c:v>3.7011648679352822</c:v>
                </c:pt>
                <c:pt idx="219">
                  <c:v>0.64495910327833883</c:v>
                </c:pt>
                <c:pt idx="220">
                  <c:v>1.2252332969775528</c:v>
                </c:pt>
                <c:pt idx="221">
                  <c:v>19.92225869549663</c:v>
                </c:pt>
                <c:pt idx="222">
                  <c:v>5.6825338453004743</c:v>
                </c:pt>
                <c:pt idx="223">
                  <c:v>4.957337170138616</c:v>
                </c:pt>
                <c:pt idx="224">
                  <c:v>18.612504710092772</c:v>
                </c:pt>
                <c:pt idx="225">
                  <c:v>10.232313821507404</c:v>
                </c:pt>
                <c:pt idx="226">
                  <c:v>20.127724674300239</c:v>
                </c:pt>
                <c:pt idx="227">
                  <c:v>6.5707973013774028</c:v>
                </c:pt>
                <c:pt idx="228">
                  <c:v>1.1882437158950037</c:v>
                </c:pt>
                <c:pt idx="229">
                  <c:v>7.9972393167039808</c:v>
                </c:pt>
                <c:pt idx="230">
                  <c:v>5.803382019034153</c:v>
                </c:pt>
                <c:pt idx="231">
                  <c:v>16.686241309847397</c:v>
                </c:pt>
                <c:pt idx="232">
                  <c:v>0.90831899155927864</c:v>
                </c:pt>
                <c:pt idx="233">
                  <c:v>4.5730741628140992</c:v>
                </c:pt>
                <c:pt idx="234">
                  <c:v>20.391562887326117</c:v>
                </c:pt>
                <c:pt idx="235">
                  <c:v>1.8137573352659275</c:v>
                </c:pt>
                <c:pt idx="236">
                  <c:v>8.27103647640606</c:v>
                </c:pt>
                <c:pt idx="237">
                  <c:v>1.9475939875253401</c:v>
                </c:pt>
                <c:pt idx="238">
                  <c:v>7.7507065727862576</c:v>
                </c:pt>
                <c:pt idx="239">
                  <c:v>2.38841711404798</c:v>
                </c:pt>
                <c:pt idx="240">
                  <c:v>4.4841729133478783</c:v>
                </c:pt>
                <c:pt idx="241">
                  <c:v>20.542772680910584</c:v>
                </c:pt>
                <c:pt idx="242">
                  <c:v>7.3252071168569231</c:v>
                </c:pt>
                <c:pt idx="243">
                  <c:v>5.2361312208845128</c:v>
                </c:pt>
                <c:pt idx="244">
                  <c:v>17.43355450737916</c:v>
                </c:pt>
                <c:pt idx="245">
                  <c:v>8.1732973177472363</c:v>
                </c:pt>
                <c:pt idx="246">
                  <c:v>2.2695829457565728</c:v>
                </c:pt>
                <c:pt idx="247">
                  <c:v>2.2718514589799961</c:v>
                </c:pt>
                <c:pt idx="248">
                  <c:v>18.445514420225269</c:v>
                </c:pt>
                <c:pt idx="249">
                  <c:v>2.3736830263649829</c:v>
                </c:pt>
                <c:pt idx="250">
                  <c:v>1.4776957960563513</c:v>
                </c:pt>
                <c:pt idx="251">
                  <c:v>3.231302265319373</c:v>
                </c:pt>
                <c:pt idx="252">
                  <c:v>0.88996731090795778</c:v>
                </c:pt>
                <c:pt idx="253">
                  <c:v>18.450216283960856</c:v>
                </c:pt>
                <c:pt idx="254">
                  <c:v>7.5215313978434502</c:v>
                </c:pt>
                <c:pt idx="255">
                  <c:v>4.932142950380638</c:v>
                </c:pt>
                <c:pt idx="256">
                  <c:v>6.7840882769570632</c:v>
                </c:pt>
                <c:pt idx="257">
                  <c:v>2.6300555885995962</c:v>
                </c:pt>
                <c:pt idx="258">
                  <c:v>4.4048301910945034</c:v>
                </c:pt>
                <c:pt idx="259">
                  <c:v>19.082643370768714</c:v>
                </c:pt>
                <c:pt idx="260">
                  <c:v>17.070185347598223</c:v>
                </c:pt>
                <c:pt idx="261">
                  <c:v>2.1993311351206124</c:v>
                </c:pt>
                <c:pt idx="262">
                  <c:v>2.1017442919861349</c:v>
                </c:pt>
                <c:pt idx="263">
                  <c:v>4.1437313026400817</c:v>
                </c:pt>
                <c:pt idx="264">
                  <c:v>20.354805063032796</c:v>
                </c:pt>
                <c:pt idx="265">
                  <c:v>4.9214256244382515</c:v>
                </c:pt>
                <c:pt idx="266">
                  <c:v>2.4555171838373107</c:v>
                </c:pt>
                <c:pt idx="267">
                  <c:v>4.845070250902622</c:v>
                </c:pt>
                <c:pt idx="268">
                  <c:v>2.8435639265739043</c:v>
                </c:pt>
                <c:pt idx="269">
                  <c:v>1.1839198248319736</c:v>
                </c:pt>
                <c:pt idx="270">
                  <c:v>18.760074781968182</c:v>
                </c:pt>
                <c:pt idx="271">
                  <c:v>4.7286077494834577</c:v>
                </c:pt>
                <c:pt idx="272">
                  <c:v>6.2421605724792437</c:v>
                </c:pt>
                <c:pt idx="273">
                  <c:v>4.822696746001875</c:v>
                </c:pt>
                <c:pt idx="274">
                  <c:v>1.4734902178931517</c:v>
                </c:pt>
                <c:pt idx="275">
                  <c:v>3.7895227069540214</c:v>
                </c:pt>
                <c:pt idx="276">
                  <c:v>3.839145301439542</c:v>
                </c:pt>
                <c:pt idx="277">
                  <c:v>4.9322708247101925</c:v>
                </c:pt>
                <c:pt idx="278">
                  <c:v>2.2771593227508879</c:v>
                </c:pt>
                <c:pt idx="279">
                  <c:v>19.139079837619807</c:v>
                </c:pt>
                <c:pt idx="280">
                  <c:v>2.6711208311925612</c:v>
                </c:pt>
                <c:pt idx="281">
                  <c:v>20.097218912156276</c:v>
                </c:pt>
                <c:pt idx="282">
                  <c:v>7.3531239427444808</c:v>
                </c:pt>
                <c:pt idx="283">
                  <c:v>8.1732973177472363</c:v>
                </c:pt>
                <c:pt idx="284">
                  <c:v>7.2521818928809534</c:v>
                </c:pt>
                <c:pt idx="285">
                  <c:v>2.5168457931695802</c:v>
                </c:pt>
                <c:pt idx="286">
                  <c:v>0.61365087040084476</c:v>
                </c:pt>
                <c:pt idx="287">
                  <c:v>2.3736830263649829</c:v>
                </c:pt>
                <c:pt idx="288">
                  <c:v>3.9522623818754798</c:v>
                </c:pt>
                <c:pt idx="289">
                  <c:v>1.9646174287365992</c:v>
                </c:pt>
                <c:pt idx="290">
                  <c:v>4.390926972579372</c:v>
                </c:pt>
                <c:pt idx="291">
                  <c:v>2.691087903310148</c:v>
                </c:pt>
                <c:pt idx="292">
                  <c:v>18.770321261307249</c:v>
                </c:pt>
                <c:pt idx="293">
                  <c:v>4.824411295497022</c:v>
                </c:pt>
                <c:pt idx="294">
                  <c:v>0.81453444032790667</c:v>
                </c:pt>
                <c:pt idx="295">
                  <c:v>4.2825810097717554</c:v>
                </c:pt>
                <c:pt idx="296">
                  <c:v>4.9452274878465694</c:v>
                </c:pt>
                <c:pt idx="297">
                  <c:v>2.3689709097943195</c:v>
                </c:pt>
                <c:pt idx="298">
                  <c:v>0.85449106348405368</c:v>
                </c:pt>
                <c:pt idx="299">
                  <c:v>15.157658800977035</c:v>
                </c:pt>
                <c:pt idx="300">
                  <c:v>2.5078826987541785</c:v>
                </c:pt>
                <c:pt idx="301">
                  <c:v>1.8272378477435249</c:v>
                </c:pt>
                <c:pt idx="302">
                  <c:v>1.9646174287365992</c:v>
                </c:pt>
                <c:pt idx="303">
                  <c:v>4.1414264280073354</c:v>
                </c:pt>
                <c:pt idx="304">
                  <c:v>4.4677214800637781</c:v>
                </c:pt>
                <c:pt idx="305">
                  <c:v>1.3059841956908673</c:v>
                </c:pt>
                <c:pt idx="306">
                  <c:v>15.507210559075311</c:v>
                </c:pt>
                <c:pt idx="307">
                  <c:v>7.4939156978634349</c:v>
                </c:pt>
                <c:pt idx="308">
                  <c:v>5.8000728908555113</c:v>
                </c:pt>
                <c:pt idx="309">
                  <c:v>2.3277602257449401</c:v>
                </c:pt>
                <c:pt idx="310">
                  <c:v>7.44390246694668</c:v>
                </c:pt>
                <c:pt idx="311">
                  <c:v>7.5811943271468802</c:v>
                </c:pt>
                <c:pt idx="312">
                  <c:v>0.67920184314786058</c:v>
                </c:pt>
                <c:pt idx="313">
                  <c:v>1.0967189840063751</c:v>
                </c:pt>
                <c:pt idx="314">
                  <c:v>1.0877683036502701</c:v>
                </c:pt>
                <c:pt idx="315">
                  <c:v>3.0529709846065307</c:v>
                </c:pt>
                <c:pt idx="316">
                  <c:v>7.6515663755096694</c:v>
                </c:pt>
                <c:pt idx="317">
                  <c:v>8.6853864313296771</c:v>
                </c:pt>
                <c:pt idx="318">
                  <c:v>1.7349679842129067</c:v>
                </c:pt>
                <c:pt idx="319">
                  <c:v>15.147369613245051</c:v>
                </c:pt>
                <c:pt idx="320">
                  <c:v>6.9277020202622435</c:v>
                </c:pt>
                <c:pt idx="321">
                  <c:v>4.5787898429186393</c:v>
                </c:pt>
                <c:pt idx="322">
                  <c:v>2.1128257349737321</c:v>
                </c:pt>
                <c:pt idx="323">
                  <c:v>16.520920806148563</c:v>
                </c:pt>
                <c:pt idx="324">
                  <c:v>2.7211543179376774</c:v>
                </c:pt>
                <c:pt idx="325">
                  <c:v>0.61029522381803192</c:v>
                </c:pt>
                <c:pt idx="326">
                  <c:v>3.6216856998590741</c:v>
                </c:pt>
                <c:pt idx="327">
                  <c:v>6.4093370475021727</c:v>
                </c:pt>
                <c:pt idx="328">
                  <c:v>5.8000728908555113</c:v>
                </c:pt>
                <c:pt idx="329">
                  <c:v>7.4846200062305979</c:v>
                </c:pt>
                <c:pt idx="330">
                  <c:v>3.3136499777404733</c:v>
                </c:pt>
                <c:pt idx="331">
                  <c:v>1.8021122409564247</c:v>
                </c:pt>
                <c:pt idx="332">
                  <c:v>2.4190440171934053</c:v>
                </c:pt>
                <c:pt idx="333">
                  <c:v>16.619141101632827</c:v>
                </c:pt>
                <c:pt idx="334">
                  <c:v>2.6000882067864426</c:v>
                </c:pt>
                <c:pt idx="335">
                  <c:v>6.8132494237320387</c:v>
                </c:pt>
                <c:pt idx="336">
                  <c:v>2.1450169257418228</c:v>
                </c:pt>
                <c:pt idx="337">
                  <c:v>0.33242946792669437</c:v>
                </c:pt>
                <c:pt idx="338">
                  <c:v>7.3259173419633115</c:v>
                </c:pt>
                <c:pt idx="339">
                  <c:v>0.63214017370797615</c:v>
                </c:pt>
                <c:pt idx="340">
                  <c:v>1.0623717136717397</c:v>
                </c:pt>
                <c:pt idx="341">
                  <c:v>2.5374399304752506</c:v>
                </c:pt>
                <c:pt idx="342">
                  <c:v>3.7828749556671735</c:v>
                </c:pt>
                <c:pt idx="343">
                  <c:v>4.0372239800612295</c:v>
                </c:pt>
                <c:pt idx="344">
                  <c:v>2.4674258891470906</c:v>
                </c:pt>
                <c:pt idx="345">
                  <c:v>3.3703733856029476</c:v>
                </c:pt>
                <c:pt idx="346">
                  <c:v>7.4620920670546518</c:v>
                </c:pt>
                <c:pt idx="347">
                  <c:v>7.4661877487100146</c:v>
                </c:pt>
                <c:pt idx="348">
                  <c:v>7.5712737750019592</c:v>
                </c:pt>
                <c:pt idx="349">
                  <c:v>2.4201978842679006</c:v>
                </c:pt>
                <c:pt idx="350">
                  <c:v>2.4154530857152703</c:v>
                </c:pt>
                <c:pt idx="351">
                  <c:v>1.1482448906093878</c:v>
                </c:pt>
                <c:pt idx="352">
                  <c:v>17.099452956003439</c:v>
                </c:pt>
                <c:pt idx="353">
                  <c:v>16.373870136521944</c:v>
                </c:pt>
                <c:pt idx="354">
                  <c:v>15.682865795945267</c:v>
                </c:pt>
                <c:pt idx="355">
                  <c:v>6.1463482355000014</c:v>
                </c:pt>
                <c:pt idx="356">
                  <c:v>20.222529821118982</c:v>
                </c:pt>
                <c:pt idx="357">
                  <c:v>4.3436082350588645</c:v>
                </c:pt>
                <c:pt idx="358">
                  <c:v>2.1504356877330792</c:v>
                </c:pt>
                <c:pt idx="359">
                  <c:v>4.2655523336203212</c:v>
                </c:pt>
                <c:pt idx="360">
                  <c:v>7.4846200062305979</c:v>
                </c:pt>
                <c:pt idx="361">
                  <c:v>15.756458695044454</c:v>
                </c:pt>
                <c:pt idx="362">
                  <c:v>1.0685833591237712</c:v>
                </c:pt>
                <c:pt idx="363">
                  <c:v>3.2807859041669647</c:v>
                </c:pt>
                <c:pt idx="364">
                  <c:v>2.6448033994755944</c:v>
                </c:pt>
                <c:pt idx="365">
                  <c:v>5.8000728908555113</c:v>
                </c:pt>
                <c:pt idx="366">
                  <c:v>1.052663460627637</c:v>
                </c:pt>
                <c:pt idx="367">
                  <c:v>1.508704061531454</c:v>
                </c:pt>
                <c:pt idx="368">
                  <c:v>1.9954992773060654</c:v>
                </c:pt>
                <c:pt idx="369">
                  <c:v>1.5537311026167369</c:v>
                </c:pt>
                <c:pt idx="370">
                  <c:v>0.67959515293722816</c:v>
                </c:pt>
                <c:pt idx="371">
                  <c:v>3.9893269684890056</c:v>
                </c:pt>
                <c:pt idx="372">
                  <c:v>7.9302256080762596</c:v>
                </c:pt>
                <c:pt idx="373">
                  <c:v>1.5356414627943054</c:v>
                </c:pt>
                <c:pt idx="374">
                  <c:v>2.1450169257418228</c:v>
                </c:pt>
                <c:pt idx="375">
                  <c:v>2.1551664625995199</c:v>
                </c:pt>
                <c:pt idx="376">
                  <c:v>2.1363773355677065</c:v>
                </c:pt>
                <c:pt idx="377">
                  <c:v>5.8000728908555113</c:v>
                </c:pt>
                <c:pt idx="378">
                  <c:v>0.42534202028338308</c:v>
                </c:pt>
                <c:pt idx="379">
                  <c:v>1.4707984136414594</c:v>
                </c:pt>
                <c:pt idx="380">
                  <c:v>7.0075133162021395</c:v>
                </c:pt>
                <c:pt idx="381">
                  <c:v>4.4546664910964573</c:v>
                </c:pt>
                <c:pt idx="382">
                  <c:v>0.78232820252091861</c:v>
                </c:pt>
                <c:pt idx="383">
                  <c:v>5.803382019034153</c:v>
                </c:pt>
                <c:pt idx="384">
                  <c:v>1.9462131635926092</c:v>
                </c:pt>
                <c:pt idx="385">
                  <c:v>0.77203305935219046</c:v>
                </c:pt>
                <c:pt idx="386">
                  <c:v>1.8582283110659013</c:v>
                </c:pt>
                <c:pt idx="387">
                  <c:v>7.3762217370844567</c:v>
                </c:pt>
                <c:pt idx="388">
                  <c:v>3.0544307773077053</c:v>
                </c:pt>
                <c:pt idx="389">
                  <c:v>3.4614085014053648</c:v>
                </c:pt>
                <c:pt idx="390">
                  <c:v>1.6192553755837122</c:v>
                </c:pt>
                <c:pt idx="391">
                  <c:v>2.5259728688194585</c:v>
                </c:pt>
                <c:pt idx="392">
                  <c:v>19.237778575579956</c:v>
                </c:pt>
                <c:pt idx="393">
                  <c:v>0.54292271659560321</c:v>
                </c:pt>
                <c:pt idx="394">
                  <c:v>2.4555171838373107</c:v>
                </c:pt>
                <c:pt idx="395">
                  <c:v>2.6623375869782429</c:v>
                </c:pt>
                <c:pt idx="396">
                  <c:v>6.8659683615275551</c:v>
                </c:pt>
                <c:pt idx="397">
                  <c:v>7.3762217370844567</c:v>
                </c:pt>
                <c:pt idx="398">
                  <c:v>0.33242946792669437</c:v>
                </c:pt>
                <c:pt idx="399">
                  <c:v>1.2380094155722641</c:v>
                </c:pt>
                <c:pt idx="400">
                  <c:v>0.80688572666604053</c:v>
                </c:pt>
                <c:pt idx="401">
                  <c:v>21.446847080567547</c:v>
                </c:pt>
                <c:pt idx="402">
                  <c:v>2.1450169257418228</c:v>
                </c:pt>
                <c:pt idx="403">
                  <c:v>0.48228171924834262</c:v>
                </c:pt>
                <c:pt idx="404">
                  <c:v>5.803382019034153</c:v>
                </c:pt>
                <c:pt idx="405">
                  <c:v>4.9120227136889074</c:v>
                </c:pt>
                <c:pt idx="406">
                  <c:v>5.6825338453004743</c:v>
                </c:pt>
                <c:pt idx="407">
                  <c:v>1.7360250407779867</c:v>
                </c:pt>
                <c:pt idx="408">
                  <c:v>1.8624951587932432</c:v>
                </c:pt>
                <c:pt idx="409">
                  <c:v>2.2029084140499382</c:v>
                </c:pt>
                <c:pt idx="410">
                  <c:v>7.5966559961775273</c:v>
                </c:pt>
                <c:pt idx="411">
                  <c:v>5.8000728908555113</c:v>
                </c:pt>
                <c:pt idx="412">
                  <c:v>19.402445883674968</c:v>
                </c:pt>
                <c:pt idx="413">
                  <c:v>2.9777817835528317</c:v>
                </c:pt>
                <c:pt idx="414">
                  <c:v>4.3277100550244061</c:v>
                </c:pt>
                <c:pt idx="415">
                  <c:v>1.1345813888792919</c:v>
                </c:pt>
                <c:pt idx="416">
                  <c:v>4.3647989503421174</c:v>
                </c:pt>
                <c:pt idx="417">
                  <c:v>20.299395175780138</c:v>
                </c:pt>
                <c:pt idx="418">
                  <c:v>1.8901830165930833</c:v>
                </c:pt>
                <c:pt idx="419">
                  <c:v>3.1401263827559314</c:v>
                </c:pt>
                <c:pt idx="420">
                  <c:v>2.3671719565667999</c:v>
                </c:pt>
                <c:pt idx="421">
                  <c:v>16.709422333229949</c:v>
                </c:pt>
                <c:pt idx="422">
                  <c:v>1.7331363837936762</c:v>
                </c:pt>
                <c:pt idx="423">
                  <c:v>8.5386091499529027</c:v>
                </c:pt>
                <c:pt idx="424">
                  <c:v>2.5953694381344006</c:v>
                </c:pt>
                <c:pt idx="425">
                  <c:v>9.2374788903729073</c:v>
                </c:pt>
                <c:pt idx="426">
                  <c:v>1.9375770114581206</c:v>
                </c:pt>
                <c:pt idx="427">
                  <c:v>3.1823625335419043</c:v>
                </c:pt>
                <c:pt idx="428">
                  <c:v>7.44390246694668</c:v>
                </c:pt>
                <c:pt idx="429">
                  <c:v>8.1547431405716839</c:v>
                </c:pt>
                <c:pt idx="430">
                  <c:v>6.7484619710020581</c:v>
                </c:pt>
                <c:pt idx="431">
                  <c:v>0.75770436395026164</c:v>
                </c:pt>
                <c:pt idx="432">
                  <c:v>16.739590920759699</c:v>
                </c:pt>
                <c:pt idx="433">
                  <c:v>7.3762217370844567</c:v>
                </c:pt>
                <c:pt idx="434">
                  <c:v>2.0956974301087499</c:v>
                </c:pt>
                <c:pt idx="435">
                  <c:v>3.0263455606253316</c:v>
                </c:pt>
                <c:pt idx="436">
                  <c:v>4.8587578040766033</c:v>
                </c:pt>
                <c:pt idx="437">
                  <c:v>1.7360250407779867</c:v>
                </c:pt>
                <c:pt idx="438">
                  <c:v>2.7577979822078795</c:v>
                </c:pt>
                <c:pt idx="439">
                  <c:v>0.69917213245428589</c:v>
                </c:pt>
                <c:pt idx="440">
                  <c:v>1.5158446432838293</c:v>
                </c:pt>
                <c:pt idx="441">
                  <c:v>2.3230777639978388</c:v>
                </c:pt>
                <c:pt idx="442">
                  <c:v>5.803382019034153</c:v>
                </c:pt>
                <c:pt idx="443">
                  <c:v>3.7067068092189182</c:v>
                </c:pt>
                <c:pt idx="444">
                  <c:v>4.7689381904285231</c:v>
                </c:pt>
                <c:pt idx="445">
                  <c:v>1.1445538101092776</c:v>
                </c:pt>
                <c:pt idx="446">
                  <c:v>1.3967884716658825</c:v>
                </c:pt>
                <c:pt idx="447">
                  <c:v>8.9341510287440222</c:v>
                </c:pt>
                <c:pt idx="448">
                  <c:v>0.93919488000829299</c:v>
                </c:pt>
                <c:pt idx="449">
                  <c:v>1.150669800384466</c:v>
                </c:pt>
                <c:pt idx="450">
                  <c:v>6.8358868887698438</c:v>
                </c:pt>
                <c:pt idx="451">
                  <c:v>18.533399780967482</c:v>
                </c:pt>
                <c:pt idx="452">
                  <c:v>2.5356420355313469</c:v>
                </c:pt>
                <c:pt idx="453">
                  <c:v>2.3750152651100631</c:v>
                </c:pt>
                <c:pt idx="454">
                  <c:v>0.50782470851944539</c:v>
                </c:pt>
                <c:pt idx="455">
                  <c:v>1.2902040639275361</c:v>
                </c:pt>
                <c:pt idx="456">
                  <c:v>1.7706133649525286</c:v>
                </c:pt>
                <c:pt idx="457">
                  <c:v>7.4846200062305979</c:v>
                </c:pt>
                <c:pt idx="458">
                  <c:v>0.61253428552762768</c:v>
                </c:pt>
                <c:pt idx="459">
                  <c:v>8.1942629807093326</c:v>
                </c:pt>
                <c:pt idx="460">
                  <c:v>1.9284966002486792</c:v>
                </c:pt>
                <c:pt idx="461">
                  <c:v>7.7076484048489471</c:v>
                </c:pt>
                <c:pt idx="462">
                  <c:v>2.0079086697718496</c:v>
                </c:pt>
                <c:pt idx="463">
                  <c:v>0.72967881378676935</c:v>
                </c:pt>
                <c:pt idx="464">
                  <c:v>8.1547431405716839</c:v>
                </c:pt>
                <c:pt idx="465">
                  <c:v>1.6733998777824957</c:v>
                </c:pt>
                <c:pt idx="466">
                  <c:v>7.4505954170139974</c:v>
                </c:pt>
                <c:pt idx="467">
                  <c:v>0.93893586541565965</c:v>
                </c:pt>
                <c:pt idx="468">
                  <c:v>0.61045684485151153</c:v>
                </c:pt>
                <c:pt idx="469">
                  <c:v>1.9228580322367206</c:v>
                </c:pt>
                <c:pt idx="470">
                  <c:v>4.0036243705998009</c:v>
                </c:pt>
                <c:pt idx="471">
                  <c:v>3.7695988179463371</c:v>
                </c:pt>
                <c:pt idx="472">
                  <c:v>1.859483634226734</c:v>
                </c:pt>
                <c:pt idx="473">
                  <c:v>4.3972099195728003</c:v>
                </c:pt>
                <c:pt idx="474">
                  <c:v>0.88870079343019515</c:v>
                </c:pt>
                <c:pt idx="475">
                  <c:v>1.6405213046788423</c:v>
                </c:pt>
                <c:pt idx="476">
                  <c:v>2.1128329052432102</c:v>
                </c:pt>
                <c:pt idx="477">
                  <c:v>6.2829705737481447</c:v>
                </c:pt>
                <c:pt idx="478">
                  <c:v>2.9950942027214018</c:v>
                </c:pt>
                <c:pt idx="479">
                  <c:v>8.3734269797375074</c:v>
                </c:pt>
                <c:pt idx="480">
                  <c:v>1.5612317490351764</c:v>
                </c:pt>
                <c:pt idx="481">
                  <c:v>5.8080203704929207</c:v>
                </c:pt>
                <c:pt idx="482">
                  <c:v>16.469648892628527</c:v>
                </c:pt>
                <c:pt idx="483">
                  <c:v>6.8673394262660299</c:v>
                </c:pt>
                <c:pt idx="484">
                  <c:v>18.632284388894373</c:v>
                </c:pt>
                <c:pt idx="485">
                  <c:v>1.4996508887866553</c:v>
                </c:pt>
                <c:pt idx="486">
                  <c:v>0.78816900047334415</c:v>
                </c:pt>
                <c:pt idx="487">
                  <c:v>7.6492422306951227</c:v>
                </c:pt>
                <c:pt idx="488">
                  <c:v>0.54886506732817608</c:v>
                </c:pt>
                <c:pt idx="489">
                  <c:v>0.66143803846112337</c:v>
                </c:pt>
                <c:pt idx="490">
                  <c:v>1.7237036470341791</c:v>
                </c:pt>
                <c:pt idx="491">
                  <c:v>5.7686676377776651</c:v>
                </c:pt>
                <c:pt idx="492">
                  <c:v>1.3067750046577988</c:v>
                </c:pt>
                <c:pt idx="493">
                  <c:v>16.453669967149949</c:v>
                </c:pt>
                <c:pt idx="494">
                  <c:v>1.2042291011802526</c:v>
                </c:pt>
                <c:pt idx="495">
                  <c:v>0.76176388663135675</c:v>
                </c:pt>
                <c:pt idx="496">
                  <c:v>4.1194590515458165</c:v>
                </c:pt>
                <c:pt idx="497">
                  <c:v>1.7262953755549821</c:v>
                </c:pt>
                <c:pt idx="498">
                  <c:v>2.6326008095886229</c:v>
                </c:pt>
                <c:pt idx="499">
                  <c:v>1.3570461932355875</c:v>
                </c:pt>
                <c:pt idx="500">
                  <c:v>16.881155373812419</c:v>
                </c:pt>
                <c:pt idx="501">
                  <c:v>1.5158446432838293</c:v>
                </c:pt>
                <c:pt idx="502">
                  <c:v>0.61948366854769188</c:v>
                </c:pt>
                <c:pt idx="503">
                  <c:v>0.36706316431345276</c:v>
                </c:pt>
                <c:pt idx="504">
                  <c:v>7.4846200062305979</c:v>
                </c:pt>
                <c:pt idx="505">
                  <c:v>0.31668263382983386</c:v>
                </c:pt>
                <c:pt idx="506">
                  <c:v>0.68572687411332689</c:v>
                </c:pt>
                <c:pt idx="507">
                  <c:v>8.1544617584957262</c:v>
                </c:pt>
                <c:pt idx="508">
                  <c:v>3.300630610830638</c:v>
                </c:pt>
                <c:pt idx="509">
                  <c:v>7.4846200062305979</c:v>
                </c:pt>
                <c:pt idx="510">
                  <c:v>0.73721398650500714</c:v>
                </c:pt>
                <c:pt idx="511">
                  <c:v>0.3077995005605112</c:v>
                </c:pt>
                <c:pt idx="512">
                  <c:v>4.3861640576892409</c:v>
                </c:pt>
                <c:pt idx="513">
                  <c:v>2.3745820873874388</c:v>
                </c:pt>
                <c:pt idx="514">
                  <c:v>11.600145781711023</c:v>
                </c:pt>
                <c:pt idx="515">
                  <c:v>4.3163546936179573</c:v>
                </c:pt>
                <c:pt idx="516">
                  <c:v>7.4691128079718263</c:v>
                </c:pt>
                <c:pt idx="517">
                  <c:v>1.0770562562651032</c:v>
                </c:pt>
                <c:pt idx="518">
                  <c:v>1.5900536732606985</c:v>
                </c:pt>
                <c:pt idx="519">
                  <c:v>3.191126399698784</c:v>
                </c:pt>
                <c:pt idx="520">
                  <c:v>6.5365188542443331</c:v>
                </c:pt>
                <c:pt idx="521">
                  <c:v>1.5177864976575688</c:v>
                </c:pt>
                <c:pt idx="522">
                  <c:v>0.83059462877237045</c:v>
                </c:pt>
                <c:pt idx="523">
                  <c:v>1.1315942119318425</c:v>
                </c:pt>
                <c:pt idx="524">
                  <c:v>5.7791419638947001</c:v>
                </c:pt>
                <c:pt idx="525">
                  <c:v>2.4118069682919967</c:v>
                </c:pt>
                <c:pt idx="526">
                  <c:v>0.69554679862586988</c:v>
                </c:pt>
                <c:pt idx="527">
                  <c:v>0.34265842419196391</c:v>
                </c:pt>
                <c:pt idx="528">
                  <c:v>3.6950856778920249</c:v>
                </c:pt>
                <c:pt idx="529">
                  <c:v>6.5652598207687776</c:v>
                </c:pt>
                <c:pt idx="530">
                  <c:v>0.33242946792669437</c:v>
                </c:pt>
                <c:pt idx="531">
                  <c:v>3.0653724123541197</c:v>
                </c:pt>
                <c:pt idx="532">
                  <c:v>1.2935273618928065</c:v>
                </c:pt>
                <c:pt idx="533">
                  <c:v>0.88870079343019515</c:v>
                </c:pt>
                <c:pt idx="534">
                  <c:v>8.9989436537370384</c:v>
                </c:pt>
                <c:pt idx="535">
                  <c:v>2.2652608309367168</c:v>
                </c:pt>
                <c:pt idx="536">
                  <c:v>7.609251891314325</c:v>
                </c:pt>
                <c:pt idx="537">
                  <c:v>3.9181963078947142</c:v>
                </c:pt>
                <c:pt idx="538">
                  <c:v>1.513849745184459</c:v>
                </c:pt>
                <c:pt idx="539">
                  <c:v>3.7976607158275657</c:v>
                </c:pt>
                <c:pt idx="540">
                  <c:v>2.1820026058174742</c:v>
                </c:pt>
                <c:pt idx="541">
                  <c:v>6.9650407105745362</c:v>
                </c:pt>
                <c:pt idx="542">
                  <c:v>1.82126096205139</c:v>
                </c:pt>
                <c:pt idx="543">
                  <c:v>8.6444094899878134</c:v>
                </c:pt>
                <c:pt idx="544">
                  <c:v>0.33242946792669437</c:v>
                </c:pt>
                <c:pt idx="545">
                  <c:v>0.28209430781099343</c:v>
                </c:pt>
                <c:pt idx="546">
                  <c:v>0.93111593113787383</c:v>
                </c:pt>
                <c:pt idx="547">
                  <c:v>7.6593565606435856</c:v>
                </c:pt>
                <c:pt idx="548">
                  <c:v>4.0745003202640779</c:v>
                </c:pt>
                <c:pt idx="549">
                  <c:v>2.1439520796581135</c:v>
                </c:pt>
                <c:pt idx="550">
                  <c:v>8.7731377884659558</c:v>
                </c:pt>
                <c:pt idx="551">
                  <c:v>0.30825637835123731</c:v>
                </c:pt>
                <c:pt idx="552">
                  <c:v>7.421898074652276</c:v>
                </c:pt>
                <c:pt idx="553">
                  <c:v>2.8221756265842681</c:v>
                </c:pt>
                <c:pt idx="554">
                  <c:v>4.9062000451414267</c:v>
                </c:pt>
                <c:pt idx="555">
                  <c:v>2.7725907704263371</c:v>
                </c:pt>
                <c:pt idx="556">
                  <c:v>7.9094636251883843</c:v>
                </c:pt>
                <c:pt idx="557">
                  <c:v>4.3001442867422401</c:v>
                </c:pt>
                <c:pt idx="558">
                  <c:v>1.1431424807314015</c:v>
                </c:pt>
                <c:pt idx="559">
                  <c:v>1.6086710135982676</c:v>
                </c:pt>
                <c:pt idx="560">
                  <c:v>2.5654915432145335</c:v>
                </c:pt>
                <c:pt idx="561">
                  <c:v>2.3000733519794387</c:v>
                </c:pt>
                <c:pt idx="562">
                  <c:v>0.89277540266546973</c:v>
                </c:pt>
                <c:pt idx="563">
                  <c:v>7.7108684095947249</c:v>
                </c:pt>
                <c:pt idx="564">
                  <c:v>3.8771126915764818</c:v>
                </c:pt>
                <c:pt idx="565">
                  <c:v>2.5238067591058924</c:v>
                </c:pt>
                <c:pt idx="566">
                  <c:v>1.5458378917586939</c:v>
                </c:pt>
                <c:pt idx="567">
                  <c:v>1.1592177472047793</c:v>
                </c:pt>
                <c:pt idx="568">
                  <c:v>2.6682047795707327</c:v>
                </c:pt>
                <c:pt idx="569">
                  <c:v>0.20673899074555524</c:v>
                </c:pt>
                <c:pt idx="570">
                  <c:v>2.5564836647897886</c:v>
                </c:pt>
                <c:pt idx="571">
                  <c:v>1.5458378917586939</c:v>
                </c:pt>
                <c:pt idx="572">
                  <c:v>7.367927716463611</c:v>
                </c:pt>
                <c:pt idx="573">
                  <c:v>8.9290551781057097</c:v>
                </c:pt>
                <c:pt idx="574">
                  <c:v>2.7498944200223647</c:v>
                </c:pt>
                <c:pt idx="575">
                  <c:v>1.1033692009937195</c:v>
                </c:pt>
                <c:pt idx="576">
                  <c:v>7.7004567192705524</c:v>
                </c:pt>
                <c:pt idx="577">
                  <c:v>1.688543697540025</c:v>
                </c:pt>
                <c:pt idx="578">
                  <c:v>0.67231324256418223</c:v>
                </c:pt>
                <c:pt idx="579">
                  <c:v>7.5015551436423182</c:v>
                </c:pt>
                <c:pt idx="580">
                  <c:v>2.4629561008081309</c:v>
                </c:pt>
                <c:pt idx="581">
                  <c:v>5.8000728908555113</c:v>
                </c:pt>
                <c:pt idx="582">
                  <c:v>8.149827276500023</c:v>
                </c:pt>
                <c:pt idx="583">
                  <c:v>2.3557176599241334</c:v>
                </c:pt>
                <c:pt idx="584">
                  <c:v>1.9447164831493864</c:v>
                </c:pt>
                <c:pt idx="585">
                  <c:v>18.957582468799977</c:v>
                </c:pt>
                <c:pt idx="586">
                  <c:v>0.90255049970370615</c:v>
                </c:pt>
                <c:pt idx="587">
                  <c:v>7.2339781186147158</c:v>
                </c:pt>
                <c:pt idx="588">
                  <c:v>2.150823162368602</c:v>
                </c:pt>
                <c:pt idx="589">
                  <c:v>0.81445438320094721</c:v>
                </c:pt>
                <c:pt idx="590">
                  <c:v>5.803382019034153</c:v>
                </c:pt>
                <c:pt idx="591">
                  <c:v>1.5440820952371925</c:v>
                </c:pt>
                <c:pt idx="592">
                  <c:v>3.5576267502286476</c:v>
                </c:pt>
                <c:pt idx="593">
                  <c:v>2.5997699587615739</c:v>
                </c:pt>
                <c:pt idx="594">
                  <c:v>0.68854666282679644</c:v>
                </c:pt>
                <c:pt idx="595">
                  <c:v>1.7418197881565527</c:v>
                </c:pt>
                <c:pt idx="596">
                  <c:v>16.295953835555945</c:v>
                </c:pt>
                <c:pt idx="597">
                  <c:v>8.6267686463895608</c:v>
                </c:pt>
                <c:pt idx="598">
                  <c:v>1.2377459006706633</c:v>
                </c:pt>
                <c:pt idx="599">
                  <c:v>1.82126096205139</c:v>
                </c:pt>
                <c:pt idx="600">
                  <c:v>9.1641903192517784</c:v>
                </c:pt>
                <c:pt idx="601">
                  <c:v>8.0199700352833307</c:v>
                </c:pt>
                <c:pt idx="602">
                  <c:v>5.0317653536949365</c:v>
                </c:pt>
                <c:pt idx="603">
                  <c:v>0.79530611724245603</c:v>
                </c:pt>
                <c:pt idx="604">
                  <c:v>5.3851609380314978</c:v>
                </c:pt>
                <c:pt idx="605">
                  <c:v>0.84006732232110459</c:v>
                </c:pt>
                <c:pt idx="606">
                  <c:v>2.8297314482345639</c:v>
                </c:pt>
                <c:pt idx="607">
                  <c:v>0.33242946792669437</c:v>
                </c:pt>
                <c:pt idx="608">
                  <c:v>2.3557176599241334</c:v>
                </c:pt>
                <c:pt idx="609">
                  <c:v>7.421898074652276</c:v>
                </c:pt>
                <c:pt idx="610">
                  <c:v>0.7969017157711511</c:v>
                </c:pt>
                <c:pt idx="611">
                  <c:v>0.7139610398388494</c:v>
                </c:pt>
                <c:pt idx="612">
                  <c:v>1.82126096205139</c:v>
                </c:pt>
                <c:pt idx="613">
                  <c:v>0.76993244519826631</c:v>
                </c:pt>
                <c:pt idx="614">
                  <c:v>4.5816766694481252</c:v>
                </c:pt>
                <c:pt idx="615">
                  <c:v>2.4733913800458187</c:v>
                </c:pt>
                <c:pt idx="616">
                  <c:v>1.4239421068632403</c:v>
                </c:pt>
                <c:pt idx="617">
                  <c:v>3.7037187886587466</c:v>
                </c:pt>
                <c:pt idx="618">
                  <c:v>1.8581554120912556</c:v>
                </c:pt>
                <c:pt idx="619">
                  <c:v>6.7929059131292426</c:v>
                </c:pt>
                <c:pt idx="620">
                  <c:v>1.3724851320547566</c:v>
                </c:pt>
                <c:pt idx="621">
                  <c:v>1.4555321931413254</c:v>
                </c:pt>
                <c:pt idx="622">
                  <c:v>1.2802055430169004</c:v>
                </c:pt>
                <c:pt idx="623">
                  <c:v>0.64910916530016016</c:v>
                </c:pt>
                <c:pt idx="624">
                  <c:v>7.4250703766061381</c:v>
                </c:pt>
                <c:pt idx="625">
                  <c:v>1.0763870646253242</c:v>
                </c:pt>
                <c:pt idx="626">
                  <c:v>1.0792012375254869</c:v>
                </c:pt>
                <c:pt idx="627">
                  <c:v>0.64068120759031655</c:v>
                </c:pt>
                <c:pt idx="628">
                  <c:v>1.0226428536909318</c:v>
                </c:pt>
                <c:pt idx="629">
                  <c:v>8.0639605917611838</c:v>
                </c:pt>
                <c:pt idx="630">
                  <c:v>1.9872909883406353</c:v>
                </c:pt>
                <c:pt idx="631">
                  <c:v>1.4555321931413254</c:v>
                </c:pt>
                <c:pt idx="632">
                  <c:v>7.3259173419633115</c:v>
                </c:pt>
                <c:pt idx="633">
                  <c:v>4.1587193202436685</c:v>
                </c:pt>
                <c:pt idx="634">
                  <c:v>0.98778012000691295</c:v>
                </c:pt>
                <c:pt idx="635">
                  <c:v>7.0993603243562742</c:v>
                </c:pt>
                <c:pt idx="636">
                  <c:v>1.4530882605279067</c:v>
                </c:pt>
                <c:pt idx="637">
                  <c:v>1.1826123397751207</c:v>
                </c:pt>
                <c:pt idx="638">
                  <c:v>1.0943220599278025</c:v>
                </c:pt>
                <c:pt idx="639">
                  <c:v>0.65814891052078472</c:v>
                </c:pt>
                <c:pt idx="640">
                  <c:v>0.52369150603757886</c:v>
                </c:pt>
                <c:pt idx="641">
                  <c:v>1.9146948970361084</c:v>
                </c:pt>
                <c:pt idx="642">
                  <c:v>0.47458147692128905</c:v>
                </c:pt>
                <c:pt idx="643">
                  <c:v>1.0542310485521271</c:v>
                </c:pt>
                <c:pt idx="644">
                  <c:v>9.5127856446478791</c:v>
                </c:pt>
                <c:pt idx="645">
                  <c:v>1.2898722623244714</c:v>
                </c:pt>
                <c:pt idx="646">
                  <c:v>1.3035315653464221</c:v>
                </c:pt>
                <c:pt idx="647">
                  <c:v>1.6379056200541882</c:v>
                </c:pt>
                <c:pt idx="648">
                  <c:v>0.64741253048280289</c:v>
                </c:pt>
                <c:pt idx="649">
                  <c:v>2.6975368112527107</c:v>
                </c:pt>
                <c:pt idx="650">
                  <c:v>1.3505303889702176</c:v>
                </c:pt>
                <c:pt idx="651">
                  <c:v>2.8025926316854926</c:v>
                </c:pt>
                <c:pt idx="652">
                  <c:v>8.0604002521649605</c:v>
                </c:pt>
                <c:pt idx="653">
                  <c:v>1.8518891900334289</c:v>
                </c:pt>
                <c:pt idx="654">
                  <c:v>0.43498206443379295</c:v>
                </c:pt>
                <c:pt idx="655">
                  <c:v>1.7938443817334182</c:v>
                </c:pt>
                <c:pt idx="656">
                  <c:v>0.48505205477942681</c:v>
                </c:pt>
                <c:pt idx="657">
                  <c:v>0.42582633034920603</c:v>
                </c:pt>
                <c:pt idx="658">
                  <c:v>4.1535654238442099</c:v>
                </c:pt>
                <c:pt idx="659">
                  <c:v>0.89612411092966804</c:v>
                </c:pt>
                <c:pt idx="660">
                  <c:v>4.1858027138297524</c:v>
                </c:pt>
                <c:pt idx="661">
                  <c:v>0.33242946792669437</c:v>
                </c:pt>
                <c:pt idx="662">
                  <c:v>1.401100316256414</c:v>
                </c:pt>
                <c:pt idx="663">
                  <c:v>1.9378589900749754</c:v>
                </c:pt>
                <c:pt idx="664">
                  <c:v>2.843728277791536</c:v>
                </c:pt>
                <c:pt idx="665">
                  <c:v>8.0250615300674859</c:v>
                </c:pt>
                <c:pt idx="666">
                  <c:v>7.4199863264682211</c:v>
                </c:pt>
                <c:pt idx="667">
                  <c:v>8.0250615300674859</c:v>
                </c:pt>
                <c:pt idx="668">
                  <c:v>7.6843685604070204</c:v>
                </c:pt>
                <c:pt idx="669">
                  <c:v>6.8168461445782977</c:v>
                </c:pt>
                <c:pt idx="670">
                  <c:v>0.36140317959447898</c:v>
                </c:pt>
                <c:pt idx="671">
                  <c:v>5.6827329952598227</c:v>
                </c:pt>
                <c:pt idx="672">
                  <c:v>1.7865616980006545</c:v>
                </c:pt>
                <c:pt idx="673">
                  <c:v>0.81010339272617227</c:v>
                </c:pt>
                <c:pt idx="674">
                  <c:v>1.0066511407995262</c:v>
                </c:pt>
                <c:pt idx="675">
                  <c:v>4.430872236274757</c:v>
                </c:pt>
                <c:pt idx="676">
                  <c:v>2.686070964927211</c:v>
                </c:pt>
                <c:pt idx="677">
                  <c:v>6.3720814738876053</c:v>
                </c:pt>
                <c:pt idx="678">
                  <c:v>1.1632056097330308</c:v>
                </c:pt>
                <c:pt idx="679">
                  <c:v>1.6124867296041887</c:v>
                </c:pt>
                <c:pt idx="680">
                  <c:v>16.764998642109902</c:v>
                </c:pt>
                <c:pt idx="681">
                  <c:v>3.0674900175606226</c:v>
                </c:pt>
                <c:pt idx="682">
                  <c:v>1.6408504035486167</c:v>
                </c:pt>
                <c:pt idx="683">
                  <c:v>1.7225215702635448</c:v>
                </c:pt>
                <c:pt idx="684">
                  <c:v>1.6505829043761568</c:v>
                </c:pt>
                <c:pt idx="685">
                  <c:v>0.59155801561459787</c:v>
                </c:pt>
                <c:pt idx="686">
                  <c:v>0.81910624903557916</c:v>
                </c:pt>
                <c:pt idx="687">
                  <c:v>0.93893586541565965</c:v>
                </c:pt>
                <c:pt idx="688">
                  <c:v>1.6952199959179934</c:v>
                </c:pt>
                <c:pt idx="689">
                  <c:v>0.70582549461228306</c:v>
                </c:pt>
                <c:pt idx="690">
                  <c:v>0.59428707495954503</c:v>
                </c:pt>
                <c:pt idx="691">
                  <c:v>6.7612572872663428</c:v>
                </c:pt>
                <c:pt idx="692">
                  <c:v>2.092552187041294</c:v>
                </c:pt>
                <c:pt idx="693">
                  <c:v>1.7352693989316161</c:v>
                </c:pt>
                <c:pt idx="694">
                  <c:v>0.83035384874749663</c:v>
                </c:pt>
                <c:pt idx="695">
                  <c:v>0.17223163160796839</c:v>
                </c:pt>
                <c:pt idx="696">
                  <c:v>1.6067366205925242</c:v>
                </c:pt>
                <c:pt idx="697">
                  <c:v>2.3557176599241334</c:v>
                </c:pt>
                <c:pt idx="698">
                  <c:v>6.4287206280695868</c:v>
                </c:pt>
                <c:pt idx="699">
                  <c:v>0.17223163160796839</c:v>
                </c:pt>
                <c:pt idx="700">
                  <c:v>0.33242946792669437</c:v>
                </c:pt>
                <c:pt idx="701">
                  <c:v>2.4120962033267603</c:v>
                </c:pt>
                <c:pt idx="702">
                  <c:v>7.0828823795204636</c:v>
                </c:pt>
                <c:pt idx="703">
                  <c:v>3.6466976026271771</c:v>
                </c:pt>
                <c:pt idx="704">
                  <c:v>5.2126448004531607</c:v>
                </c:pt>
                <c:pt idx="705">
                  <c:v>1.4465429789223769</c:v>
                </c:pt>
                <c:pt idx="706">
                  <c:v>8.0137887215554819</c:v>
                </c:pt>
                <c:pt idx="707">
                  <c:v>3.8957052386173601</c:v>
                </c:pt>
                <c:pt idx="708">
                  <c:v>1.3807433920021202</c:v>
                </c:pt>
                <c:pt idx="709">
                  <c:v>7.421898074652276</c:v>
                </c:pt>
                <c:pt idx="710">
                  <c:v>8.0631294388878167</c:v>
                </c:pt>
                <c:pt idx="711">
                  <c:v>0.49408953856132665</c:v>
                </c:pt>
                <c:pt idx="712">
                  <c:v>5.6827329952598227</c:v>
                </c:pt>
                <c:pt idx="713">
                  <c:v>2.3120197914315348</c:v>
                </c:pt>
                <c:pt idx="714">
                  <c:v>2.3420301326450517</c:v>
                </c:pt>
                <c:pt idx="715">
                  <c:v>8.1880908246997173</c:v>
                </c:pt>
                <c:pt idx="716">
                  <c:v>7.542218805541645</c:v>
                </c:pt>
                <c:pt idx="717">
                  <c:v>8.7412899993521016</c:v>
                </c:pt>
                <c:pt idx="718">
                  <c:v>1.7251143867428849</c:v>
                </c:pt>
                <c:pt idx="719">
                  <c:v>7.2167692716487499</c:v>
                </c:pt>
                <c:pt idx="720">
                  <c:v>1.0687564356788883</c:v>
                </c:pt>
                <c:pt idx="721">
                  <c:v>0.36063623467207018</c:v>
                </c:pt>
                <c:pt idx="722">
                  <c:v>1.4152917257742499</c:v>
                </c:pt>
                <c:pt idx="723">
                  <c:v>1.1603166126804729</c:v>
                </c:pt>
                <c:pt idx="724">
                  <c:v>9.020928138124102</c:v>
                </c:pt>
                <c:pt idx="725">
                  <c:v>0.25875543471549944</c:v>
                </c:pt>
                <c:pt idx="726">
                  <c:v>5.6849885610630224</c:v>
                </c:pt>
                <c:pt idx="727">
                  <c:v>1.8673033125953575</c:v>
                </c:pt>
                <c:pt idx="728">
                  <c:v>0.33242946792669437</c:v>
                </c:pt>
                <c:pt idx="729">
                  <c:v>0.88570589350742579</c:v>
                </c:pt>
                <c:pt idx="730">
                  <c:v>0.24232584422235148</c:v>
                </c:pt>
                <c:pt idx="731">
                  <c:v>2.5200781138514703</c:v>
                </c:pt>
                <c:pt idx="732">
                  <c:v>0.84061687336129354</c:v>
                </c:pt>
                <c:pt idx="733">
                  <c:v>7.5179804855653316</c:v>
                </c:pt>
                <c:pt idx="734">
                  <c:v>0.47196249705388427</c:v>
                </c:pt>
                <c:pt idx="735">
                  <c:v>8.3573445855225224</c:v>
                </c:pt>
                <c:pt idx="736">
                  <c:v>6.4287206280695868</c:v>
                </c:pt>
                <c:pt idx="737">
                  <c:v>0.69291341359961511</c:v>
                </c:pt>
                <c:pt idx="738">
                  <c:v>1.3923816402685891</c:v>
                </c:pt>
                <c:pt idx="739">
                  <c:v>1.3581555319400265</c:v>
                </c:pt>
                <c:pt idx="740">
                  <c:v>0.84731385823593564</c:v>
                </c:pt>
                <c:pt idx="741">
                  <c:v>1.3223901537650984</c:v>
                </c:pt>
                <c:pt idx="742">
                  <c:v>1.3913090933710304</c:v>
                </c:pt>
                <c:pt idx="743">
                  <c:v>0.69715140202722092</c:v>
                </c:pt>
                <c:pt idx="744">
                  <c:v>6.4287206280695868</c:v>
                </c:pt>
                <c:pt idx="745">
                  <c:v>2.784596755747843</c:v>
                </c:pt>
                <c:pt idx="746">
                  <c:v>0.85265118264896556</c:v>
                </c:pt>
                <c:pt idx="747">
                  <c:v>1.1439951652622145</c:v>
                </c:pt>
                <c:pt idx="748">
                  <c:v>0.93893586541565965</c:v>
                </c:pt>
                <c:pt idx="749">
                  <c:v>8.1298365671804742</c:v>
                </c:pt>
                <c:pt idx="750">
                  <c:v>5.8893841346752005</c:v>
                </c:pt>
                <c:pt idx="751">
                  <c:v>3.2737584094155272</c:v>
                </c:pt>
                <c:pt idx="752">
                  <c:v>0.37875513863709642</c:v>
                </c:pt>
                <c:pt idx="753">
                  <c:v>1.8341422828094727</c:v>
                </c:pt>
                <c:pt idx="754">
                  <c:v>0.33242946792669437</c:v>
                </c:pt>
                <c:pt idx="755">
                  <c:v>2.179667082714146</c:v>
                </c:pt>
                <c:pt idx="756">
                  <c:v>7.5321957439574998</c:v>
                </c:pt>
                <c:pt idx="757">
                  <c:v>0.84731385823593564</c:v>
                </c:pt>
                <c:pt idx="758">
                  <c:v>5.6820101087665007</c:v>
                </c:pt>
                <c:pt idx="759">
                  <c:v>0.84731385823593564</c:v>
                </c:pt>
                <c:pt idx="760">
                  <c:v>0.28996395377359696</c:v>
                </c:pt>
                <c:pt idx="761">
                  <c:v>1.1889849933478502</c:v>
                </c:pt>
                <c:pt idx="762">
                  <c:v>0.28209430781099343</c:v>
                </c:pt>
                <c:pt idx="763">
                  <c:v>1.3065727425062807</c:v>
                </c:pt>
                <c:pt idx="764">
                  <c:v>1.5032559100398075</c:v>
                </c:pt>
                <c:pt idx="765">
                  <c:v>1.7385673923576646</c:v>
                </c:pt>
                <c:pt idx="766">
                  <c:v>4.1126423308414344</c:v>
                </c:pt>
                <c:pt idx="767">
                  <c:v>8.7270642583110236E-2</c:v>
                </c:pt>
                <c:pt idx="768">
                  <c:v>5.6827329952598227</c:v>
                </c:pt>
                <c:pt idx="769">
                  <c:v>8.1298365671804742</c:v>
                </c:pt>
                <c:pt idx="770">
                  <c:v>0.28209430781099343</c:v>
                </c:pt>
                <c:pt idx="771">
                  <c:v>0.92579536395676709</c:v>
                </c:pt>
                <c:pt idx="772">
                  <c:v>7.5848336963813079</c:v>
                </c:pt>
                <c:pt idx="773">
                  <c:v>0.69291341359961511</c:v>
                </c:pt>
                <c:pt idx="774">
                  <c:v>6.983135003988413</c:v>
                </c:pt>
                <c:pt idx="775">
                  <c:v>2.2158160395134798</c:v>
                </c:pt>
                <c:pt idx="776">
                  <c:v>8.1298365671804742</c:v>
                </c:pt>
                <c:pt idx="777">
                  <c:v>0.36475884071630649</c:v>
                </c:pt>
                <c:pt idx="778">
                  <c:v>8.0625757974300427</c:v>
                </c:pt>
                <c:pt idx="779">
                  <c:v>1.1705366027673128</c:v>
                </c:pt>
                <c:pt idx="780">
                  <c:v>0.69291341359961511</c:v>
                </c:pt>
                <c:pt idx="781">
                  <c:v>0.81261976208890507</c:v>
                </c:pt>
                <c:pt idx="782">
                  <c:v>2.683870952999666</c:v>
                </c:pt>
                <c:pt idx="783">
                  <c:v>0.28209430781099343</c:v>
                </c:pt>
                <c:pt idx="784">
                  <c:v>1.0175587493774061</c:v>
                </c:pt>
                <c:pt idx="785">
                  <c:v>0.58481451540463447</c:v>
                </c:pt>
                <c:pt idx="786">
                  <c:v>7.5321957439574998</c:v>
                </c:pt>
                <c:pt idx="787">
                  <c:v>8.1298365671804742</c:v>
                </c:pt>
                <c:pt idx="788">
                  <c:v>1.259122217903127</c:v>
                </c:pt>
                <c:pt idx="789">
                  <c:v>7.4693203668176302</c:v>
                </c:pt>
                <c:pt idx="790">
                  <c:v>0.84731385823593564</c:v>
                </c:pt>
                <c:pt idx="791">
                  <c:v>0.43045035655876185</c:v>
                </c:pt>
                <c:pt idx="792">
                  <c:v>1.9113604848630965</c:v>
                </c:pt>
                <c:pt idx="793">
                  <c:v>1.3346645739243075</c:v>
                </c:pt>
                <c:pt idx="794">
                  <c:v>7.5321957439574998</c:v>
                </c:pt>
                <c:pt idx="795">
                  <c:v>0.33242946792669437</c:v>
                </c:pt>
                <c:pt idx="796">
                  <c:v>16.259673134360948</c:v>
                </c:pt>
                <c:pt idx="797">
                  <c:v>0.33924690138915059</c:v>
                </c:pt>
                <c:pt idx="798">
                  <c:v>0.37476555349185814</c:v>
                </c:pt>
                <c:pt idx="799">
                  <c:v>1.7831205528569647</c:v>
                </c:pt>
                <c:pt idx="800">
                  <c:v>0.36475884071630649</c:v>
                </c:pt>
                <c:pt idx="801">
                  <c:v>0.33242946792669437</c:v>
                </c:pt>
                <c:pt idx="802">
                  <c:v>0.34820028655492008</c:v>
                </c:pt>
                <c:pt idx="803">
                  <c:v>1.5616284068152864</c:v>
                </c:pt>
                <c:pt idx="804">
                  <c:v>0.33242946792669437</c:v>
                </c:pt>
                <c:pt idx="805">
                  <c:v>0.66485893585338873</c:v>
                </c:pt>
                <c:pt idx="806">
                  <c:v>2.0773951632845238</c:v>
                </c:pt>
                <c:pt idx="807">
                  <c:v>7.4693203668176302</c:v>
                </c:pt>
                <c:pt idx="808">
                  <c:v>0.41425745503469602</c:v>
                </c:pt>
                <c:pt idx="809">
                  <c:v>0.94874136853548219</c:v>
                </c:pt>
                <c:pt idx="810">
                  <c:v>7.0919946413842174</c:v>
                </c:pt>
                <c:pt idx="811">
                  <c:v>7.536581239544617</c:v>
                </c:pt>
                <c:pt idx="812">
                  <c:v>8.9605971885495439</c:v>
                </c:pt>
                <c:pt idx="813">
                  <c:v>7.1285582592926069</c:v>
                </c:pt>
                <c:pt idx="814">
                  <c:v>0.33924690138915059</c:v>
                </c:pt>
              </c:numCache>
            </c:numRef>
          </c:xVal>
          <c:yVal>
            <c:numRef>
              <c:f>'Part K $ per sqft by regions'!$H$2:$H$816</c:f>
              <c:numCache>
                <c:formatCode>General</c:formatCode>
                <c:ptCount val="815"/>
                <c:pt idx="0">
                  <c:v>88.851851851851848</c:v>
                </c:pt>
                <c:pt idx="1">
                  <c:v>167.59027529495887</c:v>
                </c:pt>
                <c:pt idx="2">
                  <c:v>274.00548696844993</c:v>
                </c:pt>
                <c:pt idx="3">
                  <c:v>329.76569279722304</c:v>
                </c:pt>
                <c:pt idx="4">
                  <c:v>335.96774193548384</c:v>
                </c:pt>
                <c:pt idx="5">
                  <c:v>372.01884920634922</c:v>
                </c:pt>
                <c:pt idx="6">
                  <c:v>376.02739726027397</c:v>
                </c:pt>
                <c:pt idx="7">
                  <c:v>378.94127856522999</c:v>
                </c:pt>
                <c:pt idx="8">
                  <c:v>387.80487804878049</c:v>
                </c:pt>
                <c:pt idx="9">
                  <c:v>397.79326364692218</c:v>
                </c:pt>
                <c:pt idx="10">
                  <c:v>401.19402985074629</c:v>
                </c:pt>
                <c:pt idx="11">
                  <c:v>403.04007369875632</c:v>
                </c:pt>
                <c:pt idx="12">
                  <c:v>404.39687590396295</c:v>
                </c:pt>
                <c:pt idx="13">
                  <c:v>407.60268714011517</c:v>
                </c:pt>
                <c:pt idx="14">
                  <c:v>413.44827586206895</c:v>
                </c:pt>
                <c:pt idx="15">
                  <c:v>413.89710230632761</c:v>
                </c:pt>
                <c:pt idx="16">
                  <c:v>414.20534458509144</c:v>
                </c:pt>
                <c:pt idx="17">
                  <c:v>415.79679888656926</c:v>
                </c:pt>
                <c:pt idx="18">
                  <c:v>416.66666666666669</c:v>
                </c:pt>
                <c:pt idx="19">
                  <c:v>424</c:v>
                </c:pt>
                <c:pt idx="20">
                  <c:v>430.1445285615967</c:v>
                </c:pt>
                <c:pt idx="21">
                  <c:v>433.02180685358258</c:v>
                </c:pt>
                <c:pt idx="22">
                  <c:v>434.95934959349592</c:v>
                </c:pt>
                <c:pt idx="23">
                  <c:v>437.10539096648859</c:v>
                </c:pt>
                <c:pt idx="24">
                  <c:v>438.21742066171504</c:v>
                </c:pt>
                <c:pt idx="25">
                  <c:v>439.42857142857144</c:v>
                </c:pt>
                <c:pt idx="26">
                  <c:v>445.07974721637078</c:v>
                </c:pt>
                <c:pt idx="27">
                  <c:v>446.72131147540983</c:v>
                </c:pt>
                <c:pt idx="28">
                  <c:v>450.96774193548384</c:v>
                </c:pt>
                <c:pt idx="29">
                  <c:v>452.75590551181102</c:v>
                </c:pt>
                <c:pt idx="30">
                  <c:v>452.76988636363637</c:v>
                </c:pt>
                <c:pt idx="31">
                  <c:v>455.82776540460281</c:v>
                </c:pt>
                <c:pt idx="32">
                  <c:v>459.7690700104493</c:v>
                </c:pt>
                <c:pt idx="33">
                  <c:v>460.12269938650309</c:v>
                </c:pt>
                <c:pt idx="34">
                  <c:v>461.23650637880274</c:v>
                </c:pt>
                <c:pt idx="35">
                  <c:v>462.25050621926528</c:v>
                </c:pt>
                <c:pt idx="36">
                  <c:v>464.50482033304121</c:v>
                </c:pt>
                <c:pt idx="37">
                  <c:v>465.51724137931035</c:v>
                </c:pt>
                <c:pt idx="38">
                  <c:v>467.93948126801155</c:v>
                </c:pt>
                <c:pt idx="39">
                  <c:v>468.07359307359309</c:v>
                </c:pt>
                <c:pt idx="40">
                  <c:v>472.86184210526318</c:v>
                </c:pt>
                <c:pt idx="41">
                  <c:v>472.93603061782397</c:v>
                </c:pt>
                <c:pt idx="42">
                  <c:v>474.13793103448273</c:v>
                </c:pt>
                <c:pt idx="43">
                  <c:v>476.66666666666669</c:v>
                </c:pt>
                <c:pt idx="44">
                  <c:v>477.49648382559775</c:v>
                </c:pt>
                <c:pt idx="45">
                  <c:v>477.67145135566187</c:v>
                </c:pt>
                <c:pt idx="46">
                  <c:v>479.99599999999998</c:v>
                </c:pt>
                <c:pt idx="47">
                  <c:v>482.03221809169764</c:v>
                </c:pt>
                <c:pt idx="48">
                  <c:v>482.39148239148238</c:v>
                </c:pt>
                <c:pt idx="49">
                  <c:v>482.67526188557616</c:v>
                </c:pt>
                <c:pt idx="50">
                  <c:v>483.5164835164835</c:v>
                </c:pt>
                <c:pt idx="51">
                  <c:v>484.9726775956284</c:v>
                </c:pt>
                <c:pt idx="52">
                  <c:v>485.40856031128402</c:v>
                </c:pt>
                <c:pt idx="53">
                  <c:v>485.67119155354447</c:v>
                </c:pt>
                <c:pt idx="54">
                  <c:v>489.18156161806206</c:v>
                </c:pt>
                <c:pt idx="55">
                  <c:v>489.61424332344211</c:v>
                </c:pt>
                <c:pt idx="56">
                  <c:v>492.12507237984943</c:v>
                </c:pt>
                <c:pt idx="57">
                  <c:v>493.68421052631578</c:v>
                </c:pt>
                <c:pt idx="58">
                  <c:v>493.87755102040819</c:v>
                </c:pt>
                <c:pt idx="59">
                  <c:v>494.87554904831626</c:v>
                </c:pt>
                <c:pt idx="60">
                  <c:v>495.04950495049508</c:v>
                </c:pt>
                <c:pt idx="61">
                  <c:v>495.23364485981307</c:v>
                </c:pt>
                <c:pt idx="62">
                  <c:v>495.76271186440675</c:v>
                </c:pt>
                <c:pt idx="63">
                  <c:v>496.29963898916969</c:v>
                </c:pt>
                <c:pt idx="64">
                  <c:v>496.76294820717129</c:v>
                </c:pt>
                <c:pt idx="65">
                  <c:v>496.89440993788821</c:v>
                </c:pt>
                <c:pt idx="66">
                  <c:v>498.47250509164968</c:v>
                </c:pt>
                <c:pt idx="67">
                  <c:v>499.49949949949951</c:v>
                </c:pt>
                <c:pt idx="68">
                  <c:v>499.58649207443142</c:v>
                </c:pt>
                <c:pt idx="69">
                  <c:v>500.87108013937285</c:v>
                </c:pt>
                <c:pt idx="70">
                  <c:v>503.24675324675326</c:v>
                </c:pt>
                <c:pt idx="71">
                  <c:v>506.97674418604652</c:v>
                </c:pt>
                <c:pt idx="72">
                  <c:v>508.14111261872455</c:v>
                </c:pt>
                <c:pt idx="73">
                  <c:v>509.35374149659862</c:v>
                </c:pt>
                <c:pt idx="74">
                  <c:v>510.54313099041536</c:v>
                </c:pt>
                <c:pt idx="75">
                  <c:v>511.74698795180723</c:v>
                </c:pt>
                <c:pt idx="76">
                  <c:v>512.6658624849216</c:v>
                </c:pt>
                <c:pt idx="77">
                  <c:v>513.82978723404256</c:v>
                </c:pt>
                <c:pt idx="78">
                  <c:v>513.90922401171304</c:v>
                </c:pt>
                <c:pt idx="79">
                  <c:v>517.28971962616822</c:v>
                </c:pt>
                <c:pt idx="80">
                  <c:v>519.19720767888305</c:v>
                </c:pt>
                <c:pt idx="81">
                  <c:v>519.20693928128867</c:v>
                </c:pt>
                <c:pt idx="82">
                  <c:v>520.74418604651157</c:v>
                </c:pt>
                <c:pt idx="83">
                  <c:v>522.08646616541353</c:v>
                </c:pt>
                <c:pt idx="84">
                  <c:v>523.07692307692309</c:v>
                </c:pt>
                <c:pt idx="85">
                  <c:v>525</c:v>
                </c:pt>
                <c:pt idx="86">
                  <c:v>525.31096326294471</c:v>
                </c:pt>
                <c:pt idx="87">
                  <c:v>526.31578947368416</c:v>
                </c:pt>
                <c:pt idx="88">
                  <c:v>527.2363796133568</c:v>
                </c:pt>
                <c:pt idx="89">
                  <c:v>528.64259028642596</c:v>
                </c:pt>
                <c:pt idx="90">
                  <c:v>528.81584871679422</c:v>
                </c:pt>
                <c:pt idx="91">
                  <c:v>530</c:v>
                </c:pt>
                <c:pt idx="92">
                  <c:v>530.30303030303025</c:v>
                </c:pt>
                <c:pt idx="93">
                  <c:v>530.62000760745525</c:v>
                </c:pt>
                <c:pt idx="94">
                  <c:v>531.171875</c:v>
                </c:pt>
                <c:pt idx="95">
                  <c:v>531.34110787172017</c:v>
                </c:pt>
                <c:pt idx="96">
                  <c:v>531.35888501742158</c:v>
                </c:pt>
                <c:pt idx="97">
                  <c:v>534.09710856519371</c:v>
                </c:pt>
                <c:pt idx="98">
                  <c:v>535.31073446327684</c:v>
                </c:pt>
                <c:pt idx="99">
                  <c:v>535.39518900343637</c:v>
                </c:pt>
                <c:pt idx="100">
                  <c:v>538.64168618266979</c:v>
                </c:pt>
                <c:pt idx="101">
                  <c:v>538.70967741935488</c:v>
                </c:pt>
                <c:pt idx="102">
                  <c:v>539.88480921526275</c:v>
                </c:pt>
                <c:pt idx="103">
                  <c:v>539.97194950911637</c:v>
                </c:pt>
                <c:pt idx="104">
                  <c:v>541.70008019246188</c:v>
                </c:pt>
                <c:pt idx="105">
                  <c:v>548.01097393689986</c:v>
                </c:pt>
                <c:pt idx="106">
                  <c:v>550.13927576601668</c:v>
                </c:pt>
                <c:pt idx="107">
                  <c:v>550.96280991735534</c:v>
                </c:pt>
                <c:pt idx="108">
                  <c:v>551.14988104678821</c:v>
                </c:pt>
                <c:pt idx="109">
                  <c:v>551.78268251273346</c:v>
                </c:pt>
                <c:pt idx="110">
                  <c:v>555</c:v>
                </c:pt>
                <c:pt idx="111">
                  <c:v>555.44444444444446</c:v>
                </c:pt>
                <c:pt idx="112">
                  <c:v>555.55555555555554</c:v>
                </c:pt>
                <c:pt idx="113">
                  <c:v>557.50798722044726</c:v>
                </c:pt>
                <c:pt idx="114">
                  <c:v>563.15789473684208</c:v>
                </c:pt>
                <c:pt idx="115">
                  <c:v>563.31309627059841</c:v>
                </c:pt>
                <c:pt idx="116">
                  <c:v>563.5593220338983</c:v>
                </c:pt>
                <c:pt idx="117">
                  <c:v>564.73829201101933</c:v>
                </c:pt>
                <c:pt idx="118">
                  <c:v>568.18181818181813</c:v>
                </c:pt>
                <c:pt idx="119">
                  <c:v>568.75041820006686</c:v>
                </c:pt>
                <c:pt idx="120">
                  <c:v>569.20952709699691</c:v>
                </c:pt>
                <c:pt idx="121">
                  <c:v>569.72524624157597</c:v>
                </c:pt>
                <c:pt idx="122">
                  <c:v>570.88948787061997</c:v>
                </c:pt>
                <c:pt idx="123">
                  <c:v>570.95238095238096</c:v>
                </c:pt>
                <c:pt idx="124">
                  <c:v>571.20500782472618</c:v>
                </c:pt>
                <c:pt idx="125">
                  <c:v>574.34402332361515</c:v>
                </c:pt>
                <c:pt idx="126">
                  <c:v>574.39824945295402</c:v>
                </c:pt>
                <c:pt idx="127">
                  <c:v>574.82732156561781</c:v>
                </c:pt>
                <c:pt idx="128">
                  <c:v>575.33112582781462</c:v>
                </c:pt>
                <c:pt idx="129">
                  <c:v>575.75757575757575</c:v>
                </c:pt>
                <c:pt idx="130">
                  <c:v>576.37647058823529</c:v>
                </c:pt>
                <c:pt idx="131">
                  <c:v>579.14961389961388</c:v>
                </c:pt>
                <c:pt idx="132">
                  <c:v>580.91182572614105</c:v>
                </c:pt>
                <c:pt idx="133">
                  <c:v>581.5644082582146</c:v>
                </c:pt>
                <c:pt idx="134">
                  <c:v>581.67141500474838</c:v>
                </c:pt>
                <c:pt idx="135">
                  <c:v>581.74904942965782</c:v>
                </c:pt>
                <c:pt idx="136">
                  <c:v>581.8476499189627</c:v>
                </c:pt>
                <c:pt idx="137">
                  <c:v>583.33333333333337</c:v>
                </c:pt>
                <c:pt idx="138">
                  <c:v>587.25490196078431</c:v>
                </c:pt>
                <c:pt idx="139">
                  <c:v>587.79956427015247</c:v>
                </c:pt>
                <c:pt idx="140">
                  <c:v>588.55700462768198</c:v>
                </c:pt>
                <c:pt idx="141">
                  <c:v>589.79763912310284</c:v>
                </c:pt>
                <c:pt idx="142">
                  <c:v>592.92035398230087</c:v>
                </c:pt>
                <c:pt idx="143">
                  <c:v>592.96097934200463</c:v>
                </c:pt>
                <c:pt idx="144">
                  <c:v>592.99392536881692</c:v>
                </c:pt>
                <c:pt idx="145">
                  <c:v>593.60159960010003</c:v>
                </c:pt>
                <c:pt idx="146">
                  <c:v>594.29477020602224</c:v>
                </c:pt>
                <c:pt idx="147">
                  <c:v>594.71074380165294</c:v>
                </c:pt>
                <c:pt idx="148">
                  <c:v>595.13651877133111</c:v>
                </c:pt>
                <c:pt idx="149">
                  <c:v>595.33267130089371</c:v>
                </c:pt>
                <c:pt idx="150">
                  <c:v>595.371407241508</c:v>
                </c:pt>
                <c:pt idx="151">
                  <c:v>596.02649006622516</c:v>
                </c:pt>
                <c:pt idx="152">
                  <c:v>596.37404580152668</c:v>
                </c:pt>
                <c:pt idx="153">
                  <c:v>597.26919795221841</c:v>
                </c:pt>
                <c:pt idx="154">
                  <c:v>597.98361688720854</c:v>
                </c:pt>
                <c:pt idx="155">
                  <c:v>598.34177798249652</c:v>
                </c:pt>
                <c:pt idx="156">
                  <c:v>600.19083969465646</c:v>
                </c:pt>
                <c:pt idx="157">
                  <c:v>600.42432814710037</c:v>
                </c:pt>
                <c:pt idx="158">
                  <c:v>600.78534031413608</c:v>
                </c:pt>
                <c:pt idx="159">
                  <c:v>601.37457044673545</c:v>
                </c:pt>
                <c:pt idx="160">
                  <c:v>602.53968253968253</c:v>
                </c:pt>
                <c:pt idx="161">
                  <c:v>603.38201383551109</c:v>
                </c:pt>
                <c:pt idx="162">
                  <c:v>604.13476263399696</c:v>
                </c:pt>
                <c:pt idx="163">
                  <c:v>604.39560439560444</c:v>
                </c:pt>
                <c:pt idx="164">
                  <c:v>604.62633451957299</c:v>
                </c:pt>
                <c:pt idx="165">
                  <c:v>605.31220876048462</c:v>
                </c:pt>
                <c:pt idx="166">
                  <c:v>605.53633217993081</c:v>
                </c:pt>
                <c:pt idx="167">
                  <c:v>605.85858585858591</c:v>
                </c:pt>
                <c:pt idx="168">
                  <c:v>605.96707818930042</c:v>
                </c:pt>
                <c:pt idx="169">
                  <c:v>609.52380952380952</c:v>
                </c:pt>
                <c:pt idx="170">
                  <c:v>609.56564177647635</c:v>
                </c:pt>
                <c:pt idx="171">
                  <c:v>610</c:v>
                </c:pt>
                <c:pt idx="172">
                  <c:v>611.98093941456773</c:v>
                </c:pt>
                <c:pt idx="173">
                  <c:v>612.53337521595734</c:v>
                </c:pt>
                <c:pt idx="174">
                  <c:v>614.75409836065569</c:v>
                </c:pt>
                <c:pt idx="175">
                  <c:v>615.45981173063001</c:v>
                </c:pt>
                <c:pt idx="176">
                  <c:v>616.49659863945578</c:v>
                </c:pt>
                <c:pt idx="177">
                  <c:v>616.52219482120836</c:v>
                </c:pt>
                <c:pt idx="178">
                  <c:v>617.28395061728395</c:v>
                </c:pt>
                <c:pt idx="179">
                  <c:v>617.49116607773851</c:v>
                </c:pt>
                <c:pt idx="180">
                  <c:v>618.51015801354401</c:v>
                </c:pt>
                <c:pt idx="181">
                  <c:v>619.65811965811963</c:v>
                </c:pt>
                <c:pt idx="182">
                  <c:v>619.83471074380168</c:v>
                </c:pt>
                <c:pt idx="183">
                  <c:v>622</c:v>
                </c:pt>
                <c:pt idx="184">
                  <c:v>622.0657276995305</c:v>
                </c:pt>
                <c:pt idx="185">
                  <c:v>625.17006802721085</c:v>
                </c:pt>
                <c:pt idx="186">
                  <c:v>625.4320987654321</c:v>
                </c:pt>
                <c:pt idx="187">
                  <c:v>626.08695652173913</c:v>
                </c:pt>
                <c:pt idx="188">
                  <c:v>627.09205020920501</c:v>
                </c:pt>
                <c:pt idx="189">
                  <c:v>628.36588868940748</c:v>
                </c:pt>
                <c:pt idx="190">
                  <c:v>630.25210084033608</c:v>
                </c:pt>
                <c:pt idx="191">
                  <c:v>631.0526315789474</c:v>
                </c:pt>
                <c:pt idx="192">
                  <c:v>631.31313131313129</c:v>
                </c:pt>
                <c:pt idx="193">
                  <c:v>631.4856998228297</c:v>
                </c:pt>
                <c:pt idx="194">
                  <c:v>631.57894736842104</c:v>
                </c:pt>
                <c:pt idx="195">
                  <c:v>631.60919540229884</c:v>
                </c:pt>
                <c:pt idx="196">
                  <c:v>632.6548672566372</c:v>
                </c:pt>
                <c:pt idx="197">
                  <c:v>633.33333333333337</c:v>
                </c:pt>
                <c:pt idx="198">
                  <c:v>633.91402535657687</c:v>
                </c:pt>
                <c:pt idx="199">
                  <c:v>636.231884057971</c:v>
                </c:pt>
                <c:pt idx="200">
                  <c:v>636.9426751592357</c:v>
                </c:pt>
                <c:pt idx="201">
                  <c:v>637.22803823395543</c:v>
                </c:pt>
                <c:pt idx="202">
                  <c:v>637.77372262773724</c:v>
                </c:pt>
                <c:pt idx="203">
                  <c:v>638.20422535211264</c:v>
                </c:pt>
                <c:pt idx="204">
                  <c:v>638.64628820960695</c:v>
                </c:pt>
                <c:pt idx="205">
                  <c:v>639.4666666666667</c:v>
                </c:pt>
                <c:pt idx="206">
                  <c:v>640.3415154749199</c:v>
                </c:pt>
                <c:pt idx="207">
                  <c:v>641.24783362218375</c:v>
                </c:pt>
                <c:pt idx="208">
                  <c:v>642.13062098501075</c:v>
                </c:pt>
                <c:pt idx="209">
                  <c:v>642.14285714285711</c:v>
                </c:pt>
                <c:pt idx="210">
                  <c:v>643.7930250189537</c:v>
                </c:pt>
                <c:pt idx="211">
                  <c:v>644.65251572327043</c:v>
                </c:pt>
                <c:pt idx="212">
                  <c:v>644.73684210526312</c:v>
                </c:pt>
                <c:pt idx="213">
                  <c:v>645.30551415797322</c:v>
                </c:pt>
                <c:pt idx="214">
                  <c:v>645.42253521126759</c:v>
                </c:pt>
                <c:pt idx="215">
                  <c:v>646.99792960662523</c:v>
                </c:pt>
                <c:pt idx="216">
                  <c:v>647.11274060494964</c:v>
                </c:pt>
                <c:pt idx="217">
                  <c:v>647.53086419753083</c:v>
                </c:pt>
                <c:pt idx="218">
                  <c:v>647.71668219944081</c:v>
                </c:pt>
                <c:pt idx="219">
                  <c:v>648.17518248175179</c:v>
                </c:pt>
                <c:pt idx="220">
                  <c:v>649.45652173913038</c:v>
                </c:pt>
                <c:pt idx="221">
                  <c:v>651.66908563134973</c:v>
                </c:pt>
                <c:pt idx="222">
                  <c:v>653.45699831365937</c:v>
                </c:pt>
                <c:pt idx="223">
                  <c:v>657.60869565217388</c:v>
                </c:pt>
                <c:pt idx="224">
                  <c:v>658.30218900160173</c:v>
                </c:pt>
                <c:pt idx="225">
                  <c:v>658.60215053763443</c:v>
                </c:pt>
                <c:pt idx="226">
                  <c:v>659.51932139491043</c:v>
                </c:pt>
                <c:pt idx="227">
                  <c:v>659.70873786407765</c:v>
                </c:pt>
                <c:pt idx="228">
                  <c:v>660.35054476551397</c:v>
                </c:pt>
                <c:pt idx="229">
                  <c:v>664.39075630252103</c:v>
                </c:pt>
                <c:pt idx="230">
                  <c:v>664.53965360072925</c:v>
                </c:pt>
                <c:pt idx="231">
                  <c:v>665.76576576576576</c:v>
                </c:pt>
                <c:pt idx="232">
                  <c:v>666.98473282442751</c:v>
                </c:pt>
                <c:pt idx="233">
                  <c:v>671.1462450592885</c:v>
                </c:pt>
                <c:pt idx="234">
                  <c:v>671.6796875</c:v>
                </c:pt>
                <c:pt idx="235">
                  <c:v>673.07692307692309</c:v>
                </c:pt>
                <c:pt idx="236">
                  <c:v>673.46938775510205</c:v>
                </c:pt>
                <c:pt idx="237">
                  <c:v>675.88235294117646</c:v>
                </c:pt>
                <c:pt idx="238">
                  <c:v>676.1133603238867</c:v>
                </c:pt>
                <c:pt idx="239">
                  <c:v>678.49686847599162</c:v>
                </c:pt>
                <c:pt idx="240">
                  <c:v>678.91373801916927</c:v>
                </c:pt>
                <c:pt idx="241">
                  <c:v>680.95238095238096</c:v>
                </c:pt>
                <c:pt idx="242">
                  <c:v>681.63592622293504</c:v>
                </c:pt>
                <c:pt idx="243">
                  <c:v>682.15720022948938</c:v>
                </c:pt>
                <c:pt idx="244">
                  <c:v>683.96946564885491</c:v>
                </c:pt>
                <c:pt idx="245">
                  <c:v>687.14376187460414</c:v>
                </c:pt>
                <c:pt idx="246">
                  <c:v>688.36915297092287</c:v>
                </c:pt>
                <c:pt idx="247">
                  <c:v>693.66502748047435</c:v>
                </c:pt>
                <c:pt idx="248">
                  <c:v>693.67283950617286</c:v>
                </c:pt>
                <c:pt idx="249">
                  <c:v>694.0397350993378</c:v>
                </c:pt>
                <c:pt idx="250">
                  <c:v>694.30291801760075</c:v>
                </c:pt>
                <c:pt idx="251">
                  <c:v>695.09516837481704</c:v>
                </c:pt>
                <c:pt idx="252">
                  <c:v>698.0161645848641</c:v>
                </c:pt>
                <c:pt idx="253">
                  <c:v>698.85641677255398</c:v>
                </c:pt>
                <c:pt idx="254">
                  <c:v>699.37694704049841</c:v>
                </c:pt>
                <c:pt idx="255">
                  <c:v>700.33955857385399</c:v>
                </c:pt>
                <c:pt idx="256">
                  <c:v>701.98019801980195</c:v>
                </c:pt>
                <c:pt idx="257">
                  <c:v>702.47295208655328</c:v>
                </c:pt>
                <c:pt idx="258">
                  <c:v>703.06038047973527</c:v>
                </c:pt>
                <c:pt idx="259">
                  <c:v>705.02645502645498</c:v>
                </c:pt>
                <c:pt idx="260">
                  <c:v>705.25737314526475</c:v>
                </c:pt>
                <c:pt idx="261">
                  <c:v>708.45150311968234</c:v>
                </c:pt>
                <c:pt idx="262">
                  <c:v>708.51063829787233</c:v>
                </c:pt>
                <c:pt idx="263">
                  <c:v>709.05172413793105</c:v>
                </c:pt>
                <c:pt idx="264">
                  <c:v>709.280303030303</c:v>
                </c:pt>
                <c:pt idx="265">
                  <c:v>709.81507823613083</c:v>
                </c:pt>
                <c:pt idx="266">
                  <c:v>712.80487804878044</c:v>
                </c:pt>
                <c:pt idx="267">
                  <c:v>713.39285714285711</c:v>
                </c:pt>
                <c:pt idx="268">
                  <c:v>713.53383458646613</c:v>
                </c:pt>
                <c:pt idx="269">
                  <c:v>713.63311920057106</c:v>
                </c:pt>
                <c:pt idx="270">
                  <c:v>713.65832235397454</c:v>
                </c:pt>
                <c:pt idx="271">
                  <c:v>714.51612903225805</c:v>
                </c:pt>
                <c:pt idx="272">
                  <c:v>714.88734470414829</c:v>
                </c:pt>
                <c:pt idx="273">
                  <c:v>714.92805755395682</c:v>
                </c:pt>
                <c:pt idx="274">
                  <c:v>717.47572815533977</c:v>
                </c:pt>
                <c:pt idx="275">
                  <c:v>718.80650994575046</c:v>
                </c:pt>
                <c:pt idx="276">
                  <c:v>719.1873589164785</c:v>
                </c:pt>
                <c:pt idx="277">
                  <c:v>719.58456973293767</c:v>
                </c:pt>
                <c:pt idx="278">
                  <c:v>720.13651877133111</c:v>
                </c:pt>
                <c:pt idx="279">
                  <c:v>720.39134912461384</c:v>
                </c:pt>
                <c:pt idx="280">
                  <c:v>721.3067360508818</c:v>
                </c:pt>
                <c:pt idx="281">
                  <c:v>722.10636079249218</c:v>
                </c:pt>
                <c:pt idx="282">
                  <c:v>723.27469553450612</c:v>
                </c:pt>
                <c:pt idx="283">
                  <c:v>723.63886974500349</c:v>
                </c:pt>
                <c:pt idx="284">
                  <c:v>723.86058981233248</c:v>
                </c:pt>
                <c:pt idx="285">
                  <c:v>724.3386243386243</c:v>
                </c:pt>
                <c:pt idx="286">
                  <c:v>728.46715328467155</c:v>
                </c:pt>
                <c:pt idx="287">
                  <c:v>729.81366459627327</c:v>
                </c:pt>
                <c:pt idx="288">
                  <c:v>731.37973137973142</c:v>
                </c:pt>
                <c:pt idx="289">
                  <c:v>732.36196319018404</c:v>
                </c:pt>
                <c:pt idx="290">
                  <c:v>732.43647234678622</c:v>
                </c:pt>
                <c:pt idx="291">
                  <c:v>733.85518590998038</c:v>
                </c:pt>
                <c:pt idx="292">
                  <c:v>736.86200378071828</c:v>
                </c:pt>
                <c:pt idx="293">
                  <c:v>738.93805309734512</c:v>
                </c:pt>
                <c:pt idx="294">
                  <c:v>739.24731182795699</c:v>
                </c:pt>
                <c:pt idx="295">
                  <c:v>739.94252873563221</c:v>
                </c:pt>
                <c:pt idx="296">
                  <c:v>740.35608308605345</c:v>
                </c:pt>
                <c:pt idx="297">
                  <c:v>740.84668192219681</c:v>
                </c:pt>
                <c:pt idx="298">
                  <c:v>741.17981025793063</c:v>
                </c:pt>
                <c:pt idx="299">
                  <c:v>741.67047010497492</c:v>
                </c:pt>
                <c:pt idx="300">
                  <c:v>742.02715503631191</c:v>
                </c:pt>
                <c:pt idx="301">
                  <c:v>745.1484685527239</c:v>
                </c:pt>
                <c:pt idx="302">
                  <c:v>745.30386740331494</c:v>
                </c:pt>
                <c:pt idx="303">
                  <c:v>745.83783783783781</c:v>
                </c:pt>
                <c:pt idx="304">
                  <c:v>746.82561613144139</c:v>
                </c:pt>
                <c:pt idx="305">
                  <c:v>748.25262106839739</c:v>
                </c:pt>
                <c:pt idx="306">
                  <c:v>748.2993197278912</c:v>
                </c:pt>
                <c:pt idx="307">
                  <c:v>748.84080370942809</c:v>
                </c:pt>
                <c:pt idx="308">
                  <c:v>749.53095684802997</c:v>
                </c:pt>
                <c:pt idx="309">
                  <c:v>750</c:v>
                </c:pt>
                <c:pt idx="310">
                  <c:v>750.17445917655266</c:v>
                </c:pt>
                <c:pt idx="311">
                  <c:v>750.3192848020434</c:v>
                </c:pt>
                <c:pt idx="312">
                  <c:v>750.69637883008352</c:v>
                </c:pt>
                <c:pt idx="313">
                  <c:v>751.43741707209199</c:v>
                </c:pt>
                <c:pt idx="314">
                  <c:v>752.76405551634912</c:v>
                </c:pt>
                <c:pt idx="315">
                  <c:v>753.17946302402265</c:v>
                </c:pt>
                <c:pt idx="316">
                  <c:v>754.61151481274453</c:v>
                </c:pt>
                <c:pt idx="317">
                  <c:v>756.28568727547736</c:v>
                </c:pt>
                <c:pt idx="318">
                  <c:v>758.92857142857144</c:v>
                </c:pt>
                <c:pt idx="319">
                  <c:v>759.50241879751206</c:v>
                </c:pt>
                <c:pt idx="320">
                  <c:v>760.5276509386099</c:v>
                </c:pt>
                <c:pt idx="321">
                  <c:v>761.04746317512274</c:v>
                </c:pt>
                <c:pt idx="322">
                  <c:v>761.19402985074623</c:v>
                </c:pt>
                <c:pt idx="323">
                  <c:v>762.24899598393574</c:v>
                </c:pt>
                <c:pt idx="324">
                  <c:v>762.45210727969345</c:v>
                </c:pt>
                <c:pt idx="325">
                  <c:v>763.66120218579238</c:v>
                </c:pt>
                <c:pt idx="326">
                  <c:v>768.3239364428498</c:v>
                </c:pt>
                <c:pt idx="327">
                  <c:v>770.07299270072997</c:v>
                </c:pt>
                <c:pt idx="328">
                  <c:v>772.56740914419697</c:v>
                </c:pt>
                <c:pt idx="329">
                  <c:v>772.61904761904759</c:v>
                </c:pt>
                <c:pt idx="330">
                  <c:v>772.9036108624291</c:v>
                </c:pt>
                <c:pt idx="331">
                  <c:v>773.71357718536888</c:v>
                </c:pt>
                <c:pt idx="332">
                  <c:v>773.82012466607307</c:v>
                </c:pt>
                <c:pt idx="333">
                  <c:v>774.90774907749073</c:v>
                </c:pt>
                <c:pt idx="334">
                  <c:v>776.22377622377621</c:v>
                </c:pt>
                <c:pt idx="335">
                  <c:v>776.45788336933049</c:v>
                </c:pt>
                <c:pt idx="336">
                  <c:v>776.97095435684651</c:v>
                </c:pt>
                <c:pt idx="337">
                  <c:v>777.64976958525347</c:v>
                </c:pt>
                <c:pt idx="338">
                  <c:v>778.34572490706319</c:v>
                </c:pt>
                <c:pt idx="339">
                  <c:v>778.90892750149794</c:v>
                </c:pt>
                <c:pt idx="340">
                  <c:v>778.91714520098446</c:v>
                </c:pt>
                <c:pt idx="341">
                  <c:v>780.3227485684539</c:v>
                </c:pt>
                <c:pt idx="342">
                  <c:v>780.63943161634108</c:v>
                </c:pt>
                <c:pt idx="343">
                  <c:v>782.18884120171674</c:v>
                </c:pt>
                <c:pt idx="344">
                  <c:v>782.19533275713047</c:v>
                </c:pt>
                <c:pt idx="345">
                  <c:v>783.69905956112848</c:v>
                </c:pt>
                <c:pt idx="346">
                  <c:v>784.19071518193221</c:v>
                </c:pt>
                <c:pt idx="347">
                  <c:v>784.75336322869953</c:v>
                </c:pt>
                <c:pt idx="348">
                  <c:v>784.7604084838963</c:v>
                </c:pt>
                <c:pt idx="349">
                  <c:v>786.84210526315792</c:v>
                </c:pt>
                <c:pt idx="350">
                  <c:v>787.04784130688449</c:v>
                </c:pt>
                <c:pt idx="351">
                  <c:v>787.10644677661173</c:v>
                </c:pt>
                <c:pt idx="352">
                  <c:v>787.23404255319144</c:v>
                </c:pt>
                <c:pt idx="353">
                  <c:v>787.27445394112056</c:v>
                </c:pt>
                <c:pt idx="354">
                  <c:v>788.46153846153845</c:v>
                </c:pt>
                <c:pt idx="355">
                  <c:v>789.15418858761632</c:v>
                </c:pt>
                <c:pt idx="356">
                  <c:v>789.85061511423555</c:v>
                </c:pt>
                <c:pt idx="357">
                  <c:v>791.51943462897532</c:v>
                </c:pt>
                <c:pt idx="358">
                  <c:v>791.55606860158309</c:v>
                </c:pt>
                <c:pt idx="359">
                  <c:v>793.46092503987245</c:v>
                </c:pt>
                <c:pt idx="360">
                  <c:v>793.65079365079362</c:v>
                </c:pt>
                <c:pt idx="361">
                  <c:v>795.74468085106378</c:v>
                </c:pt>
                <c:pt idx="362">
                  <c:v>796.01990049751248</c:v>
                </c:pt>
                <c:pt idx="363">
                  <c:v>796.17834394904457</c:v>
                </c:pt>
                <c:pt idx="364">
                  <c:v>797.27564102564099</c:v>
                </c:pt>
                <c:pt idx="365">
                  <c:v>797.37335834896805</c:v>
                </c:pt>
                <c:pt idx="366">
                  <c:v>798.37702871410738</c:v>
                </c:pt>
                <c:pt idx="367">
                  <c:v>798.75</c:v>
                </c:pt>
                <c:pt idx="368">
                  <c:v>800.81300813008136</c:v>
                </c:pt>
                <c:pt idx="369">
                  <c:v>801.0514665190924</c:v>
                </c:pt>
                <c:pt idx="370">
                  <c:v>801.7492711370262</c:v>
                </c:pt>
                <c:pt idx="371">
                  <c:v>801.83161512027493</c:v>
                </c:pt>
                <c:pt idx="372">
                  <c:v>803.61117981696759</c:v>
                </c:pt>
                <c:pt idx="373">
                  <c:v>804.66101694915255</c:v>
                </c:pt>
                <c:pt idx="374">
                  <c:v>804.90405117270791</c:v>
                </c:pt>
                <c:pt idx="375">
                  <c:v>804.98866213151928</c:v>
                </c:pt>
                <c:pt idx="376">
                  <c:v>806.42201834862385</c:v>
                </c:pt>
                <c:pt idx="377">
                  <c:v>807.21747388414053</c:v>
                </c:pt>
                <c:pt idx="378">
                  <c:v>807.24876441515653</c:v>
                </c:pt>
                <c:pt idx="379">
                  <c:v>808.47890924584578</c:v>
                </c:pt>
                <c:pt idx="380">
                  <c:v>808.60215053763443</c:v>
                </c:pt>
                <c:pt idx="381">
                  <c:v>809.81027302174914</c:v>
                </c:pt>
                <c:pt idx="382">
                  <c:v>810.17881705639616</c:v>
                </c:pt>
                <c:pt idx="383">
                  <c:v>810.18518518518522</c:v>
                </c:pt>
                <c:pt idx="384">
                  <c:v>810.22443890274315</c:v>
                </c:pt>
                <c:pt idx="385">
                  <c:v>813.24647122692727</c:v>
                </c:pt>
                <c:pt idx="386">
                  <c:v>813.81733021077287</c:v>
                </c:pt>
                <c:pt idx="387">
                  <c:v>814.28571428571433</c:v>
                </c:pt>
                <c:pt idx="388">
                  <c:v>816.05113636363637</c:v>
                </c:pt>
                <c:pt idx="389">
                  <c:v>816.09195402298849</c:v>
                </c:pt>
                <c:pt idx="390">
                  <c:v>817.07208514755689</c:v>
                </c:pt>
                <c:pt idx="391">
                  <c:v>820.22471910112358</c:v>
                </c:pt>
                <c:pt idx="392">
                  <c:v>821.23287671232879</c:v>
                </c:pt>
                <c:pt idx="393">
                  <c:v>823.9104829210836</c:v>
                </c:pt>
                <c:pt idx="394">
                  <c:v>824.16666666666663</c:v>
                </c:pt>
                <c:pt idx="395">
                  <c:v>825.26115859449192</c:v>
                </c:pt>
                <c:pt idx="396">
                  <c:v>825.6210423770093</c:v>
                </c:pt>
                <c:pt idx="397">
                  <c:v>828.57142857142856</c:v>
                </c:pt>
                <c:pt idx="398">
                  <c:v>829.06530089628677</c:v>
                </c:pt>
                <c:pt idx="399">
                  <c:v>830.8243727598566</c:v>
                </c:pt>
                <c:pt idx="400">
                  <c:v>831.06575963718819</c:v>
                </c:pt>
                <c:pt idx="401">
                  <c:v>831.2807881773399</c:v>
                </c:pt>
                <c:pt idx="402">
                  <c:v>831.81818181818187</c:v>
                </c:pt>
                <c:pt idx="403">
                  <c:v>831.82640144665459</c:v>
                </c:pt>
                <c:pt idx="404">
                  <c:v>832.40740740740739</c:v>
                </c:pt>
                <c:pt idx="405">
                  <c:v>833.33333333333337</c:v>
                </c:pt>
                <c:pt idx="406">
                  <c:v>834.57019171304887</c:v>
                </c:pt>
                <c:pt idx="407">
                  <c:v>835</c:v>
                </c:pt>
                <c:pt idx="408">
                  <c:v>835.42538354253838</c:v>
                </c:pt>
                <c:pt idx="409">
                  <c:v>836.30686886708293</c:v>
                </c:pt>
                <c:pt idx="410">
                  <c:v>838.255033557047</c:v>
                </c:pt>
                <c:pt idx="411">
                  <c:v>840.18691588785043</c:v>
                </c:pt>
                <c:pt idx="412">
                  <c:v>841.37515078407716</c:v>
                </c:pt>
                <c:pt idx="413">
                  <c:v>841.57894736842104</c:v>
                </c:pt>
                <c:pt idx="414">
                  <c:v>842.67192784667418</c:v>
                </c:pt>
                <c:pt idx="415">
                  <c:v>843.07228915662654</c:v>
                </c:pt>
                <c:pt idx="416">
                  <c:v>845.49071618037135</c:v>
                </c:pt>
                <c:pt idx="417">
                  <c:v>845.7321848081441</c:v>
                </c:pt>
                <c:pt idx="418">
                  <c:v>846.15384615384619</c:v>
                </c:pt>
                <c:pt idx="419">
                  <c:v>846.77419354838707</c:v>
                </c:pt>
                <c:pt idx="420">
                  <c:v>847.32142857142856</c:v>
                </c:pt>
                <c:pt idx="421">
                  <c:v>847.3451327433628</c:v>
                </c:pt>
                <c:pt idx="422">
                  <c:v>848.63945578231289</c:v>
                </c:pt>
                <c:pt idx="423">
                  <c:v>849.88649262202046</c:v>
                </c:pt>
                <c:pt idx="424">
                  <c:v>851.73501577287061</c:v>
                </c:pt>
                <c:pt idx="425">
                  <c:v>852.20500595947556</c:v>
                </c:pt>
                <c:pt idx="426">
                  <c:v>854.59729151817533</c:v>
                </c:pt>
                <c:pt idx="427">
                  <c:v>855.10349750178443</c:v>
                </c:pt>
                <c:pt idx="428">
                  <c:v>857.82638414217365</c:v>
                </c:pt>
                <c:pt idx="429">
                  <c:v>859.09373060211044</c:v>
                </c:pt>
                <c:pt idx="430">
                  <c:v>864.91177321376915</c:v>
                </c:pt>
                <c:pt idx="431">
                  <c:v>866.15797071561144</c:v>
                </c:pt>
                <c:pt idx="432">
                  <c:v>868.51248642779592</c:v>
                </c:pt>
                <c:pt idx="433">
                  <c:v>870.9677419354839</c:v>
                </c:pt>
                <c:pt idx="434">
                  <c:v>870.99023709902372</c:v>
                </c:pt>
                <c:pt idx="435">
                  <c:v>871.04072398190044</c:v>
                </c:pt>
                <c:pt idx="436">
                  <c:v>871.58469945355193</c:v>
                </c:pt>
                <c:pt idx="437">
                  <c:v>871.79487179487182</c:v>
                </c:pt>
                <c:pt idx="438">
                  <c:v>872.86019971469329</c:v>
                </c:pt>
                <c:pt idx="439">
                  <c:v>874.47892542843908</c:v>
                </c:pt>
                <c:pt idx="440">
                  <c:v>874.76099426386236</c:v>
                </c:pt>
                <c:pt idx="441">
                  <c:v>875</c:v>
                </c:pt>
                <c:pt idx="442">
                  <c:v>879.24970691676435</c:v>
                </c:pt>
                <c:pt idx="443">
                  <c:v>879.4788273615635</c:v>
                </c:pt>
                <c:pt idx="444">
                  <c:v>879.64774951076322</c:v>
                </c:pt>
                <c:pt idx="445">
                  <c:v>880.6262230919765</c:v>
                </c:pt>
                <c:pt idx="446">
                  <c:v>881.70259812050858</c:v>
                </c:pt>
                <c:pt idx="447">
                  <c:v>882.0070560564485</c:v>
                </c:pt>
                <c:pt idx="448">
                  <c:v>882.63821532492727</c:v>
                </c:pt>
                <c:pt idx="449">
                  <c:v>883.10412573673875</c:v>
                </c:pt>
                <c:pt idx="450">
                  <c:v>884.65553235908146</c:v>
                </c:pt>
                <c:pt idx="451">
                  <c:v>884.70181503889364</c:v>
                </c:pt>
                <c:pt idx="452">
                  <c:v>885.20801232665644</c:v>
                </c:pt>
                <c:pt idx="453">
                  <c:v>885.82677165354335</c:v>
                </c:pt>
                <c:pt idx="454">
                  <c:v>886.79914833215048</c:v>
                </c:pt>
                <c:pt idx="455">
                  <c:v>887.32394366197184</c:v>
                </c:pt>
                <c:pt idx="456">
                  <c:v>888.51851851851848</c:v>
                </c:pt>
                <c:pt idx="457">
                  <c:v>889.97214484679671</c:v>
                </c:pt>
                <c:pt idx="458">
                  <c:v>891.25946317962837</c:v>
                </c:pt>
                <c:pt idx="459">
                  <c:v>892.28554979850321</c:v>
                </c:pt>
                <c:pt idx="460">
                  <c:v>894.08528198074282</c:v>
                </c:pt>
                <c:pt idx="461">
                  <c:v>894.82517482517483</c:v>
                </c:pt>
                <c:pt idx="462">
                  <c:v>895.44513457556934</c:v>
                </c:pt>
                <c:pt idx="463">
                  <c:v>898.4375</c:v>
                </c:pt>
                <c:pt idx="464">
                  <c:v>899.44134078212289</c:v>
                </c:pt>
                <c:pt idx="465">
                  <c:v>900</c:v>
                </c:pt>
                <c:pt idx="466">
                  <c:v>901.72503920543647</c:v>
                </c:pt>
                <c:pt idx="467">
                  <c:v>902.71021542738015</c:v>
                </c:pt>
                <c:pt idx="468">
                  <c:v>904.25531914893622</c:v>
                </c:pt>
                <c:pt idx="469">
                  <c:v>904.53460620525061</c:v>
                </c:pt>
                <c:pt idx="470">
                  <c:v>904.81117434040357</c:v>
                </c:pt>
                <c:pt idx="471">
                  <c:v>905.27182866556836</c:v>
                </c:pt>
                <c:pt idx="472">
                  <c:v>907.82122905027938</c:v>
                </c:pt>
                <c:pt idx="473">
                  <c:v>909.63855421686742</c:v>
                </c:pt>
                <c:pt idx="474">
                  <c:v>910.17964071856284</c:v>
                </c:pt>
                <c:pt idx="475">
                  <c:v>910.94295692665889</c:v>
                </c:pt>
                <c:pt idx="476">
                  <c:v>911.6541353383459</c:v>
                </c:pt>
                <c:pt idx="477">
                  <c:v>912.10374639769452</c:v>
                </c:pt>
                <c:pt idx="478">
                  <c:v>913.63787929309774</c:v>
                </c:pt>
                <c:pt idx="479">
                  <c:v>913.71850343598885</c:v>
                </c:pt>
                <c:pt idx="480">
                  <c:v>916.29676601141409</c:v>
                </c:pt>
                <c:pt idx="481">
                  <c:v>916.42924976258314</c:v>
                </c:pt>
                <c:pt idx="482">
                  <c:v>916.83038637851996</c:v>
                </c:pt>
                <c:pt idx="483">
                  <c:v>917.78440139095881</c:v>
                </c:pt>
                <c:pt idx="484">
                  <c:v>918.36734693877554</c:v>
                </c:pt>
                <c:pt idx="485">
                  <c:v>919.55787534540991</c:v>
                </c:pt>
                <c:pt idx="486">
                  <c:v>919.79522184300345</c:v>
                </c:pt>
                <c:pt idx="487">
                  <c:v>920.24539877300617</c:v>
                </c:pt>
                <c:pt idx="488">
                  <c:v>921.12838226827864</c:v>
                </c:pt>
                <c:pt idx="489">
                  <c:v>921.35922330097083</c:v>
                </c:pt>
                <c:pt idx="490">
                  <c:v>922.07792207792204</c:v>
                </c:pt>
                <c:pt idx="491">
                  <c:v>922.60061919504642</c:v>
                </c:pt>
                <c:pt idx="492">
                  <c:v>923.55117139334152</c:v>
                </c:pt>
                <c:pt idx="493">
                  <c:v>924.2125984251968</c:v>
                </c:pt>
                <c:pt idx="494">
                  <c:v>924.60317460317458</c:v>
                </c:pt>
                <c:pt idx="495">
                  <c:v>925.85727525486561</c:v>
                </c:pt>
                <c:pt idx="496">
                  <c:v>925.92592592592598</c:v>
                </c:pt>
                <c:pt idx="497">
                  <c:v>927.04460966542752</c:v>
                </c:pt>
                <c:pt idx="498">
                  <c:v>929.41673710904479</c:v>
                </c:pt>
                <c:pt idx="499">
                  <c:v>930.14426727410785</c:v>
                </c:pt>
                <c:pt idx="500">
                  <c:v>930.4453935326419</c:v>
                </c:pt>
                <c:pt idx="501">
                  <c:v>933.03104290198814</c:v>
                </c:pt>
                <c:pt idx="502">
                  <c:v>935.25449101796403</c:v>
                </c:pt>
                <c:pt idx="503">
                  <c:v>936.6804046459348</c:v>
                </c:pt>
                <c:pt idx="504">
                  <c:v>938.82352941176475</c:v>
                </c:pt>
                <c:pt idx="505">
                  <c:v>940.62297209604151</c:v>
                </c:pt>
                <c:pt idx="506">
                  <c:v>940.78431372549016</c:v>
                </c:pt>
                <c:pt idx="507">
                  <c:v>942.47787610619469</c:v>
                </c:pt>
                <c:pt idx="508">
                  <c:v>943.31983805668017</c:v>
                </c:pt>
                <c:pt idx="509">
                  <c:v>944.36717663421416</c:v>
                </c:pt>
                <c:pt idx="510">
                  <c:v>944.40934933670246</c:v>
                </c:pt>
                <c:pt idx="511">
                  <c:v>944.60736396220273</c:v>
                </c:pt>
                <c:pt idx="512">
                  <c:v>946.38770840143843</c:v>
                </c:pt>
                <c:pt idx="513">
                  <c:v>948.5530546623794</c:v>
                </c:pt>
                <c:pt idx="514">
                  <c:v>948.71794871794873</c:v>
                </c:pt>
                <c:pt idx="515">
                  <c:v>949.05044955044957</c:v>
                </c:pt>
                <c:pt idx="516">
                  <c:v>950.52083333333337</c:v>
                </c:pt>
                <c:pt idx="517">
                  <c:v>950.89285714285711</c:v>
                </c:pt>
                <c:pt idx="518">
                  <c:v>953.07917888563054</c:v>
                </c:pt>
                <c:pt idx="519">
                  <c:v>953.37716676628816</c:v>
                </c:pt>
                <c:pt idx="520">
                  <c:v>955.14705882352939</c:v>
                </c:pt>
                <c:pt idx="521">
                  <c:v>958.87778631821675</c:v>
                </c:pt>
                <c:pt idx="522">
                  <c:v>960.16483516483515</c:v>
                </c:pt>
                <c:pt idx="523">
                  <c:v>962.40359897172232</c:v>
                </c:pt>
                <c:pt idx="524">
                  <c:v>962.82527881040892</c:v>
                </c:pt>
                <c:pt idx="525">
                  <c:v>964.32889963724301</c:v>
                </c:pt>
                <c:pt idx="526">
                  <c:v>964.60176991150445</c:v>
                </c:pt>
                <c:pt idx="527">
                  <c:v>964.77272727272725</c:v>
                </c:pt>
                <c:pt idx="528">
                  <c:v>964.82758620689651</c:v>
                </c:pt>
                <c:pt idx="529">
                  <c:v>966.91386195094128</c:v>
                </c:pt>
                <c:pt idx="530">
                  <c:v>967.61133603238864</c:v>
                </c:pt>
                <c:pt idx="531">
                  <c:v>970.40905134899913</c:v>
                </c:pt>
                <c:pt idx="532">
                  <c:v>970.58823529411768</c:v>
                </c:pt>
                <c:pt idx="533">
                  <c:v>971.55688622754496</c:v>
                </c:pt>
                <c:pt idx="534">
                  <c:v>978.55477855477852</c:v>
                </c:pt>
                <c:pt idx="535">
                  <c:v>983.33333333333337</c:v>
                </c:pt>
                <c:pt idx="536">
                  <c:v>983.68191220409096</c:v>
                </c:pt>
                <c:pt idx="537">
                  <c:v>984.66626578472642</c:v>
                </c:pt>
                <c:pt idx="538">
                  <c:v>985.0993377483444</c:v>
                </c:pt>
                <c:pt idx="539">
                  <c:v>988.46787479406919</c:v>
                </c:pt>
                <c:pt idx="540">
                  <c:v>989.74177573399368</c:v>
                </c:pt>
                <c:pt idx="541">
                  <c:v>991.48130619971607</c:v>
                </c:pt>
                <c:pt idx="542">
                  <c:v>992.03715992037155</c:v>
                </c:pt>
                <c:pt idx="543">
                  <c:v>992.24497912109769</c:v>
                </c:pt>
                <c:pt idx="544">
                  <c:v>992.70664505672607</c:v>
                </c:pt>
                <c:pt idx="545">
                  <c:v>997.36842105263156</c:v>
                </c:pt>
                <c:pt idx="546">
                  <c:v>997.45222929936301</c:v>
                </c:pt>
                <c:pt idx="547">
                  <c:v>997.99899949974986</c:v>
                </c:pt>
                <c:pt idx="548">
                  <c:v>998.19270833333337</c:v>
                </c:pt>
                <c:pt idx="549">
                  <c:v>998.75</c:v>
                </c:pt>
                <c:pt idx="550">
                  <c:v>1000</c:v>
                </c:pt>
                <c:pt idx="551">
                  <c:v>1000.3855050115651</c:v>
                </c:pt>
                <c:pt idx="552">
                  <c:v>1000.5032712632109</c:v>
                </c:pt>
                <c:pt idx="553">
                  <c:v>1000.90618336887</c:v>
                </c:pt>
                <c:pt idx="554">
                  <c:v>1003.0864197530864</c:v>
                </c:pt>
                <c:pt idx="555">
                  <c:v>1008.3378160301237</c:v>
                </c:pt>
                <c:pt idx="556">
                  <c:v>1009.5613048368954</c:v>
                </c:pt>
                <c:pt idx="557">
                  <c:v>1012.2774708410068</c:v>
                </c:pt>
                <c:pt idx="558">
                  <c:v>1014.6103896103896</c:v>
                </c:pt>
                <c:pt idx="559">
                  <c:v>1016.0223804679553</c:v>
                </c:pt>
                <c:pt idx="560">
                  <c:v>1016.7322834645669</c:v>
                </c:pt>
                <c:pt idx="561">
                  <c:v>1019.8871271163665</c:v>
                </c:pt>
                <c:pt idx="562">
                  <c:v>1020.7182320441989</c:v>
                </c:pt>
                <c:pt idx="563">
                  <c:v>1020.8169677926159</c:v>
                </c:pt>
                <c:pt idx="564">
                  <c:v>1021.3675213675214</c:v>
                </c:pt>
                <c:pt idx="565">
                  <c:v>1021.3776722090262</c:v>
                </c:pt>
                <c:pt idx="566">
                  <c:v>1022.0768601798856</c:v>
                </c:pt>
                <c:pt idx="567">
                  <c:v>1023.0654761904761</c:v>
                </c:pt>
                <c:pt idx="568">
                  <c:v>1026.9179004037685</c:v>
                </c:pt>
                <c:pt idx="569">
                  <c:v>1030.6122448979593</c:v>
                </c:pt>
                <c:pt idx="570">
                  <c:v>1032.2047894302229</c:v>
                </c:pt>
                <c:pt idx="571">
                  <c:v>1032.7983251919052</c:v>
                </c:pt>
                <c:pt idx="572">
                  <c:v>1036.3321799307957</c:v>
                </c:pt>
                <c:pt idx="573">
                  <c:v>1036.4321608040202</c:v>
                </c:pt>
                <c:pt idx="574">
                  <c:v>1038.472664159676</c:v>
                </c:pt>
                <c:pt idx="575">
                  <c:v>1039.9305555555557</c:v>
                </c:pt>
                <c:pt idx="576">
                  <c:v>1041.6661458333333</c:v>
                </c:pt>
                <c:pt idx="577">
                  <c:v>1041.7325324059436</c:v>
                </c:pt>
                <c:pt idx="578">
                  <c:v>1042.3542354235424</c:v>
                </c:pt>
                <c:pt idx="579">
                  <c:v>1043.6660268714011</c:v>
                </c:pt>
                <c:pt idx="580">
                  <c:v>1046.2555066079294</c:v>
                </c:pt>
                <c:pt idx="581">
                  <c:v>1047.4020054694622</c:v>
                </c:pt>
                <c:pt idx="582">
                  <c:v>1050</c:v>
                </c:pt>
                <c:pt idx="583">
                  <c:v>1058.282208588957</c:v>
                </c:pt>
                <c:pt idx="584">
                  <c:v>1058.8547189819724</c:v>
                </c:pt>
                <c:pt idx="585">
                  <c:v>1059.3971631205675</c:v>
                </c:pt>
                <c:pt idx="586">
                  <c:v>1060.3588907014682</c:v>
                </c:pt>
                <c:pt idx="587">
                  <c:v>1061.3628255440599</c:v>
                </c:pt>
                <c:pt idx="588">
                  <c:v>1062.8071856287424</c:v>
                </c:pt>
                <c:pt idx="589">
                  <c:v>1064.6235842771487</c:v>
                </c:pt>
                <c:pt idx="590">
                  <c:v>1068.3229813664595</c:v>
                </c:pt>
                <c:pt idx="591">
                  <c:v>1071.7131474103585</c:v>
                </c:pt>
                <c:pt idx="592">
                  <c:v>1073.0136005726556</c:v>
                </c:pt>
                <c:pt idx="593">
                  <c:v>1073.3452593917709</c:v>
                </c:pt>
                <c:pt idx="594">
                  <c:v>1075.9895833333333</c:v>
                </c:pt>
                <c:pt idx="595">
                  <c:v>1076.1538461538462</c:v>
                </c:pt>
                <c:pt idx="596">
                  <c:v>1077.5862068965516</c:v>
                </c:pt>
                <c:pt idx="597">
                  <c:v>1079.7297297297298</c:v>
                </c:pt>
                <c:pt idx="598">
                  <c:v>1081.8392581143739</c:v>
                </c:pt>
                <c:pt idx="599">
                  <c:v>1085.6935366739287</c:v>
                </c:pt>
                <c:pt idx="600">
                  <c:v>1087.4340949033392</c:v>
                </c:pt>
                <c:pt idx="601">
                  <c:v>1089.1089108910892</c:v>
                </c:pt>
                <c:pt idx="602">
                  <c:v>1089.3485915492959</c:v>
                </c:pt>
                <c:pt idx="603">
                  <c:v>1089.6017699115043</c:v>
                </c:pt>
                <c:pt idx="604">
                  <c:v>1089.6255371393493</c:v>
                </c:pt>
                <c:pt idx="605">
                  <c:v>1092.0245398773006</c:v>
                </c:pt>
                <c:pt idx="606">
                  <c:v>1092.6902788244161</c:v>
                </c:pt>
                <c:pt idx="607">
                  <c:v>1092.9276315789473</c:v>
                </c:pt>
                <c:pt idx="608">
                  <c:v>1094.8070509766555</c:v>
                </c:pt>
                <c:pt idx="609">
                  <c:v>1097.4304068522483</c:v>
                </c:pt>
                <c:pt idx="610">
                  <c:v>1097.4842767295597</c:v>
                </c:pt>
                <c:pt idx="611">
                  <c:v>1099.5575221238937</c:v>
                </c:pt>
                <c:pt idx="612">
                  <c:v>1101.6949152542372</c:v>
                </c:pt>
                <c:pt idx="613">
                  <c:v>1102.588686481304</c:v>
                </c:pt>
                <c:pt idx="614">
                  <c:v>1107.1972318339101</c:v>
                </c:pt>
                <c:pt idx="615">
                  <c:v>1110.2222222222222</c:v>
                </c:pt>
                <c:pt idx="616">
                  <c:v>1110.3924105217766</c:v>
                </c:pt>
                <c:pt idx="617">
                  <c:v>1117.1052631578948</c:v>
                </c:pt>
                <c:pt idx="618">
                  <c:v>1117.1497584541062</c:v>
                </c:pt>
                <c:pt idx="619">
                  <c:v>1118.108032465715</c:v>
                </c:pt>
                <c:pt idx="620">
                  <c:v>1118.1983858370215</c:v>
                </c:pt>
                <c:pt idx="621">
                  <c:v>1120.8722741433021</c:v>
                </c:pt>
                <c:pt idx="622">
                  <c:v>1124.24037812289</c:v>
                </c:pt>
                <c:pt idx="623">
                  <c:v>1124.6290801186944</c:v>
                </c:pt>
                <c:pt idx="624">
                  <c:v>1126.5874641540352</c:v>
                </c:pt>
                <c:pt idx="625">
                  <c:v>1127.0588235294117</c:v>
                </c:pt>
                <c:pt idx="626">
                  <c:v>1130.2851524090463</c:v>
                </c:pt>
                <c:pt idx="627">
                  <c:v>1130.8139534883721</c:v>
                </c:pt>
                <c:pt idx="628">
                  <c:v>1132.5084813410497</c:v>
                </c:pt>
                <c:pt idx="629">
                  <c:v>1135.2941176470588</c:v>
                </c:pt>
                <c:pt idx="630">
                  <c:v>1136.3636363636363</c:v>
                </c:pt>
                <c:pt idx="631">
                  <c:v>1137.8070701018573</c:v>
                </c:pt>
                <c:pt idx="632">
                  <c:v>1137.9211878926328</c:v>
                </c:pt>
                <c:pt idx="633">
                  <c:v>1138.2661996497372</c:v>
                </c:pt>
                <c:pt idx="634">
                  <c:v>1139.6499238964993</c:v>
                </c:pt>
                <c:pt idx="635">
                  <c:v>1140.3508771929824</c:v>
                </c:pt>
                <c:pt idx="636">
                  <c:v>1142.0223577235772</c:v>
                </c:pt>
                <c:pt idx="637">
                  <c:v>1143.2214194645135</c:v>
                </c:pt>
                <c:pt idx="638">
                  <c:v>1145.4861111111111</c:v>
                </c:pt>
                <c:pt idx="639">
                  <c:v>1146.0379829731501</c:v>
                </c:pt>
                <c:pt idx="640">
                  <c:v>1146.2380784175202</c:v>
                </c:pt>
                <c:pt idx="641">
                  <c:v>1146.4968152866243</c:v>
                </c:pt>
                <c:pt idx="642">
                  <c:v>1149.0683229813665</c:v>
                </c:pt>
                <c:pt idx="643">
                  <c:v>1150.1597444089457</c:v>
                </c:pt>
                <c:pt idx="644">
                  <c:v>1151.8324607329844</c:v>
                </c:pt>
                <c:pt idx="645">
                  <c:v>1152.2930487453129</c:v>
                </c:pt>
                <c:pt idx="646">
                  <c:v>1152.5974025974026</c:v>
                </c:pt>
                <c:pt idx="647">
                  <c:v>1155.7023114046228</c:v>
                </c:pt>
                <c:pt idx="648">
                  <c:v>1160.2982292637464</c:v>
                </c:pt>
                <c:pt idx="649">
                  <c:v>1161.6176470588234</c:v>
                </c:pt>
                <c:pt idx="650">
                  <c:v>1162.2448979591836</c:v>
                </c:pt>
                <c:pt idx="651">
                  <c:v>1163.0218687872764</c:v>
                </c:pt>
                <c:pt idx="652">
                  <c:v>1163.4948096885814</c:v>
                </c:pt>
                <c:pt idx="653">
                  <c:v>1163.8935108153078</c:v>
                </c:pt>
                <c:pt idx="654">
                  <c:v>1170.0725115359262</c:v>
                </c:pt>
                <c:pt idx="655">
                  <c:v>1172.992056487202</c:v>
                </c:pt>
                <c:pt idx="656">
                  <c:v>1173.6762481089258</c:v>
                </c:pt>
                <c:pt idx="657">
                  <c:v>1178.3021960013111</c:v>
                </c:pt>
                <c:pt idx="658">
                  <c:v>1181.0506566604129</c:v>
                </c:pt>
                <c:pt idx="659">
                  <c:v>1182.8947368421052</c:v>
                </c:pt>
                <c:pt idx="660">
                  <c:v>1187.1693121693122</c:v>
                </c:pt>
                <c:pt idx="661">
                  <c:v>1190.4761904761904</c:v>
                </c:pt>
                <c:pt idx="662">
                  <c:v>1194.0622737146996</c:v>
                </c:pt>
                <c:pt idx="663">
                  <c:v>1196.9015492253873</c:v>
                </c:pt>
                <c:pt idx="664">
                  <c:v>1197.1252566735113</c:v>
                </c:pt>
                <c:pt idx="665">
                  <c:v>1201.0981468771449</c:v>
                </c:pt>
                <c:pt idx="666">
                  <c:v>1201.9230769230769</c:v>
                </c:pt>
                <c:pt idx="667">
                  <c:v>1202.6768642447419</c:v>
                </c:pt>
                <c:pt idx="668">
                  <c:v>1203.7937743190662</c:v>
                </c:pt>
                <c:pt idx="669">
                  <c:v>1204.8192771084337</c:v>
                </c:pt>
                <c:pt idx="670">
                  <c:v>1211.9741100323624</c:v>
                </c:pt>
                <c:pt idx="671">
                  <c:v>1211.9876597620098</c:v>
                </c:pt>
                <c:pt idx="672">
                  <c:v>1212.1911798660817</c:v>
                </c:pt>
                <c:pt idx="673">
                  <c:v>1212.614798128574</c:v>
                </c:pt>
                <c:pt idx="674">
                  <c:v>1217.391304347826</c:v>
                </c:pt>
                <c:pt idx="675">
                  <c:v>1219.1056910569105</c:v>
                </c:pt>
                <c:pt idx="676">
                  <c:v>1219.4783573806881</c:v>
                </c:pt>
                <c:pt idx="677">
                  <c:v>1223.7454100367197</c:v>
                </c:pt>
                <c:pt idx="678">
                  <c:v>1227.8170095179614</c:v>
                </c:pt>
                <c:pt idx="679">
                  <c:v>1228.6541244573082</c:v>
                </c:pt>
                <c:pt idx="680">
                  <c:v>1232.8767123287671</c:v>
                </c:pt>
                <c:pt idx="681">
                  <c:v>1233.7962962962963</c:v>
                </c:pt>
                <c:pt idx="682">
                  <c:v>1235.9657469077069</c:v>
                </c:pt>
                <c:pt idx="683">
                  <c:v>1238.1141045958796</c:v>
                </c:pt>
                <c:pt idx="684">
                  <c:v>1238.322211630124</c:v>
                </c:pt>
                <c:pt idx="685">
                  <c:v>1244.131455399061</c:v>
                </c:pt>
                <c:pt idx="686">
                  <c:v>1255.2398695854681</c:v>
                </c:pt>
                <c:pt idx="687">
                  <c:v>1266.0944206008583</c:v>
                </c:pt>
                <c:pt idx="688">
                  <c:v>1270.6855791962175</c:v>
                </c:pt>
                <c:pt idx="689">
                  <c:v>1270.7100591715975</c:v>
                </c:pt>
                <c:pt idx="690">
                  <c:v>1275.8620689655172</c:v>
                </c:pt>
                <c:pt idx="691">
                  <c:v>1284.0616966580976</c:v>
                </c:pt>
                <c:pt idx="692">
                  <c:v>1285.8038887727369</c:v>
                </c:pt>
                <c:pt idx="693">
                  <c:v>1294.6428571428571</c:v>
                </c:pt>
                <c:pt idx="694">
                  <c:v>1295.1807228915663</c:v>
                </c:pt>
                <c:pt idx="695">
                  <c:v>1296.5964343598055</c:v>
                </c:pt>
                <c:pt idx="696">
                  <c:v>1299.5518786625303</c:v>
                </c:pt>
                <c:pt idx="697">
                  <c:v>1303.1784841075794</c:v>
                </c:pt>
                <c:pt idx="698">
                  <c:v>1304.4662309368191</c:v>
                </c:pt>
                <c:pt idx="699">
                  <c:v>1310.5149552883133</c:v>
                </c:pt>
                <c:pt idx="700">
                  <c:v>1311.6057233704294</c:v>
                </c:pt>
                <c:pt idx="701">
                  <c:v>1318.1618293755496</c:v>
                </c:pt>
                <c:pt idx="702">
                  <c:v>1320</c:v>
                </c:pt>
                <c:pt idx="703">
                  <c:v>1326.3665594855306</c:v>
                </c:pt>
                <c:pt idx="704">
                  <c:v>1326.5306122448981</c:v>
                </c:pt>
                <c:pt idx="705">
                  <c:v>1327.668613913967</c:v>
                </c:pt>
                <c:pt idx="706">
                  <c:v>1327.7408157361874</c:v>
                </c:pt>
                <c:pt idx="707">
                  <c:v>1329.0229885057472</c:v>
                </c:pt>
                <c:pt idx="708">
                  <c:v>1336.405529953917</c:v>
                </c:pt>
                <c:pt idx="709">
                  <c:v>1337.5108038029387</c:v>
                </c:pt>
                <c:pt idx="710">
                  <c:v>1341.5803605677024</c:v>
                </c:pt>
                <c:pt idx="711">
                  <c:v>1342.1052631578948</c:v>
                </c:pt>
                <c:pt idx="712">
                  <c:v>1348.3796296296296</c:v>
                </c:pt>
                <c:pt idx="713">
                  <c:v>1351.6566265060242</c:v>
                </c:pt>
                <c:pt idx="714">
                  <c:v>1353.3284564740306</c:v>
                </c:pt>
                <c:pt idx="715">
                  <c:v>1362.2364368633025</c:v>
                </c:pt>
                <c:pt idx="716">
                  <c:v>1364.9706457925636</c:v>
                </c:pt>
                <c:pt idx="717">
                  <c:v>1377.0685579196218</c:v>
                </c:pt>
                <c:pt idx="718">
                  <c:v>1377.7267508610792</c:v>
                </c:pt>
                <c:pt idx="719">
                  <c:v>1377.9411764705883</c:v>
                </c:pt>
                <c:pt idx="720">
                  <c:v>1384.4357976653696</c:v>
                </c:pt>
                <c:pt idx="721">
                  <c:v>1387.037037037037</c:v>
                </c:pt>
                <c:pt idx="722">
                  <c:v>1389.0551517742624</c:v>
                </c:pt>
                <c:pt idx="723">
                  <c:v>1390.9565217391305</c:v>
                </c:pt>
                <c:pt idx="724">
                  <c:v>1391.304347826087</c:v>
                </c:pt>
                <c:pt idx="725">
                  <c:v>1392.0657612580414</c:v>
                </c:pt>
                <c:pt idx="726">
                  <c:v>1393.4129569308723</c:v>
                </c:pt>
                <c:pt idx="727">
                  <c:v>1420.992800303145</c:v>
                </c:pt>
                <c:pt idx="728">
                  <c:v>1425.0814332247558</c:v>
                </c:pt>
                <c:pt idx="729">
                  <c:v>1427.1428571428571</c:v>
                </c:pt>
                <c:pt idx="730">
                  <c:v>1441.6775884665792</c:v>
                </c:pt>
                <c:pt idx="731">
                  <c:v>1442.7040395713109</c:v>
                </c:pt>
                <c:pt idx="732">
                  <c:v>1443.0064708810353</c:v>
                </c:pt>
                <c:pt idx="733">
                  <c:v>1444.0694310511089</c:v>
                </c:pt>
                <c:pt idx="734">
                  <c:v>1457.9929988331389</c:v>
                </c:pt>
                <c:pt idx="735">
                  <c:v>1463.6246233318984</c:v>
                </c:pt>
                <c:pt idx="736">
                  <c:v>1470.5882352941176</c:v>
                </c:pt>
                <c:pt idx="737">
                  <c:v>1476.2611275964391</c:v>
                </c:pt>
                <c:pt idx="738">
                  <c:v>1484.7068819031435</c:v>
                </c:pt>
                <c:pt idx="739">
                  <c:v>1486.3523573200991</c:v>
                </c:pt>
                <c:pt idx="740">
                  <c:v>1486.8421052631579</c:v>
                </c:pt>
                <c:pt idx="741">
                  <c:v>1494.8024948024947</c:v>
                </c:pt>
                <c:pt idx="742">
                  <c:v>1499.7786631252766</c:v>
                </c:pt>
                <c:pt idx="743">
                  <c:v>1505.8139534883721</c:v>
                </c:pt>
                <c:pt idx="744">
                  <c:v>1528.1690140845071</c:v>
                </c:pt>
                <c:pt idx="745">
                  <c:v>1532.051282051282</c:v>
                </c:pt>
                <c:pt idx="746">
                  <c:v>1534.9417637271215</c:v>
                </c:pt>
                <c:pt idx="747">
                  <c:v>1543.1701030927834</c:v>
                </c:pt>
                <c:pt idx="748">
                  <c:v>1550.6525792417651</c:v>
                </c:pt>
                <c:pt idx="749">
                  <c:v>1552.0833333333333</c:v>
                </c:pt>
                <c:pt idx="750">
                  <c:v>1557.3394495412845</c:v>
                </c:pt>
                <c:pt idx="751">
                  <c:v>1578.9473684210527</c:v>
                </c:pt>
                <c:pt idx="752">
                  <c:v>1584.6544071020926</c:v>
                </c:pt>
                <c:pt idx="753">
                  <c:v>1586.8746637977408</c:v>
                </c:pt>
                <c:pt idx="754">
                  <c:v>1587.9478827361563</c:v>
                </c:pt>
                <c:pt idx="755">
                  <c:v>1602.9246344206974</c:v>
                </c:pt>
                <c:pt idx="756">
                  <c:v>1617.2506738544475</c:v>
                </c:pt>
                <c:pt idx="757">
                  <c:v>1617.6470588235295</c:v>
                </c:pt>
                <c:pt idx="758">
                  <c:v>1618.5276505811905</c:v>
                </c:pt>
                <c:pt idx="759">
                  <c:v>1621.2121212121212</c:v>
                </c:pt>
                <c:pt idx="760">
                  <c:v>1639.7476340694006</c:v>
                </c:pt>
                <c:pt idx="761">
                  <c:v>1652.2318454363758</c:v>
                </c:pt>
                <c:pt idx="762">
                  <c:v>1661.0738255033557</c:v>
                </c:pt>
                <c:pt idx="763">
                  <c:v>1677.3715415019763</c:v>
                </c:pt>
                <c:pt idx="764">
                  <c:v>1683.5585585585586</c:v>
                </c:pt>
                <c:pt idx="765">
                  <c:v>1691.1027568922307</c:v>
                </c:pt>
                <c:pt idx="766">
                  <c:v>1695.7862281603288</c:v>
                </c:pt>
                <c:pt idx="767">
                  <c:v>1718.1383210091344</c:v>
                </c:pt>
                <c:pt idx="768">
                  <c:v>1720.1834862385322</c:v>
                </c:pt>
                <c:pt idx="769">
                  <c:v>1724.1379310344828</c:v>
                </c:pt>
                <c:pt idx="770">
                  <c:v>1731.0526315789473</c:v>
                </c:pt>
                <c:pt idx="771">
                  <c:v>1746.1074038767081</c:v>
                </c:pt>
                <c:pt idx="772">
                  <c:v>1752.9239766081871</c:v>
                </c:pt>
                <c:pt idx="773">
                  <c:v>1765.489673550966</c:v>
                </c:pt>
                <c:pt idx="774">
                  <c:v>1789.2644135188866</c:v>
                </c:pt>
                <c:pt idx="775">
                  <c:v>1789.655172413793</c:v>
                </c:pt>
                <c:pt idx="776">
                  <c:v>1791.2679425837321</c:v>
                </c:pt>
                <c:pt idx="777">
                  <c:v>1791.6530811868274</c:v>
                </c:pt>
                <c:pt idx="778">
                  <c:v>1815.8372684344351</c:v>
                </c:pt>
                <c:pt idx="779">
                  <c:v>1843.2285603414823</c:v>
                </c:pt>
                <c:pt idx="780">
                  <c:v>1862.8246753246754</c:v>
                </c:pt>
                <c:pt idx="781">
                  <c:v>1865.8574540927482</c:v>
                </c:pt>
                <c:pt idx="782">
                  <c:v>1882.6619964973731</c:v>
                </c:pt>
                <c:pt idx="783">
                  <c:v>1888.1889763779527</c:v>
                </c:pt>
                <c:pt idx="784">
                  <c:v>1888.7733887733887</c:v>
                </c:pt>
                <c:pt idx="785">
                  <c:v>1888.8888888888889</c:v>
                </c:pt>
                <c:pt idx="786">
                  <c:v>1889.5348837209303</c:v>
                </c:pt>
                <c:pt idx="787">
                  <c:v>1897.3384030418251</c:v>
                </c:pt>
                <c:pt idx="788">
                  <c:v>1903.9351851851852</c:v>
                </c:pt>
                <c:pt idx="789">
                  <c:v>1912.0458891013384</c:v>
                </c:pt>
                <c:pt idx="790">
                  <c:v>1946.2492616656823</c:v>
                </c:pt>
                <c:pt idx="791">
                  <c:v>1976.9949676491733</c:v>
                </c:pt>
                <c:pt idx="792">
                  <c:v>1995.9502458779289</c:v>
                </c:pt>
                <c:pt idx="793">
                  <c:v>2001.7793594306049</c:v>
                </c:pt>
                <c:pt idx="794">
                  <c:v>2049.0397805212619</c:v>
                </c:pt>
                <c:pt idx="795">
                  <c:v>2059.202059202059</c:v>
                </c:pt>
                <c:pt idx="796">
                  <c:v>2063.4231103388356</c:v>
                </c:pt>
                <c:pt idx="797">
                  <c:v>2065.8166781529981</c:v>
                </c:pt>
                <c:pt idx="798">
                  <c:v>2151.4342895263508</c:v>
                </c:pt>
                <c:pt idx="799">
                  <c:v>2157.6576576576576</c:v>
                </c:pt>
                <c:pt idx="800">
                  <c:v>2163.9610389610389</c:v>
                </c:pt>
                <c:pt idx="801">
                  <c:v>2171.1366538952748</c:v>
                </c:pt>
                <c:pt idx="802">
                  <c:v>2208.4048027444255</c:v>
                </c:pt>
                <c:pt idx="803">
                  <c:v>2283.2369942196533</c:v>
                </c:pt>
                <c:pt idx="804">
                  <c:v>2293.5779816513759</c:v>
                </c:pt>
                <c:pt idx="805">
                  <c:v>2298.8505747126437</c:v>
                </c:pt>
                <c:pt idx="806">
                  <c:v>2314.102564102564</c:v>
                </c:pt>
                <c:pt idx="807">
                  <c:v>2518.2481751824816</c:v>
                </c:pt>
                <c:pt idx="808">
                  <c:v>2687.5</c:v>
                </c:pt>
                <c:pt idx="809">
                  <c:v>2793.8066465256798</c:v>
                </c:pt>
                <c:pt idx="810">
                  <c:v>3029.2171995589856</c:v>
                </c:pt>
                <c:pt idx="811">
                  <c:v>3057.5643621637259</c:v>
                </c:pt>
                <c:pt idx="812">
                  <c:v>3876.1932311252531</c:v>
                </c:pt>
                <c:pt idx="813">
                  <c:v>3891.0499351491571</c:v>
                </c:pt>
                <c:pt idx="814">
                  <c:v>3901.2168933428775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8E-49B6-9031-3BED990E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004656"/>
        <c:axId val="510000496"/>
      </c:scatterChart>
      <c:valAx>
        <c:axId val="51000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from ocean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000496"/>
        <c:crosses val="autoZero"/>
        <c:crossBetween val="midCat"/>
      </c:valAx>
      <c:valAx>
        <c:axId val="51000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per sqft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00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per</a:t>
            </a:r>
            <a:r>
              <a:rPr lang="en-US" baseline="0"/>
              <a:t> sqft</a:t>
            </a:r>
            <a:r>
              <a:rPr lang="en-US"/>
              <a:t> for Metro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K $ per sqft by regions'!$X$1</c:f>
              <c:strCache>
                <c:ptCount val="1"/>
                <c:pt idx="0">
                  <c:v>Price per sqft Metro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'Part K $ per sqft by regions'!$W$2:$W$16</c:f>
              <c:numCache>
                <c:formatCode>General</c:formatCode>
                <c:ptCount val="15"/>
                <c:pt idx="0">
                  <c:v>17.371737290053531</c:v>
                </c:pt>
                <c:pt idx="1">
                  <c:v>8.1732973177472363</c:v>
                </c:pt>
                <c:pt idx="2">
                  <c:v>8.1732973177472363</c:v>
                </c:pt>
                <c:pt idx="3">
                  <c:v>8.1547431405716839</c:v>
                </c:pt>
                <c:pt idx="4">
                  <c:v>8.1942629807093326</c:v>
                </c:pt>
                <c:pt idx="5">
                  <c:v>8.1547431405716839</c:v>
                </c:pt>
                <c:pt idx="6">
                  <c:v>8.0604002521649605</c:v>
                </c:pt>
                <c:pt idx="7">
                  <c:v>8.0250615300674859</c:v>
                </c:pt>
                <c:pt idx="8">
                  <c:v>8.0250615300674859</c:v>
                </c:pt>
                <c:pt idx="9">
                  <c:v>8.0137887215554819</c:v>
                </c:pt>
                <c:pt idx="10">
                  <c:v>8.1298365671804742</c:v>
                </c:pt>
                <c:pt idx="11">
                  <c:v>8.1298365671804742</c:v>
                </c:pt>
                <c:pt idx="12">
                  <c:v>8.1298365671804742</c:v>
                </c:pt>
                <c:pt idx="13">
                  <c:v>8.1298365671804742</c:v>
                </c:pt>
                <c:pt idx="14">
                  <c:v>16.259673134360948</c:v>
                </c:pt>
              </c:numCache>
            </c:numRef>
          </c:xVal>
          <c:yVal>
            <c:numRef>
              <c:f>'Part K $ per sqft by regions'!$X$2:$X$16</c:f>
              <c:numCache>
                <c:formatCode>General</c:formatCode>
                <c:ptCount val="15"/>
                <c:pt idx="0">
                  <c:v>597.26919795221841</c:v>
                </c:pt>
                <c:pt idx="1">
                  <c:v>687.14376187460414</c:v>
                </c:pt>
                <c:pt idx="2">
                  <c:v>723.63886974500349</c:v>
                </c:pt>
                <c:pt idx="3">
                  <c:v>859.09373060211044</c:v>
                </c:pt>
                <c:pt idx="4">
                  <c:v>892.28554979850321</c:v>
                </c:pt>
                <c:pt idx="5">
                  <c:v>899.44134078212289</c:v>
                </c:pt>
                <c:pt idx="6">
                  <c:v>1163.4948096885814</c:v>
                </c:pt>
                <c:pt idx="7">
                  <c:v>1201.0981468771449</c:v>
                </c:pt>
                <c:pt idx="8">
                  <c:v>1202.6768642447419</c:v>
                </c:pt>
                <c:pt idx="9">
                  <c:v>1327.7408157361874</c:v>
                </c:pt>
                <c:pt idx="10">
                  <c:v>1552.0833333333333</c:v>
                </c:pt>
                <c:pt idx="11">
                  <c:v>1724.1379310344828</c:v>
                </c:pt>
                <c:pt idx="12">
                  <c:v>1791.2679425837321</c:v>
                </c:pt>
                <c:pt idx="13">
                  <c:v>1897.3384030418251</c:v>
                </c:pt>
                <c:pt idx="14">
                  <c:v>2063.4231103388356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31-4FE1-A80B-BD8A747C5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686463"/>
        <c:axId val="1447683967"/>
      </c:scatterChart>
      <c:valAx>
        <c:axId val="1447686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from ocean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683967"/>
        <c:crosses val="autoZero"/>
        <c:crossBetween val="midCat"/>
      </c:valAx>
      <c:valAx>
        <c:axId val="144768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  <a:r>
                  <a:rPr lang="en-US" baseline="0"/>
                  <a:t> per sqft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686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K $ per sqft by regions'!$X$33</c:f>
              <c:strCache>
                <c:ptCount val="1"/>
                <c:pt idx="0">
                  <c:v>Price per sqft San Fernando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'Part K $ per sqft by regions'!$W$34:$W$136</c:f>
              <c:numCache>
                <c:formatCode>General</c:formatCode>
                <c:ptCount val="103"/>
                <c:pt idx="0">
                  <c:v>19.432724100065986</c:v>
                </c:pt>
                <c:pt idx="1">
                  <c:v>17.098936158193332</c:v>
                </c:pt>
                <c:pt idx="2">
                  <c:v>15.242970668571438</c:v>
                </c:pt>
                <c:pt idx="3">
                  <c:v>17.376799245813743</c:v>
                </c:pt>
                <c:pt idx="4">
                  <c:v>16.419584373005819</c:v>
                </c:pt>
                <c:pt idx="5">
                  <c:v>20.341269420767105</c:v>
                </c:pt>
                <c:pt idx="6">
                  <c:v>16.804724642021529</c:v>
                </c:pt>
                <c:pt idx="7">
                  <c:v>17.48406658450358</c:v>
                </c:pt>
                <c:pt idx="8">
                  <c:v>19.22599238413034</c:v>
                </c:pt>
                <c:pt idx="9">
                  <c:v>20.426422913412047</c:v>
                </c:pt>
                <c:pt idx="10">
                  <c:v>16.471536113902744</c:v>
                </c:pt>
                <c:pt idx="11">
                  <c:v>16.448825399044591</c:v>
                </c:pt>
                <c:pt idx="12">
                  <c:v>16.448825399044591</c:v>
                </c:pt>
                <c:pt idx="13">
                  <c:v>17.328796469500297</c:v>
                </c:pt>
                <c:pt idx="14">
                  <c:v>20.3983225134685</c:v>
                </c:pt>
                <c:pt idx="15">
                  <c:v>16.82035656364522</c:v>
                </c:pt>
                <c:pt idx="16">
                  <c:v>17.598632843646612</c:v>
                </c:pt>
                <c:pt idx="17">
                  <c:v>17.11934714622592</c:v>
                </c:pt>
                <c:pt idx="18">
                  <c:v>16.765652734891972</c:v>
                </c:pt>
                <c:pt idx="19">
                  <c:v>20.215988374000776</c:v>
                </c:pt>
                <c:pt idx="20">
                  <c:v>20.460016200636705</c:v>
                </c:pt>
                <c:pt idx="21">
                  <c:v>17.178066842367748</c:v>
                </c:pt>
                <c:pt idx="22">
                  <c:v>20.3983225134685</c:v>
                </c:pt>
                <c:pt idx="23">
                  <c:v>17.190952571659412</c:v>
                </c:pt>
                <c:pt idx="24">
                  <c:v>16.938661760030854</c:v>
                </c:pt>
                <c:pt idx="25">
                  <c:v>17.345511011115757</c:v>
                </c:pt>
                <c:pt idx="26">
                  <c:v>16.713950109050046</c:v>
                </c:pt>
                <c:pt idx="27">
                  <c:v>17.328796469500297</c:v>
                </c:pt>
                <c:pt idx="28">
                  <c:v>17.040196341307897</c:v>
                </c:pt>
                <c:pt idx="29">
                  <c:v>15.354374589555079</c:v>
                </c:pt>
                <c:pt idx="30">
                  <c:v>15.566564733548947</c:v>
                </c:pt>
                <c:pt idx="31">
                  <c:v>20.261665056644929</c:v>
                </c:pt>
                <c:pt idx="32">
                  <c:v>17.343774985079385</c:v>
                </c:pt>
                <c:pt idx="33">
                  <c:v>17.343774985079385</c:v>
                </c:pt>
                <c:pt idx="34">
                  <c:v>16.438175125963582</c:v>
                </c:pt>
                <c:pt idx="35">
                  <c:v>18.978216250824282</c:v>
                </c:pt>
                <c:pt idx="36">
                  <c:v>16.700792647427498</c:v>
                </c:pt>
                <c:pt idx="37">
                  <c:v>17.24738109464484</c:v>
                </c:pt>
                <c:pt idx="38">
                  <c:v>17.343774985079385</c:v>
                </c:pt>
                <c:pt idx="39">
                  <c:v>17.122052921241753</c:v>
                </c:pt>
                <c:pt idx="40">
                  <c:v>17.440401426207725</c:v>
                </c:pt>
                <c:pt idx="41">
                  <c:v>16.738917827994346</c:v>
                </c:pt>
                <c:pt idx="42">
                  <c:v>17.323627562392335</c:v>
                </c:pt>
                <c:pt idx="43">
                  <c:v>16.392491523332158</c:v>
                </c:pt>
                <c:pt idx="44">
                  <c:v>17.257818429818226</c:v>
                </c:pt>
                <c:pt idx="45">
                  <c:v>17.219113039511697</c:v>
                </c:pt>
                <c:pt idx="46">
                  <c:v>19.567738145178275</c:v>
                </c:pt>
                <c:pt idx="47">
                  <c:v>19.436771243332114</c:v>
                </c:pt>
                <c:pt idx="48">
                  <c:v>16.781032991152756</c:v>
                </c:pt>
                <c:pt idx="49">
                  <c:v>16.8319995054351</c:v>
                </c:pt>
                <c:pt idx="50">
                  <c:v>20.443964218542551</c:v>
                </c:pt>
                <c:pt idx="51">
                  <c:v>18.088110226728048</c:v>
                </c:pt>
                <c:pt idx="52">
                  <c:v>16.94978464716058</c:v>
                </c:pt>
                <c:pt idx="53">
                  <c:v>17.098936158193332</c:v>
                </c:pt>
                <c:pt idx="54">
                  <c:v>17.828875887859876</c:v>
                </c:pt>
                <c:pt idx="55">
                  <c:v>17.328796469500297</c:v>
                </c:pt>
                <c:pt idx="56">
                  <c:v>16.802296818721622</c:v>
                </c:pt>
                <c:pt idx="57">
                  <c:v>16.697119105944079</c:v>
                </c:pt>
                <c:pt idx="58">
                  <c:v>16.646240562481008</c:v>
                </c:pt>
                <c:pt idx="59">
                  <c:v>18.648863380754108</c:v>
                </c:pt>
                <c:pt idx="60">
                  <c:v>20.016175209705562</c:v>
                </c:pt>
                <c:pt idx="61">
                  <c:v>20.28391144383826</c:v>
                </c:pt>
                <c:pt idx="62">
                  <c:v>16.802296818721622</c:v>
                </c:pt>
                <c:pt idx="63">
                  <c:v>19.98736708004159</c:v>
                </c:pt>
                <c:pt idx="64">
                  <c:v>16.195443625057383</c:v>
                </c:pt>
                <c:pt idx="65">
                  <c:v>19.92225869549663</c:v>
                </c:pt>
                <c:pt idx="66">
                  <c:v>18.612504710092772</c:v>
                </c:pt>
                <c:pt idx="67">
                  <c:v>20.127724674300239</c:v>
                </c:pt>
                <c:pt idx="68">
                  <c:v>16.686241309847397</c:v>
                </c:pt>
                <c:pt idx="69">
                  <c:v>20.391562887326117</c:v>
                </c:pt>
                <c:pt idx="70">
                  <c:v>20.542772680910584</c:v>
                </c:pt>
                <c:pt idx="71">
                  <c:v>17.43355450737916</c:v>
                </c:pt>
                <c:pt idx="72">
                  <c:v>18.445514420225269</c:v>
                </c:pt>
                <c:pt idx="73">
                  <c:v>18.450216283960856</c:v>
                </c:pt>
                <c:pt idx="74">
                  <c:v>19.082643370768714</c:v>
                </c:pt>
                <c:pt idx="75">
                  <c:v>17.070185347598223</c:v>
                </c:pt>
                <c:pt idx="76">
                  <c:v>20.354805063032796</c:v>
                </c:pt>
                <c:pt idx="77">
                  <c:v>18.760074781968182</c:v>
                </c:pt>
                <c:pt idx="78">
                  <c:v>19.139079837619807</c:v>
                </c:pt>
                <c:pt idx="79">
                  <c:v>20.097218912156276</c:v>
                </c:pt>
                <c:pt idx="80">
                  <c:v>18.770321261307249</c:v>
                </c:pt>
                <c:pt idx="81">
                  <c:v>15.157658800977035</c:v>
                </c:pt>
                <c:pt idx="82">
                  <c:v>15.507210559075311</c:v>
                </c:pt>
                <c:pt idx="83">
                  <c:v>15.147369613245051</c:v>
                </c:pt>
                <c:pt idx="84">
                  <c:v>16.520920806148563</c:v>
                </c:pt>
                <c:pt idx="85">
                  <c:v>16.619141101632827</c:v>
                </c:pt>
                <c:pt idx="86">
                  <c:v>16.373870136521944</c:v>
                </c:pt>
                <c:pt idx="87">
                  <c:v>15.682865795945267</c:v>
                </c:pt>
                <c:pt idx="88">
                  <c:v>20.222529821118982</c:v>
                </c:pt>
                <c:pt idx="89">
                  <c:v>15.756458695044454</c:v>
                </c:pt>
                <c:pt idx="90">
                  <c:v>19.237778575579956</c:v>
                </c:pt>
                <c:pt idx="91">
                  <c:v>21.446847080567547</c:v>
                </c:pt>
                <c:pt idx="92">
                  <c:v>19.402445883674968</c:v>
                </c:pt>
                <c:pt idx="93">
                  <c:v>20.299395175780138</c:v>
                </c:pt>
                <c:pt idx="94">
                  <c:v>16.709422333229949</c:v>
                </c:pt>
                <c:pt idx="95">
                  <c:v>16.739590920759699</c:v>
                </c:pt>
                <c:pt idx="96">
                  <c:v>18.533399780967482</c:v>
                </c:pt>
                <c:pt idx="97">
                  <c:v>16.469648892628527</c:v>
                </c:pt>
                <c:pt idx="98">
                  <c:v>18.632284388894373</c:v>
                </c:pt>
                <c:pt idx="99">
                  <c:v>16.453669967149949</c:v>
                </c:pt>
                <c:pt idx="100">
                  <c:v>18.957582468799977</c:v>
                </c:pt>
                <c:pt idx="101">
                  <c:v>16.295953835555945</c:v>
                </c:pt>
                <c:pt idx="102">
                  <c:v>16.764998642109902</c:v>
                </c:pt>
              </c:numCache>
            </c:numRef>
          </c:xVal>
          <c:yVal>
            <c:numRef>
              <c:f>'Part K $ per sqft by regions'!$X$34:$X$136</c:f>
              <c:numCache>
                <c:formatCode>General</c:formatCode>
                <c:ptCount val="103"/>
                <c:pt idx="0">
                  <c:v>401.19402985074629</c:v>
                </c:pt>
                <c:pt idx="1">
                  <c:v>403.04007369875632</c:v>
                </c:pt>
                <c:pt idx="2">
                  <c:v>415.79679888656926</c:v>
                </c:pt>
                <c:pt idx="3">
                  <c:v>430.1445285615967</c:v>
                </c:pt>
                <c:pt idx="4">
                  <c:v>438.21742066171504</c:v>
                </c:pt>
                <c:pt idx="5">
                  <c:v>452.75590551181102</c:v>
                </c:pt>
                <c:pt idx="6">
                  <c:v>452.76988636363637</c:v>
                </c:pt>
                <c:pt idx="7">
                  <c:v>464.50482033304121</c:v>
                </c:pt>
                <c:pt idx="8">
                  <c:v>465.51724137931035</c:v>
                </c:pt>
                <c:pt idx="9">
                  <c:v>468.07359307359309</c:v>
                </c:pt>
                <c:pt idx="10">
                  <c:v>472.86184210526318</c:v>
                </c:pt>
                <c:pt idx="11">
                  <c:v>477.67145135566187</c:v>
                </c:pt>
                <c:pt idx="12">
                  <c:v>479.99599999999998</c:v>
                </c:pt>
                <c:pt idx="13">
                  <c:v>482.03221809169764</c:v>
                </c:pt>
                <c:pt idx="14">
                  <c:v>484.9726775956284</c:v>
                </c:pt>
                <c:pt idx="15">
                  <c:v>485.40856031128402</c:v>
                </c:pt>
                <c:pt idx="16">
                  <c:v>494.87554904831626</c:v>
                </c:pt>
                <c:pt idx="17">
                  <c:v>495.23364485981307</c:v>
                </c:pt>
                <c:pt idx="18">
                  <c:v>496.29963898916969</c:v>
                </c:pt>
                <c:pt idx="19">
                  <c:v>496.76294820717129</c:v>
                </c:pt>
                <c:pt idx="20">
                  <c:v>496.89440993788821</c:v>
                </c:pt>
                <c:pt idx="21">
                  <c:v>499.49949949949951</c:v>
                </c:pt>
                <c:pt idx="22">
                  <c:v>499.58649207443142</c:v>
                </c:pt>
                <c:pt idx="23">
                  <c:v>503.24675324675326</c:v>
                </c:pt>
                <c:pt idx="24">
                  <c:v>508.14111261872455</c:v>
                </c:pt>
                <c:pt idx="25">
                  <c:v>509.35374149659862</c:v>
                </c:pt>
                <c:pt idx="26">
                  <c:v>519.19720767888305</c:v>
                </c:pt>
                <c:pt idx="27">
                  <c:v>519.20693928128867</c:v>
                </c:pt>
                <c:pt idx="28">
                  <c:v>523.07692307692309</c:v>
                </c:pt>
                <c:pt idx="29">
                  <c:v>527.2363796133568</c:v>
                </c:pt>
                <c:pt idx="30">
                  <c:v>530.30303030303025</c:v>
                </c:pt>
                <c:pt idx="31">
                  <c:v>530.62000760745525</c:v>
                </c:pt>
                <c:pt idx="32">
                  <c:v>535.31073446327684</c:v>
                </c:pt>
                <c:pt idx="33">
                  <c:v>550.13927576601668</c:v>
                </c:pt>
                <c:pt idx="34">
                  <c:v>550.96280991735534</c:v>
                </c:pt>
                <c:pt idx="35">
                  <c:v>555</c:v>
                </c:pt>
                <c:pt idx="36">
                  <c:v>557.50798722044726</c:v>
                </c:pt>
                <c:pt idx="37">
                  <c:v>563.31309627059841</c:v>
                </c:pt>
                <c:pt idx="38">
                  <c:v>563.5593220338983</c:v>
                </c:pt>
                <c:pt idx="39">
                  <c:v>564.73829201101933</c:v>
                </c:pt>
                <c:pt idx="40">
                  <c:v>568.18181818181813</c:v>
                </c:pt>
                <c:pt idx="41">
                  <c:v>568.75041820006686</c:v>
                </c:pt>
                <c:pt idx="42">
                  <c:v>570.95238095238096</c:v>
                </c:pt>
                <c:pt idx="43">
                  <c:v>574.34402332361515</c:v>
                </c:pt>
                <c:pt idx="44">
                  <c:v>574.39824945295402</c:v>
                </c:pt>
                <c:pt idx="45">
                  <c:v>580.91182572614105</c:v>
                </c:pt>
                <c:pt idx="46">
                  <c:v>581.5644082582146</c:v>
                </c:pt>
                <c:pt idx="47">
                  <c:v>581.67141500474838</c:v>
                </c:pt>
                <c:pt idx="48">
                  <c:v>581.8476499189627</c:v>
                </c:pt>
                <c:pt idx="49">
                  <c:v>583.33333333333337</c:v>
                </c:pt>
                <c:pt idx="50">
                  <c:v>587.25490196078431</c:v>
                </c:pt>
                <c:pt idx="51">
                  <c:v>587.79956427015247</c:v>
                </c:pt>
                <c:pt idx="52">
                  <c:v>592.92035398230087</c:v>
                </c:pt>
                <c:pt idx="53">
                  <c:v>598.34177798249652</c:v>
                </c:pt>
                <c:pt idx="54">
                  <c:v>609.52380952380952</c:v>
                </c:pt>
                <c:pt idx="55">
                  <c:v>617.49116607773851</c:v>
                </c:pt>
                <c:pt idx="56">
                  <c:v>631.31313131313129</c:v>
                </c:pt>
                <c:pt idx="57">
                  <c:v>633.33333333333337</c:v>
                </c:pt>
                <c:pt idx="58">
                  <c:v>636.9426751592357</c:v>
                </c:pt>
                <c:pt idx="59">
                  <c:v>638.20422535211264</c:v>
                </c:pt>
                <c:pt idx="60">
                  <c:v>642.13062098501075</c:v>
                </c:pt>
                <c:pt idx="61">
                  <c:v>642.14285714285711</c:v>
                </c:pt>
                <c:pt idx="62">
                  <c:v>644.65251572327043</c:v>
                </c:pt>
                <c:pt idx="63">
                  <c:v>645.30551415797322</c:v>
                </c:pt>
                <c:pt idx="64">
                  <c:v>647.11274060494964</c:v>
                </c:pt>
                <c:pt idx="65">
                  <c:v>651.66908563134973</c:v>
                </c:pt>
                <c:pt idx="66">
                  <c:v>658.30218900160173</c:v>
                </c:pt>
                <c:pt idx="67">
                  <c:v>659.51932139491043</c:v>
                </c:pt>
                <c:pt idx="68">
                  <c:v>665.76576576576576</c:v>
                </c:pt>
                <c:pt idx="69">
                  <c:v>671.6796875</c:v>
                </c:pt>
                <c:pt idx="70">
                  <c:v>680.95238095238096</c:v>
                </c:pt>
                <c:pt idx="71">
                  <c:v>683.96946564885491</c:v>
                </c:pt>
                <c:pt idx="72">
                  <c:v>693.67283950617286</c:v>
                </c:pt>
                <c:pt idx="73">
                  <c:v>698.85641677255398</c:v>
                </c:pt>
                <c:pt idx="74">
                  <c:v>705.02645502645498</c:v>
                </c:pt>
                <c:pt idx="75">
                  <c:v>705.25737314526475</c:v>
                </c:pt>
                <c:pt idx="76">
                  <c:v>709.280303030303</c:v>
                </c:pt>
                <c:pt idx="77">
                  <c:v>713.65832235397454</c:v>
                </c:pt>
                <c:pt idx="78">
                  <c:v>720.39134912461384</c:v>
                </c:pt>
                <c:pt idx="79">
                  <c:v>722.10636079249218</c:v>
                </c:pt>
                <c:pt idx="80">
                  <c:v>736.86200378071828</c:v>
                </c:pt>
                <c:pt idx="81">
                  <c:v>741.67047010497492</c:v>
                </c:pt>
                <c:pt idx="82">
                  <c:v>748.2993197278912</c:v>
                </c:pt>
                <c:pt idx="83">
                  <c:v>759.50241879751206</c:v>
                </c:pt>
                <c:pt idx="84">
                  <c:v>762.24899598393574</c:v>
                </c:pt>
                <c:pt idx="85">
                  <c:v>774.90774907749073</c:v>
                </c:pt>
                <c:pt idx="86">
                  <c:v>787.27445394112056</c:v>
                </c:pt>
                <c:pt idx="87">
                  <c:v>788.46153846153845</c:v>
                </c:pt>
                <c:pt idx="88">
                  <c:v>789.85061511423555</c:v>
                </c:pt>
                <c:pt idx="89">
                  <c:v>795.74468085106378</c:v>
                </c:pt>
                <c:pt idx="90">
                  <c:v>821.23287671232879</c:v>
                </c:pt>
                <c:pt idx="91">
                  <c:v>831.2807881773399</c:v>
                </c:pt>
                <c:pt idx="92">
                  <c:v>841.37515078407716</c:v>
                </c:pt>
                <c:pt idx="93">
                  <c:v>845.7321848081441</c:v>
                </c:pt>
                <c:pt idx="94">
                  <c:v>847.3451327433628</c:v>
                </c:pt>
                <c:pt idx="95">
                  <c:v>868.51248642779592</c:v>
                </c:pt>
                <c:pt idx="96">
                  <c:v>884.70181503889364</c:v>
                </c:pt>
                <c:pt idx="97">
                  <c:v>916.83038637851996</c:v>
                </c:pt>
                <c:pt idx="98">
                  <c:v>918.36734693877554</c:v>
                </c:pt>
                <c:pt idx="99">
                  <c:v>924.2125984251968</c:v>
                </c:pt>
                <c:pt idx="100">
                  <c:v>1059.3971631205675</c:v>
                </c:pt>
                <c:pt idx="101">
                  <c:v>1077.5862068965516</c:v>
                </c:pt>
                <c:pt idx="102">
                  <c:v>1232.8767123287671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0-4747-A168-927DDF88E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888400"/>
        <c:axId val="1498274383"/>
      </c:scatterChart>
      <c:valAx>
        <c:axId val="50888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from ocean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74383"/>
        <c:crosses val="autoZero"/>
        <c:crossBetween val="midCat"/>
      </c:valAx>
      <c:valAx>
        <c:axId val="149827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per sqft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888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K $ per sqft by regions'!$N$33</c:f>
              <c:strCache>
                <c:ptCount val="1"/>
                <c:pt idx="0">
                  <c:v>Price per sqft South Bay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'Part K $ per sqft by regions'!$M$34:$M$304</c:f>
              <c:numCache>
                <c:formatCode>General</c:formatCode>
                <c:ptCount val="271"/>
                <c:pt idx="0">
                  <c:v>1.7706133649525286</c:v>
                </c:pt>
                <c:pt idx="1">
                  <c:v>2.0728835443903764</c:v>
                </c:pt>
                <c:pt idx="2">
                  <c:v>5.5157280571104454</c:v>
                </c:pt>
                <c:pt idx="3">
                  <c:v>4.855816234097361</c:v>
                </c:pt>
                <c:pt idx="4">
                  <c:v>4.6374849053061471</c:v>
                </c:pt>
                <c:pt idx="5">
                  <c:v>4.7795889276125658</c:v>
                </c:pt>
                <c:pt idx="6">
                  <c:v>4.625194259182865</c:v>
                </c:pt>
                <c:pt idx="7">
                  <c:v>4.8134024823140686</c:v>
                </c:pt>
                <c:pt idx="8">
                  <c:v>2.4573283519688998</c:v>
                </c:pt>
                <c:pt idx="9">
                  <c:v>4.1127833118215094</c:v>
                </c:pt>
                <c:pt idx="10">
                  <c:v>3.3150600132752688</c:v>
                </c:pt>
                <c:pt idx="11">
                  <c:v>4.6292653846270753</c:v>
                </c:pt>
                <c:pt idx="12">
                  <c:v>2.9736098672821987</c:v>
                </c:pt>
                <c:pt idx="13">
                  <c:v>3.7733778302849128</c:v>
                </c:pt>
                <c:pt idx="14">
                  <c:v>2.9484882768040572</c:v>
                </c:pt>
                <c:pt idx="15">
                  <c:v>4.6354003620158917</c:v>
                </c:pt>
                <c:pt idx="16">
                  <c:v>4.4830273052187231</c:v>
                </c:pt>
                <c:pt idx="17">
                  <c:v>4.7296313317003813</c:v>
                </c:pt>
                <c:pt idx="18">
                  <c:v>4.8286768278228589</c:v>
                </c:pt>
                <c:pt idx="19">
                  <c:v>4.75928563835211</c:v>
                </c:pt>
                <c:pt idx="20">
                  <c:v>4.4822228141300346</c:v>
                </c:pt>
                <c:pt idx="21">
                  <c:v>4.7855388991183681</c:v>
                </c:pt>
                <c:pt idx="22">
                  <c:v>7.1564659573223368</c:v>
                </c:pt>
                <c:pt idx="23">
                  <c:v>5.0907893268126756</c:v>
                </c:pt>
                <c:pt idx="24">
                  <c:v>4.5629662514964515</c:v>
                </c:pt>
                <c:pt idx="25">
                  <c:v>5.1884033541052039</c:v>
                </c:pt>
                <c:pt idx="26">
                  <c:v>4.4033482045492125</c:v>
                </c:pt>
                <c:pt idx="27">
                  <c:v>4.6297855582286571</c:v>
                </c:pt>
                <c:pt idx="28">
                  <c:v>3.5634394307490869</c:v>
                </c:pt>
                <c:pt idx="29">
                  <c:v>4.8648278112952568</c:v>
                </c:pt>
                <c:pt idx="30">
                  <c:v>5.020224544739059</c:v>
                </c:pt>
                <c:pt idx="31">
                  <c:v>4.436213327393185</c:v>
                </c:pt>
                <c:pt idx="32">
                  <c:v>2.8722872123009902</c:v>
                </c:pt>
                <c:pt idx="33">
                  <c:v>4.9529931015815603</c:v>
                </c:pt>
                <c:pt idx="34">
                  <c:v>3.5298703434413743</c:v>
                </c:pt>
                <c:pt idx="35">
                  <c:v>1.4834413263192225</c:v>
                </c:pt>
                <c:pt idx="36">
                  <c:v>1.1711723248929664</c:v>
                </c:pt>
                <c:pt idx="37">
                  <c:v>4.6031955423803828</c:v>
                </c:pt>
                <c:pt idx="38">
                  <c:v>4.1722308647022031</c:v>
                </c:pt>
                <c:pt idx="39">
                  <c:v>4.984746006564567</c:v>
                </c:pt>
                <c:pt idx="40">
                  <c:v>3.7900472031552468</c:v>
                </c:pt>
                <c:pt idx="41">
                  <c:v>4.6835278626840955</c:v>
                </c:pt>
                <c:pt idx="42">
                  <c:v>5.2540036091328348</c:v>
                </c:pt>
                <c:pt idx="43">
                  <c:v>4.4437079177076555</c:v>
                </c:pt>
                <c:pt idx="44">
                  <c:v>4.1715367593421835</c:v>
                </c:pt>
                <c:pt idx="45">
                  <c:v>3.8936215091611746</c:v>
                </c:pt>
                <c:pt idx="46">
                  <c:v>2.9859701164982893</c:v>
                </c:pt>
                <c:pt idx="47">
                  <c:v>4.8239686478809531</c:v>
                </c:pt>
                <c:pt idx="48">
                  <c:v>12.295136319183214</c:v>
                </c:pt>
                <c:pt idx="49">
                  <c:v>4.200400599425655</c:v>
                </c:pt>
                <c:pt idx="50">
                  <c:v>17.6993499206793</c:v>
                </c:pt>
                <c:pt idx="51">
                  <c:v>5.803382019034153</c:v>
                </c:pt>
                <c:pt idx="52">
                  <c:v>3.7359836958678891</c:v>
                </c:pt>
                <c:pt idx="53">
                  <c:v>4.9175560396714619</c:v>
                </c:pt>
                <c:pt idx="54">
                  <c:v>4.9896188513998947</c:v>
                </c:pt>
                <c:pt idx="55">
                  <c:v>4.0971910864741776</c:v>
                </c:pt>
                <c:pt idx="56">
                  <c:v>3.8632025432926156</c:v>
                </c:pt>
                <c:pt idx="57">
                  <c:v>2.7642161274432393</c:v>
                </c:pt>
                <c:pt idx="58">
                  <c:v>5.1852543225119607</c:v>
                </c:pt>
                <c:pt idx="59">
                  <c:v>3.700758926263362</c:v>
                </c:pt>
                <c:pt idx="60">
                  <c:v>6.6802480589449864</c:v>
                </c:pt>
                <c:pt idx="61">
                  <c:v>2.7834098659022928</c:v>
                </c:pt>
                <c:pt idx="62">
                  <c:v>17.530541588213175</c:v>
                </c:pt>
                <c:pt idx="63">
                  <c:v>3.8360050299265698</c:v>
                </c:pt>
                <c:pt idx="64">
                  <c:v>3.5337461941815227</c:v>
                </c:pt>
                <c:pt idx="65">
                  <c:v>2.3757468815437042</c:v>
                </c:pt>
                <c:pt idx="66">
                  <c:v>3.7789788930014065</c:v>
                </c:pt>
                <c:pt idx="67">
                  <c:v>1.5661729223060343</c:v>
                </c:pt>
                <c:pt idx="68">
                  <c:v>5.6875944364529794</c:v>
                </c:pt>
                <c:pt idx="69">
                  <c:v>5.6877340551513793</c:v>
                </c:pt>
                <c:pt idx="70">
                  <c:v>3.4892831333555501</c:v>
                </c:pt>
                <c:pt idx="71">
                  <c:v>4.5124548179513289</c:v>
                </c:pt>
                <c:pt idx="72">
                  <c:v>17.433178059361264</c:v>
                </c:pt>
                <c:pt idx="73">
                  <c:v>4.2053663822824383</c:v>
                </c:pt>
                <c:pt idx="74">
                  <c:v>3.3261955038872841</c:v>
                </c:pt>
                <c:pt idx="75">
                  <c:v>7.5163699922156582</c:v>
                </c:pt>
                <c:pt idx="76">
                  <c:v>3.946625255727819</c:v>
                </c:pt>
                <c:pt idx="77">
                  <c:v>6.903535646975774</c:v>
                </c:pt>
                <c:pt idx="78">
                  <c:v>3.4591897785905266</c:v>
                </c:pt>
                <c:pt idx="79">
                  <c:v>3.3280405550567185</c:v>
                </c:pt>
                <c:pt idx="80">
                  <c:v>6.3094358665330201</c:v>
                </c:pt>
                <c:pt idx="81">
                  <c:v>1.7723157326091186</c:v>
                </c:pt>
                <c:pt idx="82">
                  <c:v>7.1457137726879845</c:v>
                </c:pt>
                <c:pt idx="83">
                  <c:v>1.7508934012615349</c:v>
                </c:pt>
                <c:pt idx="84">
                  <c:v>0.69259960066692816</c:v>
                </c:pt>
                <c:pt idx="85">
                  <c:v>3.3940664279210884</c:v>
                </c:pt>
                <c:pt idx="86">
                  <c:v>7.5864016008649529</c:v>
                </c:pt>
                <c:pt idx="87">
                  <c:v>2.7704121711400878</c:v>
                </c:pt>
                <c:pt idx="88">
                  <c:v>0.89911670275331246</c:v>
                </c:pt>
                <c:pt idx="89">
                  <c:v>3.7196706061132891</c:v>
                </c:pt>
                <c:pt idx="90">
                  <c:v>5.3188473572932704</c:v>
                </c:pt>
                <c:pt idx="91">
                  <c:v>7.1064098164909648</c:v>
                </c:pt>
                <c:pt idx="92">
                  <c:v>9.1768520320297213</c:v>
                </c:pt>
                <c:pt idx="93">
                  <c:v>4.2555770503660924</c:v>
                </c:pt>
                <c:pt idx="94">
                  <c:v>5.6749054435097328</c:v>
                </c:pt>
                <c:pt idx="95">
                  <c:v>2.0607190672956728</c:v>
                </c:pt>
                <c:pt idx="96">
                  <c:v>1.3518308366402658</c:v>
                </c:pt>
                <c:pt idx="97">
                  <c:v>5.5746054382741086</c:v>
                </c:pt>
                <c:pt idx="98">
                  <c:v>1.6527705208974883</c:v>
                </c:pt>
                <c:pt idx="99">
                  <c:v>2.5442998167467232</c:v>
                </c:pt>
                <c:pt idx="100">
                  <c:v>3.2505405636905578</c:v>
                </c:pt>
                <c:pt idx="101">
                  <c:v>4.1430924328111614</c:v>
                </c:pt>
                <c:pt idx="102">
                  <c:v>0.64495910327833883</c:v>
                </c:pt>
                <c:pt idx="103">
                  <c:v>1.2252332969775528</c:v>
                </c:pt>
                <c:pt idx="104">
                  <c:v>5.6825338453004743</c:v>
                </c:pt>
                <c:pt idx="105">
                  <c:v>1.1882437158950037</c:v>
                </c:pt>
                <c:pt idx="106">
                  <c:v>5.803382019034153</c:v>
                </c:pt>
                <c:pt idx="107">
                  <c:v>4.5730741628140992</c:v>
                </c:pt>
                <c:pt idx="108">
                  <c:v>4.4841729133478783</c:v>
                </c:pt>
                <c:pt idx="109">
                  <c:v>7.3252071168569231</c:v>
                </c:pt>
                <c:pt idx="110">
                  <c:v>3.231302265319373</c:v>
                </c:pt>
                <c:pt idx="111">
                  <c:v>0.88996731090795778</c:v>
                </c:pt>
                <c:pt idx="112">
                  <c:v>7.5215313978434502</c:v>
                </c:pt>
                <c:pt idx="113">
                  <c:v>4.932142950380638</c:v>
                </c:pt>
                <c:pt idx="114">
                  <c:v>4.4048301910945034</c:v>
                </c:pt>
                <c:pt idx="115">
                  <c:v>4.307774754037407</c:v>
                </c:pt>
                <c:pt idx="116">
                  <c:v>4.845070250902622</c:v>
                </c:pt>
                <c:pt idx="117">
                  <c:v>2.8435639265739043</c:v>
                </c:pt>
                <c:pt idx="118">
                  <c:v>4.7286077494834577</c:v>
                </c:pt>
                <c:pt idx="119">
                  <c:v>4.822696746001875</c:v>
                </c:pt>
                <c:pt idx="120">
                  <c:v>3.7895227069540214</c:v>
                </c:pt>
                <c:pt idx="121">
                  <c:v>3.839145301439542</c:v>
                </c:pt>
                <c:pt idx="122">
                  <c:v>2.2771593227508879</c:v>
                </c:pt>
                <c:pt idx="123">
                  <c:v>2.6711208311925612</c:v>
                </c:pt>
                <c:pt idx="124">
                  <c:v>3.9522623818754798</c:v>
                </c:pt>
                <c:pt idx="125">
                  <c:v>4.390926972579372</c:v>
                </c:pt>
                <c:pt idx="126">
                  <c:v>2.691087903310148</c:v>
                </c:pt>
                <c:pt idx="127">
                  <c:v>4.2825810097717554</c:v>
                </c:pt>
                <c:pt idx="128">
                  <c:v>0.85449106348405368</c:v>
                </c:pt>
                <c:pt idx="129">
                  <c:v>2.5078826987541785</c:v>
                </c:pt>
                <c:pt idx="130">
                  <c:v>4.1414264280073354</c:v>
                </c:pt>
                <c:pt idx="131">
                  <c:v>5.8000728908555113</c:v>
                </c:pt>
                <c:pt idx="132">
                  <c:v>2.3277602257449401</c:v>
                </c:pt>
                <c:pt idx="133">
                  <c:v>1.0877683036502701</c:v>
                </c:pt>
                <c:pt idx="134">
                  <c:v>3.0529709846065307</c:v>
                </c:pt>
                <c:pt idx="135">
                  <c:v>2.7211543179376774</c:v>
                </c:pt>
                <c:pt idx="136">
                  <c:v>3.6216856998590741</c:v>
                </c:pt>
                <c:pt idx="137">
                  <c:v>5.8000728908555113</c:v>
                </c:pt>
                <c:pt idx="138">
                  <c:v>7.4846200062305979</c:v>
                </c:pt>
                <c:pt idx="139">
                  <c:v>3.3136499777404733</c:v>
                </c:pt>
                <c:pt idx="140">
                  <c:v>2.6000882067864426</c:v>
                </c:pt>
                <c:pt idx="141">
                  <c:v>1.0623717136717397</c:v>
                </c:pt>
                <c:pt idx="142">
                  <c:v>2.5374399304752506</c:v>
                </c:pt>
                <c:pt idx="143">
                  <c:v>3.7828749556671735</c:v>
                </c:pt>
                <c:pt idx="144">
                  <c:v>4.0372239800612295</c:v>
                </c:pt>
                <c:pt idx="145">
                  <c:v>2.4674258891470906</c:v>
                </c:pt>
                <c:pt idx="146">
                  <c:v>17.099452956003439</c:v>
                </c:pt>
                <c:pt idx="147">
                  <c:v>4.3436082350588645</c:v>
                </c:pt>
                <c:pt idx="148">
                  <c:v>2.1504356877330792</c:v>
                </c:pt>
                <c:pt idx="149">
                  <c:v>7.4846200062305979</c:v>
                </c:pt>
                <c:pt idx="150">
                  <c:v>3.2807859041669647</c:v>
                </c:pt>
                <c:pt idx="151">
                  <c:v>5.8000728908555113</c:v>
                </c:pt>
                <c:pt idx="152">
                  <c:v>1.052663460627637</c:v>
                </c:pt>
                <c:pt idx="153">
                  <c:v>1.508704061531454</c:v>
                </c:pt>
                <c:pt idx="154">
                  <c:v>3.9893269684890056</c:v>
                </c:pt>
                <c:pt idx="155">
                  <c:v>5.8000728908555113</c:v>
                </c:pt>
                <c:pt idx="156">
                  <c:v>0.42534202028338308</c:v>
                </c:pt>
                <c:pt idx="157">
                  <c:v>5.803382019034153</c:v>
                </c:pt>
                <c:pt idx="158">
                  <c:v>7.3762217370844567</c:v>
                </c:pt>
                <c:pt idx="159">
                  <c:v>3.0544307773077053</c:v>
                </c:pt>
                <c:pt idx="160">
                  <c:v>3.4614085014053648</c:v>
                </c:pt>
                <c:pt idx="161">
                  <c:v>0.54292271659560321</c:v>
                </c:pt>
                <c:pt idx="162">
                  <c:v>7.3762217370844567</c:v>
                </c:pt>
                <c:pt idx="163">
                  <c:v>1.2380094155722641</c:v>
                </c:pt>
                <c:pt idx="164">
                  <c:v>0.80688572666604053</c:v>
                </c:pt>
                <c:pt idx="165">
                  <c:v>0.48228171924834262</c:v>
                </c:pt>
                <c:pt idx="166">
                  <c:v>5.803382019034153</c:v>
                </c:pt>
                <c:pt idx="167">
                  <c:v>3.2377584096422183</c:v>
                </c:pt>
                <c:pt idx="168">
                  <c:v>5.6825338453004743</c:v>
                </c:pt>
                <c:pt idx="169">
                  <c:v>2.2029084140499382</c:v>
                </c:pt>
                <c:pt idx="170">
                  <c:v>5.8000728908555113</c:v>
                </c:pt>
                <c:pt idx="171">
                  <c:v>4.3277100550244061</c:v>
                </c:pt>
                <c:pt idx="172">
                  <c:v>1.1345813888792919</c:v>
                </c:pt>
                <c:pt idx="173">
                  <c:v>4.3647989503421174</c:v>
                </c:pt>
                <c:pt idx="174">
                  <c:v>9.2374788903729073</c:v>
                </c:pt>
                <c:pt idx="175">
                  <c:v>3.1823625335419043</c:v>
                </c:pt>
                <c:pt idx="176">
                  <c:v>0.75770436395026164</c:v>
                </c:pt>
                <c:pt idx="177">
                  <c:v>7.3762217370844567</c:v>
                </c:pt>
                <c:pt idx="178">
                  <c:v>3.0263455606253316</c:v>
                </c:pt>
                <c:pt idx="179">
                  <c:v>4.8587578040766033</c:v>
                </c:pt>
                <c:pt idx="180">
                  <c:v>2.7577979822078795</c:v>
                </c:pt>
                <c:pt idx="181">
                  <c:v>2.3230777639978388</c:v>
                </c:pt>
                <c:pt idx="182">
                  <c:v>5.803382019034153</c:v>
                </c:pt>
                <c:pt idx="183">
                  <c:v>3.7067068092189182</c:v>
                </c:pt>
                <c:pt idx="184">
                  <c:v>4.7689381904285231</c:v>
                </c:pt>
                <c:pt idx="185">
                  <c:v>1.3967884716658825</c:v>
                </c:pt>
                <c:pt idx="186">
                  <c:v>0.93919488000829299</c:v>
                </c:pt>
                <c:pt idx="187">
                  <c:v>6.8358868887698438</c:v>
                </c:pt>
                <c:pt idx="188">
                  <c:v>2.5356420355313469</c:v>
                </c:pt>
                <c:pt idx="189">
                  <c:v>0.50782470851944539</c:v>
                </c:pt>
                <c:pt idx="190">
                  <c:v>1.7706133649525286</c:v>
                </c:pt>
                <c:pt idx="191">
                  <c:v>7.4846200062305979</c:v>
                </c:pt>
                <c:pt idx="192">
                  <c:v>1.9228580322367206</c:v>
                </c:pt>
                <c:pt idx="193">
                  <c:v>3.7695988179463371</c:v>
                </c:pt>
                <c:pt idx="194">
                  <c:v>4.3972099195728003</c:v>
                </c:pt>
                <c:pt idx="195">
                  <c:v>2.9950942027214018</c:v>
                </c:pt>
                <c:pt idx="196">
                  <c:v>8.3734269797375074</c:v>
                </c:pt>
                <c:pt idx="197">
                  <c:v>5.8080203704929207</c:v>
                </c:pt>
                <c:pt idx="198">
                  <c:v>1.4996508887866553</c:v>
                </c:pt>
                <c:pt idx="199">
                  <c:v>7.6492422306951227</c:v>
                </c:pt>
                <c:pt idx="200">
                  <c:v>1.7237036470341791</c:v>
                </c:pt>
                <c:pt idx="201">
                  <c:v>2.7819541225694344</c:v>
                </c:pt>
                <c:pt idx="202">
                  <c:v>1.7262953755549821</c:v>
                </c:pt>
                <c:pt idx="203">
                  <c:v>2.6326008095886229</c:v>
                </c:pt>
                <c:pt idx="204">
                  <c:v>0.61948366854769188</c:v>
                </c:pt>
                <c:pt idx="205">
                  <c:v>0.36706316431345276</c:v>
                </c:pt>
                <c:pt idx="206">
                  <c:v>7.4846200062305979</c:v>
                </c:pt>
                <c:pt idx="207">
                  <c:v>7.4846200062305979</c:v>
                </c:pt>
                <c:pt idx="208">
                  <c:v>0.3077995005605112</c:v>
                </c:pt>
                <c:pt idx="209">
                  <c:v>11.600145781711023</c:v>
                </c:pt>
                <c:pt idx="210">
                  <c:v>4.3163546936179573</c:v>
                </c:pt>
                <c:pt idx="211">
                  <c:v>2.4118069682919967</c:v>
                </c:pt>
                <c:pt idx="212">
                  <c:v>7.609251891314325</c:v>
                </c:pt>
                <c:pt idx="213">
                  <c:v>3.9181963078947142</c:v>
                </c:pt>
                <c:pt idx="214">
                  <c:v>1.513849745184459</c:v>
                </c:pt>
                <c:pt idx="215">
                  <c:v>3.7976607158275657</c:v>
                </c:pt>
                <c:pt idx="216">
                  <c:v>2.1820026058174742</c:v>
                </c:pt>
                <c:pt idx="217">
                  <c:v>8.6444094899878134</c:v>
                </c:pt>
                <c:pt idx="218">
                  <c:v>4.0745003202640779</c:v>
                </c:pt>
                <c:pt idx="219">
                  <c:v>0.30825637835123731</c:v>
                </c:pt>
                <c:pt idx="220">
                  <c:v>4.9062000451414267</c:v>
                </c:pt>
                <c:pt idx="221">
                  <c:v>2.7725907704263371</c:v>
                </c:pt>
                <c:pt idx="222">
                  <c:v>7.9094636251883843</c:v>
                </c:pt>
                <c:pt idx="223">
                  <c:v>4.3001442867422401</c:v>
                </c:pt>
                <c:pt idx="224">
                  <c:v>1.1431424807314015</c:v>
                </c:pt>
                <c:pt idx="225">
                  <c:v>2.5654915432145335</c:v>
                </c:pt>
                <c:pt idx="226">
                  <c:v>2.3000733519794387</c:v>
                </c:pt>
                <c:pt idx="227">
                  <c:v>2.6682047795707327</c:v>
                </c:pt>
                <c:pt idx="228">
                  <c:v>2.5564836647897886</c:v>
                </c:pt>
                <c:pt idx="229">
                  <c:v>7.7004567192705524</c:v>
                </c:pt>
                <c:pt idx="230">
                  <c:v>7.5015551436423182</c:v>
                </c:pt>
                <c:pt idx="231">
                  <c:v>5.8000728908555113</c:v>
                </c:pt>
                <c:pt idx="232">
                  <c:v>5.803382019034153</c:v>
                </c:pt>
                <c:pt idx="233">
                  <c:v>3.5576267502286476</c:v>
                </c:pt>
                <c:pt idx="234">
                  <c:v>2.5997699587615739</c:v>
                </c:pt>
                <c:pt idx="235">
                  <c:v>8.6267686463895608</c:v>
                </c:pt>
                <c:pt idx="236">
                  <c:v>5.0317653536949365</c:v>
                </c:pt>
                <c:pt idx="237">
                  <c:v>2.8297314482345639</c:v>
                </c:pt>
                <c:pt idx="238">
                  <c:v>2.4733913800458187</c:v>
                </c:pt>
                <c:pt idx="239">
                  <c:v>3.7037187886587466</c:v>
                </c:pt>
                <c:pt idx="240">
                  <c:v>1.0763870646253242</c:v>
                </c:pt>
                <c:pt idx="241">
                  <c:v>0.52369150603757886</c:v>
                </c:pt>
                <c:pt idx="242">
                  <c:v>1.9146948970361084</c:v>
                </c:pt>
                <c:pt idx="243">
                  <c:v>1.3035315653464221</c:v>
                </c:pt>
                <c:pt idx="244">
                  <c:v>1.6379056200541882</c:v>
                </c:pt>
                <c:pt idx="245">
                  <c:v>2.6975368112527107</c:v>
                </c:pt>
                <c:pt idx="246">
                  <c:v>0.48505205477942681</c:v>
                </c:pt>
                <c:pt idx="247">
                  <c:v>0.42582633034920603</c:v>
                </c:pt>
                <c:pt idx="248">
                  <c:v>2.843728277791536</c:v>
                </c:pt>
                <c:pt idx="249">
                  <c:v>5.6825338453004743</c:v>
                </c:pt>
                <c:pt idx="250">
                  <c:v>7.6843685604070204</c:v>
                </c:pt>
                <c:pt idx="251">
                  <c:v>5.6827329952598227</c:v>
                </c:pt>
                <c:pt idx="252">
                  <c:v>0.81010339272617227</c:v>
                </c:pt>
                <c:pt idx="253">
                  <c:v>1.0066511407995262</c:v>
                </c:pt>
                <c:pt idx="254">
                  <c:v>3.0674900175606226</c:v>
                </c:pt>
                <c:pt idx="255">
                  <c:v>1.6505829043761568</c:v>
                </c:pt>
                <c:pt idx="256">
                  <c:v>1.7352693989316161</c:v>
                </c:pt>
                <c:pt idx="257">
                  <c:v>1.3807433920021202</c:v>
                </c:pt>
                <c:pt idx="258">
                  <c:v>5.6827329952598227</c:v>
                </c:pt>
                <c:pt idx="259">
                  <c:v>2.3420301326450517</c:v>
                </c:pt>
                <c:pt idx="260">
                  <c:v>8.7412899993521016</c:v>
                </c:pt>
                <c:pt idx="261">
                  <c:v>5.6849885610630224</c:v>
                </c:pt>
                <c:pt idx="262">
                  <c:v>0.24232584422235148</c:v>
                </c:pt>
                <c:pt idx="263">
                  <c:v>8.3573445855225224</c:v>
                </c:pt>
                <c:pt idx="264">
                  <c:v>2.784596755747843</c:v>
                </c:pt>
                <c:pt idx="265">
                  <c:v>5.6820101087665007</c:v>
                </c:pt>
                <c:pt idx="266">
                  <c:v>1.5032559100398075</c:v>
                </c:pt>
                <c:pt idx="267">
                  <c:v>5.6827329952598227</c:v>
                </c:pt>
                <c:pt idx="268">
                  <c:v>0.92579536395676709</c:v>
                </c:pt>
                <c:pt idx="269">
                  <c:v>7.4693203668176302</c:v>
                </c:pt>
                <c:pt idx="270">
                  <c:v>7.4693203668176302</c:v>
                </c:pt>
              </c:numCache>
            </c:numRef>
          </c:xVal>
          <c:yVal>
            <c:numRef>
              <c:f>'Part K $ per sqft by regions'!$N$34:$N$304</c:f>
              <c:numCache>
                <c:formatCode>General</c:formatCode>
                <c:ptCount val="271"/>
                <c:pt idx="0">
                  <c:v>88.851851851851848</c:v>
                </c:pt>
                <c:pt idx="1">
                  <c:v>167.59027529495887</c:v>
                </c:pt>
                <c:pt idx="2">
                  <c:v>274.00548696844993</c:v>
                </c:pt>
                <c:pt idx="3">
                  <c:v>335.96774193548384</c:v>
                </c:pt>
                <c:pt idx="4">
                  <c:v>372.01884920634922</c:v>
                </c:pt>
                <c:pt idx="5">
                  <c:v>376.02739726027397</c:v>
                </c:pt>
                <c:pt idx="6">
                  <c:v>387.80487804878049</c:v>
                </c:pt>
                <c:pt idx="7">
                  <c:v>404.39687590396295</c:v>
                </c:pt>
                <c:pt idx="8">
                  <c:v>407.60268714011517</c:v>
                </c:pt>
                <c:pt idx="9">
                  <c:v>413.44827586206895</c:v>
                </c:pt>
                <c:pt idx="10">
                  <c:v>413.89710230632761</c:v>
                </c:pt>
                <c:pt idx="11">
                  <c:v>416.66666666666669</c:v>
                </c:pt>
                <c:pt idx="12">
                  <c:v>424</c:v>
                </c:pt>
                <c:pt idx="13">
                  <c:v>433.02180685358258</c:v>
                </c:pt>
                <c:pt idx="14">
                  <c:v>437.10539096648859</c:v>
                </c:pt>
                <c:pt idx="15">
                  <c:v>439.42857142857144</c:v>
                </c:pt>
                <c:pt idx="16">
                  <c:v>445.07974721637078</c:v>
                </c:pt>
                <c:pt idx="17">
                  <c:v>446.72131147540983</c:v>
                </c:pt>
                <c:pt idx="18">
                  <c:v>450.96774193548384</c:v>
                </c:pt>
                <c:pt idx="19">
                  <c:v>459.7690700104493</c:v>
                </c:pt>
                <c:pt idx="20">
                  <c:v>460.12269938650309</c:v>
                </c:pt>
                <c:pt idx="21">
                  <c:v>461.23650637880274</c:v>
                </c:pt>
                <c:pt idx="22">
                  <c:v>462.25050621926528</c:v>
                </c:pt>
                <c:pt idx="23">
                  <c:v>467.93948126801155</c:v>
                </c:pt>
                <c:pt idx="24">
                  <c:v>472.93603061782397</c:v>
                </c:pt>
                <c:pt idx="25">
                  <c:v>474.13793103448273</c:v>
                </c:pt>
                <c:pt idx="26">
                  <c:v>482.39148239148238</c:v>
                </c:pt>
                <c:pt idx="27">
                  <c:v>482.67526188557616</c:v>
                </c:pt>
                <c:pt idx="28">
                  <c:v>483.5164835164835</c:v>
                </c:pt>
                <c:pt idx="29">
                  <c:v>489.18156161806206</c:v>
                </c:pt>
                <c:pt idx="30">
                  <c:v>489.61424332344211</c:v>
                </c:pt>
                <c:pt idx="31">
                  <c:v>492.12507237984943</c:v>
                </c:pt>
                <c:pt idx="32">
                  <c:v>493.68421052631578</c:v>
                </c:pt>
                <c:pt idx="33">
                  <c:v>493.87755102040819</c:v>
                </c:pt>
                <c:pt idx="34">
                  <c:v>495.04950495049508</c:v>
                </c:pt>
                <c:pt idx="35">
                  <c:v>495.76271186440675</c:v>
                </c:pt>
                <c:pt idx="36">
                  <c:v>498.47250509164968</c:v>
                </c:pt>
                <c:pt idx="37">
                  <c:v>500.87108013937285</c:v>
                </c:pt>
                <c:pt idx="38">
                  <c:v>506.97674418604652</c:v>
                </c:pt>
                <c:pt idx="39">
                  <c:v>511.74698795180723</c:v>
                </c:pt>
                <c:pt idx="40">
                  <c:v>512.6658624849216</c:v>
                </c:pt>
                <c:pt idx="41">
                  <c:v>513.82978723404256</c:v>
                </c:pt>
                <c:pt idx="42">
                  <c:v>513.90922401171304</c:v>
                </c:pt>
                <c:pt idx="43">
                  <c:v>517.28971962616822</c:v>
                </c:pt>
                <c:pt idx="44">
                  <c:v>520.74418604651157</c:v>
                </c:pt>
                <c:pt idx="45">
                  <c:v>522.08646616541353</c:v>
                </c:pt>
                <c:pt idx="46">
                  <c:v>525</c:v>
                </c:pt>
                <c:pt idx="47">
                  <c:v>526.31578947368416</c:v>
                </c:pt>
                <c:pt idx="48">
                  <c:v>528.64259028642596</c:v>
                </c:pt>
                <c:pt idx="49">
                  <c:v>530</c:v>
                </c:pt>
                <c:pt idx="50">
                  <c:v>531.171875</c:v>
                </c:pt>
                <c:pt idx="51">
                  <c:v>531.34110787172017</c:v>
                </c:pt>
                <c:pt idx="52">
                  <c:v>534.09710856519371</c:v>
                </c:pt>
                <c:pt idx="53">
                  <c:v>535.39518900343637</c:v>
                </c:pt>
                <c:pt idx="54">
                  <c:v>538.70967741935488</c:v>
                </c:pt>
                <c:pt idx="55">
                  <c:v>539.88480921526275</c:v>
                </c:pt>
                <c:pt idx="56">
                  <c:v>539.97194950911637</c:v>
                </c:pt>
                <c:pt idx="57">
                  <c:v>541.70008019246188</c:v>
                </c:pt>
                <c:pt idx="58">
                  <c:v>548.01097393689986</c:v>
                </c:pt>
                <c:pt idx="59">
                  <c:v>551.14988104678821</c:v>
                </c:pt>
                <c:pt idx="60">
                  <c:v>555.44444444444446</c:v>
                </c:pt>
                <c:pt idx="61">
                  <c:v>563.15789473684208</c:v>
                </c:pt>
                <c:pt idx="62">
                  <c:v>569.20952709699691</c:v>
                </c:pt>
                <c:pt idx="63">
                  <c:v>571.20500782472618</c:v>
                </c:pt>
                <c:pt idx="64">
                  <c:v>574.82732156561781</c:v>
                </c:pt>
                <c:pt idx="65">
                  <c:v>575.75757575757575</c:v>
                </c:pt>
                <c:pt idx="66">
                  <c:v>576.37647058823529</c:v>
                </c:pt>
                <c:pt idx="67">
                  <c:v>581.74904942965782</c:v>
                </c:pt>
                <c:pt idx="68">
                  <c:v>588.55700462768198</c:v>
                </c:pt>
                <c:pt idx="69">
                  <c:v>589.79763912310284</c:v>
                </c:pt>
                <c:pt idx="70">
                  <c:v>592.96097934200463</c:v>
                </c:pt>
                <c:pt idx="71">
                  <c:v>594.71074380165294</c:v>
                </c:pt>
                <c:pt idx="72">
                  <c:v>595.13651877133111</c:v>
                </c:pt>
                <c:pt idx="73">
                  <c:v>595.33267130089371</c:v>
                </c:pt>
                <c:pt idx="74">
                  <c:v>595.371407241508</c:v>
                </c:pt>
                <c:pt idx="75">
                  <c:v>596.02649006622516</c:v>
                </c:pt>
                <c:pt idx="76">
                  <c:v>597.98361688720854</c:v>
                </c:pt>
                <c:pt idx="77">
                  <c:v>602.53968253968253</c:v>
                </c:pt>
                <c:pt idx="78">
                  <c:v>604.13476263399696</c:v>
                </c:pt>
                <c:pt idx="79">
                  <c:v>604.39560439560444</c:v>
                </c:pt>
                <c:pt idx="80">
                  <c:v>610</c:v>
                </c:pt>
                <c:pt idx="81">
                  <c:v>614.75409836065569</c:v>
                </c:pt>
                <c:pt idx="82">
                  <c:v>615.45981173063001</c:v>
                </c:pt>
                <c:pt idx="83">
                  <c:v>616.49659863945578</c:v>
                </c:pt>
                <c:pt idx="84">
                  <c:v>616.52219482120836</c:v>
                </c:pt>
                <c:pt idx="85">
                  <c:v>617.28395061728395</c:v>
                </c:pt>
                <c:pt idx="86">
                  <c:v>619.65811965811963</c:v>
                </c:pt>
                <c:pt idx="87">
                  <c:v>619.83471074380168</c:v>
                </c:pt>
                <c:pt idx="88">
                  <c:v>622</c:v>
                </c:pt>
                <c:pt idx="89">
                  <c:v>625.17006802721085</c:v>
                </c:pt>
                <c:pt idx="90">
                  <c:v>625.4320987654321</c:v>
                </c:pt>
                <c:pt idx="91">
                  <c:v>628.36588868940748</c:v>
                </c:pt>
                <c:pt idx="92">
                  <c:v>631.4856998228297</c:v>
                </c:pt>
                <c:pt idx="93">
                  <c:v>632.6548672566372</c:v>
                </c:pt>
                <c:pt idx="94">
                  <c:v>633.91402535657687</c:v>
                </c:pt>
                <c:pt idx="95">
                  <c:v>636.231884057971</c:v>
                </c:pt>
                <c:pt idx="96">
                  <c:v>637.22803823395543</c:v>
                </c:pt>
                <c:pt idx="97">
                  <c:v>637.77372262773724</c:v>
                </c:pt>
                <c:pt idx="98">
                  <c:v>640.3415154749199</c:v>
                </c:pt>
                <c:pt idx="99">
                  <c:v>641.24783362218375</c:v>
                </c:pt>
                <c:pt idx="100">
                  <c:v>643.7930250189537</c:v>
                </c:pt>
                <c:pt idx="101">
                  <c:v>644.73684210526312</c:v>
                </c:pt>
                <c:pt idx="102">
                  <c:v>648.17518248175179</c:v>
                </c:pt>
                <c:pt idx="103">
                  <c:v>649.45652173913038</c:v>
                </c:pt>
                <c:pt idx="104">
                  <c:v>653.45699831365937</c:v>
                </c:pt>
                <c:pt idx="105">
                  <c:v>660.35054476551397</c:v>
                </c:pt>
                <c:pt idx="106">
                  <c:v>664.53965360072925</c:v>
                </c:pt>
                <c:pt idx="107">
                  <c:v>671.1462450592885</c:v>
                </c:pt>
                <c:pt idx="108">
                  <c:v>678.91373801916927</c:v>
                </c:pt>
                <c:pt idx="109">
                  <c:v>681.63592622293504</c:v>
                </c:pt>
                <c:pt idx="110">
                  <c:v>695.09516837481704</c:v>
                </c:pt>
                <c:pt idx="111">
                  <c:v>698.0161645848641</c:v>
                </c:pt>
                <c:pt idx="112">
                  <c:v>699.37694704049841</c:v>
                </c:pt>
                <c:pt idx="113">
                  <c:v>700.33955857385399</c:v>
                </c:pt>
                <c:pt idx="114">
                  <c:v>703.06038047973527</c:v>
                </c:pt>
                <c:pt idx="115">
                  <c:v>709.81507823613083</c:v>
                </c:pt>
                <c:pt idx="116">
                  <c:v>713.39285714285711</c:v>
                </c:pt>
                <c:pt idx="117">
                  <c:v>713.53383458646613</c:v>
                </c:pt>
                <c:pt idx="118">
                  <c:v>714.51612903225805</c:v>
                </c:pt>
                <c:pt idx="119">
                  <c:v>714.92805755395682</c:v>
                </c:pt>
                <c:pt idx="120">
                  <c:v>718.80650994575046</c:v>
                </c:pt>
                <c:pt idx="121">
                  <c:v>719.1873589164785</c:v>
                </c:pt>
                <c:pt idx="122">
                  <c:v>720.13651877133111</c:v>
                </c:pt>
                <c:pt idx="123">
                  <c:v>721.3067360508818</c:v>
                </c:pt>
                <c:pt idx="124">
                  <c:v>731.37973137973142</c:v>
                </c:pt>
                <c:pt idx="125">
                  <c:v>732.43647234678622</c:v>
                </c:pt>
                <c:pt idx="126">
                  <c:v>733.85518590998038</c:v>
                </c:pt>
                <c:pt idx="127">
                  <c:v>739.94252873563221</c:v>
                </c:pt>
                <c:pt idx="128">
                  <c:v>741.17981025793063</c:v>
                </c:pt>
                <c:pt idx="129">
                  <c:v>742.02715503631191</c:v>
                </c:pt>
                <c:pt idx="130">
                  <c:v>745.83783783783781</c:v>
                </c:pt>
                <c:pt idx="131">
                  <c:v>749.53095684802997</c:v>
                </c:pt>
                <c:pt idx="132">
                  <c:v>750</c:v>
                </c:pt>
                <c:pt idx="133">
                  <c:v>752.76405551634912</c:v>
                </c:pt>
                <c:pt idx="134">
                  <c:v>753.17946302402265</c:v>
                </c:pt>
                <c:pt idx="135">
                  <c:v>762.45210727969345</c:v>
                </c:pt>
                <c:pt idx="136">
                  <c:v>768.3239364428498</c:v>
                </c:pt>
                <c:pt idx="137">
                  <c:v>772.56740914419697</c:v>
                </c:pt>
                <c:pt idx="138">
                  <c:v>772.61904761904759</c:v>
                </c:pt>
                <c:pt idx="139">
                  <c:v>772.9036108624291</c:v>
                </c:pt>
                <c:pt idx="140">
                  <c:v>776.22377622377621</c:v>
                </c:pt>
                <c:pt idx="141">
                  <c:v>778.91714520098446</c:v>
                </c:pt>
                <c:pt idx="142">
                  <c:v>780.3227485684539</c:v>
                </c:pt>
                <c:pt idx="143">
                  <c:v>780.63943161634108</c:v>
                </c:pt>
                <c:pt idx="144">
                  <c:v>782.18884120171674</c:v>
                </c:pt>
                <c:pt idx="145">
                  <c:v>782.19533275713047</c:v>
                </c:pt>
                <c:pt idx="146">
                  <c:v>787.23404255319144</c:v>
                </c:pt>
                <c:pt idx="147">
                  <c:v>791.51943462897532</c:v>
                </c:pt>
                <c:pt idx="148">
                  <c:v>791.55606860158309</c:v>
                </c:pt>
                <c:pt idx="149">
                  <c:v>793.65079365079362</c:v>
                </c:pt>
                <c:pt idx="150">
                  <c:v>796.17834394904457</c:v>
                </c:pt>
                <c:pt idx="151">
                  <c:v>797.37335834896805</c:v>
                </c:pt>
                <c:pt idx="152">
                  <c:v>798.37702871410738</c:v>
                </c:pt>
                <c:pt idx="153">
                  <c:v>798.75</c:v>
                </c:pt>
                <c:pt idx="154">
                  <c:v>801.83161512027493</c:v>
                </c:pt>
                <c:pt idx="155">
                  <c:v>807.21747388414053</c:v>
                </c:pt>
                <c:pt idx="156">
                  <c:v>807.24876441515653</c:v>
                </c:pt>
                <c:pt idx="157">
                  <c:v>810.18518518518522</c:v>
                </c:pt>
                <c:pt idx="158">
                  <c:v>814.28571428571433</c:v>
                </c:pt>
                <c:pt idx="159">
                  <c:v>816.05113636363637</c:v>
                </c:pt>
                <c:pt idx="160">
                  <c:v>816.09195402298849</c:v>
                </c:pt>
                <c:pt idx="161">
                  <c:v>823.9104829210836</c:v>
                </c:pt>
                <c:pt idx="162">
                  <c:v>828.57142857142856</c:v>
                </c:pt>
                <c:pt idx="163">
                  <c:v>830.8243727598566</c:v>
                </c:pt>
                <c:pt idx="164">
                  <c:v>831.06575963718819</c:v>
                </c:pt>
                <c:pt idx="165">
                  <c:v>831.82640144665459</c:v>
                </c:pt>
                <c:pt idx="166">
                  <c:v>832.40740740740739</c:v>
                </c:pt>
                <c:pt idx="167">
                  <c:v>833.33333333333337</c:v>
                </c:pt>
                <c:pt idx="168">
                  <c:v>834.57019171304887</c:v>
                </c:pt>
                <c:pt idx="169">
                  <c:v>836.30686886708293</c:v>
                </c:pt>
                <c:pt idx="170">
                  <c:v>840.18691588785043</c:v>
                </c:pt>
                <c:pt idx="171">
                  <c:v>842.67192784667418</c:v>
                </c:pt>
                <c:pt idx="172">
                  <c:v>843.07228915662654</c:v>
                </c:pt>
                <c:pt idx="173">
                  <c:v>845.49071618037135</c:v>
                </c:pt>
                <c:pt idx="174">
                  <c:v>852.20500595947556</c:v>
                </c:pt>
                <c:pt idx="175">
                  <c:v>855.10349750178443</c:v>
                </c:pt>
                <c:pt idx="176">
                  <c:v>866.15797071561144</c:v>
                </c:pt>
                <c:pt idx="177">
                  <c:v>870.9677419354839</c:v>
                </c:pt>
                <c:pt idx="178">
                  <c:v>871.04072398190044</c:v>
                </c:pt>
                <c:pt idx="179">
                  <c:v>871.58469945355193</c:v>
                </c:pt>
                <c:pt idx="180">
                  <c:v>872.86019971469329</c:v>
                </c:pt>
                <c:pt idx="181">
                  <c:v>875</c:v>
                </c:pt>
                <c:pt idx="182">
                  <c:v>879.24970691676435</c:v>
                </c:pt>
                <c:pt idx="183">
                  <c:v>879.4788273615635</c:v>
                </c:pt>
                <c:pt idx="184">
                  <c:v>879.64774951076322</c:v>
                </c:pt>
                <c:pt idx="185">
                  <c:v>881.70259812050858</c:v>
                </c:pt>
                <c:pt idx="186">
                  <c:v>882.63821532492727</c:v>
                </c:pt>
                <c:pt idx="187">
                  <c:v>884.65553235908146</c:v>
                </c:pt>
                <c:pt idx="188">
                  <c:v>885.20801232665644</c:v>
                </c:pt>
                <c:pt idx="189">
                  <c:v>886.79914833215048</c:v>
                </c:pt>
                <c:pt idx="190">
                  <c:v>888.51851851851848</c:v>
                </c:pt>
                <c:pt idx="191">
                  <c:v>889.97214484679671</c:v>
                </c:pt>
                <c:pt idx="192">
                  <c:v>904.53460620525061</c:v>
                </c:pt>
                <c:pt idx="193">
                  <c:v>905.27182866556836</c:v>
                </c:pt>
                <c:pt idx="194">
                  <c:v>909.63855421686742</c:v>
                </c:pt>
                <c:pt idx="195">
                  <c:v>913.63787929309774</c:v>
                </c:pt>
                <c:pt idx="196">
                  <c:v>913.71850343598885</c:v>
                </c:pt>
                <c:pt idx="197">
                  <c:v>916.42924976258314</c:v>
                </c:pt>
                <c:pt idx="198">
                  <c:v>919.55787534540991</c:v>
                </c:pt>
                <c:pt idx="199">
                  <c:v>920.24539877300617</c:v>
                </c:pt>
                <c:pt idx="200">
                  <c:v>922.07792207792204</c:v>
                </c:pt>
                <c:pt idx="201">
                  <c:v>925.92592592592598</c:v>
                </c:pt>
                <c:pt idx="202">
                  <c:v>927.04460966542752</c:v>
                </c:pt>
                <c:pt idx="203">
                  <c:v>929.41673710904479</c:v>
                </c:pt>
                <c:pt idx="204">
                  <c:v>935.25449101796403</c:v>
                </c:pt>
                <c:pt idx="205">
                  <c:v>936.6804046459348</c:v>
                </c:pt>
                <c:pt idx="206">
                  <c:v>938.82352941176475</c:v>
                </c:pt>
                <c:pt idx="207">
                  <c:v>944.36717663421416</c:v>
                </c:pt>
                <c:pt idx="208">
                  <c:v>944.60736396220273</c:v>
                </c:pt>
                <c:pt idx="209">
                  <c:v>948.71794871794873</c:v>
                </c:pt>
                <c:pt idx="210">
                  <c:v>949.05044955044957</c:v>
                </c:pt>
                <c:pt idx="211">
                  <c:v>964.32889963724301</c:v>
                </c:pt>
                <c:pt idx="212">
                  <c:v>983.68191220409096</c:v>
                </c:pt>
                <c:pt idx="213">
                  <c:v>984.66626578472642</c:v>
                </c:pt>
                <c:pt idx="214">
                  <c:v>985.0993377483444</c:v>
                </c:pt>
                <c:pt idx="215">
                  <c:v>988.46787479406919</c:v>
                </c:pt>
                <c:pt idx="216">
                  <c:v>989.74177573399368</c:v>
                </c:pt>
                <c:pt idx="217">
                  <c:v>992.24497912109769</c:v>
                </c:pt>
                <c:pt idx="218">
                  <c:v>998.19270833333337</c:v>
                </c:pt>
                <c:pt idx="219">
                  <c:v>1000.3855050115651</c:v>
                </c:pt>
                <c:pt idx="220">
                  <c:v>1003.0864197530864</c:v>
                </c:pt>
                <c:pt idx="221">
                  <c:v>1008.3378160301237</c:v>
                </c:pt>
                <c:pt idx="222">
                  <c:v>1009.5613048368954</c:v>
                </c:pt>
                <c:pt idx="223">
                  <c:v>1012.2774708410068</c:v>
                </c:pt>
                <c:pt idx="224">
                  <c:v>1014.6103896103896</c:v>
                </c:pt>
                <c:pt idx="225">
                  <c:v>1016.7322834645669</c:v>
                </c:pt>
                <c:pt idx="226">
                  <c:v>1019.8871271163665</c:v>
                </c:pt>
                <c:pt idx="227">
                  <c:v>1026.9179004037685</c:v>
                </c:pt>
                <c:pt idx="228">
                  <c:v>1032.2047894302229</c:v>
                </c:pt>
                <c:pt idx="229">
                  <c:v>1041.6661458333333</c:v>
                </c:pt>
                <c:pt idx="230">
                  <c:v>1043.6660268714011</c:v>
                </c:pt>
                <c:pt idx="231">
                  <c:v>1047.4020054694622</c:v>
                </c:pt>
                <c:pt idx="232">
                  <c:v>1068.3229813664595</c:v>
                </c:pt>
                <c:pt idx="233">
                  <c:v>1073.0136005726556</c:v>
                </c:pt>
                <c:pt idx="234">
                  <c:v>1073.3452593917709</c:v>
                </c:pt>
                <c:pt idx="235">
                  <c:v>1079.7297297297298</c:v>
                </c:pt>
                <c:pt idx="236">
                  <c:v>1089.3485915492959</c:v>
                </c:pt>
                <c:pt idx="237">
                  <c:v>1092.6902788244161</c:v>
                </c:pt>
                <c:pt idx="238">
                  <c:v>1110.2222222222222</c:v>
                </c:pt>
                <c:pt idx="239">
                  <c:v>1117.1052631578948</c:v>
                </c:pt>
                <c:pt idx="240">
                  <c:v>1127.0588235294117</c:v>
                </c:pt>
                <c:pt idx="241">
                  <c:v>1146.2380784175202</c:v>
                </c:pt>
                <c:pt idx="242">
                  <c:v>1146.4968152866243</c:v>
                </c:pt>
                <c:pt idx="243">
                  <c:v>1152.5974025974026</c:v>
                </c:pt>
                <c:pt idx="244">
                  <c:v>1155.7023114046228</c:v>
                </c:pt>
                <c:pt idx="245">
                  <c:v>1161.6176470588234</c:v>
                </c:pt>
                <c:pt idx="246">
                  <c:v>1173.6762481089258</c:v>
                </c:pt>
                <c:pt idx="247">
                  <c:v>1178.3021960013111</c:v>
                </c:pt>
                <c:pt idx="248">
                  <c:v>1197.1252566735113</c:v>
                </c:pt>
                <c:pt idx="249">
                  <c:v>1201.9230769230769</c:v>
                </c:pt>
                <c:pt idx="250">
                  <c:v>1203.7937743190662</c:v>
                </c:pt>
                <c:pt idx="251">
                  <c:v>1211.9876597620098</c:v>
                </c:pt>
                <c:pt idx="252">
                  <c:v>1212.614798128574</c:v>
                </c:pt>
                <c:pt idx="253">
                  <c:v>1217.391304347826</c:v>
                </c:pt>
                <c:pt idx="254">
                  <c:v>1233.7962962962963</c:v>
                </c:pt>
                <c:pt idx="255">
                  <c:v>1238.322211630124</c:v>
                </c:pt>
                <c:pt idx="256">
                  <c:v>1294.6428571428571</c:v>
                </c:pt>
                <c:pt idx="257">
                  <c:v>1336.405529953917</c:v>
                </c:pt>
                <c:pt idx="258">
                  <c:v>1348.3796296296296</c:v>
                </c:pt>
                <c:pt idx="259">
                  <c:v>1353.3284564740306</c:v>
                </c:pt>
                <c:pt idx="260">
                  <c:v>1377.0685579196218</c:v>
                </c:pt>
                <c:pt idx="261">
                  <c:v>1393.4129569308723</c:v>
                </c:pt>
                <c:pt idx="262">
                  <c:v>1441.6775884665792</c:v>
                </c:pt>
                <c:pt idx="263">
                  <c:v>1463.6246233318984</c:v>
                </c:pt>
                <c:pt idx="264">
                  <c:v>1532.051282051282</c:v>
                </c:pt>
                <c:pt idx="265">
                  <c:v>1618.5276505811905</c:v>
                </c:pt>
                <c:pt idx="266">
                  <c:v>1683.5585585585586</c:v>
                </c:pt>
                <c:pt idx="267">
                  <c:v>1720.1834862385322</c:v>
                </c:pt>
                <c:pt idx="268">
                  <c:v>1746.1074038767081</c:v>
                </c:pt>
                <c:pt idx="269">
                  <c:v>1912.0458891013384</c:v>
                </c:pt>
                <c:pt idx="270">
                  <c:v>2518.2481751824816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18-4B1C-A8EB-94B008D3F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046432"/>
        <c:axId val="554046016"/>
      </c:scatterChart>
      <c:valAx>
        <c:axId val="554046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from ocean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046016"/>
        <c:crosses val="autoZero"/>
        <c:crossBetween val="midCat"/>
      </c:valAx>
      <c:valAx>
        <c:axId val="55404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  <a:r>
                  <a:rPr lang="en-US" baseline="0"/>
                  <a:t> per sqft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046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K $ per sqft by regions'!$AC$1</c:f>
              <c:strCache>
                <c:ptCount val="1"/>
                <c:pt idx="0">
                  <c:v>Price per sqft West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'Part K $ per sqft by regions'!$AB$2:$AB$430</c:f>
              <c:numCache>
                <c:formatCode>General</c:formatCode>
                <c:ptCount val="429"/>
                <c:pt idx="0">
                  <c:v>1.9823506602595591</c:v>
                </c:pt>
                <c:pt idx="1">
                  <c:v>4.8997306239739462</c:v>
                </c:pt>
                <c:pt idx="2">
                  <c:v>1.9342939560147341</c:v>
                </c:pt>
                <c:pt idx="3">
                  <c:v>1.9502193140967969</c:v>
                </c:pt>
                <c:pt idx="4">
                  <c:v>1.9502193140967969</c:v>
                </c:pt>
                <c:pt idx="5">
                  <c:v>4.0087620431880406</c:v>
                </c:pt>
                <c:pt idx="6">
                  <c:v>1.9103282379569231</c:v>
                </c:pt>
                <c:pt idx="7">
                  <c:v>2.0314766628108014</c:v>
                </c:pt>
                <c:pt idx="8">
                  <c:v>3.8826764464112919</c:v>
                </c:pt>
                <c:pt idx="9">
                  <c:v>7.3066124509895909</c:v>
                </c:pt>
                <c:pt idx="10">
                  <c:v>1.900137427370981</c:v>
                </c:pt>
                <c:pt idx="11">
                  <c:v>8.3928934054266158</c:v>
                </c:pt>
                <c:pt idx="12">
                  <c:v>1.9293792011277446</c:v>
                </c:pt>
                <c:pt idx="13">
                  <c:v>4.2433042467881341</c:v>
                </c:pt>
                <c:pt idx="14">
                  <c:v>4.3968453330824184</c:v>
                </c:pt>
                <c:pt idx="15">
                  <c:v>4.2922036793856035</c:v>
                </c:pt>
                <c:pt idx="16">
                  <c:v>2.686287078861882</c:v>
                </c:pt>
                <c:pt idx="17">
                  <c:v>2.4201978842679006</c:v>
                </c:pt>
                <c:pt idx="18">
                  <c:v>4.2433042467881341</c:v>
                </c:pt>
                <c:pt idx="19">
                  <c:v>4.219960007426633</c:v>
                </c:pt>
                <c:pt idx="20">
                  <c:v>1.7938561135438043</c:v>
                </c:pt>
                <c:pt idx="21">
                  <c:v>1.6380064142158195</c:v>
                </c:pt>
                <c:pt idx="22">
                  <c:v>0.90831899155927864</c:v>
                </c:pt>
                <c:pt idx="23">
                  <c:v>0.89572586401741061</c:v>
                </c:pt>
                <c:pt idx="24">
                  <c:v>0.87855930664444015</c:v>
                </c:pt>
                <c:pt idx="25">
                  <c:v>0.58113110418420999</c:v>
                </c:pt>
                <c:pt idx="26">
                  <c:v>4.2433042467881341</c:v>
                </c:pt>
                <c:pt idx="27">
                  <c:v>4.065835638952251</c:v>
                </c:pt>
                <c:pt idx="28">
                  <c:v>0.50314113044255349</c:v>
                </c:pt>
                <c:pt idx="29">
                  <c:v>1.7166500838022067</c:v>
                </c:pt>
                <c:pt idx="30">
                  <c:v>4.3743741957647648</c:v>
                </c:pt>
                <c:pt idx="31">
                  <c:v>1.2671493172127282</c:v>
                </c:pt>
                <c:pt idx="32">
                  <c:v>2.8417618176707906</c:v>
                </c:pt>
                <c:pt idx="33">
                  <c:v>4.122219073815117</c:v>
                </c:pt>
                <c:pt idx="34">
                  <c:v>3.9807211425000926</c:v>
                </c:pt>
                <c:pt idx="35">
                  <c:v>7.8976846911051997</c:v>
                </c:pt>
                <c:pt idx="36">
                  <c:v>4.3621196139684271</c:v>
                </c:pt>
                <c:pt idx="37">
                  <c:v>4.9914028826017143</c:v>
                </c:pt>
                <c:pt idx="38">
                  <c:v>4.1998301048579307</c:v>
                </c:pt>
                <c:pt idx="39">
                  <c:v>2.665582406667045</c:v>
                </c:pt>
                <c:pt idx="40">
                  <c:v>2.5589772130095678</c:v>
                </c:pt>
                <c:pt idx="41">
                  <c:v>5.282859180572137</c:v>
                </c:pt>
                <c:pt idx="42">
                  <c:v>2.4201978842679006</c:v>
                </c:pt>
                <c:pt idx="43">
                  <c:v>1.3825040475574364</c:v>
                </c:pt>
                <c:pt idx="44">
                  <c:v>4.9067151464544887</c:v>
                </c:pt>
                <c:pt idx="45">
                  <c:v>3.6473107078039599</c:v>
                </c:pt>
                <c:pt idx="46">
                  <c:v>5.0582622334196596</c:v>
                </c:pt>
                <c:pt idx="47">
                  <c:v>2.3096829870057856</c:v>
                </c:pt>
                <c:pt idx="48">
                  <c:v>1.8137573352659275</c:v>
                </c:pt>
                <c:pt idx="49">
                  <c:v>3.7011648679352822</c:v>
                </c:pt>
                <c:pt idx="50">
                  <c:v>4.957337170138616</c:v>
                </c:pt>
                <c:pt idx="51">
                  <c:v>10.232313821507404</c:v>
                </c:pt>
                <c:pt idx="52">
                  <c:v>6.5707973013774028</c:v>
                </c:pt>
                <c:pt idx="53">
                  <c:v>7.9972393167039808</c:v>
                </c:pt>
                <c:pt idx="54">
                  <c:v>0.90831899155927864</c:v>
                </c:pt>
                <c:pt idx="55">
                  <c:v>1.8137573352659275</c:v>
                </c:pt>
                <c:pt idx="56">
                  <c:v>8.27103647640606</c:v>
                </c:pt>
                <c:pt idx="57">
                  <c:v>1.9475939875253401</c:v>
                </c:pt>
                <c:pt idx="58">
                  <c:v>7.7507065727862576</c:v>
                </c:pt>
                <c:pt idx="59">
                  <c:v>2.38841711404798</c:v>
                </c:pt>
                <c:pt idx="60">
                  <c:v>5.2361312208845128</c:v>
                </c:pt>
                <c:pt idx="61">
                  <c:v>2.2695829457565728</c:v>
                </c:pt>
                <c:pt idx="62">
                  <c:v>2.2718514589799961</c:v>
                </c:pt>
                <c:pt idx="63">
                  <c:v>2.3736830263649829</c:v>
                </c:pt>
                <c:pt idx="64">
                  <c:v>1.4776957960563513</c:v>
                </c:pt>
                <c:pt idx="65">
                  <c:v>6.7840882769570632</c:v>
                </c:pt>
                <c:pt idx="66">
                  <c:v>2.6300555885995962</c:v>
                </c:pt>
                <c:pt idx="67">
                  <c:v>2.1993311351206124</c:v>
                </c:pt>
                <c:pt idx="68">
                  <c:v>2.1017442919861349</c:v>
                </c:pt>
                <c:pt idx="69">
                  <c:v>4.1437313026400817</c:v>
                </c:pt>
                <c:pt idx="70">
                  <c:v>0.61365087040084476</c:v>
                </c:pt>
                <c:pt idx="71">
                  <c:v>2.4555171838373107</c:v>
                </c:pt>
                <c:pt idx="72">
                  <c:v>1.1839198248319736</c:v>
                </c:pt>
                <c:pt idx="73">
                  <c:v>6.2421605724792437</c:v>
                </c:pt>
                <c:pt idx="74">
                  <c:v>1.4734902178931517</c:v>
                </c:pt>
                <c:pt idx="75">
                  <c:v>4.9322708247101925</c:v>
                </c:pt>
                <c:pt idx="76">
                  <c:v>7.3531239427444808</c:v>
                </c:pt>
                <c:pt idx="77">
                  <c:v>7.2521818928809534</c:v>
                </c:pt>
                <c:pt idx="78">
                  <c:v>2.5168457931695802</c:v>
                </c:pt>
                <c:pt idx="79">
                  <c:v>0.61365087040084476</c:v>
                </c:pt>
                <c:pt idx="80">
                  <c:v>2.3736830263649829</c:v>
                </c:pt>
                <c:pt idx="81">
                  <c:v>1.9646174287365992</c:v>
                </c:pt>
                <c:pt idx="82">
                  <c:v>4.824411295497022</c:v>
                </c:pt>
                <c:pt idx="83">
                  <c:v>0.81453444032790667</c:v>
                </c:pt>
                <c:pt idx="84">
                  <c:v>4.9452274878465694</c:v>
                </c:pt>
                <c:pt idx="85">
                  <c:v>2.3689709097943195</c:v>
                </c:pt>
                <c:pt idx="86">
                  <c:v>1.8272378477435249</c:v>
                </c:pt>
                <c:pt idx="87">
                  <c:v>1.9646174287365992</c:v>
                </c:pt>
                <c:pt idx="88">
                  <c:v>4.4677214800637781</c:v>
                </c:pt>
                <c:pt idx="89">
                  <c:v>1.3059841956908673</c:v>
                </c:pt>
                <c:pt idx="90">
                  <c:v>7.4939156978634349</c:v>
                </c:pt>
                <c:pt idx="91">
                  <c:v>7.44390246694668</c:v>
                </c:pt>
                <c:pt idx="92">
                  <c:v>7.5811943271468802</c:v>
                </c:pt>
                <c:pt idx="93">
                  <c:v>0.67920184314786058</c:v>
                </c:pt>
                <c:pt idx="94">
                  <c:v>1.0967189840063751</c:v>
                </c:pt>
                <c:pt idx="95">
                  <c:v>7.6515663755096694</c:v>
                </c:pt>
                <c:pt idx="96">
                  <c:v>8.6853864313296771</c:v>
                </c:pt>
                <c:pt idx="97">
                  <c:v>1.7349679842129067</c:v>
                </c:pt>
                <c:pt idx="98">
                  <c:v>6.9277020202622435</c:v>
                </c:pt>
                <c:pt idx="99">
                  <c:v>4.5787898429186393</c:v>
                </c:pt>
                <c:pt idx="100">
                  <c:v>2.1128257349737321</c:v>
                </c:pt>
                <c:pt idx="101">
                  <c:v>0.61029522381803192</c:v>
                </c:pt>
                <c:pt idx="102">
                  <c:v>6.4093370475021727</c:v>
                </c:pt>
                <c:pt idx="103">
                  <c:v>1.8021122409564247</c:v>
                </c:pt>
                <c:pt idx="104">
                  <c:v>2.4190440171934053</c:v>
                </c:pt>
                <c:pt idx="105">
                  <c:v>6.8132494237320387</c:v>
                </c:pt>
                <c:pt idx="106">
                  <c:v>2.1450169257418228</c:v>
                </c:pt>
                <c:pt idx="107">
                  <c:v>0.33242946792669437</c:v>
                </c:pt>
                <c:pt idx="108">
                  <c:v>7.3259173419633115</c:v>
                </c:pt>
                <c:pt idx="109">
                  <c:v>0.63214017370797615</c:v>
                </c:pt>
                <c:pt idx="110">
                  <c:v>3.3703733856029476</c:v>
                </c:pt>
                <c:pt idx="111">
                  <c:v>7.4620920670546518</c:v>
                </c:pt>
                <c:pt idx="112">
                  <c:v>7.4661877487100146</c:v>
                </c:pt>
                <c:pt idx="113">
                  <c:v>7.5712737750019592</c:v>
                </c:pt>
                <c:pt idx="114">
                  <c:v>2.4201978842679006</c:v>
                </c:pt>
                <c:pt idx="115">
                  <c:v>2.4154530857152703</c:v>
                </c:pt>
                <c:pt idx="116">
                  <c:v>1.1482448906093878</c:v>
                </c:pt>
                <c:pt idx="117">
                  <c:v>6.1463482355000014</c:v>
                </c:pt>
                <c:pt idx="118">
                  <c:v>4.2655523336203212</c:v>
                </c:pt>
                <c:pt idx="119">
                  <c:v>1.0685833591237712</c:v>
                </c:pt>
                <c:pt idx="120">
                  <c:v>2.6448033994755944</c:v>
                </c:pt>
                <c:pt idx="121">
                  <c:v>1.9954992773060654</c:v>
                </c:pt>
                <c:pt idx="122">
                  <c:v>1.5537311026167369</c:v>
                </c:pt>
                <c:pt idx="123">
                  <c:v>0.67959515293722816</c:v>
                </c:pt>
                <c:pt idx="124">
                  <c:v>7.9302256080762596</c:v>
                </c:pt>
                <c:pt idx="125">
                  <c:v>1.5356414627943054</c:v>
                </c:pt>
                <c:pt idx="126">
                  <c:v>2.1450169257418228</c:v>
                </c:pt>
                <c:pt idx="127">
                  <c:v>2.1551664625995199</c:v>
                </c:pt>
                <c:pt idx="128">
                  <c:v>2.1363773355677065</c:v>
                </c:pt>
                <c:pt idx="129">
                  <c:v>1.4707984136414594</c:v>
                </c:pt>
                <c:pt idx="130">
                  <c:v>7.0075133162021395</c:v>
                </c:pt>
                <c:pt idx="131">
                  <c:v>4.4546664910964573</c:v>
                </c:pt>
                <c:pt idx="132">
                  <c:v>0.78232820252091861</c:v>
                </c:pt>
                <c:pt idx="133">
                  <c:v>1.9462131635926092</c:v>
                </c:pt>
                <c:pt idx="134">
                  <c:v>0.77203305935219046</c:v>
                </c:pt>
                <c:pt idx="135">
                  <c:v>1.8582283110659013</c:v>
                </c:pt>
                <c:pt idx="136">
                  <c:v>1.6192553755837122</c:v>
                </c:pt>
                <c:pt idx="137">
                  <c:v>2.5259728688194585</c:v>
                </c:pt>
                <c:pt idx="138">
                  <c:v>2.4555171838373107</c:v>
                </c:pt>
                <c:pt idx="139">
                  <c:v>2.6623375869782429</c:v>
                </c:pt>
                <c:pt idx="140">
                  <c:v>6.8659683615275551</c:v>
                </c:pt>
                <c:pt idx="141">
                  <c:v>0.33242946792669437</c:v>
                </c:pt>
                <c:pt idx="142">
                  <c:v>2.1450169257418228</c:v>
                </c:pt>
                <c:pt idx="143">
                  <c:v>1.6742643040466887</c:v>
                </c:pt>
                <c:pt idx="144">
                  <c:v>1.7360250407779867</c:v>
                </c:pt>
                <c:pt idx="145">
                  <c:v>1.8624951587932432</c:v>
                </c:pt>
                <c:pt idx="146">
                  <c:v>7.5966559961775273</c:v>
                </c:pt>
                <c:pt idx="147">
                  <c:v>2.9777817835528317</c:v>
                </c:pt>
                <c:pt idx="148">
                  <c:v>1.8901830165930833</c:v>
                </c:pt>
                <c:pt idx="149">
                  <c:v>3.1401263827559314</c:v>
                </c:pt>
                <c:pt idx="150">
                  <c:v>2.3671719565667999</c:v>
                </c:pt>
                <c:pt idx="151">
                  <c:v>1.7331363837936762</c:v>
                </c:pt>
                <c:pt idx="152">
                  <c:v>8.5386091499529027</c:v>
                </c:pt>
                <c:pt idx="153">
                  <c:v>2.5953694381344006</c:v>
                </c:pt>
                <c:pt idx="154">
                  <c:v>1.9375770114581206</c:v>
                </c:pt>
                <c:pt idx="155">
                  <c:v>7.44390246694668</c:v>
                </c:pt>
                <c:pt idx="156">
                  <c:v>6.7484619710020581</c:v>
                </c:pt>
                <c:pt idx="157">
                  <c:v>2.0956974301087499</c:v>
                </c:pt>
                <c:pt idx="158">
                  <c:v>1.7360250407779867</c:v>
                </c:pt>
                <c:pt idx="159">
                  <c:v>0.69917213245428589</c:v>
                </c:pt>
                <c:pt idx="160">
                  <c:v>1.5158446432838293</c:v>
                </c:pt>
                <c:pt idx="161">
                  <c:v>1.1445538101092776</c:v>
                </c:pt>
                <c:pt idx="162">
                  <c:v>8.9341510287440222</c:v>
                </c:pt>
                <c:pt idx="163">
                  <c:v>1.150669800384466</c:v>
                </c:pt>
                <c:pt idx="164">
                  <c:v>2.3750152651100631</c:v>
                </c:pt>
                <c:pt idx="165">
                  <c:v>1.2902040639275361</c:v>
                </c:pt>
                <c:pt idx="166">
                  <c:v>0.61253428552762768</c:v>
                </c:pt>
                <c:pt idx="167">
                  <c:v>1.9284966002486792</c:v>
                </c:pt>
                <c:pt idx="168">
                  <c:v>7.7076484048489471</c:v>
                </c:pt>
                <c:pt idx="169">
                  <c:v>2.0079086697718496</c:v>
                </c:pt>
                <c:pt idx="170">
                  <c:v>0.72967881378676935</c:v>
                </c:pt>
                <c:pt idx="171">
                  <c:v>1.6733998777824957</c:v>
                </c:pt>
                <c:pt idx="172">
                  <c:v>7.4505954170139974</c:v>
                </c:pt>
                <c:pt idx="173">
                  <c:v>0.93893586541565965</c:v>
                </c:pt>
                <c:pt idx="174">
                  <c:v>0.61045684485151153</c:v>
                </c:pt>
                <c:pt idx="175">
                  <c:v>4.0036243705998009</c:v>
                </c:pt>
                <c:pt idx="176">
                  <c:v>1.859483634226734</c:v>
                </c:pt>
                <c:pt idx="177">
                  <c:v>0.88870079343019515</c:v>
                </c:pt>
                <c:pt idx="178">
                  <c:v>1.6405213046788423</c:v>
                </c:pt>
                <c:pt idx="179">
                  <c:v>2.1128329052432102</c:v>
                </c:pt>
                <c:pt idx="180">
                  <c:v>6.2829705737481447</c:v>
                </c:pt>
                <c:pt idx="181">
                  <c:v>1.5612317490351764</c:v>
                </c:pt>
                <c:pt idx="182">
                  <c:v>6.8673394262660299</c:v>
                </c:pt>
                <c:pt idx="183">
                  <c:v>0.78816900047334415</c:v>
                </c:pt>
                <c:pt idx="184">
                  <c:v>0.54886506732817608</c:v>
                </c:pt>
                <c:pt idx="185">
                  <c:v>0.66143803846112337</c:v>
                </c:pt>
                <c:pt idx="186">
                  <c:v>5.7686676377776651</c:v>
                </c:pt>
                <c:pt idx="187">
                  <c:v>1.3067750046577988</c:v>
                </c:pt>
                <c:pt idx="188">
                  <c:v>1.2042291011802526</c:v>
                </c:pt>
                <c:pt idx="189">
                  <c:v>0.76176388663135675</c:v>
                </c:pt>
                <c:pt idx="190">
                  <c:v>1.3375049289763821</c:v>
                </c:pt>
                <c:pt idx="191">
                  <c:v>1.3570461932355875</c:v>
                </c:pt>
                <c:pt idx="192">
                  <c:v>16.881155373812419</c:v>
                </c:pt>
                <c:pt idx="193">
                  <c:v>1.5158446432838293</c:v>
                </c:pt>
                <c:pt idx="194">
                  <c:v>0.31668263382983386</c:v>
                </c:pt>
                <c:pt idx="195">
                  <c:v>0.68572687411332689</c:v>
                </c:pt>
                <c:pt idx="196">
                  <c:v>8.1544617584957262</c:v>
                </c:pt>
                <c:pt idx="197">
                  <c:v>3.300630610830638</c:v>
                </c:pt>
                <c:pt idx="198">
                  <c:v>0.73721398650500714</c:v>
                </c:pt>
                <c:pt idx="199">
                  <c:v>4.3861640576892409</c:v>
                </c:pt>
                <c:pt idx="200">
                  <c:v>2.3745820873874388</c:v>
                </c:pt>
                <c:pt idx="201">
                  <c:v>7.4691128079718263</c:v>
                </c:pt>
                <c:pt idx="202">
                  <c:v>1.0770562562651032</c:v>
                </c:pt>
                <c:pt idx="203">
                  <c:v>1.5900536732606985</c:v>
                </c:pt>
                <c:pt idx="204">
                  <c:v>3.191126399698784</c:v>
                </c:pt>
                <c:pt idx="205">
                  <c:v>6.5365188542443331</c:v>
                </c:pt>
                <c:pt idx="206">
                  <c:v>1.5177864976575688</c:v>
                </c:pt>
                <c:pt idx="207">
                  <c:v>0.83059462877237045</c:v>
                </c:pt>
                <c:pt idx="208">
                  <c:v>1.1315942119318425</c:v>
                </c:pt>
                <c:pt idx="209">
                  <c:v>5.7791419638947001</c:v>
                </c:pt>
                <c:pt idx="210">
                  <c:v>0.69554679862586988</c:v>
                </c:pt>
                <c:pt idx="211">
                  <c:v>0.34265842419196391</c:v>
                </c:pt>
                <c:pt idx="212">
                  <c:v>3.6950856778920249</c:v>
                </c:pt>
                <c:pt idx="213">
                  <c:v>6.5652598207687776</c:v>
                </c:pt>
                <c:pt idx="214">
                  <c:v>0.33242946792669437</c:v>
                </c:pt>
                <c:pt idx="215">
                  <c:v>3.0653724123541197</c:v>
                </c:pt>
                <c:pt idx="216">
                  <c:v>1.2935273618928065</c:v>
                </c:pt>
                <c:pt idx="217">
                  <c:v>0.88870079343019515</c:v>
                </c:pt>
                <c:pt idx="218">
                  <c:v>8.9989436537370384</c:v>
                </c:pt>
                <c:pt idx="219">
                  <c:v>2.2652608309367168</c:v>
                </c:pt>
                <c:pt idx="220">
                  <c:v>6.9650407105745362</c:v>
                </c:pt>
                <c:pt idx="221">
                  <c:v>1.82126096205139</c:v>
                </c:pt>
                <c:pt idx="222">
                  <c:v>0.33242946792669437</c:v>
                </c:pt>
                <c:pt idx="223">
                  <c:v>0.28209430781099343</c:v>
                </c:pt>
                <c:pt idx="224">
                  <c:v>0.93111593113787383</c:v>
                </c:pt>
                <c:pt idx="225">
                  <c:v>7.6593565606435856</c:v>
                </c:pt>
                <c:pt idx="226">
                  <c:v>2.1439520796581135</c:v>
                </c:pt>
                <c:pt idx="227">
                  <c:v>8.7731377884659558</c:v>
                </c:pt>
                <c:pt idx="228">
                  <c:v>7.421898074652276</c:v>
                </c:pt>
                <c:pt idx="229">
                  <c:v>2.8221756265842681</c:v>
                </c:pt>
                <c:pt idx="230">
                  <c:v>1.6086710135982676</c:v>
                </c:pt>
                <c:pt idx="231">
                  <c:v>0.89277540266546973</c:v>
                </c:pt>
                <c:pt idx="232">
                  <c:v>7.7108684095947249</c:v>
                </c:pt>
                <c:pt idx="233">
                  <c:v>3.8771126915764818</c:v>
                </c:pt>
                <c:pt idx="234">
                  <c:v>2.5238067591058924</c:v>
                </c:pt>
                <c:pt idx="235">
                  <c:v>1.5458378917586939</c:v>
                </c:pt>
                <c:pt idx="236">
                  <c:v>1.1592177472047793</c:v>
                </c:pt>
                <c:pt idx="237">
                  <c:v>0.20673899074555524</c:v>
                </c:pt>
                <c:pt idx="238">
                  <c:v>1.5458378917586939</c:v>
                </c:pt>
                <c:pt idx="239">
                  <c:v>7.367927716463611</c:v>
                </c:pt>
                <c:pt idx="240">
                  <c:v>8.9290551781057097</c:v>
                </c:pt>
                <c:pt idx="241">
                  <c:v>2.7498944200223647</c:v>
                </c:pt>
                <c:pt idx="242">
                  <c:v>1.1033692009937195</c:v>
                </c:pt>
                <c:pt idx="243">
                  <c:v>1.688543697540025</c:v>
                </c:pt>
                <c:pt idx="244">
                  <c:v>0.67231324256418223</c:v>
                </c:pt>
                <c:pt idx="245">
                  <c:v>2.4629561008081309</c:v>
                </c:pt>
                <c:pt idx="246">
                  <c:v>8.149827276500023</c:v>
                </c:pt>
                <c:pt idx="247">
                  <c:v>2.3557176599241334</c:v>
                </c:pt>
                <c:pt idx="248">
                  <c:v>1.9447164831493864</c:v>
                </c:pt>
                <c:pt idx="249">
                  <c:v>0.90255049970370615</c:v>
                </c:pt>
                <c:pt idx="250">
                  <c:v>7.2339781186147158</c:v>
                </c:pt>
                <c:pt idx="251">
                  <c:v>2.150823162368602</c:v>
                </c:pt>
                <c:pt idx="252">
                  <c:v>0.81445438320094721</c:v>
                </c:pt>
                <c:pt idx="253">
                  <c:v>1.5440820952371925</c:v>
                </c:pt>
                <c:pt idx="254">
                  <c:v>0.68854666282679644</c:v>
                </c:pt>
                <c:pt idx="255">
                  <c:v>1.7418197881565527</c:v>
                </c:pt>
                <c:pt idx="256">
                  <c:v>1.2377459006706633</c:v>
                </c:pt>
                <c:pt idx="257">
                  <c:v>1.82126096205139</c:v>
                </c:pt>
                <c:pt idx="258">
                  <c:v>9.1641903192517784</c:v>
                </c:pt>
                <c:pt idx="259">
                  <c:v>8.0199700352833307</c:v>
                </c:pt>
                <c:pt idx="260">
                  <c:v>0.79530611724245603</c:v>
                </c:pt>
                <c:pt idx="261">
                  <c:v>5.3851609380314978</c:v>
                </c:pt>
                <c:pt idx="262">
                  <c:v>0.84006732232110459</c:v>
                </c:pt>
                <c:pt idx="263">
                  <c:v>0.33242946792669437</c:v>
                </c:pt>
                <c:pt idx="264">
                  <c:v>2.3557176599241334</c:v>
                </c:pt>
                <c:pt idx="265">
                  <c:v>7.421898074652276</c:v>
                </c:pt>
                <c:pt idx="266">
                  <c:v>0.7969017157711511</c:v>
                </c:pt>
                <c:pt idx="267">
                  <c:v>0.7139610398388494</c:v>
                </c:pt>
                <c:pt idx="268">
                  <c:v>1.82126096205139</c:v>
                </c:pt>
                <c:pt idx="269">
                  <c:v>0.76993244519826631</c:v>
                </c:pt>
                <c:pt idx="270">
                  <c:v>4.5816766694481252</c:v>
                </c:pt>
                <c:pt idx="271">
                  <c:v>1.4239421068632403</c:v>
                </c:pt>
                <c:pt idx="272">
                  <c:v>1.8581554120912556</c:v>
                </c:pt>
                <c:pt idx="273">
                  <c:v>6.7929059131292426</c:v>
                </c:pt>
                <c:pt idx="274">
                  <c:v>1.3724851320547566</c:v>
                </c:pt>
                <c:pt idx="275">
                  <c:v>1.4555321931413254</c:v>
                </c:pt>
                <c:pt idx="276">
                  <c:v>1.2802055430169004</c:v>
                </c:pt>
                <c:pt idx="277">
                  <c:v>0.64910916530016016</c:v>
                </c:pt>
                <c:pt idx="278">
                  <c:v>7.4250703766061381</c:v>
                </c:pt>
                <c:pt idx="279">
                  <c:v>1.0792012375254869</c:v>
                </c:pt>
                <c:pt idx="280">
                  <c:v>0.64068120759031655</c:v>
                </c:pt>
                <c:pt idx="281">
                  <c:v>1.0226428536909318</c:v>
                </c:pt>
                <c:pt idx="282">
                  <c:v>8.0639605917611838</c:v>
                </c:pt>
                <c:pt idx="283">
                  <c:v>1.9872909883406353</c:v>
                </c:pt>
                <c:pt idx="284">
                  <c:v>1.4555321931413254</c:v>
                </c:pt>
                <c:pt idx="285">
                  <c:v>7.3259173419633115</c:v>
                </c:pt>
                <c:pt idx="286">
                  <c:v>4.1587193202436685</c:v>
                </c:pt>
                <c:pt idx="287">
                  <c:v>0.98778012000691295</c:v>
                </c:pt>
                <c:pt idx="288">
                  <c:v>7.0993603243562742</c:v>
                </c:pt>
                <c:pt idx="289">
                  <c:v>1.4530882605279067</c:v>
                </c:pt>
                <c:pt idx="290">
                  <c:v>1.1826123397751207</c:v>
                </c:pt>
                <c:pt idx="291">
                  <c:v>1.0943220599278025</c:v>
                </c:pt>
                <c:pt idx="292">
                  <c:v>0.65814891052078472</c:v>
                </c:pt>
                <c:pt idx="293">
                  <c:v>0.47458147692128905</c:v>
                </c:pt>
                <c:pt idx="294">
                  <c:v>1.0542310485521271</c:v>
                </c:pt>
                <c:pt idx="295">
                  <c:v>9.5127856446478791</c:v>
                </c:pt>
                <c:pt idx="296">
                  <c:v>1.2898722623244714</c:v>
                </c:pt>
                <c:pt idx="297">
                  <c:v>0.64741253048280289</c:v>
                </c:pt>
                <c:pt idx="298">
                  <c:v>1.3505303889702176</c:v>
                </c:pt>
                <c:pt idx="299">
                  <c:v>2.8025926316854926</c:v>
                </c:pt>
                <c:pt idx="300">
                  <c:v>1.8518891900334289</c:v>
                </c:pt>
                <c:pt idx="301">
                  <c:v>0.43498206443379295</c:v>
                </c:pt>
                <c:pt idx="302">
                  <c:v>1.7938443817334182</c:v>
                </c:pt>
                <c:pt idx="303">
                  <c:v>4.1535654238442099</c:v>
                </c:pt>
                <c:pt idx="304">
                  <c:v>0.89612411092966804</c:v>
                </c:pt>
                <c:pt idx="305">
                  <c:v>4.1858027138297524</c:v>
                </c:pt>
                <c:pt idx="306">
                  <c:v>0.33242946792669437</c:v>
                </c:pt>
                <c:pt idx="307">
                  <c:v>1.401100316256414</c:v>
                </c:pt>
                <c:pt idx="308">
                  <c:v>1.9378589900749754</c:v>
                </c:pt>
                <c:pt idx="309">
                  <c:v>1.7374524811677472</c:v>
                </c:pt>
                <c:pt idx="310">
                  <c:v>6.8168461445782977</c:v>
                </c:pt>
                <c:pt idx="311">
                  <c:v>0.36140317959447898</c:v>
                </c:pt>
                <c:pt idx="312">
                  <c:v>1.7865616980006545</c:v>
                </c:pt>
                <c:pt idx="313">
                  <c:v>4.430872236274757</c:v>
                </c:pt>
                <c:pt idx="314">
                  <c:v>2.686070964927211</c:v>
                </c:pt>
                <c:pt idx="315">
                  <c:v>6.3720814738876053</c:v>
                </c:pt>
                <c:pt idx="316">
                  <c:v>1.1632056097330308</c:v>
                </c:pt>
                <c:pt idx="317">
                  <c:v>1.6124867296041887</c:v>
                </c:pt>
                <c:pt idx="318">
                  <c:v>1.6408504035486167</c:v>
                </c:pt>
                <c:pt idx="319">
                  <c:v>1.7225215702635448</c:v>
                </c:pt>
                <c:pt idx="320">
                  <c:v>0.59155801561459787</c:v>
                </c:pt>
                <c:pt idx="321">
                  <c:v>0.81910624903557916</c:v>
                </c:pt>
                <c:pt idx="322">
                  <c:v>0.93893586541565965</c:v>
                </c:pt>
                <c:pt idx="323">
                  <c:v>1.6952199959179934</c:v>
                </c:pt>
                <c:pt idx="324">
                  <c:v>0.70582549461228306</c:v>
                </c:pt>
                <c:pt idx="325">
                  <c:v>0.59428707495954503</c:v>
                </c:pt>
                <c:pt idx="326">
                  <c:v>6.7612572872663428</c:v>
                </c:pt>
                <c:pt idx="327">
                  <c:v>2.092552187041294</c:v>
                </c:pt>
                <c:pt idx="328">
                  <c:v>0.83035384874749663</c:v>
                </c:pt>
                <c:pt idx="329">
                  <c:v>0.17223163160796839</c:v>
                </c:pt>
                <c:pt idx="330">
                  <c:v>1.6067366205925242</c:v>
                </c:pt>
                <c:pt idx="331">
                  <c:v>2.3557176599241334</c:v>
                </c:pt>
                <c:pt idx="332">
                  <c:v>6.4287206280695868</c:v>
                </c:pt>
                <c:pt idx="333">
                  <c:v>0.17223163160796839</c:v>
                </c:pt>
                <c:pt idx="334">
                  <c:v>0.33242946792669437</c:v>
                </c:pt>
                <c:pt idx="335">
                  <c:v>2.4120962033267603</c:v>
                </c:pt>
                <c:pt idx="336">
                  <c:v>7.0828823795204636</c:v>
                </c:pt>
                <c:pt idx="337">
                  <c:v>3.6466976026271771</c:v>
                </c:pt>
                <c:pt idx="338">
                  <c:v>5.2126448004531607</c:v>
                </c:pt>
                <c:pt idx="339">
                  <c:v>1.4465429789223769</c:v>
                </c:pt>
                <c:pt idx="340">
                  <c:v>3.8957052386173601</c:v>
                </c:pt>
                <c:pt idx="341">
                  <c:v>7.421898074652276</c:v>
                </c:pt>
                <c:pt idx="342">
                  <c:v>8.0631294388878167</c:v>
                </c:pt>
                <c:pt idx="343">
                  <c:v>0.49408953856132665</c:v>
                </c:pt>
                <c:pt idx="344">
                  <c:v>2.3120197914315348</c:v>
                </c:pt>
                <c:pt idx="345">
                  <c:v>8.1880908246997173</c:v>
                </c:pt>
                <c:pt idx="346">
                  <c:v>7.542218805541645</c:v>
                </c:pt>
                <c:pt idx="347">
                  <c:v>1.7251143867428849</c:v>
                </c:pt>
                <c:pt idx="348">
                  <c:v>7.2167692716487499</c:v>
                </c:pt>
                <c:pt idx="349">
                  <c:v>1.0687564356788883</c:v>
                </c:pt>
                <c:pt idx="350">
                  <c:v>0.36063623467207018</c:v>
                </c:pt>
                <c:pt idx="351">
                  <c:v>1.4152917257742499</c:v>
                </c:pt>
                <c:pt idx="352">
                  <c:v>1.1603166126804729</c:v>
                </c:pt>
                <c:pt idx="353">
                  <c:v>9.020928138124102</c:v>
                </c:pt>
                <c:pt idx="354">
                  <c:v>0.25875543471549944</c:v>
                </c:pt>
                <c:pt idx="355">
                  <c:v>1.8673033125953575</c:v>
                </c:pt>
                <c:pt idx="356">
                  <c:v>0.33242946792669437</c:v>
                </c:pt>
                <c:pt idx="357">
                  <c:v>0.88570589350742579</c:v>
                </c:pt>
                <c:pt idx="358">
                  <c:v>2.5200781138514703</c:v>
                </c:pt>
                <c:pt idx="359">
                  <c:v>0.84061687336129354</c:v>
                </c:pt>
                <c:pt idx="360">
                  <c:v>7.5179804855653316</c:v>
                </c:pt>
                <c:pt idx="361">
                  <c:v>0.47196249705388427</c:v>
                </c:pt>
                <c:pt idx="362">
                  <c:v>6.4287206280695868</c:v>
                </c:pt>
                <c:pt idx="363">
                  <c:v>0.69291341359961511</c:v>
                </c:pt>
                <c:pt idx="364">
                  <c:v>1.3923816402685891</c:v>
                </c:pt>
                <c:pt idx="365">
                  <c:v>1.3581555319400265</c:v>
                </c:pt>
                <c:pt idx="366">
                  <c:v>0.84731385823593564</c:v>
                </c:pt>
                <c:pt idx="367">
                  <c:v>1.3223901537650984</c:v>
                </c:pt>
                <c:pt idx="368">
                  <c:v>1.3913090933710304</c:v>
                </c:pt>
                <c:pt idx="369">
                  <c:v>0.69715140202722092</c:v>
                </c:pt>
                <c:pt idx="370">
                  <c:v>6.4287206280695868</c:v>
                </c:pt>
                <c:pt idx="371">
                  <c:v>0.85265118264896556</c:v>
                </c:pt>
                <c:pt idx="372">
                  <c:v>1.1439951652622145</c:v>
                </c:pt>
                <c:pt idx="373">
                  <c:v>0.93893586541565965</c:v>
                </c:pt>
                <c:pt idx="374">
                  <c:v>5.8893841346752005</c:v>
                </c:pt>
                <c:pt idx="375">
                  <c:v>3.2737584094155272</c:v>
                </c:pt>
                <c:pt idx="376">
                  <c:v>0.37875513863709642</c:v>
                </c:pt>
                <c:pt idx="377">
                  <c:v>1.8341422828094727</c:v>
                </c:pt>
                <c:pt idx="378">
                  <c:v>0.33242946792669437</c:v>
                </c:pt>
                <c:pt idx="379">
                  <c:v>2.179667082714146</c:v>
                </c:pt>
                <c:pt idx="380">
                  <c:v>7.5321957439574998</c:v>
                </c:pt>
                <c:pt idx="381">
                  <c:v>0.84731385823593564</c:v>
                </c:pt>
                <c:pt idx="382">
                  <c:v>0.84731385823593564</c:v>
                </c:pt>
                <c:pt idx="383">
                  <c:v>0.28996395377359696</c:v>
                </c:pt>
                <c:pt idx="384">
                  <c:v>1.1889849933478502</c:v>
                </c:pt>
                <c:pt idx="385">
                  <c:v>0.28209430781099343</c:v>
                </c:pt>
                <c:pt idx="386">
                  <c:v>1.3065727425062807</c:v>
                </c:pt>
                <c:pt idx="387">
                  <c:v>1.7385673923576646</c:v>
                </c:pt>
                <c:pt idx="388">
                  <c:v>4.1126423308414344</c:v>
                </c:pt>
                <c:pt idx="389">
                  <c:v>8.7270642583110236E-2</c:v>
                </c:pt>
                <c:pt idx="390">
                  <c:v>0.28209430781099343</c:v>
                </c:pt>
                <c:pt idx="391">
                  <c:v>7.5848336963813079</c:v>
                </c:pt>
                <c:pt idx="392">
                  <c:v>0.69291341359961511</c:v>
                </c:pt>
                <c:pt idx="393">
                  <c:v>6.983135003988413</c:v>
                </c:pt>
                <c:pt idx="394">
                  <c:v>2.2158160395134798</c:v>
                </c:pt>
                <c:pt idx="395">
                  <c:v>0.36475884071630649</c:v>
                </c:pt>
                <c:pt idx="396">
                  <c:v>8.0625757974300427</c:v>
                </c:pt>
                <c:pt idx="397">
                  <c:v>1.1705366027673128</c:v>
                </c:pt>
                <c:pt idx="398">
                  <c:v>0.69291341359961511</c:v>
                </c:pt>
                <c:pt idx="399">
                  <c:v>0.81261976208890507</c:v>
                </c:pt>
                <c:pt idx="400">
                  <c:v>2.683870952999666</c:v>
                </c:pt>
                <c:pt idx="401">
                  <c:v>0.28209430781099343</c:v>
                </c:pt>
                <c:pt idx="402">
                  <c:v>1.0175587493774061</c:v>
                </c:pt>
                <c:pt idx="403">
                  <c:v>0.58481451540463447</c:v>
                </c:pt>
                <c:pt idx="404">
                  <c:v>7.5321957439574998</c:v>
                </c:pt>
                <c:pt idx="405">
                  <c:v>1.259122217903127</c:v>
                </c:pt>
                <c:pt idx="406">
                  <c:v>0.84731385823593564</c:v>
                </c:pt>
                <c:pt idx="407">
                  <c:v>0.43045035655876185</c:v>
                </c:pt>
                <c:pt idx="408">
                  <c:v>1.9113604848630965</c:v>
                </c:pt>
                <c:pt idx="409">
                  <c:v>1.3346645739243075</c:v>
                </c:pt>
                <c:pt idx="410">
                  <c:v>7.5321957439574998</c:v>
                </c:pt>
                <c:pt idx="411">
                  <c:v>0.33242946792669437</c:v>
                </c:pt>
                <c:pt idx="412">
                  <c:v>0.33924690138915059</c:v>
                </c:pt>
                <c:pt idx="413">
                  <c:v>0.37476555349185814</c:v>
                </c:pt>
                <c:pt idx="414">
                  <c:v>1.7831205528569647</c:v>
                </c:pt>
                <c:pt idx="415">
                  <c:v>0.36475884071630649</c:v>
                </c:pt>
                <c:pt idx="416">
                  <c:v>0.33242946792669437</c:v>
                </c:pt>
                <c:pt idx="417">
                  <c:v>0.34820028655492008</c:v>
                </c:pt>
                <c:pt idx="418">
                  <c:v>1.5616284068152864</c:v>
                </c:pt>
                <c:pt idx="419">
                  <c:v>0.33242946792669437</c:v>
                </c:pt>
                <c:pt idx="420">
                  <c:v>0.66485893585338873</c:v>
                </c:pt>
                <c:pt idx="421">
                  <c:v>2.0773951632845238</c:v>
                </c:pt>
                <c:pt idx="422">
                  <c:v>0.41425745503469602</c:v>
                </c:pt>
                <c:pt idx="423">
                  <c:v>0.94874136853548219</c:v>
                </c:pt>
                <c:pt idx="424">
                  <c:v>7.0919946413842174</c:v>
                </c:pt>
                <c:pt idx="425">
                  <c:v>7.536581239544617</c:v>
                </c:pt>
                <c:pt idx="426">
                  <c:v>8.9605971885495439</c:v>
                </c:pt>
                <c:pt idx="427">
                  <c:v>7.1285582592926069</c:v>
                </c:pt>
                <c:pt idx="428">
                  <c:v>0.33924690138915059</c:v>
                </c:pt>
              </c:numCache>
            </c:numRef>
          </c:xVal>
          <c:yVal>
            <c:numRef>
              <c:f>'Part K $ per sqft by regions'!$AC$2:$AC$430</c:f>
              <c:numCache>
                <c:formatCode>General</c:formatCode>
                <c:ptCount val="429"/>
                <c:pt idx="0">
                  <c:v>329.76569279722304</c:v>
                </c:pt>
                <c:pt idx="1">
                  <c:v>378.94127856522999</c:v>
                </c:pt>
                <c:pt idx="2">
                  <c:v>397.79326364692218</c:v>
                </c:pt>
                <c:pt idx="3">
                  <c:v>414.20534458509144</c:v>
                </c:pt>
                <c:pt idx="4">
                  <c:v>434.95934959349592</c:v>
                </c:pt>
                <c:pt idx="5">
                  <c:v>455.82776540460281</c:v>
                </c:pt>
                <c:pt idx="6">
                  <c:v>476.66666666666669</c:v>
                </c:pt>
                <c:pt idx="7">
                  <c:v>477.49648382559775</c:v>
                </c:pt>
                <c:pt idx="8">
                  <c:v>485.67119155354447</c:v>
                </c:pt>
                <c:pt idx="9">
                  <c:v>510.54313099041536</c:v>
                </c:pt>
                <c:pt idx="10">
                  <c:v>525.31096326294471</c:v>
                </c:pt>
                <c:pt idx="11">
                  <c:v>528.81584871679422</c:v>
                </c:pt>
                <c:pt idx="12">
                  <c:v>531.35888501742158</c:v>
                </c:pt>
                <c:pt idx="13">
                  <c:v>538.64168618266979</c:v>
                </c:pt>
                <c:pt idx="14">
                  <c:v>551.78268251273346</c:v>
                </c:pt>
                <c:pt idx="15">
                  <c:v>555.55555555555554</c:v>
                </c:pt>
                <c:pt idx="16">
                  <c:v>569.72524624157597</c:v>
                </c:pt>
                <c:pt idx="17">
                  <c:v>570.88948787061997</c:v>
                </c:pt>
                <c:pt idx="18">
                  <c:v>575.33112582781462</c:v>
                </c:pt>
                <c:pt idx="19">
                  <c:v>579.14961389961388</c:v>
                </c:pt>
                <c:pt idx="20">
                  <c:v>592.99392536881692</c:v>
                </c:pt>
                <c:pt idx="21">
                  <c:v>593.60159960010003</c:v>
                </c:pt>
                <c:pt idx="22">
                  <c:v>594.29477020602224</c:v>
                </c:pt>
                <c:pt idx="23">
                  <c:v>596.37404580152668</c:v>
                </c:pt>
                <c:pt idx="24">
                  <c:v>600.19083969465646</c:v>
                </c:pt>
                <c:pt idx="25">
                  <c:v>600.42432814710037</c:v>
                </c:pt>
                <c:pt idx="26">
                  <c:v>600.78534031413608</c:v>
                </c:pt>
                <c:pt idx="27">
                  <c:v>601.37457044673545</c:v>
                </c:pt>
                <c:pt idx="28">
                  <c:v>603.38201383551109</c:v>
                </c:pt>
                <c:pt idx="29">
                  <c:v>604.62633451957299</c:v>
                </c:pt>
                <c:pt idx="30">
                  <c:v>605.31220876048462</c:v>
                </c:pt>
                <c:pt idx="31">
                  <c:v>605.85858585858591</c:v>
                </c:pt>
                <c:pt idx="32">
                  <c:v>605.96707818930042</c:v>
                </c:pt>
                <c:pt idx="33">
                  <c:v>609.56564177647635</c:v>
                </c:pt>
                <c:pt idx="34">
                  <c:v>611.98093941456773</c:v>
                </c:pt>
                <c:pt idx="35">
                  <c:v>612.53337521595734</c:v>
                </c:pt>
                <c:pt idx="36">
                  <c:v>618.51015801354401</c:v>
                </c:pt>
                <c:pt idx="37">
                  <c:v>622.0657276995305</c:v>
                </c:pt>
                <c:pt idx="38">
                  <c:v>626.08695652173913</c:v>
                </c:pt>
                <c:pt idx="39">
                  <c:v>627.09205020920501</c:v>
                </c:pt>
                <c:pt idx="40">
                  <c:v>630.25210084033608</c:v>
                </c:pt>
                <c:pt idx="41">
                  <c:v>631.0526315789474</c:v>
                </c:pt>
                <c:pt idx="42">
                  <c:v>631.57894736842104</c:v>
                </c:pt>
                <c:pt idx="43">
                  <c:v>631.60919540229884</c:v>
                </c:pt>
                <c:pt idx="44">
                  <c:v>638.64628820960695</c:v>
                </c:pt>
                <c:pt idx="45">
                  <c:v>639.4666666666667</c:v>
                </c:pt>
                <c:pt idx="46">
                  <c:v>645.42253521126759</c:v>
                </c:pt>
                <c:pt idx="47">
                  <c:v>646.99792960662523</c:v>
                </c:pt>
                <c:pt idx="48">
                  <c:v>647.53086419753083</c:v>
                </c:pt>
                <c:pt idx="49">
                  <c:v>647.71668219944081</c:v>
                </c:pt>
                <c:pt idx="50">
                  <c:v>657.60869565217388</c:v>
                </c:pt>
                <c:pt idx="51">
                  <c:v>658.60215053763443</c:v>
                </c:pt>
                <c:pt idx="52">
                  <c:v>659.70873786407765</c:v>
                </c:pt>
                <c:pt idx="53">
                  <c:v>664.39075630252103</c:v>
                </c:pt>
                <c:pt idx="54">
                  <c:v>666.98473282442751</c:v>
                </c:pt>
                <c:pt idx="55">
                  <c:v>673.07692307692309</c:v>
                </c:pt>
                <c:pt idx="56">
                  <c:v>673.46938775510205</c:v>
                </c:pt>
                <c:pt idx="57">
                  <c:v>675.88235294117646</c:v>
                </c:pt>
                <c:pt idx="58">
                  <c:v>676.1133603238867</c:v>
                </c:pt>
                <c:pt idx="59">
                  <c:v>678.49686847599162</c:v>
                </c:pt>
                <c:pt idx="60">
                  <c:v>682.15720022948938</c:v>
                </c:pt>
                <c:pt idx="61">
                  <c:v>688.36915297092287</c:v>
                </c:pt>
                <c:pt idx="62">
                  <c:v>693.66502748047435</c:v>
                </c:pt>
                <c:pt idx="63">
                  <c:v>694.0397350993378</c:v>
                </c:pt>
                <c:pt idx="64">
                  <c:v>694.30291801760075</c:v>
                </c:pt>
                <c:pt idx="65">
                  <c:v>701.98019801980195</c:v>
                </c:pt>
                <c:pt idx="66">
                  <c:v>702.47295208655328</c:v>
                </c:pt>
                <c:pt idx="67">
                  <c:v>708.45150311968234</c:v>
                </c:pt>
                <c:pt idx="68">
                  <c:v>708.51063829787233</c:v>
                </c:pt>
                <c:pt idx="69">
                  <c:v>709.05172413793105</c:v>
                </c:pt>
                <c:pt idx="70">
                  <c:v>709.81507823613083</c:v>
                </c:pt>
                <c:pt idx="71">
                  <c:v>712.80487804878044</c:v>
                </c:pt>
                <c:pt idx="72">
                  <c:v>713.63311920057106</c:v>
                </c:pt>
                <c:pt idx="73">
                  <c:v>714.88734470414829</c:v>
                </c:pt>
                <c:pt idx="74">
                  <c:v>717.47572815533977</c:v>
                </c:pt>
                <c:pt idx="75">
                  <c:v>719.58456973293767</c:v>
                </c:pt>
                <c:pt idx="76">
                  <c:v>723.27469553450612</c:v>
                </c:pt>
                <c:pt idx="77">
                  <c:v>723.86058981233248</c:v>
                </c:pt>
                <c:pt idx="78">
                  <c:v>724.3386243386243</c:v>
                </c:pt>
                <c:pt idx="79">
                  <c:v>728.46715328467155</c:v>
                </c:pt>
                <c:pt idx="80">
                  <c:v>729.81366459627327</c:v>
                </c:pt>
                <c:pt idx="81">
                  <c:v>732.36196319018404</c:v>
                </c:pt>
                <c:pt idx="82">
                  <c:v>738.93805309734512</c:v>
                </c:pt>
                <c:pt idx="83">
                  <c:v>739.24731182795699</c:v>
                </c:pt>
                <c:pt idx="84">
                  <c:v>740.35608308605345</c:v>
                </c:pt>
                <c:pt idx="85">
                  <c:v>740.84668192219681</c:v>
                </c:pt>
                <c:pt idx="86">
                  <c:v>745.1484685527239</c:v>
                </c:pt>
                <c:pt idx="87">
                  <c:v>745.30386740331494</c:v>
                </c:pt>
                <c:pt idx="88">
                  <c:v>746.82561613144139</c:v>
                </c:pt>
                <c:pt idx="89">
                  <c:v>748.25262106839739</c:v>
                </c:pt>
                <c:pt idx="90">
                  <c:v>748.84080370942809</c:v>
                </c:pt>
                <c:pt idx="91">
                  <c:v>750.17445917655266</c:v>
                </c:pt>
                <c:pt idx="92">
                  <c:v>750.3192848020434</c:v>
                </c:pt>
                <c:pt idx="93">
                  <c:v>750.69637883008352</c:v>
                </c:pt>
                <c:pt idx="94">
                  <c:v>751.43741707209199</c:v>
                </c:pt>
                <c:pt idx="95">
                  <c:v>754.61151481274453</c:v>
                </c:pt>
                <c:pt idx="96">
                  <c:v>756.28568727547736</c:v>
                </c:pt>
                <c:pt idx="97">
                  <c:v>758.92857142857144</c:v>
                </c:pt>
                <c:pt idx="98">
                  <c:v>760.5276509386099</c:v>
                </c:pt>
                <c:pt idx="99">
                  <c:v>761.04746317512274</c:v>
                </c:pt>
                <c:pt idx="100">
                  <c:v>761.19402985074623</c:v>
                </c:pt>
                <c:pt idx="101">
                  <c:v>763.66120218579238</c:v>
                </c:pt>
                <c:pt idx="102">
                  <c:v>770.07299270072997</c:v>
                </c:pt>
                <c:pt idx="103">
                  <c:v>773.71357718536888</c:v>
                </c:pt>
                <c:pt idx="104">
                  <c:v>773.82012466607307</c:v>
                </c:pt>
                <c:pt idx="105">
                  <c:v>776.45788336933049</c:v>
                </c:pt>
                <c:pt idx="106">
                  <c:v>776.97095435684651</c:v>
                </c:pt>
                <c:pt idx="107">
                  <c:v>777.64976958525347</c:v>
                </c:pt>
                <c:pt idx="108">
                  <c:v>778.34572490706319</c:v>
                </c:pt>
                <c:pt idx="109">
                  <c:v>778.90892750149794</c:v>
                </c:pt>
                <c:pt idx="110">
                  <c:v>783.69905956112848</c:v>
                </c:pt>
                <c:pt idx="111">
                  <c:v>784.19071518193221</c:v>
                </c:pt>
                <c:pt idx="112">
                  <c:v>784.75336322869953</c:v>
                </c:pt>
                <c:pt idx="113">
                  <c:v>784.7604084838963</c:v>
                </c:pt>
                <c:pt idx="114">
                  <c:v>786.84210526315792</c:v>
                </c:pt>
                <c:pt idx="115">
                  <c:v>787.04784130688449</c:v>
                </c:pt>
                <c:pt idx="116">
                  <c:v>787.10644677661173</c:v>
                </c:pt>
                <c:pt idx="117">
                  <c:v>789.15418858761632</c:v>
                </c:pt>
                <c:pt idx="118">
                  <c:v>793.46092503987245</c:v>
                </c:pt>
                <c:pt idx="119">
                  <c:v>796.01990049751248</c:v>
                </c:pt>
                <c:pt idx="120">
                  <c:v>797.27564102564099</c:v>
                </c:pt>
                <c:pt idx="121">
                  <c:v>800.81300813008136</c:v>
                </c:pt>
                <c:pt idx="122">
                  <c:v>801.0514665190924</c:v>
                </c:pt>
                <c:pt idx="123">
                  <c:v>801.7492711370262</c:v>
                </c:pt>
                <c:pt idx="124">
                  <c:v>803.61117981696759</c:v>
                </c:pt>
                <c:pt idx="125">
                  <c:v>804.66101694915255</c:v>
                </c:pt>
                <c:pt idx="126">
                  <c:v>804.90405117270791</c:v>
                </c:pt>
                <c:pt idx="127">
                  <c:v>804.98866213151928</c:v>
                </c:pt>
                <c:pt idx="128">
                  <c:v>806.42201834862385</c:v>
                </c:pt>
                <c:pt idx="129">
                  <c:v>808.47890924584578</c:v>
                </c:pt>
                <c:pt idx="130">
                  <c:v>808.60215053763443</c:v>
                </c:pt>
                <c:pt idx="131">
                  <c:v>809.81027302174914</c:v>
                </c:pt>
                <c:pt idx="132">
                  <c:v>810.17881705639616</c:v>
                </c:pt>
                <c:pt idx="133">
                  <c:v>810.22443890274315</c:v>
                </c:pt>
                <c:pt idx="134">
                  <c:v>813.24647122692727</c:v>
                </c:pt>
                <c:pt idx="135">
                  <c:v>813.81733021077287</c:v>
                </c:pt>
                <c:pt idx="136">
                  <c:v>817.07208514755689</c:v>
                </c:pt>
                <c:pt idx="137">
                  <c:v>820.22471910112358</c:v>
                </c:pt>
                <c:pt idx="138">
                  <c:v>824.16666666666663</c:v>
                </c:pt>
                <c:pt idx="139">
                  <c:v>825.26115859449192</c:v>
                </c:pt>
                <c:pt idx="140">
                  <c:v>825.6210423770093</c:v>
                </c:pt>
                <c:pt idx="141">
                  <c:v>829.06530089628677</c:v>
                </c:pt>
                <c:pt idx="142">
                  <c:v>831.81818181818187</c:v>
                </c:pt>
                <c:pt idx="143">
                  <c:v>833.33333333333337</c:v>
                </c:pt>
                <c:pt idx="144">
                  <c:v>835</c:v>
                </c:pt>
                <c:pt idx="145">
                  <c:v>835.42538354253838</c:v>
                </c:pt>
                <c:pt idx="146">
                  <c:v>838.255033557047</c:v>
                </c:pt>
                <c:pt idx="147">
                  <c:v>841.57894736842104</c:v>
                </c:pt>
                <c:pt idx="148">
                  <c:v>846.15384615384619</c:v>
                </c:pt>
                <c:pt idx="149">
                  <c:v>846.77419354838707</c:v>
                </c:pt>
                <c:pt idx="150">
                  <c:v>847.32142857142856</c:v>
                </c:pt>
                <c:pt idx="151">
                  <c:v>848.63945578231289</c:v>
                </c:pt>
                <c:pt idx="152">
                  <c:v>849.88649262202046</c:v>
                </c:pt>
                <c:pt idx="153">
                  <c:v>851.73501577287061</c:v>
                </c:pt>
                <c:pt idx="154">
                  <c:v>854.59729151817533</c:v>
                </c:pt>
                <c:pt idx="155">
                  <c:v>857.82638414217365</c:v>
                </c:pt>
                <c:pt idx="156">
                  <c:v>864.91177321376915</c:v>
                </c:pt>
                <c:pt idx="157">
                  <c:v>870.99023709902372</c:v>
                </c:pt>
                <c:pt idx="158">
                  <c:v>871.79487179487182</c:v>
                </c:pt>
                <c:pt idx="159">
                  <c:v>874.47892542843908</c:v>
                </c:pt>
                <c:pt idx="160">
                  <c:v>874.76099426386236</c:v>
                </c:pt>
                <c:pt idx="161">
                  <c:v>880.6262230919765</c:v>
                </c:pt>
                <c:pt idx="162">
                  <c:v>882.0070560564485</c:v>
                </c:pt>
                <c:pt idx="163">
                  <c:v>883.10412573673875</c:v>
                </c:pt>
                <c:pt idx="164">
                  <c:v>885.82677165354335</c:v>
                </c:pt>
                <c:pt idx="165">
                  <c:v>887.32394366197184</c:v>
                </c:pt>
                <c:pt idx="166">
                  <c:v>891.25946317962837</c:v>
                </c:pt>
                <c:pt idx="167">
                  <c:v>894.08528198074282</c:v>
                </c:pt>
                <c:pt idx="168">
                  <c:v>894.82517482517483</c:v>
                </c:pt>
                <c:pt idx="169">
                  <c:v>895.44513457556934</c:v>
                </c:pt>
                <c:pt idx="170">
                  <c:v>898.4375</c:v>
                </c:pt>
                <c:pt idx="171">
                  <c:v>900</c:v>
                </c:pt>
                <c:pt idx="172">
                  <c:v>901.72503920543647</c:v>
                </c:pt>
                <c:pt idx="173">
                  <c:v>902.71021542738015</c:v>
                </c:pt>
                <c:pt idx="174">
                  <c:v>904.25531914893622</c:v>
                </c:pt>
                <c:pt idx="175">
                  <c:v>904.81117434040357</c:v>
                </c:pt>
                <c:pt idx="176">
                  <c:v>907.82122905027938</c:v>
                </c:pt>
                <c:pt idx="177">
                  <c:v>910.17964071856284</c:v>
                </c:pt>
                <c:pt idx="178">
                  <c:v>910.94295692665889</c:v>
                </c:pt>
                <c:pt idx="179">
                  <c:v>911.6541353383459</c:v>
                </c:pt>
                <c:pt idx="180">
                  <c:v>912.10374639769452</c:v>
                </c:pt>
                <c:pt idx="181">
                  <c:v>916.29676601141409</c:v>
                </c:pt>
                <c:pt idx="182">
                  <c:v>917.78440139095881</c:v>
                </c:pt>
                <c:pt idx="183">
                  <c:v>919.79522184300345</c:v>
                </c:pt>
                <c:pt idx="184">
                  <c:v>921.12838226827864</c:v>
                </c:pt>
                <c:pt idx="185">
                  <c:v>921.35922330097083</c:v>
                </c:pt>
                <c:pt idx="186">
                  <c:v>922.60061919504642</c:v>
                </c:pt>
                <c:pt idx="187">
                  <c:v>923.55117139334152</c:v>
                </c:pt>
                <c:pt idx="188">
                  <c:v>924.60317460317458</c:v>
                </c:pt>
                <c:pt idx="189">
                  <c:v>925.85727525486561</c:v>
                </c:pt>
                <c:pt idx="190">
                  <c:v>925.92592592592598</c:v>
                </c:pt>
                <c:pt idx="191">
                  <c:v>930.14426727410785</c:v>
                </c:pt>
                <c:pt idx="192">
                  <c:v>930.4453935326419</c:v>
                </c:pt>
                <c:pt idx="193">
                  <c:v>933.03104290198814</c:v>
                </c:pt>
                <c:pt idx="194">
                  <c:v>940.62297209604151</c:v>
                </c:pt>
                <c:pt idx="195">
                  <c:v>940.78431372549016</c:v>
                </c:pt>
                <c:pt idx="196">
                  <c:v>942.47787610619469</c:v>
                </c:pt>
                <c:pt idx="197">
                  <c:v>943.31983805668017</c:v>
                </c:pt>
                <c:pt idx="198">
                  <c:v>944.40934933670246</c:v>
                </c:pt>
                <c:pt idx="199">
                  <c:v>946.38770840143843</c:v>
                </c:pt>
                <c:pt idx="200">
                  <c:v>948.5530546623794</c:v>
                </c:pt>
                <c:pt idx="201">
                  <c:v>950.52083333333337</c:v>
                </c:pt>
                <c:pt idx="202">
                  <c:v>950.89285714285711</c:v>
                </c:pt>
                <c:pt idx="203">
                  <c:v>953.07917888563054</c:v>
                </c:pt>
                <c:pt idx="204">
                  <c:v>953.37716676628816</c:v>
                </c:pt>
                <c:pt idx="205">
                  <c:v>955.14705882352939</c:v>
                </c:pt>
                <c:pt idx="206">
                  <c:v>958.87778631821675</c:v>
                </c:pt>
                <c:pt idx="207">
                  <c:v>960.16483516483515</c:v>
                </c:pt>
                <c:pt idx="208">
                  <c:v>962.40359897172232</c:v>
                </c:pt>
                <c:pt idx="209">
                  <c:v>962.82527881040892</c:v>
                </c:pt>
                <c:pt idx="210">
                  <c:v>964.60176991150445</c:v>
                </c:pt>
                <c:pt idx="211">
                  <c:v>964.77272727272725</c:v>
                </c:pt>
                <c:pt idx="212">
                  <c:v>964.82758620689651</c:v>
                </c:pt>
                <c:pt idx="213">
                  <c:v>966.91386195094128</c:v>
                </c:pt>
                <c:pt idx="214">
                  <c:v>967.61133603238864</c:v>
                </c:pt>
                <c:pt idx="215">
                  <c:v>970.40905134899913</c:v>
                </c:pt>
                <c:pt idx="216">
                  <c:v>970.58823529411768</c:v>
                </c:pt>
                <c:pt idx="217">
                  <c:v>971.55688622754496</c:v>
                </c:pt>
                <c:pt idx="218">
                  <c:v>978.55477855477852</c:v>
                </c:pt>
                <c:pt idx="219">
                  <c:v>983.33333333333337</c:v>
                </c:pt>
                <c:pt idx="220">
                  <c:v>991.48130619971607</c:v>
                </c:pt>
                <c:pt idx="221">
                  <c:v>992.03715992037155</c:v>
                </c:pt>
                <c:pt idx="222">
                  <c:v>992.70664505672607</c:v>
                </c:pt>
                <c:pt idx="223">
                  <c:v>997.36842105263156</c:v>
                </c:pt>
                <c:pt idx="224">
                  <c:v>997.45222929936301</c:v>
                </c:pt>
                <c:pt idx="225">
                  <c:v>997.99899949974986</c:v>
                </c:pt>
                <c:pt idx="226">
                  <c:v>998.75</c:v>
                </c:pt>
                <c:pt idx="227">
                  <c:v>1000</c:v>
                </c:pt>
                <c:pt idx="228">
                  <c:v>1000.5032712632109</c:v>
                </c:pt>
                <c:pt idx="229">
                  <c:v>1000.90618336887</c:v>
                </c:pt>
                <c:pt idx="230">
                  <c:v>1016.0223804679553</c:v>
                </c:pt>
                <c:pt idx="231">
                  <c:v>1020.7182320441989</c:v>
                </c:pt>
                <c:pt idx="232">
                  <c:v>1020.8169677926159</c:v>
                </c:pt>
                <c:pt idx="233">
                  <c:v>1021.3675213675214</c:v>
                </c:pt>
                <c:pt idx="234">
                  <c:v>1021.3776722090262</c:v>
                </c:pt>
                <c:pt idx="235">
                  <c:v>1022.0768601798856</c:v>
                </c:pt>
                <c:pt idx="236">
                  <c:v>1023.0654761904761</c:v>
                </c:pt>
                <c:pt idx="237">
                  <c:v>1030.6122448979593</c:v>
                </c:pt>
                <c:pt idx="238">
                  <c:v>1032.7983251919052</c:v>
                </c:pt>
                <c:pt idx="239">
                  <c:v>1036.3321799307957</c:v>
                </c:pt>
                <c:pt idx="240">
                  <c:v>1036.4321608040202</c:v>
                </c:pt>
                <c:pt idx="241">
                  <c:v>1038.472664159676</c:v>
                </c:pt>
                <c:pt idx="242">
                  <c:v>1039.9305555555557</c:v>
                </c:pt>
                <c:pt idx="243">
                  <c:v>1041.7325324059436</c:v>
                </c:pt>
                <c:pt idx="244">
                  <c:v>1042.3542354235424</c:v>
                </c:pt>
                <c:pt idx="245">
                  <c:v>1046.2555066079294</c:v>
                </c:pt>
                <c:pt idx="246">
                  <c:v>1050</c:v>
                </c:pt>
                <c:pt idx="247">
                  <c:v>1058.282208588957</c:v>
                </c:pt>
                <c:pt idx="248">
                  <c:v>1058.8547189819724</c:v>
                </c:pt>
                <c:pt idx="249">
                  <c:v>1060.3588907014682</c:v>
                </c:pt>
                <c:pt idx="250">
                  <c:v>1061.3628255440599</c:v>
                </c:pt>
                <c:pt idx="251">
                  <c:v>1062.8071856287424</c:v>
                </c:pt>
                <c:pt idx="252">
                  <c:v>1064.6235842771487</c:v>
                </c:pt>
                <c:pt idx="253">
                  <c:v>1071.7131474103585</c:v>
                </c:pt>
                <c:pt idx="254">
                  <c:v>1075.9895833333333</c:v>
                </c:pt>
                <c:pt idx="255">
                  <c:v>1076.1538461538462</c:v>
                </c:pt>
                <c:pt idx="256">
                  <c:v>1081.8392581143739</c:v>
                </c:pt>
                <c:pt idx="257">
                  <c:v>1085.6935366739287</c:v>
                </c:pt>
                <c:pt idx="258">
                  <c:v>1087.4340949033392</c:v>
                </c:pt>
                <c:pt idx="259">
                  <c:v>1089.1089108910892</c:v>
                </c:pt>
                <c:pt idx="260">
                  <c:v>1089.6017699115043</c:v>
                </c:pt>
                <c:pt idx="261">
                  <c:v>1089.6255371393493</c:v>
                </c:pt>
                <c:pt idx="262">
                  <c:v>1092.0245398773006</c:v>
                </c:pt>
                <c:pt idx="263">
                  <c:v>1092.9276315789473</c:v>
                </c:pt>
                <c:pt idx="264">
                  <c:v>1094.8070509766555</c:v>
                </c:pt>
                <c:pt idx="265">
                  <c:v>1097.4304068522483</c:v>
                </c:pt>
                <c:pt idx="266">
                  <c:v>1097.4842767295597</c:v>
                </c:pt>
                <c:pt idx="267">
                  <c:v>1099.5575221238937</c:v>
                </c:pt>
                <c:pt idx="268">
                  <c:v>1101.6949152542372</c:v>
                </c:pt>
                <c:pt idx="269">
                  <c:v>1102.588686481304</c:v>
                </c:pt>
                <c:pt idx="270">
                  <c:v>1107.1972318339101</c:v>
                </c:pt>
                <c:pt idx="271">
                  <c:v>1110.3924105217766</c:v>
                </c:pt>
                <c:pt idx="272">
                  <c:v>1117.1497584541062</c:v>
                </c:pt>
                <c:pt idx="273">
                  <c:v>1118.108032465715</c:v>
                </c:pt>
                <c:pt idx="274">
                  <c:v>1118.1983858370215</c:v>
                </c:pt>
                <c:pt idx="275">
                  <c:v>1120.8722741433021</c:v>
                </c:pt>
                <c:pt idx="276">
                  <c:v>1124.24037812289</c:v>
                </c:pt>
                <c:pt idx="277">
                  <c:v>1124.6290801186944</c:v>
                </c:pt>
                <c:pt idx="278">
                  <c:v>1126.5874641540352</c:v>
                </c:pt>
                <c:pt idx="279">
                  <c:v>1130.2851524090463</c:v>
                </c:pt>
                <c:pt idx="280">
                  <c:v>1130.8139534883721</c:v>
                </c:pt>
                <c:pt idx="281">
                  <c:v>1132.5084813410497</c:v>
                </c:pt>
                <c:pt idx="282">
                  <c:v>1135.2941176470588</c:v>
                </c:pt>
                <c:pt idx="283">
                  <c:v>1136.3636363636363</c:v>
                </c:pt>
                <c:pt idx="284">
                  <c:v>1137.8070701018573</c:v>
                </c:pt>
                <c:pt idx="285">
                  <c:v>1137.9211878926328</c:v>
                </c:pt>
                <c:pt idx="286">
                  <c:v>1138.2661996497372</c:v>
                </c:pt>
                <c:pt idx="287">
                  <c:v>1139.6499238964993</c:v>
                </c:pt>
                <c:pt idx="288">
                  <c:v>1140.3508771929824</c:v>
                </c:pt>
                <c:pt idx="289">
                  <c:v>1142.0223577235772</c:v>
                </c:pt>
                <c:pt idx="290">
                  <c:v>1143.2214194645135</c:v>
                </c:pt>
                <c:pt idx="291">
                  <c:v>1145.4861111111111</c:v>
                </c:pt>
                <c:pt idx="292">
                  <c:v>1146.0379829731501</c:v>
                </c:pt>
                <c:pt idx="293">
                  <c:v>1149.0683229813665</c:v>
                </c:pt>
                <c:pt idx="294">
                  <c:v>1150.1597444089457</c:v>
                </c:pt>
                <c:pt idx="295">
                  <c:v>1151.8324607329844</c:v>
                </c:pt>
                <c:pt idx="296">
                  <c:v>1152.2930487453129</c:v>
                </c:pt>
                <c:pt idx="297">
                  <c:v>1160.2982292637464</c:v>
                </c:pt>
                <c:pt idx="298">
                  <c:v>1162.2448979591836</c:v>
                </c:pt>
                <c:pt idx="299">
                  <c:v>1163.0218687872764</c:v>
                </c:pt>
                <c:pt idx="300">
                  <c:v>1163.8935108153078</c:v>
                </c:pt>
                <c:pt idx="301">
                  <c:v>1170.0725115359262</c:v>
                </c:pt>
                <c:pt idx="302">
                  <c:v>1172.992056487202</c:v>
                </c:pt>
                <c:pt idx="303">
                  <c:v>1181.0506566604129</c:v>
                </c:pt>
                <c:pt idx="304">
                  <c:v>1182.8947368421052</c:v>
                </c:pt>
                <c:pt idx="305">
                  <c:v>1187.1693121693122</c:v>
                </c:pt>
                <c:pt idx="306">
                  <c:v>1190.4761904761904</c:v>
                </c:pt>
                <c:pt idx="307">
                  <c:v>1194.0622737146996</c:v>
                </c:pt>
                <c:pt idx="308">
                  <c:v>1196.9015492253873</c:v>
                </c:pt>
                <c:pt idx="309">
                  <c:v>1201.9230769230769</c:v>
                </c:pt>
                <c:pt idx="310">
                  <c:v>1204.8192771084337</c:v>
                </c:pt>
                <c:pt idx="311">
                  <c:v>1211.9741100323624</c:v>
                </c:pt>
                <c:pt idx="312">
                  <c:v>1212.1911798660817</c:v>
                </c:pt>
                <c:pt idx="313">
                  <c:v>1219.1056910569105</c:v>
                </c:pt>
                <c:pt idx="314">
                  <c:v>1219.4783573806881</c:v>
                </c:pt>
                <c:pt idx="315">
                  <c:v>1223.7454100367197</c:v>
                </c:pt>
                <c:pt idx="316">
                  <c:v>1227.8170095179614</c:v>
                </c:pt>
                <c:pt idx="317">
                  <c:v>1228.6541244573082</c:v>
                </c:pt>
                <c:pt idx="318">
                  <c:v>1235.9657469077069</c:v>
                </c:pt>
                <c:pt idx="319">
                  <c:v>1238.1141045958796</c:v>
                </c:pt>
                <c:pt idx="320">
                  <c:v>1244.131455399061</c:v>
                </c:pt>
                <c:pt idx="321">
                  <c:v>1255.2398695854681</c:v>
                </c:pt>
                <c:pt idx="322">
                  <c:v>1266.0944206008583</c:v>
                </c:pt>
                <c:pt idx="323">
                  <c:v>1270.6855791962175</c:v>
                </c:pt>
                <c:pt idx="324">
                  <c:v>1270.7100591715975</c:v>
                </c:pt>
                <c:pt idx="325">
                  <c:v>1275.8620689655172</c:v>
                </c:pt>
                <c:pt idx="326">
                  <c:v>1284.0616966580976</c:v>
                </c:pt>
                <c:pt idx="327">
                  <c:v>1285.8038887727369</c:v>
                </c:pt>
                <c:pt idx="328">
                  <c:v>1295.1807228915663</c:v>
                </c:pt>
                <c:pt idx="329">
                  <c:v>1296.5964343598055</c:v>
                </c:pt>
                <c:pt idx="330">
                  <c:v>1299.5518786625303</c:v>
                </c:pt>
                <c:pt idx="331">
                  <c:v>1303.1784841075794</c:v>
                </c:pt>
                <c:pt idx="332">
                  <c:v>1304.4662309368191</c:v>
                </c:pt>
                <c:pt idx="333">
                  <c:v>1310.5149552883133</c:v>
                </c:pt>
                <c:pt idx="334">
                  <c:v>1311.6057233704294</c:v>
                </c:pt>
                <c:pt idx="335">
                  <c:v>1318.1618293755496</c:v>
                </c:pt>
                <c:pt idx="336">
                  <c:v>1320</c:v>
                </c:pt>
                <c:pt idx="337">
                  <c:v>1326.3665594855306</c:v>
                </c:pt>
                <c:pt idx="338">
                  <c:v>1326.5306122448981</c:v>
                </c:pt>
                <c:pt idx="339">
                  <c:v>1327.668613913967</c:v>
                </c:pt>
                <c:pt idx="340">
                  <c:v>1329.0229885057472</c:v>
                </c:pt>
                <c:pt idx="341">
                  <c:v>1337.5108038029387</c:v>
                </c:pt>
                <c:pt idx="342">
                  <c:v>1341.5803605677024</c:v>
                </c:pt>
                <c:pt idx="343">
                  <c:v>1342.1052631578948</c:v>
                </c:pt>
                <c:pt idx="344">
                  <c:v>1351.6566265060242</c:v>
                </c:pt>
                <c:pt idx="345">
                  <c:v>1362.2364368633025</c:v>
                </c:pt>
                <c:pt idx="346">
                  <c:v>1364.9706457925636</c:v>
                </c:pt>
                <c:pt idx="347">
                  <c:v>1377.7267508610792</c:v>
                </c:pt>
                <c:pt idx="348">
                  <c:v>1377.9411764705883</c:v>
                </c:pt>
                <c:pt idx="349">
                  <c:v>1384.4357976653696</c:v>
                </c:pt>
                <c:pt idx="350">
                  <c:v>1387.037037037037</c:v>
                </c:pt>
                <c:pt idx="351">
                  <c:v>1389.0551517742624</c:v>
                </c:pt>
                <c:pt idx="352">
                  <c:v>1390.9565217391305</c:v>
                </c:pt>
                <c:pt idx="353">
                  <c:v>1391.304347826087</c:v>
                </c:pt>
                <c:pt idx="354">
                  <c:v>1392.0657612580414</c:v>
                </c:pt>
                <c:pt idx="355">
                  <c:v>1420.992800303145</c:v>
                </c:pt>
                <c:pt idx="356">
                  <c:v>1425.0814332247558</c:v>
                </c:pt>
                <c:pt idx="357">
                  <c:v>1427.1428571428571</c:v>
                </c:pt>
                <c:pt idx="358">
                  <c:v>1442.7040395713109</c:v>
                </c:pt>
                <c:pt idx="359">
                  <c:v>1443.0064708810353</c:v>
                </c:pt>
                <c:pt idx="360">
                  <c:v>1444.0694310511089</c:v>
                </c:pt>
                <c:pt idx="361">
                  <c:v>1457.9929988331389</c:v>
                </c:pt>
                <c:pt idx="362">
                  <c:v>1470.5882352941176</c:v>
                </c:pt>
                <c:pt idx="363">
                  <c:v>1476.2611275964391</c:v>
                </c:pt>
                <c:pt idx="364">
                  <c:v>1484.7068819031435</c:v>
                </c:pt>
                <c:pt idx="365">
                  <c:v>1486.3523573200991</c:v>
                </c:pt>
                <c:pt idx="366">
                  <c:v>1486.8421052631579</c:v>
                </c:pt>
                <c:pt idx="367">
                  <c:v>1494.8024948024947</c:v>
                </c:pt>
                <c:pt idx="368">
                  <c:v>1499.7786631252766</c:v>
                </c:pt>
                <c:pt idx="369">
                  <c:v>1505.8139534883721</c:v>
                </c:pt>
                <c:pt idx="370">
                  <c:v>1528.1690140845071</c:v>
                </c:pt>
                <c:pt idx="371">
                  <c:v>1534.9417637271215</c:v>
                </c:pt>
                <c:pt idx="372">
                  <c:v>1543.1701030927834</c:v>
                </c:pt>
                <c:pt idx="373">
                  <c:v>1550.6525792417651</c:v>
                </c:pt>
                <c:pt idx="374">
                  <c:v>1557.3394495412845</c:v>
                </c:pt>
                <c:pt idx="375">
                  <c:v>1578.9473684210527</c:v>
                </c:pt>
                <c:pt idx="376">
                  <c:v>1584.6544071020926</c:v>
                </c:pt>
                <c:pt idx="377">
                  <c:v>1586.8746637977408</c:v>
                </c:pt>
                <c:pt idx="378">
                  <c:v>1587.9478827361563</c:v>
                </c:pt>
                <c:pt idx="379">
                  <c:v>1602.9246344206974</c:v>
                </c:pt>
                <c:pt idx="380">
                  <c:v>1617.2506738544475</c:v>
                </c:pt>
                <c:pt idx="381">
                  <c:v>1617.6470588235295</c:v>
                </c:pt>
                <c:pt idx="382">
                  <c:v>1621.2121212121212</c:v>
                </c:pt>
                <c:pt idx="383">
                  <c:v>1639.7476340694006</c:v>
                </c:pt>
                <c:pt idx="384">
                  <c:v>1652.2318454363758</c:v>
                </c:pt>
                <c:pt idx="385">
                  <c:v>1661.0738255033557</c:v>
                </c:pt>
                <c:pt idx="386">
                  <c:v>1677.3715415019763</c:v>
                </c:pt>
                <c:pt idx="387">
                  <c:v>1691.1027568922307</c:v>
                </c:pt>
                <c:pt idx="388">
                  <c:v>1695.7862281603288</c:v>
                </c:pt>
                <c:pt idx="389">
                  <c:v>1718.1383210091344</c:v>
                </c:pt>
                <c:pt idx="390">
                  <c:v>1731.0526315789473</c:v>
                </c:pt>
                <c:pt idx="391">
                  <c:v>1752.9239766081871</c:v>
                </c:pt>
                <c:pt idx="392">
                  <c:v>1765.489673550966</c:v>
                </c:pt>
                <c:pt idx="393">
                  <c:v>1789.2644135188866</c:v>
                </c:pt>
                <c:pt idx="394">
                  <c:v>1789.655172413793</c:v>
                </c:pt>
                <c:pt idx="395">
                  <c:v>1791.6530811868274</c:v>
                </c:pt>
                <c:pt idx="396">
                  <c:v>1815.8372684344351</c:v>
                </c:pt>
                <c:pt idx="397">
                  <c:v>1843.2285603414823</c:v>
                </c:pt>
                <c:pt idx="398">
                  <c:v>1862.8246753246754</c:v>
                </c:pt>
                <c:pt idx="399">
                  <c:v>1865.8574540927482</c:v>
                </c:pt>
                <c:pt idx="400">
                  <c:v>1882.6619964973731</c:v>
                </c:pt>
                <c:pt idx="401">
                  <c:v>1888.1889763779527</c:v>
                </c:pt>
                <c:pt idx="402">
                  <c:v>1888.7733887733887</c:v>
                </c:pt>
                <c:pt idx="403">
                  <c:v>1888.8888888888889</c:v>
                </c:pt>
                <c:pt idx="404">
                  <c:v>1889.5348837209303</c:v>
                </c:pt>
                <c:pt idx="405">
                  <c:v>1903.9351851851852</c:v>
                </c:pt>
                <c:pt idx="406">
                  <c:v>1946.2492616656823</c:v>
                </c:pt>
                <c:pt idx="407">
                  <c:v>1976.9949676491733</c:v>
                </c:pt>
                <c:pt idx="408">
                  <c:v>1995.9502458779289</c:v>
                </c:pt>
                <c:pt idx="409">
                  <c:v>2001.7793594306049</c:v>
                </c:pt>
                <c:pt idx="410">
                  <c:v>2049.0397805212619</c:v>
                </c:pt>
                <c:pt idx="411">
                  <c:v>2059.202059202059</c:v>
                </c:pt>
                <c:pt idx="412">
                  <c:v>2065.8166781529981</c:v>
                </c:pt>
                <c:pt idx="413">
                  <c:v>2151.4342895263508</c:v>
                </c:pt>
                <c:pt idx="414">
                  <c:v>2157.6576576576576</c:v>
                </c:pt>
                <c:pt idx="415">
                  <c:v>2163.9610389610389</c:v>
                </c:pt>
                <c:pt idx="416">
                  <c:v>2171.1366538952748</c:v>
                </c:pt>
                <c:pt idx="417">
                  <c:v>2208.4048027444255</c:v>
                </c:pt>
                <c:pt idx="418">
                  <c:v>2283.2369942196533</c:v>
                </c:pt>
                <c:pt idx="419">
                  <c:v>2293.5779816513759</c:v>
                </c:pt>
                <c:pt idx="420">
                  <c:v>2298.8505747126437</c:v>
                </c:pt>
                <c:pt idx="421">
                  <c:v>2314.102564102564</c:v>
                </c:pt>
                <c:pt idx="422">
                  <c:v>2687.5</c:v>
                </c:pt>
                <c:pt idx="423">
                  <c:v>2793.8066465256798</c:v>
                </c:pt>
                <c:pt idx="424">
                  <c:v>3029.2171995589856</c:v>
                </c:pt>
                <c:pt idx="425">
                  <c:v>3057.5643621637259</c:v>
                </c:pt>
                <c:pt idx="426">
                  <c:v>3876.1932311252531</c:v>
                </c:pt>
                <c:pt idx="427">
                  <c:v>3891.0499351491571</c:v>
                </c:pt>
                <c:pt idx="428">
                  <c:v>3901.2168933428775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E4-47D4-9A42-EFF5EA345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149488"/>
        <c:axId val="274150320"/>
      </c:scatterChart>
      <c:valAx>
        <c:axId val="27414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from ocean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50320"/>
        <c:crosses val="autoZero"/>
        <c:crossBetween val="midCat"/>
      </c:valAx>
      <c:valAx>
        <c:axId val="2741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  <a:r>
                  <a:rPr lang="en-US" baseline="0"/>
                  <a:t> per sqft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49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0</xdr:row>
      <xdr:rowOff>190500</xdr:rowOff>
    </xdr:from>
    <xdr:to>
      <xdr:col>15</xdr:col>
      <xdr:colOff>266700</xdr:colOff>
      <xdr:row>10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AFF93-7D19-4E2E-B67D-2F5116BC3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0</xdr:row>
      <xdr:rowOff>180975</xdr:rowOff>
    </xdr:from>
    <xdr:to>
      <xdr:col>24</xdr:col>
      <xdr:colOff>9525</xdr:colOff>
      <xdr:row>10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E2CB64-122D-4464-A3D5-EF111857B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47625</xdr:colOff>
      <xdr:row>18</xdr:row>
      <xdr:rowOff>38100</xdr:rowOff>
    </xdr:from>
    <xdr:to>
      <xdr:col>4</xdr:col>
      <xdr:colOff>1457325</xdr:colOff>
      <xdr:row>20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F65FC2E-3F09-4DB0-A615-F55A3EA8EB98}"/>
            </a:ext>
          </a:extLst>
        </xdr:cNvPr>
        <xdr:cNvSpPr txBox="1"/>
      </xdr:nvSpPr>
      <xdr:spPr>
        <a:xfrm>
          <a:off x="47625" y="3695700"/>
          <a:ext cx="5505450" cy="37147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Price = 722948.7367 + 564.4787*SQUARE FEET</a:t>
          </a:r>
        </a:p>
      </xdr:txBody>
    </xdr:sp>
    <xdr:clientData/>
  </xdr:twoCellAnchor>
  <xdr:twoCellAnchor>
    <xdr:from>
      <xdr:col>2</xdr:col>
      <xdr:colOff>409575</xdr:colOff>
      <xdr:row>1</xdr:row>
      <xdr:rowOff>57150</xdr:rowOff>
    </xdr:from>
    <xdr:to>
      <xdr:col>9</xdr:col>
      <xdr:colOff>9525</xdr:colOff>
      <xdr:row>3</xdr:row>
      <xdr:rowOff>190500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C83150C-7403-4D64-9F5F-95208790E0D6}"/>
            </a:ext>
          </a:extLst>
        </xdr:cNvPr>
        <xdr:cNvSpPr txBox="1"/>
      </xdr:nvSpPr>
      <xdr:spPr>
        <a:xfrm>
          <a:off x="2819400" y="257175"/>
          <a:ext cx="6438900" cy="5429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Here we can see that both the R Square value and Adjusted R Square value are under 50% meaning this</a:t>
          </a:r>
          <a:r>
            <a:rPr lang="en-US" sz="1200" b="1" baseline="0"/>
            <a:t> is an overall weak model. </a:t>
          </a:r>
          <a:r>
            <a:rPr lang="en-US" sz="1200" b="1"/>
            <a:t> </a:t>
          </a:r>
        </a:p>
      </xdr:txBody>
    </xdr:sp>
    <xdr:clientData/>
  </xdr:twoCellAnchor>
  <xdr:twoCellAnchor>
    <xdr:from>
      <xdr:col>9</xdr:col>
      <xdr:colOff>523874</xdr:colOff>
      <xdr:row>14</xdr:row>
      <xdr:rowOff>142875</xdr:rowOff>
    </xdr:from>
    <xdr:to>
      <xdr:col>18</xdr:col>
      <xdr:colOff>47625</xdr:colOff>
      <xdr:row>19</xdr:row>
      <xdr:rowOff>28575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73B2674-A01C-4535-9645-FCCD3C59C3B3}"/>
            </a:ext>
          </a:extLst>
        </xdr:cNvPr>
        <xdr:cNvSpPr txBox="1"/>
      </xdr:nvSpPr>
      <xdr:spPr>
        <a:xfrm>
          <a:off x="9772649" y="2981325"/>
          <a:ext cx="5695951" cy="9048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The P-value for SQUARE FEET is well below 5% meaning</a:t>
          </a:r>
          <a:r>
            <a:rPr lang="en-US" sz="1200" b="1" baseline="0"/>
            <a:t> we can reject the null hypothesis and accept the alternative hypothesis which means that SQUARE FEET does affect Price. For every increase in unit for SQUARE FEET the Price increases by $564.48</a:t>
          </a:r>
          <a:endParaRPr lang="en-US" sz="12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0</xdr:row>
      <xdr:rowOff>190500</xdr:rowOff>
    </xdr:from>
    <xdr:to>
      <xdr:col>15</xdr:col>
      <xdr:colOff>266700</xdr:colOff>
      <xdr:row>10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D3C02-7B2A-464F-95F4-BC0B01212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1</xdr:row>
      <xdr:rowOff>19050</xdr:rowOff>
    </xdr:from>
    <xdr:to>
      <xdr:col>23</xdr:col>
      <xdr:colOff>9525</xdr:colOff>
      <xdr:row>11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5FDD08-6BDE-46D0-9EDD-F79B9299B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18</xdr:row>
      <xdr:rowOff>47625</xdr:rowOff>
    </xdr:from>
    <xdr:to>
      <xdr:col>6</xdr:col>
      <xdr:colOff>895350</xdr:colOff>
      <xdr:row>20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ED853F2-E3D9-4A62-B4B5-6C186A6510CF}"/>
            </a:ext>
          </a:extLst>
        </xdr:cNvPr>
        <xdr:cNvSpPr txBox="1"/>
      </xdr:nvSpPr>
      <xdr:spPr>
        <a:xfrm>
          <a:off x="28575" y="3705225"/>
          <a:ext cx="8134350" cy="46672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Price per SQFT = 959.4302</a:t>
          </a:r>
          <a:r>
            <a:rPr lang="en-US" sz="1400" b="1" baseline="0"/>
            <a:t> - 0.010889 * SQUARE FEET</a:t>
          </a:r>
          <a:endParaRPr lang="en-US" sz="1400" b="1"/>
        </a:p>
      </xdr:txBody>
    </xdr:sp>
    <xdr:clientData/>
  </xdr:twoCellAnchor>
  <xdr:twoCellAnchor>
    <xdr:from>
      <xdr:col>2</xdr:col>
      <xdr:colOff>419100</xdr:colOff>
      <xdr:row>2</xdr:row>
      <xdr:rowOff>133351</xdr:rowOff>
    </xdr:from>
    <xdr:to>
      <xdr:col>8</xdr:col>
      <xdr:colOff>9525</xdr:colOff>
      <xdr:row>5</xdr:row>
      <xdr:rowOff>9526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CF8E78F-7473-42CC-A230-BFE9B9DDBEB5}"/>
            </a:ext>
          </a:extLst>
        </xdr:cNvPr>
        <xdr:cNvSpPr txBox="1"/>
      </xdr:nvSpPr>
      <xdr:spPr>
        <a:xfrm>
          <a:off x="3295650" y="542926"/>
          <a:ext cx="5838825" cy="4762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We can see that the R</a:t>
          </a:r>
          <a:r>
            <a:rPr lang="en-US" sz="1200" b="1" baseline="0"/>
            <a:t> SQUARE value is well below 50% meaning that the model is overall very weak.</a:t>
          </a:r>
          <a:endParaRPr lang="en-US" sz="1200" b="1"/>
        </a:p>
      </xdr:txBody>
    </xdr:sp>
    <xdr:clientData/>
  </xdr:twoCellAnchor>
  <xdr:twoCellAnchor>
    <xdr:from>
      <xdr:col>9</xdr:col>
      <xdr:colOff>657224</xdr:colOff>
      <xdr:row>14</xdr:row>
      <xdr:rowOff>190500</xdr:rowOff>
    </xdr:from>
    <xdr:to>
      <xdr:col>17</xdr:col>
      <xdr:colOff>685799</xdr:colOff>
      <xdr:row>18</xdr:row>
      <xdr:rowOff>57150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248EDA8-3FCA-4B05-BEAC-A1A7A49F97F7}"/>
            </a:ext>
          </a:extLst>
        </xdr:cNvPr>
        <xdr:cNvSpPr txBox="1"/>
      </xdr:nvSpPr>
      <xdr:spPr>
        <a:xfrm>
          <a:off x="10687049" y="3028950"/>
          <a:ext cx="5514975" cy="6858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The P-value for SQUARE FEET is well above 5% meaning that we fail</a:t>
          </a:r>
          <a:r>
            <a:rPr lang="en-US" sz="1200" b="1" baseline="0"/>
            <a:t> to reject the null hypothesis and must accept the null which translates to SQUARE FEET not having a meaningful effect on Price Per SQFT. </a:t>
          </a:r>
          <a:endParaRPr lang="en-US" sz="12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900112</xdr:colOff>
      <xdr:row>0</xdr:row>
      <xdr:rowOff>142875</xdr:rowOff>
    </xdr:from>
    <xdr:to>
      <xdr:col>17</xdr:col>
      <xdr:colOff>857250</xdr:colOff>
      <xdr:row>17</xdr:row>
      <xdr:rowOff>104774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599AE1-5B23-4D74-B950-81C3DAD85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10</xdr:row>
      <xdr:rowOff>180974</xdr:rowOff>
    </xdr:from>
    <xdr:to>
      <xdr:col>16</xdr:col>
      <xdr:colOff>457200</xdr:colOff>
      <xdr:row>29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A911A2-F223-4014-8849-03A3C92AD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7</xdr:row>
      <xdr:rowOff>114301</xdr:rowOff>
    </xdr:from>
    <xdr:to>
      <xdr:col>16</xdr:col>
      <xdr:colOff>457200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8C113-2B41-468D-817F-667FBA346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7</xdr:row>
      <xdr:rowOff>38100</xdr:rowOff>
    </xdr:from>
    <xdr:to>
      <xdr:col>16</xdr:col>
      <xdr:colOff>228600</xdr:colOff>
      <xdr:row>25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CF7DC-4AAA-4F1A-930B-8DB42CFA3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23811</xdr:colOff>
      <xdr:row>2</xdr:row>
      <xdr:rowOff>9524</xdr:rowOff>
    </xdr:from>
    <xdr:to>
      <xdr:col>14</xdr:col>
      <xdr:colOff>676274</xdr:colOff>
      <xdr:row>15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B6D52C-E46C-47E2-B7D3-A4B0497F2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666750</xdr:colOff>
      <xdr:row>3</xdr:row>
      <xdr:rowOff>180975</xdr:rowOff>
    </xdr:from>
    <xdr:to>
      <xdr:col>18</xdr:col>
      <xdr:colOff>666749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525A4-4407-4002-A22F-7C069A1F0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276225</xdr:colOff>
      <xdr:row>4</xdr:row>
      <xdr:rowOff>9525</xdr:rowOff>
    </xdr:from>
    <xdr:to>
      <xdr:col>24</xdr:col>
      <xdr:colOff>628650</xdr:colOff>
      <xdr:row>17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9376C7-1B96-4A70-B98A-852EAF1EF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438150</xdr:colOff>
      <xdr:row>52</xdr:row>
      <xdr:rowOff>171450</xdr:rowOff>
    </xdr:from>
    <xdr:to>
      <xdr:col>24</xdr:col>
      <xdr:colOff>447675</xdr:colOff>
      <xdr:row>66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5AAE43-F4CA-4E01-B4C0-767D48DF1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619125</xdr:colOff>
      <xdr:row>37</xdr:row>
      <xdr:rowOff>123825</xdr:rowOff>
    </xdr:from>
    <xdr:to>
      <xdr:col>15</xdr:col>
      <xdr:colOff>285750</xdr:colOff>
      <xdr:row>52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CB6AD4-3ED9-4D51-9BC6-8CD68D825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552450</xdr:colOff>
      <xdr:row>13</xdr:row>
      <xdr:rowOff>38100</xdr:rowOff>
    </xdr:from>
    <xdr:to>
      <xdr:col>30</xdr:col>
      <xdr:colOff>447675</xdr:colOff>
      <xdr:row>26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2A020F0-AF39-45AD-A972-0667A489C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647700</xdr:colOff>
      <xdr:row>34</xdr:row>
      <xdr:rowOff>52644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AD1018-2F92-4F90-B958-2BDCB6C5B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106900" cy="68534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361949</xdr:colOff>
      <xdr:row>0</xdr:row>
      <xdr:rowOff>85725</xdr:rowOff>
    </xdr:from>
    <xdr:to>
      <xdr:col>21</xdr:col>
      <xdr:colOff>638174</xdr:colOff>
      <xdr:row>45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272AA2-D3E5-4F2B-A37C-CE26AAB6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0949" y="85725"/>
          <a:ext cx="11249025" cy="91059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85724</xdr:colOff>
      <xdr:row>0</xdr:row>
      <xdr:rowOff>0</xdr:rowOff>
    </xdr:from>
    <xdr:to>
      <xdr:col>26</xdr:col>
      <xdr:colOff>133349</xdr:colOff>
      <xdr:row>58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BD8F6A-2A22-4EF1-B962-279765745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0524" y="0"/>
          <a:ext cx="13763625" cy="116776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657224</xdr:colOff>
      <xdr:row>35</xdr:row>
      <xdr:rowOff>30352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F2213E-00BC-497D-8969-E85A94A9D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116424" cy="703122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393914</xdr:colOff>
      <xdr:row>28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1D0A06-D8A8-4BD2-B411-7872955A8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853114" cy="57626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62460</xdr:colOff>
      <xdr:row>31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08B7DF-1DA4-469E-A235-0BFE60800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07460" cy="6362700"/>
        </a:xfrm>
        <a:prstGeom prst="rect">
          <a:avLst/>
        </a:prstGeom>
      </xdr:spPr>
    </xdr:pic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Zephyr Samsonite" refreshedDate="44514.760775347226" createdVersion="7" refreshedVersion="7" minRefreshableVersion="3" recordCount="833" xr:uid="{E3C585EE-CBA8-440C-9E92-A884BC1E35D1}">
  <cacheSource type="worksheet">
    <worksheetSource name="MasterDataSet_after_OutliersDEL"/>
  </cacheSource>
  <cacheFields count="24">
    <cacheField name="PROPERTY TYPE" numFmtId="0">
      <sharedItems/>
    </cacheField>
    <cacheField name="House Type Dummy " numFmtId="0">
      <sharedItems containsSemiMixedTypes="0" containsString="0" containsNumber="1" containsInteger="1" minValue="0" maxValue="1"/>
    </cacheField>
    <cacheField name="ADDRESS" numFmtId="0">
      <sharedItems/>
    </cacheField>
    <cacheField name="CITY" numFmtId="0">
      <sharedItems/>
    </cacheField>
    <cacheField name="Region" numFmtId="0">
      <sharedItems count="5">
        <s v="South"/>
        <s v="West"/>
        <s v="San Fernando "/>
        <s v="Metro"/>
        <s v="South bay"/>
      </sharedItems>
    </cacheField>
    <cacheField name="Metro " numFmtId="0">
      <sharedItems containsSemiMixedTypes="0" containsString="0" containsNumber="1" containsInteger="1" minValue="0" maxValue="1"/>
    </cacheField>
    <cacheField name="San Fernando " numFmtId="0">
      <sharedItems containsSemiMixedTypes="0" containsString="0" containsNumber="1" containsInteger="1" minValue="0" maxValue="1"/>
    </cacheField>
    <cacheField name="South " numFmtId="0">
      <sharedItems containsSemiMixedTypes="0" containsString="0" containsNumber="1" containsInteger="1" minValue="0" maxValue="1"/>
    </cacheField>
    <cacheField name="South Bay " numFmtId="0">
      <sharedItems containsSemiMixedTypes="0" containsString="0" containsNumber="1" containsInteger="1" minValue="0" maxValue="1"/>
    </cacheField>
    <cacheField name="West " numFmtId="0">
      <sharedItems containsSemiMixedTypes="0" containsString="0" containsNumber="1" containsInteger="1" minValue="0" maxValue="1"/>
    </cacheField>
    <cacheField name="STATE OR PROVINCE" numFmtId="0">
      <sharedItems/>
    </cacheField>
    <cacheField name="ZIP OR POSTAL CODE" numFmtId="0">
      <sharedItems containsSemiMixedTypes="0" containsString="0" containsNumber="1" containsInteger="1" minValue="90016" maxValue="91506"/>
    </cacheField>
    <cacheField name="PRICE" numFmtId="0">
      <sharedItems containsSemiMixedTypes="0" containsString="0" containsNumber="1" containsInteger="1" minValue="349000" maxValue="6998000"/>
    </cacheField>
    <cacheField name="BEDS" numFmtId="0">
      <sharedItems containsSemiMixedTypes="0" containsString="0" containsNumber="1" containsInteger="1" minValue="1" maxValue="8"/>
    </cacheField>
    <cacheField name="BATHS" numFmtId="0">
      <sharedItems containsSemiMixedTypes="0" containsString="0" containsNumber="1" minValue="1" maxValue="9"/>
    </cacheField>
    <cacheField name="SQUARE FEET" numFmtId="0">
      <sharedItems containsSemiMixedTypes="0" containsString="0" containsNumber="1" minValue="490" maxValue="27000"/>
    </cacheField>
    <cacheField name="LOT SIZE" numFmtId="0">
      <sharedItems containsSemiMixedTypes="0" containsString="0" containsNumber="1" containsInteger="1" minValue="871" maxValue="985852"/>
    </cacheField>
    <cacheField name="YEAR BUILT" numFmtId="0">
      <sharedItems containsSemiMixedTypes="0" containsString="0" containsNumber="1" containsInteger="1" minValue="1903" maxValue="2021"/>
    </cacheField>
    <cacheField name="DAYS ON MARKET" numFmtId="0">
      <sharedItems containsSemiMixedTypes="0" containsString="0" containsNumber="1" containsInteger="1" minValue="1" maxValue="461"/>
    </cacheField>
    <cacheField name="$/ SQUARE  FEET" numFmtId="0">
      <sharedItems containsSemiMixedTypes="0" containsString="0" containsNumber="1" minValue="88.851851851851848" maxValue="3901.2168933428775"/>
    </cacheField>
    <cacheField name="HOA/MONTH" numFmtId="0">
      <sharedItems containsString="0" containsBlank="1" containsNumber="1" minValue="1" maxValue="4257"/>
    </cacheField>
    <cacheField name="LATITUDE" numFmtId="0">
      <sharedItems containsSemiMixedTypes="0" containsString="0" containsNumber="1" minValue="33.763734700000001" maxValue="34.240850600000002"/>
    </cacheField>
    <cacheField name="LONGITUDE" numFmtId="0">
      <sharedItems containsSemiMixedTypes="0" containsString="0" containsNumber="1" minValue="-118.51664030000001" maxValue="-118.18021709999999"/>
    </cacheField>
    <cacheField name="Distance from ocean" numFmtId="0">
      <sharedItems containsSemiMixedTypes="0" containsString="0" containsNumber="1" minValue="8.7270642583110236E-2" maxValue="21.4468470805675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phyr Samsonite" refreshedDate="44520.813508564817" createdVersion="7" refreshedVersion="7" minRefreshableVersion="3" recordCount="833" xr:uid="{42337171-E7B8-4E5A-ACFB-6C47FCA21ACA}">
  <cacheSource type="worksheet">
    <worksheetSource name="MasterDataSet_after_OutliersDEL7"/>
  </cacheSource>
  <cacheFields count="25">
    <cacheField name="PROPERTY TYPE" numFmtId="0">
      <sharedItems/>
    </cacheField>
    <cacheField name="ADDRESS" numFmtId="0">
      <sharedItems/>
    </cacheField>
    <cacheField name="CITY" numFmtId="0">
      <sharedItems/>
    </cacheField>
    <cacheField name="Region" numFmtId="0">
      <sharedItems count="5">
        <s v="South"/>
        <s v="West"/>
        <s v="San Fernando "/>
        <s v="Metro"/>
        <s v="South bay"/>
      </sharedItems>
    </cacheField>
    <cacheField name="STATE OR PROVINCE" numFmtId="0">
      <sharedItems/>
    </cacheField>
    <cacheField name="ZIP OR POSTAL CODE" numFmtId="0">
      <sharedItems containsSemiMixedTypes="0" containsString="0" containsNumber="1" containsInteger="1" minValue="90016" maxValue="91506"/>
    </cacheField>
    <cacheField name="PRICE" numFmtId="0">
      <sharedItems containsSemiMixedTypes="0" containsString="0" containsNumber="1" containsInteger="1" minValue="349000" maxValue="6998000" count="454">
        <n v="525000"/>
        <n v="2995000"/>
        <n v="1395000"/>
        <n v="3000000"/>
        <n v="4995000"/>
        <n v="6995000"/>
        <n v="3200000"/>
        <n v="5999999"/>
        <n v="6300000"/>
        <n v="3250000"/>
        <n v="3900000"/>
        <n v="2599000"/>
        <n v="3249000"/>
        <n v="3795000"/>
        <n v="4950000"/>
        <n v="2750000"/>
        <n v="1825000"/>
        <n v="2250000"/>
        <n v="3195000"/>
        <n v="2099000"/>
        <n v="5500000"/>
        <n v="3999995"/>
        <n v="6700000"/>
        <n v="5495000"/>
        <n v="2349000"/>
        <n v="4999000"/>
        <n v="5250000"/>
        <n v="4125000"/>
        <n v="5750000"/>
        <n v="2895000"/>
        <n v="799000"/>
        <n v="1350000"/>
        <n v="1675000"/>
        <n v="3985000"/>
        <n v="969000"/>
        <n v="1250000"/>
        <n v="1725000"/>
        <n v="3075000"/>
        <n v="1988000"/>
        <n v="3095000"/>
        <n v="1175000"/>
        <n v="1995000"/>
        <n v="5995000"/>
        <n v="4685000"/>
        <n v="5950000"/>
        <n v="5285000"/>
        <n v="3199000"/>
        <n v="5280000"/>
        <n v="3695000"/>
        <n v="3595000"/>
        <n v="3545000"/>
        <n v="1169000"/>
        <n v="1069000"/>
        <n v="1255000"/>
        <n v="1075000"/>
        <n v="999000"/>
        <n v="1249000"/>
        <n v="2100000"/>
        <n v="2850000"/>
        <n v="5975000"/>
        <n v="3600000"/>
        <n v="5850000"/>
        <n v="3395000"/>
        <n v="3995000"/>
        <n v="2095000"/>
        <n v="1695000"/>
        <n v="1428800"/>
        <n v="1899000"/>
        <n v="1950000"/>
        <n v="1359000"/>
        <n v="1299000"/>
        <n v="844000"/>
        <n v="2980000"/>
        <n v="1750000"/>
        <n v="2395000"/>
        <n v="1085000"/>
        <n v="1099000"/>
        <n v="1595000"/>
        <n v="1650000"/>
        <n v="1195000"/>
        <n v="1599900"/>
        <n v="1999999"/>
        <n v="1259000"/>
        <n v="1749000"/>
        <n v="1500000"/>
        <n v="1495000"/>
        <n v="1398000"/>
        <n v="1299900"/>
        <n v="1499000"/>
        <n v="1199000"/>
        <n v="1645000"/>
        <n v="1200000"/>
        <n v="585000"/>
        <n v="485000"/>
        <n v="835000"/>
        <n v="549900"/>
        <n v="605000"/>
        <n v="530000"/>
        <n v="655000"/>
        <n v="1189000"/>
        <n v="995000"/>
        <n v="649500"/>
        <n v="695000"/>
        <n v="930000"/>
        <n v="470000"/>
        <n v="548000"/>
        <n v="644000"/>
        <n v="975000"/>
        <n v="459000"/>
        <n v="690000"/>
        <n v="720000"/>
        <n v="599999"/>
        <n v="499000"/>
        <n v="614000"/>
        <n v="899000"/>
        <n v="589000"/>
        <n v="735000"/>
        <n v="1795000"/>
        <n v="1499500"/>
        <n v="1050000"/>
        <n v="1775000"/>
        <n v="1399999"/>
        <n v="1875000"/>
        <n v="1895000"/>
        <n v="1450000"/>
        <n v="765000"/>
        <n v="725000"/>
        <n v="825000"/>
        <n v="1525000"/>
        <n v="875000"/>
        <n v="1149000"/>
        <n v="1699995"/>
        <n v="1625000"/>
        <n v="1100000"/>
        <n v="1025000"/>
        <n v="599000"/>
        <n v="599995"/>
        <n v="560000"/>
        <n v="3850000"/>
        <n v="1690000"/>
        <n v="829000"/>
        <n v="1412000"/>
        <n v="680000"/>
        <n v="620000"/>
        <n v="820000"/>
        <n v="749000"/>
        <n v="595000"/>
        <n v="1530000"/>
        <n v="649000"/>
        <n v="988000"/>
        <n v="399999"/>
        <n v="349000"/>
        <n v="748000"/>
        <n v="799900"/>
        <n v="1275000"/>
        <n v="939000"/>
        <n v="949000"/>
        <n v="1400000"/>
        <n v="739000"/>
        <n v="349500"/>
        <n v="389000"/>
        <n v="419000"/>
        <n v="395000"/>
        <n v="399000"/>
        <n v="379000"/>
        <n v="575000"/>
        <n v="788000"/>
        <n v="2799000"/>
        <n v="2399000"/>
        <n v="3699000"/>
        <n v="1023600"/>
        <n v="1998000"/>
        <n v="1399000"/>
        <n v="1719500"/>
        <n v="1349000"/>
        <n v="1260000"/>
        <n v="1088000"/>
        <n v="448000"/>
        <n v="625000"/>
        <n v="359000"/>
        <n v="559999"/>
        <n v="375000"/>
        <n v="409999"/>
        <n v="670000"/>
        <n v="529900"/>
        <n v="1949000"/>
        <n v="2450000"/>
        <n v="2000000"/>
        <n v="2688000"/>
        <n v="1385000"/>
        <n v="1599000"/>
        <n v="449000"/>
        <n v="1080000"/>
        <n v="640000"/>
        <n v="724900"/>
        <n v="429000"/>
        <n v="545000"/>
        <n v="559800"/>
        <n v="495000"/>
        <n v="699000"/>
        <n v="849000"/>
        <n v="850000"/>
        <n v="726000"/>
        <n v="436000"/>
        <n v="531300"/>
        <n v="439999"/>
        <n v="710000"/>
        <n v="879000"/>
        <n v="919000"/>
        <n v="549000"/>
        <n v="499900"/>
        <n v="540000"/>
        <n v="1899999"/>
        <n v="1649000"/>
        <n v="3275000"/>
        <n v="1724877"/>
        <n v="1620000"/>
        <n v="515000"/>
        <n v="1425000"/>
        <n v="1699900"/>
        <n v="1749999"/>
        <n v="679900"/>
        <n v="1494900"/>
        <n v="1593000"/>
        <n v="2350000"/>
        <n v="905000"/>
        <n v="2495000"/>
        <n v="2590000"/>
        <n v="1698326"/>
        <n v="1800000"/>
        <n v="1198000"/>
        <n v="599500"/>
        <n v="714900"/>
        <n v="2145000"/>
        <n v="4350000"/>
        <n v="2475000"/>
        <n v="4280000"/>
        <n v="679000"/>
        <n v="798000"/>
        <n v="639000"/>
        <n v="950000"/>
        <n v="900000"/>
        <n v="3450000"/>
        <n v="1755000"/>
        <n v="1630000"/>
        <n v="1479000"/>
        <n v="1799000"/>
        <n v="600000"/>
        <n v="2695000"/>
        <n v="1850000"/>
        <n v="3749000"/>
        <n v="4895000"/>
        <n v="2740000"/>
        <n v="3099000"/>
        <n v="2289000"/>
        <n v="2199000"/>
        <n v="789000"/>
        <n v="750000"/>
        <n v="740000"/>
        <n v="775000"/>
        <n v="4595000"/>
        <n v="3495000"/>
        <n v="4500000"/>
        <n v="729000"/>
        <n v="965000"/>
        <n v="860000"/>
        <n v="659000"/>
        <n v="2699000"/>
        <n v="1599999"/>
        <n v="3500000"/>
        <n v="1550000"/>
        <n v="4990000"/>
        <n v="3590000"/>
        <n v="3400000"/>
        <n v="1774888"/>
        <n v="3187000"/>
        <n v="2085000"/>
        <n v="1575000"/>
        <n v="1059000"/>
        <n v="1295000"/>
        <n v="2298000"/>
        <n v="1248000"/>
        <n v="1997000"/>
        <n v="1048000"/>
        <n v="989000"/>
        <n v="908000"/>
        <n v="915000"/>
        <n v="685000"/>
        <n v="858000"/>
        <n v="570000"/>
        <n v="1089000"/>
        <n v="898850"/>
        <n v="805000"/>
        <n v="2899000"/>
        <n v="2788000"/>
        <n v="6900000"/>
        <n v="2500000"/>
        <n v="2499000"/>
        <n v="4999999"/>
        <n v="4900000"/>
        <n v="2975000"/>
        <n v="4550000"/>
        <n v="2798000"/>
        <n v="2595000"/>
        <n v="3879000"/>
        <n v="4200000"/>
        <n v="6998000"/>
        <n v="888000"/>
        <n v="2999000"/>
        <n v="1700000"/>
        <n v="1699000"/>
        <n v="539000"/>
        <n v="785000"/>
        <n v="629000"/>
        <n v="550000"/>
        <n v="1900000"/>
        <n v="955000"/>
        <n v="985000"/>
        <n v="990000"/>
        <n v="1024990"/>
        <n v="1049000"/>
        <n v="3245000"/>
        <n v="2200000"/>
        <n v="979000"/>
        <n v="999999"/>
        <n v="910000"/>
        <n v="699950"/>
        <n v="1475000"/>
        <n v="1498000"/>
        <n v="2150000"/>
        <n v="1375000"/>
        <n v="3295000"/>
        <n v="783000"/>
        <n v="3750000"/>
        <n v="4295000"/>
        <n v="6150000"/>
        <n v="3999000"/>
        <n v="6450000"/>
        <n v="5450000"/>
        <n v="1329000"/>
        <n v="4000000"/>
        <n v="1225000"/>
        <n v="675000"/>
        <n v="3289000"/>
        <n v="4395000"/>
        <n v="2295000"/>
        <n v="2650000"/>
        <n v="608000"/>
        <n v="2485000"/>
        <n v="1150000"/>
        <n v="1688888"/>
        <n v="1598000"/>
        <n v="1300000"/>
        <n v="660000"/>
        <n v="3388000"/>
        <n v="698000"/>
        <n v="2690000"/>
        <n v="1299999"/>
        <n v="2299000"/>
        <n v="1565000"/>
        <n v="1444000"/>
        <n v="2950000"/>
        <n v="885000"/>
        <n v="650000"/>
        <n v="1455000"/>
        <n v="1369000"/>
        <n v="869000"/>
        <n v="755000"/>
        <n v="909000"/>
        <n v="999800"/>
        <n v="1480000"/>
        <n v="5150000"/>
        <n v="3225000"/>
        <n v="2480000"/>
        <n v="5695000"/>
        <n v="3895000"/>
        <n v="2795000"/>
        <n v="4250000"/>
        <n v="619770"/>
        <n v="3950000"/>
        <n v="1515000"/>
        <n v="1325000"/>
        <n v="1888000"/>
        <n v="1245000"/>
        <n v="890000"/>
        <n v="795000"/>
        <n v="849500"/>
        <n v="638000"/>
        <n v="679500"/>
        <n v="490000"/>
        <n v="749990"/>
        <n v="624900"/>
        <n v="759900"/>
        <n v="779000"/>
        <n v="849900"/>
        <n v="689900"/>
        <n v="769000"/>
        <n v="520000"/>
        <n v="555500"/>
        <n v="365000"/>
        <n v="425000"/>
        <n v="1399990"/>
        <n v="1279000"/>
        <n v="1125000"/>
        <n v="450000"/>
        <n v="774900"/>
        <n v="784900"/>
        <n v="699999"/>
        <n v="886000"/>
        <n v="865000"/>
        <n v="1274000"/>
        <n v="749900"/>
        <n v="699900"/>
        <n v="1698888"/>
        <n v="789900"/>
        <n v="1320000"/>
        <n v="1224800"/>
        <n v="1199999"/>
        <n v="2195000"/>
        <n v="1065000"/>
        <n v="1159000"/>
        <n v="535000"/>
        <n v="469000"/>
        <n v="385000"/>
        <n v="675500"/>
        <n v="2825000"/>
        <n v="4750000"/>
        <n v="6250000"/>
        <n v="2890000"/>
        <n v="4495000"/>
        <n v="1975000"/>
        <n v="3770000"/>
        <n v="1817000"/>
        <n v="5675000"/>
        <n v="2575000"/>
        <n v="1845000"/>
        <n v="1349500"/>
        <n v="1698000"/>
        <n v="1779000"/>
        <n v="3299000"/>
        <n v="2745000"/>
        <n v="2675000"/>
        <n v="1600000"/>
        <n v="1945000"/>
        <n v="5000000"/>
        <n v="3650000"/>
        <n v="3725000"/>
        <n v="2375000"/>
        <n v="1384000"/>
        <n v="1449000"/>
        <n v="1549900"/>
        <n v="1877700"/>
        <n v="925000"/>
        <n v="1115000"/>
      </sharedItems>
    </cacheField>
    <cacheField name="BEDS" numFmtId="0">
      <sharedItems containsSemiMixedTypes="0" containsString="0" containsNumber="1" containsInteger="1" minValue="1" maxValue="8"/>
    </cacheField>
    <cacheField name="BATHS" numFmtId="0">
      <sharedItems containsSemiMixedTypes="0" containsString="0" containsNumber="1" minValue="1" maxValue="9"/>
    </cacheField>
    <cacheField name="SQUARE FEET" numFmtId="0">
      <sharedItems containsSemiMixedTypes="0" containsString="0" containsNumber="1" minValue="490" maxValue="27000"/>
    </cacheField>
    <cacheField name="LOT SIZE" numFmtId="0">
      <sharedItems containsSemiMixedTypes="0" containsString="0" containsNumber="1" containsInteger="1" minValue="871" maxValue="985852"/>
    </cacheField>
    <cacheField name="AGE" numFmtId="0">
      <sharedItems containsSemiMixedTypes="0" containsString="0" containsNumber="1" containsInteger="1" minValue="0" maxValue="118"/>
    </cacheField>
    <cacheField name="Distance from ocean" numFmtId="0">
      <sharedItems containsSemiMixedTypes="0" containsString="0" containsNumber="1" minValue="8.7270642583110236E-2" maxValue="21.446847080567547" count="729">
        <n v="6.366903981953441"/>
        <n v="7.5179804855653316"/>
        <n v="7.542218805541645"/>
        <n v="6.8168461445782977"/>
        <n v="6.7612572872663428"/>
        <n v="8.0631294388878167"/>
        <n v="9.020928138124102"/>
        <n v="7.1285582592926069"/>
        <n v="6.983135003988413"/>
        <n v="7.0993603243562742"/>
        <n v="7.8976846911051997"/>
        <n v="7.7108684095947249"/>
        <n v="7.9302256080762596"/>
        <n v="7.9972393167039808"/>
        <n v="8.0199700352833307"/>
        <n v="7.367927716463611"/>
        <n v="7.4250703766061381"/>
        <n v="7.4691128079718263"/>
        <n v="8.9341510287440222"/>
        <n v="8.1544617584957262"/>
        <n v="8.9989436537370384"/>
        <n v="9.1641903192517784"/>
        <n v="9.5127856446478791"/>
        <n v="8.5386091499529027"/>
        <n v="8.6853864313296771"/>
        <n v="8.9605971885495439"/>
        <n v="7.0919946413842174"/>
        <n v="8.3928934054266158"/>
        <n v="8.27103647640606"/>
        <n v="8.0625757974300427"/>
        <n v="8.149827276500023"/>
        <n v="8.9290551781057097"/>
        <n v="8.1880908246997173"/>
        <n v="8.0639605917611838"/>
        <n v="7.3066124509895909"/>
        <n v="7.2521818928809534"/>
        <n v="7.3259173419633115"/>
        <n v="7.4939156978634349"/>
        <n v="7.4620920670546518"/>
        <n v="7.4505954170139974"/>
        <n v="7.421898074652276"/>
        <n v="7.5811943271468802"/>
        <n v="7.6593565606435856"/>
        <n v="7.6515663755096694"/>
        <n v="7.5848336963813079"/>
        <n v="7.2167692716487499"/>
        <n v="7.2339781186147158"/>
        <n v="7.536581239544617"/>
        <n v="7.7076484048489471"/>
        <n v="7.0828823795204636"/>
        <n v="6.8673394262660299"/>
        <n v="6.8132494237320387"/>
        <n v="6.7840882769570632"/>
        <n v="7.7507065727862576"/>
        <n v="7.3531239427444808"/>
        <n v="7.44390246694668"/>
        <n v="7.5712737750019592"/>
        <n v="7.5966559961775273"/>
        <n v="7.4661877487100146"/>
        <n v="7.5321957439574998"/>
        <n v="5.8893841346752005"/>
        <n v="6.7929059131292426"/>
        <n v="6.3720814738876053"/>
        <n v="6.9650407105745362"/>
        <n v="6.8659683615275551"/>
        <n v="7.0075133162021395"/>
        <n v="6.2829705737481447"/>
        <n v="6.1463482355000014"/>
        <n v="6.5707973013774028"/>
        <n v="6.5365188542443331"/>
        <n v="6.4093370475021727"/>
        <n v="6.5652598207687776"/>
        <n v="5.7686676377776651"/>
        <n v="6.2421605724792437"/>
        <n v="6.4287206280695868"/>
        <n v="17.257818429818226"/>
        <n v="15.147369613245051"/>
        <n v="3.191126399698784"/>
        <n v="3.6466976026271771"/>
        <n v="3.8771126915764818"/>
        <n v="4.4546664910964573"/>
        <n v="4.5816766694481252"/>
        <n v="4.4677214800637781"/>
        <n v="4.1535654238442099"/>
        <n v="4.0036243705998009"/>
        <n v="3.3703733856029476"/>
        <n v="3.3742309855010291"/>
        <n v="3.300630610830638"/>
        <n v="4.1587193202436685"/>
        <n v="3.4631190363971736"/>
        <n v="3.4645829838650704"/>
        <n v="4.3861640576892409"/>
        <n v="3.6473107078039599"/>
        <n v="4.1437313026400817"/>
        <n v="3.2737584094155272"/>
        <n v="4.9067151464544887"/>
        <n v="4.9322708247101925"/>
        <n v="4.824411295497022"/>
        <n v="5.0582622334196596"/>
        <n v="5.282859180572137"/>
        <n v="4.957337170138616"/>
        <n v="4.9914028826017143"/>
        <n v="4.8997306239739462"/>
        <n v="5.2361312208845128"/>
        <n v="4.2655523336203212"/>
        <n v="4.3743741957647648"/>
        <n v="3.7011648679352822"/>
        <n v="4.5787898429186393"/>
        <n v="4.2922036793856035"/>
        <n v="4.3621196139684271"/>
        <n v="3.8826764464112919"/>
        <n v="4.3968453330824184"/>
        <n v="4.2433042467881341"/>
        <n v="4.1998301048579307"/>
        <n v="4.219960007426633"/>
        <n v="4.9452274878465694"/>
        <n v="4.0087620431880406"/>
        <n v="3.9807211425000926"/>
        <n v="2.8417618176707906"/>
        <n v="5.1161569107537019"/>
        <n v="4.122219073815117"/>
        <n v="4.1858027138297524"/>
        <n v="4.430872236274757"/>
        <n v="4.1126423308414344"/>
        <n v="4.065835638952251"/>
        <n v="5.3851609380314978"/>
        <n v="17.371737290053531"/>
        <n v="1.5032559100398075"/>
        <n v="2.0728835443903764"/>
        <n v="1.9228580322367206"/>
        <n v="1.3807433920021202"/>
        <n v="1.4996508887866553"/>
        <n v="1.7237036470341791"/>
        <n v="1.2252332969775528"/>
        <n v="1.5661729223060343"/>
        <n v="1.4834413263192225"/>
        <n v="1.7508934012615349"/>
        <n v="5.1884033541052039"/>
        <n v="16.881155373812419"/>
        <n v="16.295953835555945"/>
        <n v="16.709422333229949"/>
        <n v="16.738917827994346"/>
        <n v="16.8319995054351"/>
        <n v="15.157658800977035"/>
        <n v="15.507210559075311"/>
        <n v="15.242970668571438"/>
        <n v="15.682865795945267"/>
        <n v="16.448825399044591"/>
        <n v="15.354374589555079"/>
        <n v="15.566564733548947"/>
        <n v="17.070185347598223"/>
        <n v="16.619141101632827"/>
        <n v="17.598632843646612"/>
        <n v="16.373870136521944"/>
        <n v="16.195443625057383"/>
        <n v="17.040196341307897"/>
        <n v="17.190952571659412"/>
        <n v="17.24738109464484"/>
        <n v="17.122052921241753"/>
        <n v="16.938661760030854"/>
        <n v="16.713950109050046"/>
        <n v="16.764998642109902"/>
        <n v="16.419584373005819"/>
        <n v="16.697119105944079"/>
        <n v="16.765652734891972"/>
        <n v="16.438175125963582"/>
        <n v="16.700792647427498"/>
        <n v="15.756458695044454"/>
        <n v="16.739590920759699"/>
        <n v="16.646240562481008"/>
        <n v="16.804724642021529"/>
        <n v="16.453669967149949"/>
        <n v="17.323627562392335"/>
        <n v="16.520920806148563"/>
        <n v="16.469648892628527"/>
        <n v="16.686241309847397"/>
        <n v="17.328796469500297"/>
        <n v="17.343774985079385"/>
        <n v="16.471536113902744"/>
        <n v="16.82035656364522"/>
        <n v="16.392491523332158"/>
        <n v="20.127724674300239"/>
        <n v="20.016175209705562"/>
        <n v="18.612504710092772"/>
        <n v="18.533399780967482"/>
        <n v="18.648863380754108"/>
        <n v="18.978216250824282"/>
        <n v="19.139079837619807"/>
        <n v="20.391562887326117"/>
        <n v="20.261665056644929"/>
        <n v="18.088110226728048"/>
        <n v="18.445514420225269"/>
        <n v="18.632284388894373"/>
        <n v="17.828875887859876"/>
        <n v="17.43355450737916"/>
        <n v="17.376799245813743"/>
        <n v="16.781032991152756"/>
        <n v="17.219113039511697"/>
        <n v="17.098936158193332"/>
        <n v="16.802296818721622"/>
        <n v="17.48406658450358"/>
        <n v="17.178066842367748"/>
        <n v="16.94978464716058"/>
        <n v="17.11934714622592"/>
        <n v="18.450216283960856"/>
        <n v="17.440401426207725"/>
        <n v="17.345511011115757"/>
        <n v="18.760074781968182"/>
        <n v="19.98736708004159"/>
        <n v="19.402445883674968"/>
        <n v="18.957582468799977"/>
        <n v="19.237778575579956"/>
        <n v="18.770321261307249"/>
        <n v="19.436771243332114"/>
        <n v="19.567738145178275"/>
        <n v="19.432724100065986"/>
        <n v="20.097218912156276"/>
        <n v="19.082643370768714"/>
        <n v="19.22599238413034"/>
        <n v="19.92225869549663"/>
        <n v="20.299395175780138"/>
        <n v="20.460016200636705"/>
        <n v="20.3983225134685"/>
        <n v="20.443964218542551"/>
        <n v="20.542772680910584"/>
        <n v="4.1722308647022031"/>
        <n v="4.1715367593421835"/>
        <n v="5.020224544739059"/>
        <n v="4.8286768278228589"/>
        <n v="4.5730741628140992"/>
        <n v="4.4841729133478783"/>
        <n v="4.9529931015815603"/>
        <n v="4.7689381904285231"/>
        <n v="4.7296313317003813"/>
        <n v="4.7855388991183681"/>
        <n v="4.6031955423803828"/>
        <n v="4.6835278626840955"/>
        <n v="4.75928563835211"/>
        <n v="20.28391144383826"/>
        <n v="20.354805063032796"/>
        <n v="21.446847080567547"/>
        <n v="3.7828749556671735"/>
        <n v="3.9522623818754798"/>
        <n v="3.7196706061132891"/>
        <n v="6.3094358665330201"/>
        <n v="6.6802480589449864"/>
        <n v="7.5163699922156582"/>
        <n v="4.3163546936179573"/>
        <n v="4.3001442867422401"/>
        <n v="3.9181963078947142"/>
        <n v="4.0745003202640779"/>
        <n v="3.7067068092189182"/>
        <n v="3.700758926263362"/>
        <n v="4.845070250902622"/>
        <n v="4.2825810097717554"/>
        <n v="4.8134024823140686"/>
        <n v="6.8358868887698438"/>
        <n v="6.903535646975774"/>
        <n v="7.3252071168569231"/>
        <n v="7.3762217370844567"/>
        <n v="7.1564659573223368"/>
        <n v="7.1457137726879845"/>
        <n v="7.1064098164909648"/>
        <n v="17.530541588213175"/>
        <n v="17.6993499206793"/>
        <n v="4.3647989503421174"/>
        <n v="4.3277100550244061"/>
        <n v="3.839145301439542"/>
        <n v="2.5374399304752506"/>
        <n v="2.5078826987541785"/>
        <n v="2.4674258891470906"/>
        <n v="2.5564836647897886"/>
        <n v="2.6711208311925612"/>
        <n v="3.3136499777404733"/>
        <n v="3.231302265319373"/>
        <n v="1.3967884716658825"/>
        <n v="1.0623717136717397"/>
        <n v="1.138579661375444"/>
        <n v="2.5997699587615739"/>
        <n v="4.1127833118215094"/>
        <n v="1.7706133649525286"/>
        <n v="1.508704061531454"/>
        <n v="1.6505829043761568"/>
        <n v="3.2505405636905578"/>
        <n v="1.6527705208974883"/>
        <n v="3.1823625335419043"/>
        <n v="4.2053663822824383"/>
        <n v="4.3436082350588645"/>
        <n v="4.2555770503660924"/>
        <n v="7.5215313978434502"/>
        <n v="4.307774754037407"/>
        <n v="3.3280405550567185"/>
        <n v="9.2374788903729073"/>
        <n v="9.1768520320297213"/>
        <n v="7.5015551436423182"/>
        <n v="7.6843685604070204"/>
        <n v="7.609251891314325"/>
        <n v="7.9094636251883843"/>
        <n v="7.4846200062305979"/>
        <n v="7.5864016008649529"/>
        <n v="7.6492422306951227"/>
        <n v="7.7004567192705524"/>
        <n v="7.4693203668176302"/>
        <n v="5.2540036091328348"/>
        <n v="4.8239686478809531"/>
        <n v="4.4830273052187231"/>
        <n v="4.5124548179513289"/>
        <n v="4.4822228141300346"/>
        <n v="17.433178059361264"/>
        <n v="17.099452956003439"/>
        <n v="3.0529709846065307"/>
        <n v="3.4614085014053648"/>
        <n v="3.0263455606253316"/>
        <n v="2.843728277791536"/>
        <n v="3.3261955038872841"/>
        <n v="3.0674900175606226"/>
        <n v="2.3420301326450517"/>
        <n v="2.7819541225694344"/>
        <n v="1.7352693989316161"/>
        <n v="2.2029084140499382"/>
        <n v="2.7725907704263371"/>
        <n v="2.7577979822078795"/>
        <n v="2.3000733519794387"/>
        <n v="2.9950942027214018"/>
        <n v="2.5654915432145335"/>
        <n v="2.3230777639978388"/>
        <n v="3.7037187886587466"/>
        <n v="2.4118069682919967"/>
        <n v="3.5576267502286476"/>
        <n v="2.784596755747843"/>
        <n v="2.4733913800458187"/>
        <n v="2.6682047795707327"/>
        <n v="2.6326008095886229"/>
        <n v="2.8297314482345639"/>
        <n v="3.0544307773077053"/>
        <n v="3.4591897785905266"/>
        <n v="2.8435639265739043"/>
        <n v="2.7211543179376774"/>
        <n v="2.691087903310148"/>
        <n v="2.5442998167467232"/>
        <n v="12.295136319183214"/>
        <n v="3.4892831333555501"/>
        <n v="3.2377584096422183"/>
        <n v="5.6820101087665007"/>
        <n v="5.6827329952598227"/>
        <n v="5.6849885610630224"/>
        <n v="5.803382019034153"/>
        <n v="5.8080203704929207"/>
        <n v="5.6877340551513793"/>
        <n v="5.6875944364529794"/>
        <n v="5.8000728908555113"/>
        <n v="5.6825338453004743"/>
        <n v="5.6749054435097328"/>
        <n v="8.7412899993521016"/>
        <n v="8.6444094899878134"/>
        <n v="8.6267686463895608"/>
        <n v="8.3734269797375074"/>
        <n v="2.5158826768474682"/>
        <n v="8.3573445855225224"/>
        <n v="2.150823162368602"/>
        <n v="1.9462131635926092"/>
        <n v="1.4734902178931517"/>
        <n v="1.5177864976575688"/>
        <n v="1.4707984136414594"/>
        <n v="2.1439520796581135"/>
        <n v="1.8272378477435249"/>
        <n v="1.8582283110659013"/>
        <n v="2.665582406667045"/>
        <n v="2.1993311351206124"/>
        <n v="2.4201978842679006"/>
        <n v="2.4154530857152703"/>
        <n v="2.3689709097943195"/>
        <n v="2.3557176599241334"/>
        <n v="1.6408504035486167"/>
        <n v="1.8021122409564247"/>
        <n v="1.6733998777824957"/>
        <n v="2.3750152651100631"/>
        <n v="1.9447164831493864"/>
        <n v="2.3736830263649829"/>
        <n v="1.3825040475574364"/>
        <n v="2.4555171838373107"/>
        <n v="1.900137427370981"/>
        <n v="1.9293792011277446"/>
        <n v="1.9342939560147341"/>
        <n v="1.9103282379569231"/>
        <n v="2.0314766628108014"/>
        <n v="1.9823506602595591"/>
        <n v="1.9502193140967969"/>
        <n v="2.686287078861882"/>
        <n v="2.5589772130095678"/>
        <n v="2.2695829457565728"/>
        <n v="2.2718514589799961"/>
        <n v="2.3096829870057856"/>
        <n v="20.222529821118982"/>
        <n v="20.341269420767105"/>
        <n v="0.3077995005605112"/>
        <n v="0.88996731090795778"/>
        <n v="1.1345813888792919"/>
        <n v="1.0877683036502701"/>
        <n v="1.1882437158950037"/>
        <n v="0.89911670275331246"/>
        <n v="0.48228171924834262"/>
        <n v="0.36706316431345276"/>
        <n v="0.61948366854769188"/>
        <n v="0.85449106348405368"/>
        <n v="1.0066511407995262"/>
        <n v="0.42534202028338308"/>
        <n v="0.50782470851944539"/>
        <n v="1.513849745184459"/>
        <n v="1.6379056200541882"/>
        <n v="1.7262953755549821"/>
        <n v="1.9146948970361084"/>
        <n v="2.1820026058174742"/>
        <n v="0.42582633034920603"/>
        <n v="0.30825637835123731"/>
        <n v="0.48505205477942681"/>
        <n v="0.75770436395026164"/>
        <n v="0.80688572666604053"/>
        <n v="0.81010339272617227"/>
        <n v="0.92579536395676709"/>
        <n v="0.64495910327833883"/>
        <n v="20.426422913412047"/>
        <n v="20.215988374000776"/>
        <n v="2.9777817835528317"/>
        <n v="0.31668263382983386"/>
        <n v="1.3059841956908673"/>
        <n v="1.2671493172127282"/>
        <n v="1.2935273618928065"/>
        <n v="0.67231324256418223"/>
        <n v="0.64910916530016016"/>
        <n v="0.61045684485151153"/>
        <n v="1.0967189840063751"/>
        <n v="0.89572586401741061"/>
        <n v="0.90831899155927864"/>
        <n v="0.67920184314786058"/>
        <n v="0.61365087040084476"/>
        <n v="0.58113110418420999"/>
        <n v="0.50314113044255349"/>
        <n v="0.78232820252091861"/>
        <n v="0.81453444032790667"/>
        <n v="0.87855930664444015"/>
        <n v="0.67959515293722816"/>
        <n v="2.4629561008081309"/>
        <n v="2.1363773355677065"/>
        <n v="1.9646174287365992"/>
        <n v="1.9954992773060654"/>
        <n v="1.8901830165930833"/>
        <n v="1.7938561135438043"/>
        <n v="1.8137573352659275"/>
        <n v="2.1017442919861349"/>
        <n v="1.7166500838022067"/>
        <n v="1.7360250407779867"/>
        <n v="1.7349679842129067"/>
        <n v="1.0763870646253242"/>
        <n v="0.52369150603757886"/>
        <n v="0.24232584422235148"/>
        <n v="1.1711723248929664"/>
        <n v="0.69259960066692816"/>
        <n v="0.93919488000829299"/>
        <n v="0.54292271659560321"/>
        <n v="1.7723157326091186"/>
        <n v="3.5298703434413743"/>
        <n v="0.81261976208890507"/>
        <n v="1.2377459006706633"/>
        <n v="1.4555321931413254"/>
        <n v="0.93893586541565965"/>
        <n v="0.84731385823593564"/>
        <n v="0.83035384874749663"/>
        <n v="0.93111593113787383"/>
        <n v="1.3223901537650984"/>
        <n v="1.2802055430169004"/>
        <n v="0.43045035655876185"/>
        <n v="1.9113604848630965"/>
        <n v="1.8673033125953575"/>
        <n v="0.70582549461228306"/>
        <n v="2.092552187041294"/>
        <n v="0.58481451540463447"/>
        <n v="2.1551664625995199"/>
        <n v="0.94874136853548219"/>
        <n v="1.8518891900334289"/>
        <n v="1.1603166126804729"/>
        <n v="1.688543697540025"/>
        <n v="0.37476555349185814"/>
        <n v="0.33924690138915059"/>
        <n v="0.33242946792669437"/>
        <n v="0.37875513863709642"/>
        <n v="0.65814891052078472"/>
        <n v="0.28209430781099343"/>
        <n v="0.28996395377359696"/>
        <n v="0.36475884071630649"/>
        <n v="2.179667082714146"/>
        <n v="2.686070964927211"/>
        <n v="2.4120962033267603"/>
        <n v="2.2158160395134798"/>
        <n v="1.3346645739243075"/>
        <n v="0.69291341359961511"/>
        <n v="0.88870079343019515"/>
        <n v="0.83059462877237045"/>
        <n v="0.79530611724245603"/>
        <n v="0.7139610398388494"/>
        <n v="0.76993244519826631"/>
        <n v="1.6192553755837122"/>
        <n v="0.81445438320094721"/>
        <n v="1.0770562562651032"/>
        <n v="1.859483634226734"/>
        <n v="1.1592177472047793"/>
        <n v="1.3069500397559415"/>
        <n v="1.2902040639275361"/>
        <n v="1.3913090933710304"/>
        <n v="1.6742643040466887"/>
        <n v="0.81910624903557916"/>
        <n v="0.66143803846112337"/>
        <n v="0.7969017157711511"/>
        <n v="1.2042291011802526"/>
        <n v="1.5440820952371925"/>
        <n v="1.1033692009937195"/>
        <n v="1.401100316256414"/>
        <n v="0.63214017370797615"/>
        <n v="0.69554679862586988"/>
        <n v="0.68572687411332689"/>
        <n v="0.73721398650500714"/>
        <n v="0.89277540266546973"/>
        <n v="1.3067750046577988"/>
        <n v="1.3570461932355875"/>
        <n v="0.61253428552762768"/>
        <n v="1.0792012375254869"/>
        <n v="1.150669800384466"/>
        <n v="1.6405213046788423"/>
        <n v="0.76176388663135675"/>
        <n v="2.683870952999666"/>
        <n v="2.5200781138514703"/>
        <n v="2.0773951632845238"/>
        <n v="2.2652608309367168"/>
        <n v="1.4776957960563513"/>
        <n v="2.3745820873874388"/>
        <n v="1.7375482668177202"/>
        <n v="2.1128329052432102"/>
        <n v="2.8025926316854926"/>
        <n v="2.5168457931695802"/>
        <n v="2.4190440171934053"/>
        <n v="2.5259728688194585"/>
        <n v="1.7331363837936762"/>
        <n v="1.9475939875253401"/>
        <n v="2.6623375869782429"/>
        <n v="1.9375770114581206"/>
        <n v="2.1450169257418228"/>
        <n v="2.6448033994755944"/>
        <n v="2.3671719565667999"/>
        <n v="2.6300555885995962"/>
        <n v="2.38841711404798"/>
        <n v="1.7418197881565527"/>
        <n v="1.1445538101092776"/>
        <n v="1.1839198248319736"/>
        <n v="1.5458378917586939"/>
        <n v="1.1482448906093878"/>
        <n v="1.0685833591237712"/>
        <n v="1.82126096205139"/>
        <n v="1.8624951587932432"/>
        <n v="0.34820028655492008"/>
        <n v="1.0542310485521271"/>
        <n v="0.41425745503469602"/>
        <n v="1.1889849933478502"/>
        <n v="1.3505303889702176"/>
        <n v="1.7374524811677472"/>
        <n v="1.7831205528569647"/>
        <n v="2.3120197914315348"/>
        <n v="1.4465429789223769"/>
        <n v="0.47196249705388427"/>
        <n v="0.25875543471549944"/>
        <n v="2.5238067591058924"/>
        <n v="0.59428707495954503"/>
        <n v="0.61029522381803192"/>
        <n v="0.69715140202722092"/>
        <n v="0.77203305935219046"/>
        <n v="0.17223163160796839"/>
        <n v="0.68854666282679644"/>
        <n v="8.7270642583110236E-2"/>
        <n v="0.20673899074555524"/>
        <n v="0.59155801561459787"/>
        <n v="0.69917213245428589"/>
        <n v="0.43498206443379295"/>
        <n v="2.0956974301087499"/>
        <n v="2.1128257349737321"/>
        <n v="0.34265842419196391"/>
        <n v="0.36063623467207018"/>
        <n v="0.36140317959447898"/>
        <n v="0.49408953856132665"/>
        <n v="0.64741253048280289"/>
        <n v="0.84006732232110459"/>
        <n v="4.625194259182865"/>
        <n v="4.984746006564567"/>
        <n v="4.932142950380638"/>
        <n v="4.9062000451414267"/>
        <n v="4.8587578040766033"/>
        <n v="4.0372239800612295"/>
        <n v="4.822696746001875"/>
        <n v="4.4048301910945034"/>
        <n v="5.1852543225119607"/>
        <n v="4.3972099195728003"/>
        <n v="3.946625255727819"/>
        <n v="4.200400599425655"/>
        <n v="4.390926972579372"/>
        <n v="4.6374849053061471"/>
        <n v="4.6292653846270753"/>
        <n v="4.855816234097361"/>
        <n v="4.7795889276125658"/>
        <n v="5.0907893268126756"/>
        <n v="5.3188473572932704"/>
        <n v="5.5746054382741086"/>
        <n v="5.5157280571104454"/>
        <n v="4.9175560396714619"/>
        <n v="4.436213327393185"/>
        <n v="4.1414264280073354"/>
        <n v="4.6354003620158917"/>
        <n v="4.8648278112952568"/>
        <n v="4.4033482045492125"/>
        <n v="3.8936215091611746"/>
        <n v="3.8360050299265698"/>
        <n v="3.7900472031552468"/>
        <n v="3.3940664279210884"/>
        <n v="1.3518308366402658"/>
        <n v="1.1431424807314015"/>
        <n v="1.052663460627637"/>
        <n v="2.5356420355313469"/>
        <n v="3.2807859041669647"/>
        <n v="2.9736098672821987"/>
        <n v="3.5634394307490869"/>
        <n v="3.5337461941815227"/>
        <n v="2.9859701164982893"/>
        <n v="2.7704121711400878"/>
        <n v="4.4437079177076555"/>
        <n v="4.9896188513998947"/>
        <n v="3.9893269684890056"/>
        <n v="4.7286077494834577"/>
        <n v="4.5629662514964515"/>
        <n v="4.1430924328111614"/>
        <n v="4.0971910864741776"/>
        <n v="3.7359836958678891"/>
        <n v="3.7895227069540214"/>
        <n v="3.7733778302849128"/>
        <n v="2.9484882768040572"/>
        <n v="4.6297855582286571"/>
        <n v="3.3150600132752688"/>
        <n v="2.6000882067864426"/>
        <n v="2.4573283519688998"/>
        <n v="2.6975368112527107"/>
        <n v="2.3277602257449401"/>
        <n v="3.7695988179463371"/>
        <n v="3.7789788930014065"/>
        <n v="3.7976607158275657"/>
        <n v="3.6216856998590741"/>
        <n v="2.1504356877330792"/>
        <n v="2.0607190672956728"/>
        <n v="1.3035315653464221"/>
        <n v="1.2380094155722641"/>
        <n v="2.7834098659022928"/>
        <n v="2.8722872123009902"/>
        <n v="2.3757468815437042"/>
        <n v="3.8632025432926156"/>
        <n v="2.7642161274432393"/>
        <n v="1.6086710135982676"/>
        <n v="1.6952199959179934"/>
        <n v="1.5900536732606985"/>
        <n v="1.9872909883406353"/>
        <n v="1.3581555319400265"/>
        <n v="1.6380064142158195"/>
        <n v="1.7225215702635448"/>
        <n v="1.7865616980006545"/>
        <n v="1.5612317490351764"/>
        <n v="1.5537311026167369"/>
        <n v="0.89612411092966804"/>
        <n v="1.3923816402685891"/>
        <n v="1.8341422828094727"/>
        <n v="1.3724851320547566"/>
        <n v="1.2898722623244714"/>
        <n v="1.7251143867428849"/>
        <n v="1.5616284068152864"/>
        <n v="1.6067366205925242"/>
        <n v="1.0175587493774061"/>
        <n v="1.1439951652622145"/>
        <n v="1.3770850389338913"/>
        <n v="1.4530882605279067"/>
        <n v="1.3728093810884736"/>
        <n v="1.3065727425062807"/>
        <n v="0.78816900047334415"/>
        <n v="1.0226428536909318"/>
        <n v="1.1705366027673128"/>
        <n v="0.84061687336129354"/>
        <n v="0.88570589350742579"/>
        <n v="1.4239421068632403"/>
        <n v="0.85265118264896556"/>
        <n v="1.7385673923576646"/>
        <n v="1.1315942119318425"/>
        <n v="1.1632056097330308"/>
        <n v="1.1826123397751207"/>
        <n v="1.6124867296041887"/>
        <n v="1.0687564356788883"/>
        <n v="1.0943220599278025"/>
        <n v="0.98778012000691295"/>
        <n v="1.259122217903127"/>
        <n v="0.90255049970370615"/>
        <n v="1.8581554120912556"/>
        <n v="1.4152917257742499"/>
        <n v="1.5158446432838293"/>
        <n v="1.9284966002486792"/>
        <n v="1.7938443817334182"/>
        <n v="0.47458147692128905"/>
        <n v="0.71992849848803053"/>
        <n v="0.72967881378676935"/>
        <n v="0.54886506732817608"/>
        <n v="1.5356414627943054"/>
        <n v="0.64068120759031655"/>
        <n v="1.3375049289763821"/>
        <n v="1.9378589900749754"/>
        <n v="2.0079086697718496"/>
        <n v="8.0604002521649605"/>
        <n v="8.1732973177472363"/>
        <n v="8.0137887215554819"/>
        <n v="8.0250615300674859"/>
        <n v="8.1298365671804742"/>
        <n v="8.1547431405716839"/>
        <n v="8.1942629807093326"/>
        <n v="2.8221756265842681"/>
        <n v="3.6950856778920249"/>
        <n v="2.7836871350581163"/>
        <n v="2.9954548288365839"/>
        <n v="2.5953694381344006"/>
        <n v="3.8957052386173601"/>
        <n v="3.0653724123541197"/>
      </sharedItems>
    </cacheField>
    <cacheField name="Price per sqft" numFmtId="0">
      <sharedItems containsSemiMixedTypes="0" containsString="0" containsNumber="1" minValue="88.851851851851848" maxValue="3901.2168933428775" count="815">
        <n v="605.53633217993081"/>
        <n v="1444.0694310511089"/>
        <n v="1364.9706457925636"/>
        <n v="1204.8192771084337"/>
        <n v="1284.0616966580976"/>
        <n v="1341.5803605677024"/>
        <n v="1391.304347826087"/>
        <n v="3891.0499351491571"/>
        <n v="1789.2644135188866"/>
        <n v="1140.3508771929824"/>
        <n v="612.53337521595734"/>
        <n v="1020.8169677926159"/>
        <n v="803.61117981696759"/>
        <n v="664.39075630252103"/>
        <n v="1089.1089108910892"/>
        <n v="1036.3321799307957"/>
        <n v="1126.5874641540352"/>
        <n v="950.52083333333337"/>
        <n v="882.0070560564485"/>
        <n v="942.47787610619469"/>
        <n v="978.55477855477852"/>
        <n v="1087.4340949033392"/>
        <n v="1151.8324607329844"/>
        <n v="849.88649262202046"/>
        <n v="756.28568727547736"/>
        <n v="3876.1932311252531"/>
        <n v="3029.2171995589856"/>
        <n v="528.81584871679422"/>
        <n v="673.46938775510205"/>
        <n v="1815.8372684344351"/>
        <n v="1050"/>
        <n v="1036.4321608040202"/>
        <n v="1362.2364368633025"/>
        <n v="1135.2941176470588"/>
        <n v="510.54313099041536"/>
        <n v="723.86058981233248"/>
        <n v="778.34572490706319"/>
        <n v="1137.9211878926328"/>
        <n v="748.84080370942809"/>
        <n v="784.19071518193221"/>
        <n v="901.72503920543647"/>
        <n v="1097.4304068522483"/>
        <n v="1000.5032712632109"/>
        <n v="1337.5108038029387"/>
        <n v="750.3192848020434"/>
        <n v="997.99899949974986"/>
        <n v="754.61151481274453"/>
        <n v="1752.9239766081871"/>
        <n v="1377.9411764705883"/>
        <n v="1061.3628255440599"/>
        <n v="3057.5643621637259"/>
        <n v="894.82517482517483"/>
        <n v="1320"/>
        <n v="917.78440139095881"/>
        <n v="776.45788336933049"/>
        <n v="701.98019801980195"/>
        <n v="676.1133603238867"/>
        <n v="723.27469553450612"/>
        <n v="857.82638414217365"/>
        <n v="750.17445917655266"/>
        <n v="784.7604084838963"/>
        <n v="838.255033557047"/>
        <n v="784.75336322869953"/>
        <n v="1000"/>
        <n v="2049.0397805212619"/>
        <n v="1617.2506738544475"/>
        <n v="1889.5348837209303"/>
        <n v="1557.3394495412845"/>
        <n v="1118.108032465715"/>
        <n v="1223.7454100367197"/>
        <n v="991.48130619971607"/>
        <n v="825.6210423770093"/>
        <n v="808.60215053763443"/>
        <n v="912.10374639769452"/>
        <n v="789.15418858761632"/>
        <n v="659.70873786407765"/>
        <n v="955.14705882352939"/>
        <n v="770.07299270072997"/>
        <n v="966.91386195094128"/>
        <n v="922.60061919504642"/>
        <n v="714.88734470414829"/>
        <n v="1470.5882352941176"/>
        <n v="1304.4662309368191"/>
        <n v="1528.1690140845071"/>
        <n v="574.39824945295402"/>
        <n v="759.50241879751206"/>
        <n v="953.37716676628816"/>
        <n v="1326.3665594855306"/>
        <n v="1021.3675213675214"/>
        <n v="809.81027302174914"/>
        <n v="1107.1972318339101"/>
        <n v="746.82561613144139"/>
        <n v="1181.0506566604129"/>
        <n v="904.81117434040357"/>
        <n v="783.69905956112848"/>
        <n v="864.91177321376915"/>
        <n v="943.31983805668017"/>
        <n v="1138.2661996497372"/>
        <n v="760.5276509386099"/>
        <n v="946.38770840143843"/>
        <n v="639.4666666666667"/>
        <n v="709.05172413793105"/>
        <n v="1578.9473684210527"/>
        <n v="638.64628820960695"/>
        <n v="719.58456973293767"/>
        <n v="738.93805309734512"/>
        <n v="645.42253521126759"/>
        <n v="631.0526315789474"/>
        <n v="657.60869565217388"/>
        <n v="622.0657276995305"/>
        <n v="378.94127856522999"/>
        <n v="682.15720022948938"/>
        <n v="793.46092503987245"/>
        <n v="605.31220876048462"/>
        <n v="647.71668219944081"/>
        <n v="761.04746317512274"/>
        <n v="555.55555555555554"/>
        <n v="618.51015801354401"/>
        <n v="485.67119155354447"/>
        <n v="551.78268251273346"/>
        <n v="600.78534031413608"/>
        <n v="538.64168618266979"/>
        <n v="575.33112582781462"/>
        <n v="626.08695652173913"/>
        <n v="579.14961389961388"/>
        <n v="740.35608308605345"/>
        <n v="455.82776540460281"/>
        <n v="611.98093941456773"/>
        <n v="605.96707818930042"/>
        <n v="658.60215053763443"/>
        <n v="609.56564177647635"/>
        <n v="1187.1693121693122"/>
        <n v="1219.1056910569105"/>
        <n v="1695.7862281603288"/>
        <n v="601.37457044673545"/>
        <n v="1089.6255371393493"/>
        <n v="597.26919795221841"/>
        <n v="1683.5585585585586"/>
        <n v="167.59027529495887"/>
        <n v="904.53460620525061"/>
        <n v="1336.405529953917"/>
        <n v="919.55787534540991"/>
        <n v="922.07792207792204"/>
        <n v="649.45652173913038"/>
        <n v="581.74904942965782"/>
        <n v="495.76271186440675"/>
        <n v="616.49659863945578"/>
        <n v="474.13793103448273"/>
        <n v="930.4453935326419"/>
        <n v="1077.5862068965516"/>
        <n v="847.3451327433628"/>
        <n v="568.75041820006686"/>
        <n v="583.33333333333337"/>
        <n v="741.67047010497492"/>
        <n v="748.2993197278912"/>
        <n v="415.79679888656926"/>
        <n v="788.46153846153845"/>
        <n v="477.67145135566187"/>
        <n v="479.99599999999998"/>
        <n v="527.2363796133568"/>
        <n v="530.30303030303025"/>
        <n v="705.25737314526475"/>
        <n v="774.90774907749073"/>
        <n v="494.87554904831626"/>
        <n v="787.27445394112056"/>
        <n v="647.11274060494964"/>
        <n v="523.07692307692309"/>
        <n v="503.24675324675326"/>
        <n v="563.31309627059841"/>
        <n v="564.73829201101933"/>
        <n v="508.14111261872455"/>
        <n v="519.19720767888305"/>
        <n v="1232.8767123287671"/>
        <n v="438.21742066171504"/>
        <n v="633.33333333333337"/>
        <n v="496.29963898916969"/>
        <n v="550.96280991735534"/>
        <n v="557.50798722044726"/>
        <n v="795.74468085106378"/>
        <n v="868.51248642779592"/>
        <n v="636.9426751592357"/>
        <n v="452.76988636363637"/>
        <n v="924.2125984251968"/>
        <n v="570.95238095238096"/>
        <n v="762.24899598393574"/>
        <n v="916.83038637851996"/>
        <n v="665.76576576576576"/>
        <n v="617.49116607773851"/>
        <n v="482.03221809169764"/>
        <n v="519.20693928128867"/>
        <n v="550.13927576601668"/>
        <n v="563.5593220338983"/>
        <n v="535.31073446327684"/>
        <n v="472.86184210526318"/>
        <n v="485.40856031128402"/>
        <n v="574.34402332361515"/>
        <n v="659.51932139491043"/>
        <n v="642.13062098501075"/>
        <n v="658.30218900160173"/>
        <n v="884.70181503889364"/>
        <n v="638.20422535211264"/>
        <n v="555"/>
        <n v="720.39134912461384"/>
        <n v="671.6796875"/>
        <n v="530.62000760745525"/>
        <n v="587.79956427015247"/>
        <n v="693.67283950617286"/>
        <n v="918.36734693877554"/>
        <n v="609.52380952380952"/>
        <n v="683.96946564885491"/>
        <n v="430.1445285615967"/>
        <n v="581.8476499189627"/>
        <n v="580.91182572614105"/>
        <n v="598.34177798249652"/>
        <n v="403.04007369875632"/>
        <n v="631.31313131313129"/>
        <n v="644.65251572327043"/>
        <n v="464.50482033304121"/>
        <n v="499.49949949949951"/>
        <n v="592.92035398230087"/>
        <n v="495.23364485981307"/>
        <n v="698.85641677255398"/>
        <n v="568.18181818181813"/>
        <n v="509.35374149659862"/>
        <n v="713.65832235397454"/>
        <n v="645.30551415797322"/>
        <n v="841.37515078407716"/>
        <n v="1059.3971631205675"/>
        <n v="821.23287671232879"/>
        <n v="736.86200378071828"/>
        <n v="581.67141500474838"/>
        <n v="581.5644082582146"/>
        <n v="401.19402985074629"/>
        <n v="722.10636079249218"/>
        <n v="705.02645502645498"/>
        <n v="465.51724137931035"/>
        <n v="651.66908563134973"/>
        <n v="845.7321848081441"/>
        <n v="496.89440993788821"/>
        <n v="499.58649207443142"/>
        <n v="587.25490196078431"/>
        <n v="680.95238095238096"/>
        <n v="506.97674418604652"/>
        <n v="520.74418604651157"/>
        <n v="489.61424332344211"/>
        <n v="450.96774193548384"/>
        <n v="671.1462450592885"/>
        <n v="678.91373801916927"/>
        <n v="493.87755102040819"/>
        <n v="879.64774951076322"/>
        <n v="446.72131147540983"/>
        <n v="461.23650637880274"/>
        <n v="500.87108013937285"/>
        <n v="513.82978723404256"/>
        <n v="459.7690700104493"/>
        <n v="642.14285714285711"/>
        <n v="709.280303030303"/>
        <n v="831.2807881773399"/>
        <n v="484.9726775956284"/>
        <n v="780.63943161634108"/>
        <n v="731.37973137973142"/>
        <n v="625.17006802721085"/>
        <n v="610"/>
        <n v="555.44444444444446"/>
        <n v="596.02649006622516"/>
        <n v="949.05044955044957"/>
        <n v="1012.2774708410068"/>
        <n v="984.66626578472642"/>
        <n v="998.19270833333337"/>
        <n v="879.4788273615635"/>
        <n v="551.14988104678821"/>
        <n v="713.39285714285711"/>
        <n v="739.94252873563221"/>
        <n v="404.39687590396295"/>
        <n v="884.65553235908146"/>
        <n v="602.53968253968253"/>
        <n v="681.63592622293504"/>
        <n v="814.28571428571433"/>
        <n v="870.9677419354839"/>
        <n v="828.57142857142856"/>
        <n v="462.25050621926528"/>
        <n v="615.45981173063001"/>
        <n v="628.36588868940748"/>
        <n v="569.20952709699691"/>
        <n v="531.171875"/>
        <n v="845.49071618037135"/>
        <n v="842.67192784667418"/>
        <n v="719.1873589164785"/>
        <n v="780.3227485684539"/>
        <n v="742.02715503631191"/>
        <n v="782.19533275713047"/>
        <n v="1032.2047894302229"/>
        <n v="721.3067360508818"/>
        <n v="772.9036108624291"/>
        <n v="695.09516837481704"/>
        <n v="881.70259812050858"/>
        <n v="778.91714520098446"/>
        <n v="720.13651877133111"/>
        <n v="1073.3452593917709"/>
        <n v="413.44827586206895"/>
        <n v="888.51851851851848"/>
        <n v="88.851851851851848"/>
        <n v="798.75"/>
        <n v="1238.322211630124"/>
        <n v="643.7930250189537"/>
        <n v="640.3415154749199"/>
        <n v="855.10349750178443"/>
        <n v="595.33267130089371"/>
        <n v="791.51943462897532"/>
        <n v="632.6548672566372"/>
        <n v="699.37694704049841"/>
        <n v="709.81507823613083"/>
        <n v="604.39560439560444"/>
        <n v="852.20500595947556"/>
        <n v="631.4856998228297"/>
        <n v="1043.6660268714011"/>
        <n v="1203.7937743190662"/>
        <n v="983.68191220409096"/>
        <n v="1009.5613048368954"/>
        <n v="772.61904761904759"/>
        <n v="944.36717663421416"/>
        <n v="938.82352941176475"/>
        <n v="889.97214484679671"/>
        <n v="793.65079365079362"/>
        <n v="619.65811965811963"/>
        <n v="920.24539877300617"/>
        <n v="1041.6661458333333"/>
        <n v="2518.2481751824816"/>
        <n v="1912.0458891013384"/>
        <n v="513.90922401171304"/>
        <n v="526.31578947368416"/>
        <n v="445.07974721637078"/>
        <n v="594.71074380165294"/>
        <n v="460.12269938650309"/>
        <n v="595.13651877133111"/>
        <n v="787.23404255319144"/>
        <n v="753.17946302402265"/>
        <n v="816.09195402298849"/>
        <n v="871.04072398190044"/>
        <n v="1197.1252566735113"/>
        <n v="595.371407241508"/>
        <n v="1233.7962962962963"/>
        <n v="1353.3284564740306"/>
        <n v="925.92592592592598"/>
        <n v="1294.6428571428571"/>
        <n v="836.30686886708293"/>
        <n v="1008.3378160301237"/>
        <n v="872.86019971469329"/>
        <n v="1019.8871271163665"/>
        <n v="913.63787929309774"/>
        <n v="1016.7322834645669"/>
        <n v="875"/>
        <n v="1117.1052631578948"/>
        <n v="964.32889963724301"/>
        <n v="1073.0136005726556"/>
        <n v="1532.051282051282"/>
        <n v="1110.2222222222222"/>
        <n v="1026.9179004037685"/>
        <n v="929.41673710904479"/>
        <n v="1092.6902788244161"/>
        <n v="816.05113636363637"/>
        <n v="604.13476263399696"/>
        <n v="713.53383458646613"/>
        <n v="762.45210727969345"/>
        <n v="733.85518590998038"/>
        <n v="641.24783362218375"/>
        <n v="528.64259028642596"/>
        <n v="592.96097934200463"/>
        <n v="833.33333333333337"/>
        <n v="1618.5276505811905"/>
        <n v="1348.3796296296296"/>
        <n v="1720.1834862385322"/>
        <n v="1211.9876597620098"/>
        <n v="1393.4129569308723"/>
        <n v="832.40740740740739"/>
        <n v="531.34110787172017"/>
        <n v="916.42924976258314"/>
        <n v="810.18518518518522"/>
        <n v="1068.3229813664595"/>
        <n v="664.53965360072925"/>
        <n v="879.24970691676435"/>
        <n v="589.79763912310284"/>
        <n v="588.55700462768198"/>
        <n v="1047.4020054694622"/>
        <n v="840.18691588785043"/>
        <n v="948.71794871794873"/>
        <n v="749.53095684802997"/>
        <n v="772.56740914419697"/>
        <n v="807.21747388414053"/>
        <n v="797.37335834896805"/>
        <n v="834.57019171304887"/>
        <n v="633.91402535657687"/>
        <n v="1201.9230769230769"/>
        <n v="653.45699831365937"/>
        <n v="1377.0685579196218"/>
        <n v="992.24497912109769"/>
        <n v="1079.7297297297298"/>
        <n v="913.71850343598885"/>
        <n v="1089.3485915492959"/>
        <n v="1463.6246233318984"/>
        <n v="1062.8071856287424"/>
        <n v="810.22443890274315"/>
        <n v="717.47572815533977"/>
        <n v="958.87778631821675"/>
        <n v="808.47890924584578"/>
        <n v="998.75"/>
        <n v="745.1484685527239"/>
        <n v="813.81733021077287"/>
        <n v="627.09205020920501"/>
        <n v="708.45150311968234"/>
        <n v="846.77419354838707"/>
        <n v="786.84210526315792"/>
        <n v="570.88948787061997"/>
        <n v="631.57894736842104"/>
        <n v="787.04784130688449"/>
        <n v="740.84668192219681"/>
        <n v="1303.1784841075794"/>
        <n v="1058.282208588957"/>
        <n v="1094.8070509766555"/>
        <n v="1235.9657469077069"/>
        <n v="773.71357718536888"/>
        <n v="900"/>
        <n v="885.82677165354335"/>
        <n v="1058.8547189819724"/>
        <n v="729.81366459627327"/>
        <n v="694.0397350993378"/>
        <n v="631.60919540229884"/>
        <n v="824.16666666666663"/>
        <n v="712.80487804878044"/>
        <n v="525.31096326294471"/>
        <n v="531.35888501742158"/>
        <n v="397.79326364692218"/>
        <n v="476.66666666666669"/>
        <n v="477.49648382559775"/>
        <n v="329.76569279722304"/>
        <n v="434.95934959349592"/>
        <n v="414.20534458509144"/>
        <n v="569.72524624157597"/>
        <n v="630.25210084033608"/>
        <n v="688.36915297092287"/>
        <n v="693.66502748047435"/>
        <n v="646.99792960662523"/>
        <n v="789.85061511423555"/>
        <n v="452.75590551181102"/>
        <n v="944.60736396220273"/>
        <n v="698.0161645848641"/>
        <n v="843.07228915662654"/>
        <n v="752.76405551634912"/>
        <n v="660.35054476551397"/>
        <n v="622"/>
        <n v="831.82640144665459"/>
        <n v="936.6804046459348"/>
        <n v="935.25449101796403"/>
        <n v="741.17981025793063"/>
        <n v="1217.391304347826"/>
        <n v="807.24876441515653"/>
        <n v="886.79914833215048"/>
        <n v="985.0993377483444"/>
        <n v="1155.7023114046228"/>
        <n v="927.04460966542752"/>
        <n v="1146.4968152866243"/>
        <n v="989.74177573399368"/>
        <n v="1178.3021960013111"/>
        <n v="1000.3855050115651"/>
        <n v="1173.6762481089258"/>
        <n v="866.15797071561144"/>
        <n v="831.06575963718819"/>
        <n v="1212.614798128574"/>
        <n v="1746.1074038767081"/>
        <n v="648.17518248175179"/>
        <n v="468.07359307359309"/>
        <n v="496.76294820717129"/>
        <n v="841.57894736842104"/>
        <n v="940.62297209604151"/>
        <n v="748.25262106839739"/>
        <n v="605.85858585858591"/>
        <n v="970.58823529411768"/>
        <n v="1042.3542354235424"/>
        <n v="1124.6290801186944"/>
        <n v="904.25531914893622"/>
        <n v="751.43741707209199"/>
        <n v="596.37404580152668"/>
        <n v="666.98473282442751"/>
        <n v="594.29477020602224"/>
        <n v="750.69637883008352"/>
        <n v="728.46715328467155"/>
        <n v="600.42432814710037"/>
        <n v="603.38201383551109"/>
        <n v="810.17881705639616"/>
        <n v="739.24731182795699"/>
        <n v="600.19083969465646"/>
        <n v="801.7492711370262"/>
        <n v="1046.2555066079294"/>
        <n v="806.42201834862385"/>
        <n v="732.36196319018404"/>
        <n v="745.30386740331494"/>
        <n v="800.81300813008136"/>
        <n v="846.15384615384619"/>
        <n v="592.99392536881692"/>
        <n v="673.07692307692309"/>
        <n v="647.53086419753083"/>
        <n v="708.51063829787233"/>
        <n v="604.62633451957299"/>
        <n v="835"/>
        <n v="871.79487179487182"/>
        <n v="758.92857142857144"/>
        <n v="1127.0588235294117"/>
        <n v="1146.2380784175202"/>
        <n v="1441.6775884665792"/>
        <n v="498.47250509164968"/>
        <n v="616.52219482120836"/>
        <n v="882.63821532492727"/>
        <n v="823.9104829210836"/>
        <n v="614.75409836065569"/>
        <n v="495.04950495049508"/>
        <n v="1865.8574540927482"/>
        <n v="1081.8392581143739"/>
        <n v="1137.8070701018573"/>
        <n v="1120.8722741433021"/>
        <n v="902.71021542738015"/>
        <n v="1266.0944206008583"/>
        <n v="1550.6525792417651"/>
        <n v="1621.2121212121212"/>
        <n v="1295.1807228915663"/>
        <n v="1486.8421052631579"/>
        <n v="1617.6470588235295"/>
        <n v="1946.2492616656823"/>
        <n v="997.45222929936301"/>
        <n v="1494.8024948024947"/>
        <n v="1124.24037812289"/>
        <n v="1976.9949676491733"/>
        <n v="1995.9502458779289"/>
        <n v="1420.992800303145"/>
        <n v="1270.7100591715975"/>
        <n v="1285.8038887727369"/>
        <n v="1888.8888888888889"/>
        <n v="804.98866213151928"/>
        <n v="2793.8066465256798"/>
        <n v="1163.8935108153078"/>
        <n v="1390.9565217391305"/>
        <n v="1041.7325324059436"/>
        <n v="2151.4342895263508"/>
        <n v="2065.8166781529981"/>
        <n v="3901.2168933428775"/>
        <n v="1587.9478827361563"/>
        <n v="2059.202059202059"/>
        <n v="2298.8505747126437"/>
        <n v="1092.9276315789473"/>
        <n v="1190.4761904761904"/>
        <n v="2293.5779816513759"/>
        <n v="992.70664505672607"/>
        <n v="1311.6057233704294"/>
        <n v="829.06530089628677"/>
        <n v="1425.0814332247558"/>
        <n v="967.61133603238864"/>
        <n v="777.64976958525347"/>
        <n v="2171.1366538952748"/>
        <n v="1584.6544071020926"/>
        <n v="1146.0379829731501"/>
        <n v="1888.1889763779527"/>
        <n v="997.36842105263156"/>
        <n v="1731.0526315789473"/>
        <n v="1661.0738255033557"/>
        <n v="1639.7476340694006"/>
        <n v="2163.9610389610389"/>
        <n v="1791.6530811868274"/>
        <n v="1602.9246344206974"/>
        <n v="1219.4783573806881"/>
        <n v="1318.1618293755496"/>
        <n v="1789.655172413793"/>
        <n v="2001.7793594306049"/>
        <n v="1862.8246753246754"/>
        <n v="1476.2611275964391"/>
        <n v="1765.489673550966"/>
        <n v="910.17964071856284"/>
        <n v="971.55688622754496"/>
        <n v="960.16483516483515"/>
        <n v="1089.6017699115043"/>
        <n v="1099.5575221238937"/>
        <n v="1102.588686481304"/>
        <n v="817.07208514755689"/>
        <n v="1064.6235842771487"/>
        <n v="950.89285714285711"/>
        <n v="907.82122905027938"/>
        <n v="1023.0654761904761"/>
        <n v="887.32394366197184"/>
        <n v="1499.7786631252766"/>
        <n v="1255.2398695854681"/>
        <n v="921.35922330097083"/>
        <n v="1097.4842767295597"/>
        <n v="924.60317460317458"/>
        <n v="1071.7131474103585"/>
        <n v="1039.9305555555557"/>
        <n v="1194.0622737146996"/>
        <n v="778.90892750149794"/>
        <n v="964.60176991150445"/>
        <n v="940.78431372549016"/>
        <n v="944.40934933670246"/>
        <n v="1020.7182320441989"/>
        <n v="923.55117139334152"/>
        <n v="930.14426727410785"/>
        <n v="891.25946317962837"/>
        <n v="1130.2851524090463"/>
        <n v="883.10412573673875"/>
        <n v="910.94295692665889"/>
        <n v="925.85727525486561"/>
        <n v="1882.6619964973731"/>
        <n v="1442.7040395713109"/>
        <n v="2314.102564102564"/>
        <n v="983.33333333333337"/>
        <n v="694.30291801760075"/>
        <n v="948.5530546623794"/>
        <n v="1326.5306122448981"/>
        <n v="911.6541353383459"/>
        <n v="1163.0218687872764"/>
        <n v="724.3386243386243"/>
        <n v="773.82012466607307"/>
        <n v="820.22471910112358"/>
        <n v="848.63945578231289"/>
        <n v="675.88235294117646"/>
        <n v="825.26115859449192"/>
        <n v="854.59729151817533"/>
        <n v="804.90405117270791"/>
        <n v="831.81818181818187"/>
        <n v="776.97095435684651"/>
        <n v="797.27564102564099"/>
        <n v="847.32142857142856"/>
        <n v="702.47295208655328"/>
        <n v="678.49686847599162"/>
        <n v="1076.1538461538462"/>
        <n v="880.6262230919765"/>
        <n v="713.63311920057106"/>
        <n v="1022.0768601798856"/>
        <n v="1032.7983251919052"/>
        <n v="787.10644677661173"/>
        <n v="796.01990049751248"/>
        <n v="1085.6935366739287"/>
        <n v="992.03715992037155"/>
        <n v="1101.6949152542372"/>
        <n v="835.42538354253838"/>
        <n v="2208.4048027444255"/>
        <n v="1150.1597444089457"/>
        <n v="2687.5"/>
        <n v="1652.2318454363758"/>
        <n v="1162.2448979591836"/>
        <n v="2157.6576576576576"/>
        <n v="1351.6566265060242"/>
        <n v="1327.668613913967"/>
        <n v="1457.9929988331389"/>
        <n v="1392.0657612580414"/>
        <n v="1021.3776722090262"/>
        <n v="1275.8620689655172"/>
        <n v="763.66120218579238"/>
        <n v="1505.8139534883721"/>
        <n v="813.24647122692727"/>
        <n v="1310.5149552883133"/>
        <n v="1296.5964343598055"/>
        <n v="1075.9895833333333"/>
        <n v="1718.1383210091344"/>
        <n v="1030.6122448979593"/>
        <n v="1244.131455399061"/>
        <n v="874.47892542843908"/>
        <n v="1170.0725115359262"/>
        <n v="870.99023709902372"/>
        <n v="761.19402985074623"/>
        <n v="964.77272727272725"/>
        <n v="1387.037037037037"/>
        <n v="1211.9741100323624"/>
        <n v="1342.1052631578948"/>
        <n v="1160.2982292637464"/>
        <n v="1092.0245398773006"/>
        <n v="387.80487804878049"/>
        <n v="511.74698795180723"/>
        <n v="700.33955857385399"/>
        <n v="1003.0864197530864"/>
        <n v="871.58469945355193"/>
        <n v="782.18884120171674"/>
        <n v="714.92805755395682"/>
        <n v="703.06038047973527"/>
        <n v="548.01097393689986"/>
        <n v="909.63855421686742"/>
        <n v="597.98361688720854"/>
        <n v="530"/>
        <n v="732.43647234678622"/>
        <n v="372.01884920634922"/>
        <n v="416.66666666666669"/>
        <n v="335.96774193548384"/>
        <n v="376.02739726027397"/>
        <n v="467.93948126801155"/>
        <n v="625.4320987654321"/>
        <n v="637.77372262773724"/>
        <n v="274.00548696844993"/>
        <n v="535.39518900343637"/>
        <n v="492.12507237984943"/>
        <n v="745.83783783783781"/>
        <n v="439.42857142857144"/>
        <n v="489.18156161806206"/>
        <n v="482.39148239148238"/>
        <n v="522.08646616541353"/>
        <n v="571.20500782472618"/>
        <n v="512.6658624849216"/>
        <n v="617.28395061728395"/>
        <n v="637.22803823395543"/>
        <n v="1014.6103896103896"/>
        <n v="798.37702871410738"/>
        <n v="885.20801232665644"/>
        <n v="796.17834394904457"/>
        <n v="424"/>
        <n v="483.5164835164835"/>
        <n v="574.82732156561781"/>
        <n v="525"/>
        <n v="619.83471074380168"/>
        <n v="517.28971962616822"/>
        <n v="538.70967741935488"/>
        <n v="801.83161512027493"/>
        <n v="714.51612903225805"/>
        <n v="472.93603061782397"/>
        <n v="644.73684210526312"/>
        <n v="539.88480921526275"/>
        <n v="534.09710856519371"/>
        <n v="718.80650994575046"/>
        <n v="433.02180685358258"/>
        <n v="437.10539096648859"/>
        <n v="482.67526188557616"/>
        <n v="413.89710230632761"/>
        <n v="776.22377622377621"/>
        <n v="407.60268714011517"/>
        <n v="1161.6176470588234"/>
        <n v="750"/>
        <n v="905.27182866556836"/>
        <n v="576.37647058823529"/>
        <n v="988.46787479406919"/>
        <n v="768.3239364428498"/>
        <n v="791.55606860158309"/>
        <n v="636.231884057971"/>
        <n v="1152.5974025974026"/>
        <n v="830.8243727598566"/>
        <n v="563.15789473684208"/>
        <n v="493.68421052631578"/>
        <n v="575.75757575757575"/>
        <n v="539.97194950911637"/>
        <n v="541.70008019246188"/>
        <n v="1016.0223804679553"/>
        <n v="1270.6855791962175"/>
        <n v="953.07917888563054"/>
        <n v="1136.3636363636363"/>
        <n v="1486.3523573200991"/>
        <n v="593.60159960010003"/>
        <n v="1238.1141045958796"/>
        <n v="1212.1911798660817"/>
        <n v="916.29676601141409"/>
        <n v="801.0514665190924"/>
        <n v="1182.8947368421052"/>
        <n v="1484.7068819031435"/>
        <n v="1586.8746637977408"/>
        <n v="1118.1983858370215"/>
        <n v="1152.2930487453129"/>
        <n v="1377.7267508610792"/>
        <n v="2283.2369942196533"/>
        <n v="1299.5518786625303"/>
        <n v="1888.7733887733887"/>
        <n v="1543.1701030927834"/>
        <n v="1038.472664159676"/>
        <n v="1142.0223577235772"/>
        <n v="1677.3715415019763"/>
        <n v="919.79522184300345"/>
        <n v="1132.5084813410497"/>
        <n v="1843.2285603414823"/>
        <n v="1443.0064708810353"/>
        <n v="1427.1428571428571"/>
        <n v="1110.3924105217766"/>
        <n v="1534.9417637271215"/>
        <n v="1691.1027568922307"/>
        <n v="962.40359897172232"/>
        <n v="1227.8170095179614"/>
        <n v="1143.2214194645135"/>
        <n v="1228.6541244573082"/>
        <n v="1384.4357976653696"/>
        <n v="1145.4861111111111"/>
        <n v="1139.6499238964993"/>
        <n v="1903.9351851851852"/>
        <n v="1060.3588907014682"/>
        <n v="1117.1497584541062"/>
        <n v="1389.0551517742624"/>
        <n v="874.76099426386236"/>
        <n v="933.03104290198814"/>
        <n v="894.08528198074282"/>
        <n v="1172.992056487202"/>
        <n v="1149.0683229813665"/>
        <n v="898.4375"/>
        <n v="921.12838226827864"/>
        <n v="804.66101694915255"/>
        <n v="1130.8139534883721"/>
        <n v="1196.9015492253873"/>
        <n v="895.44513457556934"/>
        <n v="1163.4948096885814"/>
        <n v="723.63886974500349"/>
        <n v="687.14376187460414"/>
        <n v="1327.7408157361874"/>
        <n v="1202.6768642447419"/>
        <n v="1201.0981468771449"/>
        <n v="1791.2679425837321"/>
        <n v="1724.1379310344828"/>
        <n v="1552.0833333333333"/>
        <n v="1897.3384030418251"/>
        <n v="2063.4231103388356"/>
        <n v="859.09373060211044"/>
        <n v="899.44134078212289"/>
        <n v="892.28554979850321"/>
        <n v="1000.90618336887"/>
        <n v="964.82758620689651"/>
        <n v="962.82527881040892"/>
        <n v="851.73501577287061"/>
        <n v="1329.0229885057472"/>
        <n v="970.40905134899913"/>
      </sharedItems>
    </cacheField>
    <cacheField name="House Type Dummy " numFmtId="0">
      <sharedItems containsSemiMixedTypes="0" containsString="0" containsNumber="1" containsInteger="1" minValue="0" maxValue="1"/>
    </cacheField>
    <cacheField name="Metro " numFmtId="0">
      <sharedItems containsSemiMixedTypes="0" containsString="0" containsNumber="1" containsInteger="1" minValue="0" maxValue="1"/>
    </cacheField>
    <cacheField name="San Fernando " numFmtId="0">
      <sharedItems containsSemiMixedTypes="0" containsString="0" containsNumber="1" containsInteger="1" minValue="0" maxValue="1"/>
    </cacheField>
    <cacheField name="South " numFmtId="0">
      <sharedItems containsSemiMixedTypes="0" containsString="0" containsNumber="1" containsInteger="1" minValue="0" maxValue="1"/>
    </cacheField>
    <cacheField name="South Bay " numFmtId="0">
      <sharedItems containsSemiMixedTypes="0" containsString="0" containsNumber="1" containsInteger="1" minValue="0" maxValue="1"/>
    </cacheField>
    <cacheField name="West " numFmtId="0">
      <sharedItems containsSemiMixedTypes="0" containsString="0" containsNumber="1" containsInteger="1" minValue="0" maxValue="1"/>
    </cacheField>
    <cacheField name="YEAR BUILT" numFmtId="0">
      <sharedItems containsSemiMixedTypes="0" containsString="0" containsNumber="1" containsInteger="1" minValue="1903" maxValue="2021"/>
    </cacheField>
    <cacheField name="DAYS ON MARKET" numFmtId="0">
      <sharedItems containsSemiMixedTypes="0" containsString="0" containsNumber="1" containsInteger="1" minValue="1" maxValue="461"/>
    </cacheField>
    <cacheField name="HOA/MONTH" numFmtId="0">
      <sharedItems containsString="0" containsBlank="1" containsNumber="1" minValue="1" maxValue="4257"/>
    </cacheField>
    <cacheField name="LATITUDE" numFmtId="0">
      <sharedItems containsSemiMixedTypes="0" containsString="0" containsNumber="1" minValue="33.763734700000001" maxValue="34.240850600000002"/>
    </cacheField>
    <cacheField name="LONGITUDE" numFmtId="0">
      <sharedItems containsSemiMixedTypes="0" containsString="0" containsNumber="1" minValue="-118.51664030000001" maxValue="-118.1802170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3">
  <r>
    <s v="Townhouse"/>
    <s v="5825 Bowcroft St #1"/>
    <s v="Baldwin Hills"/>
    <x v="0"/>
    <s v="CA"/>
    <n v="90016"/>
    <x v="0"/>
    <n v="2"/>
    <n v="2"/>
    <n v="867"/>
    <n v="74357"/>
    <n v="72"/>
    <x v="0"/>
    <x v="0"/>
    <n v="0"/>
    <n v="0"/>
    <n v="0"/>
    <n v="1"/>
    <n v="0"/>
    <n v="0"/>
    <n v="1949"/>
    <n v="39"/>
    <n v="523"/>
    <n v="34.020410200000001"/>
    <n v="-118.3738838"/>
  </r>
  <r>
    <s v="Single Family Residential"/>
    <s v="10060 Westwanda Dr"/>
    <s v="Beverly Hills"/>
    <x v="1"/>
    <s v="CA"/>
    <n v="90210"/>
    <x v="1"/>
    <n v="3"/>
    <n v="2.5"/>
    <n v="2074"/>
    <n v="12262"/>
    <n v="16"/>
    <x v="1"/>
    <x v="1"/>
    <n v="1"/>
    <n v="0"/>
    <n v="0"/>
    <n v="0"/>
    <n v="0"/>
    <n v="1"/>
    <n v="2005"/>
    <n v="12"/>
    <m/>
    <n v="34.111771599999997"/>
    <n v="-118.4395394"/>
  </r>
  <r>
    <s v="Single Family Residential"/>
    <s v="10067 Westwanda Dr"/>
    <s v="Beverly Hills"/>
    <x v="1"/>
    <s v="CA"/>
    <n v="90210"/>
    <x v="2"/>
    <n v="2"/>
    <n v="1.5"/>
    <n v="1022"/>
    <n v="4075"/>
    <n v="59"/>
    <x v="2"/>
    <x v="2"/>
    <n v="1"/>
    <n v="0"/>
    <n v="0"/>
    <n v="0"/>
    <n v="0"/>
    <n v="1"/>
    <n v="1962"/>
    <n v="62"/>
    <m/>
    <n v="34.112158100000002"/>
    <n v="-118.4394702"/>
  </r>
  <r>
    <s v="Single Family Residential"/>
    <s v="10090 Cielo Dr"/>
    <s v="Beverly Hills"/>
    <x v="1"/>
    <s v="CA"/>
    <n v="90210"/>
    <x v="3"/>
    <n v="3"/>
    <n v="3.5"/>
    <n v="2490"/>
    <n v="5779"/>
    <n v="61"/>
    <x v="3"/>
    <x v="3"/>
    <n v="1"/>
    <n v="0"/>
    <n v="0"/>
    <n v="0"/>
    <n v="0"/>
    <n v="1"/>
    <n v="1960"/>
    <n v="8"/>
    <m/>
    <n v="34.094683000000003"/>
    <n v="-118.433317"/>
  </r>
  <r>
    <s v="Single Family Residential"/>
    <s v="10111 Angelo View Dr"/>
    <s v="Beverly Hills"/>
    <x v="1"/>
    <s v="CA"/>
    <n v="90210"/>
    <x v="4"/>
    <n v="3"/>
    <n v="4"/>
    <n v="3890"/>
    <n v="24153"/>
    <n v="61"/>
    <x v="4"/>
    <x v="4"/>
    <n v="1"/>
    <n v="0"/>
    <n v="0"/>
    <n v="0"/>
    <n v="0"/>
    <n v="1"/>
    <n v="1960"/>
    <n v="169"/>
    <m/>
    <n v="34.094156499999997"/>
    <n v="-118.4340605"/>
  </r>
  <r>
    <s v="Single Family Residential"/>
    <s v="1280 Monte Cielo Dr"/>
    <s v="Beverly Hills"/>
    <x v="1"/>
    <s v="CA"/>
    <n v="90210"/>
    <x v="5"/>
    <n v="6"/>
    <n v="7"/>
    <n v="5214"/>
    <n v="26287"/>
    <n v="37"/>
    <x v="5"/>
    <x v="5"/>
    <n v="1"/>
    <n v="0"/>
    <n v="0"/>
    <n v="0"/>
    <n v="0"/>
    <n v="1"/>
    <n v="1984"/>
    <n v="61"/>
    <m/>
    <n v="34.099279799999998"/>
    <n v="-118.4083462"/>
  </r>
  <r>
    <s v="Single Family Residential"/>
    <s v="13170 Mulholland Dr"/>
    <s v="Beverly Hills"/>
    <x v="1"/>
    <s v="CA"/>
    <n v="90210"/>
    <x v="6"/>
    <n v="3"/>
    <n v="2"/>
    <n v="2300"/>
    <n v="33471"/>
    <n v="65"/>
    <x v="6"/>
    <x v="6"/>
    <n v="1"/>
    <n v="0"/>
    <n v="0"/>
    <n v="0"/>
    <n v="0"/>
    <n v="1"/>
    <n v="1956"/>
    <n v="252"/>
    <m/>
    <n v="34.126668799999997"/>
    <n v="-118.4195734"/>
  </r>
  <r>
    <s v="Single Family Residential"/>
    <s v="1436 Benedict Canyon Dr"/>
    <s v="Beverly Hills"/>
    <x v="1"/>
    <s v="CA"/>
    <n v="90210"/>
    <x v="7"/>
    <n v="2"/>
    <n v="2"/>
    <n v="1542"/>
    <n v="73025"/>
    <n v="60"/>
    <x v="7"/>
    <x v="7"/>
    <n v="1"/>
    <n v="0"/>
    <n v="0"/>
    <n v="0"/>
    <n v="0"/>
    <n v="1"/>
    <n v="1961"/>
    <n v="46"/>
    <m/>
    <n v="34.098113300000001"/>
    <n v="-118.42977310000001"/>
  </r>
  <r>
    <s v="Single Family Residential"/>
    <s v="1450 N Bella Dr"/>
    <s v="Beverly Hills"/>
    <x v="1"/>
    <s v="CA"/>
    <n v="90210"/>
    <x v="8"/>
    <n v="3"/>
    <n v="4"/>
    <n v="3521"/>
    <n v="235005"/>
    <n v="69"/>
    <x v="8"/>
    <x v="8"/>
    <n v="1"/>
    <n v="0"/>
    <n v="0"/>
    <n v="0"/>
    <n v="0"/>
    <n v="1"/>
    <n v="1952"/>
    <n v="162"/>
    <m/>
    <n v="34.097400299999997"/>
    <n v="-118.4326034"/>
  </r>
  <r>
    <s v="Single Family Residential"/>
    <s v="1561 Clear View Dr"/>
    <s v="Beverly Hills"/>
    <x v="1"/>
    <s v="CA"/>
    <n v="90210"/>
    <x v="9"/>
    <n v="4"/>
    <n v="4.5"/>
    <n v="2850"/>
    <n v="9794"/>
    <n v="55"/>
    <x v="9"/>
    <x v="9"/>
    <n v="1"/>
    <n v="0"/>
    <n v="0"/>
    <n v="0"/>
    <n v="0"/>
    <n v="1"/>
    <n v="1966"/>
    <n v="18"/>
    <m/>
    <n v="34.100172399999998"/>
    <n v="-118.4333366"/>
  </r>
  <r>
    <s v="Single Family Residential"/>
    <s v="1754 Franklin Canyon Dr"/>
    <s v="Beverly Hills"/>
    <x v="1"/>
    <s v="CA"/>
    <n v="90210"/>
    <x v="10"/>
    <n v="5"/>
    <n v="6.5"/>
    <n v="6367"/>
    <n v="12801"/>
    <n v="30"/>
    <x v="10"/>
    <x v="10"/>
    <n v="1"/>
    <n v="0"/>
    <n v="0"/>
    <n v="0"/>
    <n v="0"/>
    <n v="1"/>
    <n v="1991"/>
    <n v="117"/>
    <m/>
    <n v="34.103094200000001"/>
    <n v="-118.4166297"/>
  </r>
  <r>
    <s v="Single Family Residential"/>
    <s v="1840 San Ysidro Dr"/>
    <s v="Beverly Hills"/>
    <x v="1"/>
    <s v="CA"/>
    <n v="90210"/>
    <x v="11"/>
    <n v="3"/>
    <n v="3"/>
    <n v="2546"/>
    <n v="14316"/>
    <n v="66"/>
    <x v="11"/>
    <x v="11"/>
    <n v="1"/>
    <n v="0"/>
    <n v="0"/>
    <n v="0"/>
    <n v="0"/>
    <n v="1"/>
    <n v="1955"/>
    <n v="20"/>
    <m/>
    <n v="34.105038899999997"/>
    <n v="-118.4238405"/>
  </r>
  <r>
    <s v="Single Family Residential"/>
    <s v="1857 N Beverly Dr"/>
    <s v="Beverly Hills"/>
    <x v="1"/>
    <s v="CA"/>
    <n v="90210"/>
    <x v="12"/>
    <n v="4"/>
    <n v="4.5"/>
    <n v="4043"/>
    <n v="7059"/>
    <n v="28"/>
    <x v="12"/>
    <x v="12"/>
    <n v="1"/>
    <n v="0"/>
    <n v="0"/>
    <n v="0"/>
    <n v="0"/>
    <n v="1"/>
    <n v="1993"/>
    <n v="42"/>
    <m/>
    <n v="34.105066000000001"/>
    <n v="-118.4182493"/>
  </r>
  <r>
    <s v="Single Family Residential"/>
    <s v="1937 N Beverly Dr"/>
    <s v="Beverly Hills"/>
    <x v="1"/>
    <s v="CA"/>
    <n v="90210"/>
    <x v="13"/>
    <n v="5"/>
    <n v="4.5"/>
    <n v="5712"/>
    <n v="21850"/>
    <n v="62"/>
    <x v="13"/>
    <x v="13"/>
    <n v="1"/>
    <n v="0"/>
    <n v="0"/>
    <n v="0"/>
    <n v="0"/>
    <n v="1"/>
    <n v="1959"/>
    <n v="90"/>
    <m/>
    <n v="34.106296999999998"/>
    <n v="-118.4181117"/>
  </r>
  <r>
    <s v="Single Family Residential"/>
    <s v="1944 N Beverly Dr"/>
    <s v="Beverly Hills"/>
    <x v="1"/>
    <s v="CA"/>
    <n v="90210"/>
    <x v="14"/>
    <n v="5"/>
    <n v="5"/>
    <n v="4545"/>
    <n v="8984"/>
    <n v="61"/>
    <x v="14"/>
    <x v="14"/>
    <n v="1"/>
    <n v="0"/>
    <n v="0"/>
    <n v="0"/>
    <n v="0"/>
    <n v="1"/>
    <n v="1960"/>
    <n v="117"/>
    <m/>
    <n v="34.106497900000001"/>
    <n v="-118.4177901"/>
  </r>
  <r>
    <s v="Single Family Residential"/>
    <s v="2017 Benedict Canyon Dr"/>
    <s v="Beverly Hills"/>
    <x v="1"/>
    <s v="CA"/>
    <n v="90210"/>
    <x v="1"/>
    <n v="4"/>
    <n v="4"/>
    <n v="2890"/>
    <n v="9190"/>
    <n v="71"/>
    <x v="15"/>
    <x v="15"/>
    <n v="1"/>
    <n v="0"/>
    <n v="0"/>
    <n v="0"/>
    <n v="0"/>
    <n v="1"/>
    <n v="1950"/>
    <n v="6"/>
    <m/>
    <n v="34.107343399999998"/>
    <n v="-118.4366103"/>
  </r>
  <r>
    <s v="Single Family Residential"/>
    <s v="2047 Benedict Canyon Dr"/>
    <s v="Beverly Hills"/>
    <x v="1"/>
    <s v="CA"/>
    <n v="90210"/>
    <x v="15"/>
    <n v="4"/>
    <n v="2.5"/>
    <n v="2441"/>
    <n v="8244"/>
    <n v="72"/>
    <x v="16"/>
    <x v="16"/>
    <n v="1"/>
    <n v="0"/>
    <n v="0"/>
    <n v="0"/>
    <n v="0"/>
    <n v="1"/>
    <n v="1949"/>
    <n v="50"/>
    <m/>
    <n v="34.108208900000001"/>
    <n v="-118.43633850000001"/>
  </r>
  <r>
    <s v="Single Family Residential"/>
    <s v="2075 Benedict Canyon Dr"/>
    <s v="Beverly Hills"/>
    <x v="1"/>
    <s v="CA"/>
    <n v="90210"/>
    <x v="16"/>
    <n v="3"/>
    <n v="2"/>
    <n v="1920"/>
    <n v="15651"/>
    <n v="57"/>
    <x v="17"/>
    <x v="17"/>
    <n v="1"/>
    <n v="0"/>
    <n v="0"/>
    <n v="0"/>
    <n v="0"/>
    <n v="1"/>
    <n v="1964"/>
    <n v="1"/>
    <m/>
    <n v="34.108951599999997"/>
    <n v="-118.4362531"/>
  </r>
  <r>
    <s v="Single Family Residential"/>
    <s v="2279 Coldwater Canyon Dr"/>
    <s v="Beverly Hills"/>
    <x v="1"/>
    <s v="CA"/>
    <n v="90210"/>
    <x v="17"/>
    <n v="4"/>
    <n v="3"/>
    <n v="2551"/>
    <n v="11939"/>
    <n v="69"/>
    <x v="18"/>
    <x v="18"/>
    <n v="1"/>
    <n v="0"/>
    <n v="0"/>
    <n v="0"/>
    <n v="0"/>
    <n v="1"/>
    <n v="1952"/>
    <n v="4"/>
    <m/>
    <n v="34.114100299999997"/>
    <n v="-118.40430430000001"/>
  </r>
  <r>
    <s v="Single Family Residential"/>
    <s v="2314 San Ysidro Dr"/>
    <s v="Beverly Hills"/>
    <x v="1"/>
    <s v="CA"/>
    <n v="90210"/>
    <x v="18"/>
    <n v="4"/>
    <n v="3.5"/>
    <n v="3390"/>
    <n v="11163"/>
    <n v="61"/>
    <x v="19"/>
    <x v="19"/>
    <n v="1"/>
    <n v="0"/>
    <n v="0"/>
    <n v="0"/>
    <n v="0"/>
    <n v="1"/>
    <n v="1960"/>
    <n v="5"/>
    <m/>
    <n v="34.113552900000002"/>
    <n v="-118.4239089"/>
  </r>
  <r>
    <s v="Single Family Residential"/>
    <s v="2315 Coldwater Canyon Dr"/>
    <s v="Beverly Hills"/>
    <x v="1"/>
    <s v="CA"/>
    <n v="90210"/>
    <x v="19"/>
    <n v="3"/>
    <n v="2"/>
    <n v="2145"/>
    <n v="11979"/>
    <n v="65"/>
    <x v="20"/>
    <x v="20"/>
    <n v="1"/>
    <n v="0"/>
    <n v="0"/>
    <n v="0"/>
    <n v="0"/>
    <n v="1"/>
    <n v="1956"/>
    <n v="60"/>
    <m/>
    <n v="34.115268800000003"/>
    <n v="-118.404123"/>
  </r>
  <r>
    <s v="Single Family Residential"/>
    <s v="2376 Kimridge Rd"/>
    <s v="Beverly Hills"/>
    <x v="1"/>
    <s v="CA"/>
    <n v="90210"/>
    <x v="14"/>
    <n v="4"/>
    <n v="4.5"/>
    <n v="4552"/>
    <n v="14698"/>
    <n v="30"/>
    <x v="21"/>
    <x v="21"/>
    <n v="1"/>
    <n v="0"/>
    <n v="0"/>
    <n v="0"/>
    <n v="0"/>
    <n v="1"/>
    <n v="1991"/>
    <n v="10"/>
    <m/>
    <n v="34.114965099999999"/>
    <n v="-118.39967420000001"/>
  </r>
  <r>
    <s v="Single Family Residential"/>
    <s v="2819 Coldwater Canyon Dr"/>
    <s v="Beverly Hills"/>
    <x v="1"/>
    <s v="CA"/>
    <n v="90210"/>
    <x v="20"/>
    <n v="4"/>
    <n v="4.5"/>
    <n v="4775"/>
    <n v="24489"/>
    <n v="47"/>
    <x v="22"/>
    <x v="22"/>
    <n v="1"/>
    <n v="0"/>
    <n v="0"/>
    <n v="0"/>
    <n v="0"/>
    <n v="1"/>
    <n v="1974"/>
    <n v="145"/>
    <m/>
    <n v="34.123668700000003"/>
    <n v="-118.4017693"/>
  </r>
  <r>
    <s v="Single Family Residential"/>
    <s v="2870 Deep Canyon Dr"/>
    <s v="Beverly Hills"/>
    <x v="1"/>
    <s v="CA"/>
    <n v="90210"/>
    <x v="1"/>
    <n v="4"/>
    <n v="3.5"/>
    <n v="3524"/>
    <n v="15500"/>
    <n v="31"/>
    <x v="23"/>
    <x v="23"/>
    <n v="1"/>
    <n v="0"/>
    <n v="0"/>
    <n v="0"/>
    <n v="0"/>
    <n v="1"/>
    <n v="1990"/>
    <n v="18"/>
    <n v="140"/>
    <n v="34.125258100000003"/>
    <n v="-118.431781"/>
  </r>
  <r>
    <s v="Single Family Residential"/>
    <s v="3195 Deep Canyon Dr"/>
    <s v="Beverly Hills"/>
    <x v="1"/>
    <s v="CA"/>
    <n v="90210"/>
    <x v="21"/>
    <n v="5"/>
    <n v="6"/>
    <n v="5289"/>
    <n v="13983"/>
    <n v="19"/>
    <x v="24"/>
    <x v="24"/>
    <n v="1"/>
    <n v="0"/>
    <n v="0"/>
    <n v="0"/>
    <n v="0"/>
    <n v="1"/>
    <n v="2002"/>
    <n v="14"/>
    <m/>
    <n v="34.129961000000002"/>
    <n v="-118.4359754"/>
  </r>
  <r>
    <s v="Single Family Residential"/>
    <s v="3198 Gibraltar Dr"/>
    <s v="Beverly Hills"/>
    <x v="1"/>
    <s v="CA"/>
    <n v="90210"/>
    <x v="22"/>
    <n v="3"/>
    <n v="3.5"/>
    <n v="1728.5"/>
    <n v="179872"/>
    <n v="66"/>
    <x v="25"/>
    <x v="25"/>
    <n v="1"/>
    <n v="0"/>
    <n v="0"/>
    <n v="0"/>
    <n v="0"/>
    <n v="1"/>
    <n v="1955"/>
    <n v="130"/>
    <m/>
    <n v="34.128531899999999"/>
    <n v="-118.4244794"/>
  </r>
  <r>
    <s v="Single Family Residential"/>
    <s v="623 N Rexford Dr"/>
    <s v="Beverly Hills"/>
    <x v="1"/>
    <s v="CA"/>
    <n v="90210"/>
    <x v="23"/>
    <n v="3"/>
    <n v="2"/>
    <n v="1814"/>
    <n v="14062"/>
    <n v="99"/>
    <x v="26"/>
    <x v="26"/>
    <n v="1"/>
    <n v="0"/>
    <n v="0"/>
    <n v="0"/>
    <n v="0"/>
    <n v="1"/>
    <n v="1922"/>
    <n v="96"/>
    <m/>
    <n v="34.078817399999998"/>
    <n v="-118.4048318"/>
  </r>
  <r>
    <s v="Single Family Residential"/>
    <s v="9309 Lloydcrest Dr"/>
    <s v="Beverly Hills"/>
    <x v="1"/>
    <s v="CA"/>
    <n v="90210"/>
    <x v="24"/>
    <n v="4"/>
    <n v="4"/>
    <n v="4442"/>
    <n v="5163"/>
    <n v="30"/>
    <x v="27"/>
    <x v="27"/>
    <n v="1"/>
    <n v="0"/>
    <n v="0"/>
    <n v="0"/>
    <n v="0"/>
    <n v="1"/>
    <n v="1991"/>
    <n v="7"/>
    <m/>
    <n v="34.100204900000001"/>
    <n v="-118.40163680000001"/>
  </r>
  <r>
    <s v="Single Family Residential"/>
    <s v="9315 Beverly Crest Dr"/>
    <s v="Beverly Hills"/>
    <x v="1"/>
    <s v="CA"/>
    <n v="90210"/>
    <x v="13"/>
    <n v="4"/>
    <n v="4.5"/>
    <n v="5635"/>
    <n v="6181"/>
    <n v="42"/>
    <x v="28"/>
    <x v="28"/>
    <n v="1"/>
    <n v="0"/>
    <n v="0"/>
    <n v="0"/>
    <n v="0"/>
    <n v="1"/>
    <n v="1979"/>
    <n v="71"/>
    <m/>
    <n v="34.098029500000003"/>
    <n v="-118.4015455"/>
  </r>
  <r>
    <s v="Single Family Residential"/>
    <s v="9354 Readcrest Dr"/>
    <s v="Beverly Hills"/>
    <x v="1"/>
    <s v="CA"/>
    <n v="90210"/>
    <x v="25"/>
    <n v="3"/>
    <n v="2.5"/>
    <n v="2753"/>
    <n v="13807"/>
    <n v="60"/>
    <x v="29"/>
    <x v="29"/>
    <n v="1"/>
    <n v="0"/>
    <n v="0"/>
    <n v="0"/>
    <n v="0"/>
    <n v="1"/>
    <n v="1961"/>
    <n v="55"/>
    <m/>
    <n v="34.095329100000001"/>
    <n v="-118.4032299"/>
  </r>
  <r>
    <s v="Single Family Residential"/>
    <s v="9430 Readcrest Dr"/>
    <s v="Beverly Hills"/>
    <x v="1"/>
    <s v="CA"/>
    <n v="90210"/>
    <x v="26"/>
    <n v="6"/>
    <n v="6"/>
    <n v="5000"/>
    <n v="10088"/>
    <n v="66"/>
    <x v="30"/>
    <x v="30"/>
    <n v="1"/>
    <n v="0"/>
    <n v="0"/>
    <n v="0"/>
    <n v="0"/>
    <n v="1"/>
    <n v="1955"/>
    <n v="5"/>
    <m/>
    <n v="34.097236799999997"/>
    <n v="-118.40391839999999"/>
  </r>
  <r>
    <s v="Single Family Residential"/>
    <s v="9473 Rembert Ln"/>
    <s v="Beverly Hills"/>
    <x v="1"/>
    <s v="CA"/>
    <n v="90210"/>
    <x v="27"/>
    <n v="4"/>
    <n v="3.5"/>
    <n v="3980"/>
    <n v="14529"/>
    <n v="52"/>
    <x v="31"/>
    <x v="31"/>
    <n v="1"/>
    <n v="0"/>
    <n v="0"/>
    <n v="0"/>
    <n v="0"/>
    <n v="1"/>
    <n v="1969"/>
    <n v="39"/>
    <m/>
    <n v="34.111475499999997"/>
    <n v="-118.4013173"/>
  </r>
  <r>
    <s v="Single Family Residential"/>
    <s v="9476 Readcrest Dr"/>
    <s v="Beverly Hills"/>
    <x v="1"/>
    <s v="CA"/>
    <n v="90210"/>
    <x v="28"/>
    <n v="5"/>
    <n v="4.5"/>
    <n v="4221"/>
    <n v="12484"/>
    <n v="83"/>
    <x v="32"/>
    <x v="32"/>
    <n v="1"/>
    <n v="0"/>
    <n v="0"/>
    <n v="0"/>
    <n v="0"/>
    <n v="1"/>
    <n v="1938"/>
    <n v="8"/>
    <m/>
    <n v="34.098266899999999"/>
    <n v="-118.404421"/>
  </r>
  <r>
    <s v="Single Family Residential"/>
    <s v="9670 Highridge Dr"/>
    <s v="Beverly Hills"/>
    <x v="1"/>
    <s v="CA"/>
    <n v="90210"/>
    <x v="29"/>
    <n v="4"/>
    <n v="3"/>
    <n v="2550"/>
    <n v="12168"/>
    <n v="59"/>
    <x v="33"/>
    <x v="33"/>
    <n v="1"/>
    <n v="0"/>
    <n v="0"/>
    <n v="0"/>
    <n v="0"/>
    <n v="1"/>
    <n v="1962"/>
    <n v="54"/>
    <m/>
    <n v="34.113108400000002"/>
    <n v="-118.42575720000001"/>
  </r>
  <r>
    <s v="Townhouse"/>
    <s v="321 N Oakhurst Dr #506"/>
    <s v="Beverly Hills"/>
    <x v="1"/>
    <s v="CA"/>
    <n v="90210"/>
    <x v="30"/>
    <n v="1"/>
    <n v="2"/>
    <n v="1565"/>
    <n v="22501"/>
    <n v="47"/>
    <x v="34"/>
    <x v="34"/>
    <n v="0"/>
    <n v="0"/>
    <n v="0"/>
    <n v="0"/>
    <n v="0"/>
    <n v="1"/>
    <n v="1974"/>
    <n v="19"/>
    <n v="746"/>
    <n v="34.072826499999998"/>
    <n v="-118.3913441"/>
  </r>
  <r>
    <s v="Townhouse"/>
    <s v="321 N Palm Dr Apt 3"/>
    <s v="Beverly Hills"/>
    <x v="1"/>
    <s v="CA"/>
    <n v="90210"/>
    <x v="31"/>
    <n v="4"/>
    <n v="3"/>
    <n v="1865"/>
    <n v="12072"/>
    <n v="52"/>
    <x v="35"/>
    <x v="35"/>
    <n v="0"/>
    <n v="0"/>
    <n v="0"/>
    <n v="0"/>
    <n v="0"/>
    <n v="1"/>
    <n v="1969"/>
    <n v="1"/>
    <n v="507.5"/>
    <n v="34.072800000000001"/>
    <n v="-118.392645"/>
  </r>
  <r>
    <s v="Townhouse"/>
    <s v="325 N Oakhurst Dr #202"/>
    <s v="Beverly Hills"/>
    <x v="1"/>
    <s v="CA"/>
    <n v="90210"/>
    <x v="32"/>
    <n v="2"/>
    <n v="2.5"/>
    <n v="2152"/>
    <n v="25614"/>
    <n v="45"/>
    <x v="36"/>
    <x v="36"/>
    <n v="0"/>
    <n v="0"/>
    <n v="0"/>
    <n v="0"/>
    <n v="0"/>
    <n v="1"/>
    <n v="1976"/>
    <n v="173"/>
    <n v="1651"/>
    <n v="34.073226300000002"/>
    <n v="-118.3913441"/>
  </r>
  <r>
    <s v="Townhouse"/>
    <s v="325 N Oakhurst Dr Ph 1"/>
    <s v="Beverly Hills"/>
    <x v="1"/>
    <s v="CA"/>
    <n v="90210"/>
    <x v="33"/>
    <n v="4"/>
    <n v="4.5"/>
    <n v="3502"/>
    <n v="25614"/>
    <n v="45"/>
    <x v="36"/>
    <x v="37"/>
    <n v="0"/>
    <n v="0"/>
    <n v="0"/>
    <n v="0"/>
    <n v="0"/>
    <n v="1"/>
    <n v="1976"/>
    <n v="32"/>
    <n v="2679"/>
    <n v="34.073226300000002"/>
    <n v="-118.3913441"/>
  </r>
  <r>
    <s v="Townhouse"/>
    <s v="406 N Oakhurst Dr #303"/>
    <s v="Beverly Hills"/>
    <x v="1"/>
    <s v="CA"/>
    <n v="90210"/>
    <x v="34"/>
    <n v="2"/>
    <n v="2"/>
    <n v="1294"/>
    <n v="15402"/>
    <n v="48"/>
    <x v="37"/>
    <x v="38"/>
    <n v="0"/>
    <n v="0"/>
    <n v="0"/>
    <n v="0"/>
    <n v="0"/>
    <n v="1"/>
    <n v="1973"/>
    <n v="18"/>
    <n v="487"/>
    <n v="34.075991199999997"/>
    <n v="-118.3905225"/>
  </r>
  <r>
    <s v="Townhouse"/>
    <s v="411 N Oakhurst Dr #205"/>
    <s v="Beverly Hills"/>
    <x v="1"/>
    <s v="CA"/>
    <n v="90210"/>
    <x v="35"/>
    <n v="2"/>
    <n v="2.5"/>
    <n v="1594"/>
    <n v="30786"/>
    <n v="22"/>
    <x v="38"/>
    <x v="39"/>
    <n v="0"/>
    <n v="0"/>
    <n v="0"/>
    <n v="0"/>
    <n v="0"/>
    <n v="1"/>
    <n v="1999"/>
    <n v="26"/>
    <n v="1458"/>
    <n v="34.0760535"/>
    <n v="-118.3913898"/>
  </r>
  <r>
    <s v="Townhouse"/>
    <s v="423 N Palm Dr #205"/>
    <s v="Beverly Hills"/>
    <x v="1"/>
    <s v="CA"/>
    <n v="90210"/>
    <x v="36"/>
    <n v="3"/>
    <n v="2.5"/>
    <n v="1913"/>
    <n v="28561"/>
    <n v="48"/>
    <x v="39"/>
    <x v="40"/>
    <n v="0"/>
    <n v="0"/>
    <n v="0"/>
    <n v="0"/>
    <n v="0"/>
    <n v="1"/>
    <n v="1973"/>
    <n v="75"/>
    <n v="650"/>
    <n v="34.076769400000003"/>
    <n v="-118.3925672"/>
  </r>
  <r>
    <s v="Townhouse"/>
    <s v="425 N Maple Dr #203"/>
    <s v="Beverly Hills"/>
    <x v="1"/>
    <s v="CA"/>
    <n v="90210"/>
    <x v="37"/>
    <n v="3"/>
    <n v="4"/>
    <n v="2802"/>
    <n v="34978"/>
    <n v="31"/>
    <x v="40"/>
    <x v="41"/>
    <n v="0"/>
    <n v="0"/>
    <n v="0"/>
    <n v="0"/>
    <n v="0"/>
    <n v="1"/>
    <n v="1990"/>
    <n v="75"/>
    <n v="2817"/>
    <n v="34.077412199999998"/>
    <n v="-118.3941133"/>
  </r>
  <r>
    <s v="Townhouse"/>
    <s v="425 N Maple Dr #205"/>
    <s v="Beverly Hills"/>
    <x v="1"/>
    <s v="CA"/>
    <n v="90210"/>
    <x v="38"/>
    <n v="3"/>
    <n v="3.5"/>
    <n v="1987"/>
    <n v="34978"/>
    <n v="31"/>
    <x v="40"/>
    <x v="42"/>
    <n v="0"/>
    <n v="0"/>
    <n v="0"/>
    <n v="0"/>
    <n v="0"/>
    <n v="1"/>
    <n v="1990"/>
    <n v="218"/>
    <n v="2862"/>
    <n v="34.077412199999998"/>
    <n v="-118.3941133"/>
  </r>
  <r>
    <s v="Townhouse"/>
    <s v="425 N Maple Dr #304"/>
    <s v="Beverly Hills"/>
    <x v="1"/>
    <s v="CA"/>
    <n v="90210"/>
    <x v="39"/>
    <n v="3"/>
    <n v="4"/>
    <n v="2314"/>
    <n v="34978"/>
    <n v="31"/>
    <x v="40"/>
    <x v="43"/>
    <n v="0"/>
    <n v="0"/>
    <n v="0"/>
    <n v="0"/>
    <n v="0"/>
    <n v="1"/>
    <n v="1990"/>
    <n v="41"/>
    <n v="2909"/>
    <n v="34.077412199999998"/>
    <n v="-118.3941133"/>
  </r>
  <r>
    <s v="Townhouse"/>
    <s v="441 N Oakhurst Dr Ph 706"/>
    <s v="Beverly Hills"/>
    <x v="1"/>
    <s v="CA"/>
    <n v="90210"/>
    <x v="40"/>
    <n v="2"/>
    <n v="2"/>
    <n v="1566"/>
    <n v="22503"/>
    <n v="47"/>
    <x v="41"/>
    <x v="44"/>
    <n v="0"/>
    <n v="0"/>
    <n v="0"/>
    <n v="0"/>
    <n v="0"/>
    <n v="1"/>
    <n v="1974"/>
    <n v="91"/>
    <n v="647"/>
    <n v="34.078452300000002"/>
    <n v="-118.3913898"/>
  </r>
  <r>
    <s v="Townhouse"/>
    <s v="447 N Doheny Dr #201"/>
    <s v="Beverly Hills"/>
    <x v="1"/>
    <s v="CA"/>
    <n v="90210"/>
    <x v="41"/>
    <n v="2"/>
    <n v="2.5"/>
    <n v="1999"/>
    <n v="20935"/>
    <n v="12"/>
    <x v="42"/>
    <x v="45"/>
    <n v="0"/>
    <n v="0"/>
    <n v="0"/>
    <n v="0"/>
    <n v="0"/>
    <n v="1"/>
    <n v="2009"/>
    <n v="90"/>
    <n v="1780"/>
    <n v="34.0790413"/>
    <n v="-118.3901573"/>
  </r>
  <r>
    <s v="Townhouse"/>
    <s v="450 N Oakhurst Dr #101"/>
    <s v="Beverly Hills"/>
    <x v="1"/>
    <s v="CA"/>
    <n v="90210"/>
    <x v="31"/>
    <n v="2"/>
    <n v="2"/>
    <n v="1789"/>
    <n v="14997"/>
    <n v="43"/>
    <x v="43"/>
    <x v="46"/>
    <n v="0"/>
    <n v="0"/>
    <n v="0"/>
    <n v="0"/>
    <n v="0"/>
    <n v="1"/>
    <n v="1978"/>
    <n v="40"/>
    <n v="782"/>
    <n v="34.079246599999998"/>
    <n v="-118.3906138"/>
  </r>
  <r>
    <s v="Townhouse"/>
    <s v="460 N Palm Dr #505"/>
    <s v="Beverly Hills"/>
    <x v="1"/>
    <s v="CA"/>
    <n v="90210"/>
    <x v="42"/>
    <n v="4"/>
    <n v="3.5"/>
    <n v="3420"/>
    <n v="26272"/>
    <n v="6"/>
    <x v="44"/>
    <x v="47"/>
    <n v="0"/>
    <n v="0"/>
    <n v="0"/>
    <n v="0"/>
    <n v="0"/>
    <n v="1"/>
    <n v="2015"/>
    <n v="1"/>
    <n v="1520"/>
    <n v="34.078954600000003"/>
    <n v="-118.3919375"/>
  </r>
  <r>
    <s v="Single Family Residential"/>
    <s v="120 S La Peer Dr"/>
    <s v="Beverly Hills"/>
    <x v="1"/>
    <s v="CA"/>
    <n v="90211"/>
    <x v="43"/>
    <n v="5"/>
    <n v="6"/>
    <n v="3400"/>
    <n v="5849"/>
    <n v="18"/>
    <x v="45"/>
    <x v="48"/>
    <n v="1"/>
    <n v="0"/>
    <n v="0"/>
    <n v="0"/>
    <n v="0"/>
    <n v="1"/>
    <n v="2003"/>
    <n v="1"/>
    <m/>
    <n v="34.066363299999999"/>
    <n v="-118.3863877"/>
  </r>
  <r>
    <s v="Single Family Residential"/>
    <s v="156 N Wetherly Dr"/>
    <s v="Beverly Hills"/>
    <x v="1"/>
    <s v="CA"/>
    <n v="90211"/>
    <x v="44"/>
    <n v="5"/>
    <n v="7"/>
    <n v="5606"/>
    <n v="5756"/>
    <n v="1"/>
    <x v="46"/>
    <x v="49"/>
    <n v="1"/>
    <n v="0"/>
    <n v="0"/>
    <n v="0"/>
    <n v="0"/>
    <n v="1"/>
    <n v="2020"/>
    <n v="47"/>
    <m/>
    <n v="34.068666999999998"/>
    <n v="-118.3884"/>
  </r>
  <r>
    <s v="Single Family Residential"/>
    <s v="158 N Hamel Dr"/>
    <s v="Beverly Hills"/>
    <x v="1"/>
    <s v="CA"/>
    <n v="90211"/>
    <x v="45"/>
    <n v="5"/>
    <n v="5.5"/>
    <n v="1728.5"/>
    <n v="6501"/>
    <n v="0"/>
    <x v="47"/>
    <x v="50"/>
    <n v="1"/>
    <n v="0"/>
    <n v="0"/>
    <n v="0"/>
    <n v="0"/>
    <n v="1"/>
    <n v="2021"/>
    <n v="5"/>
    <m/>
    <n v="34.068561799999998"/>
    <n v="-118.38132469999999"/>
  </r>
  <r>
    <s v="Single Family Residential"/>
    <s v="159 N Le Doux Rd"/>
    <s v="Beverly Hills"/>
    <x v="1"/>
    <s v="CA"/>
    <n v="90211"/>
    <x v="46"/>
    <n v="3"/>
    <n v="4"/>
    <n v="3575"/>
    <n v="6502"/>
    <n v="95"/>
    <x v="48"/>
    <x v="51"/>
    <n v="1"/>
    <n v="0"/>
    <n v="0"/>
    <n v="0"/>
    <n v="0"/>
    <n v="1"/>
    <n v="1926"/>
    <n v="6"/>
    <m/>
    <n v="34.0687432"/>
    <n v="-118.37765"/>
  </r>
  <r>
    <s v="Single Family Residential"/>
    <s v="309 S Clark Dr"/>
    <s v="Beverly Hills"/>
    <x v="1"/>
    <s v="CA"/>
    <n v="90211"/>
    <x v="47"/>
    <n v="5"/>
    <n v="5.5"/>
    <n v="4000"/>
    <n v="5995"/>
    <n v="3"/>
    <x v="49"/>
    <x v="52"/>
    <n v="1"/>
    <n v="0"/>
    <n v="0"/>
    <n v="0"/>
    <n v="0"/>
    <n v="1"/>
    <n v="2018"/>
    <n v="123"/>
    <m/>
    <n v="34.061731000000002"/>
    <n v="-118.384878"/>
  </r>
  <r>
    <s v="Single Family Residential"/>
    <s v="361 S Almont Dr"/>
    <s v="Beverly Hills"/>
    <x v="1"/>
    <s v="CA"/>
    <n v="90211"/>
    <x v="48"/>
    <n v="4"/>
    <n v="4"/>
    <n v="4026"/>
    <n v="5995"/>
    <n v="30"/>
    <x v="50"/>
    <x v="53"/>
    <n v="1"/>
    <n v="0"/>
    <n v="0"/>
    <n v="0"/>
    <n v="0"/>
    <n v="1"/>
    <n v="1991"/>
    <n v="243"/>
    <m/>
    <n v="34.059984499999999"/>
    <n v="-118.38800790000001"/>
  </r>
  <r>
    <s v="Single Family Residential"/>
    <s v="442 S Almont Dr"/>
    <s v="Beverly Hills"/>
    <x v="1"/>
    <s v="CA"/>
    <n v="90211"/>
    <x v="49"/>
    <n v="5"/>
    <n v="3.5"/>
    <n v="4630"/>
    <n v="4796"/>
    <n v="17"/>
    <x v="51"/>
    <x v="54"/>
    <n v="1"/>
    <n v="0"/>
    <n v="0"/>
    <n v="0"/>
    <n v="0"/>
    <n v="1"/>
    <n v="2004"/>
    <n v="85"/>
    <m/>
    <n v="34.058142400000001"/>
    <n v="-118.3875006"/>
  </r>
  <r>
    <s v="Single Family Residential"/>
    <s v="447 S Almont Dr"/>
    <s v="Beverly Hills"/>
    <x v="1"/>
    <s v="CA"/>
    <n v="90211"/>
    <x v="50"/>
    <n v="6"/>
    <n v="4.5"/>
    <n v="5050"/>
    <n v="4797"/>
    <n v="23"/>
    <x v="52"/>
    <x v="55"/>
    <n v="1"/>
    <n v="0"/>
    <n v="0"/>
    <n v="0"/>
    <n v="0"/>
    <n v="1"/>
    <n v="1998"/>
    <n v="211"/>
    <m/>
    <n v="34.0580468"/>
    <n v="-118.3880509"/>
  </r>
  <r>
    <s v="Townhouse"/>
    <s v="125 N Gale Dr #306"/>
    <s v="Beverly Hills"/>
    <x v="1"/>
    <s v="CA"/>
    <n v="90211"/>
    <x v="51"/>
    <n v="2"/>
    <n v="3.5"/>
    <n v="1729"/>
    <n v="26004"/>
    <n v="39"/>
    <x v="53"/>
    <x v="56"/>
    <n v="0"/>
    <n v="0"/>
    <n v="0"/>
    <n v="0"/>
    <n v="0"/>
    <n v="1"/>
    <n v="1982"/>
    <n v="13"/>
    <n v="660"/>
    <n v="34.066345099999999"/>
    <n v="-118.3744555"/>
  </r>
  <r>
    <s v="Townhouse"/>
    <s v="175 N Swall Dr #104"/>
    <s v="Beverly Hills"/>
    <x v="1"/>
    <s v="CA"/>
    <n v="90211"/>
    <x v="52"/>
    <n v="2"/>
    <n v="2"/>
    <n v="1478"/>
    <n v="23849"/>
    <n v="56"/>
    <x v="54"/>
    <x v="57"/>
    <n v="0"/>
    <n v="0"/>
    <n v="0"/>
    <n v="0"/>
    <n v="0"/>
    <n v="1"/>
    <n v="1965"/>
    <n v="270"/>
    <n v="475"/>
    <n v="34.068979499999998"/>
    <n v="-118.38595789999999"/>
  </r>
  <r>
    <s v="Townhouse"/>
    <s v="200 N Swall Dr #454"/>
    <s v="Beverly Hills"/>
    <x v="1"/>
    <s v="CA"/>
    <n v="90211"/>
    <x v="53"/>
    <n v="2"/>
    <n v="2"/>
    <n v="1463"/>
    <n v="96911"/>
    <n v="35"/>
    <x v="55"/>
    <x v="58"/>
    <n v="0"/>
    <n v="0"/>
    <n v="0"/>
    <n v="0"/>
    <n v="0"/>
    <n v="1"/>
    <n v="1986"/>
    <n v="461"/>
    <n v="1536"/>
    <n v="34.070282200000001"/>
    <n v="-118.3852275"/>
  </r>
  <r>
    <s v="Townhouse"/>
    <s v="200 N Swall Dr #512"/>
    <s v="Beverly Hills"/>
    <x v="1"/>
    <s v="CA"/>
    <n v="90211"/>
    <x v="54"/>
    <n v="2"/>
    <n v="2"/>
    <n v="1433"/>
    <n v="96911"/>
    <n v="35"/>
    <x v="55"/>
    <x v="59"/>
    <n v="0"/>
    <n v="0"/>
    <n v="0"/>
    <n v="0"/>
    <n v="0"/>
    <n v="1"/>
    <n v="1986"/>
    <n v="4"/>
    <n v="1775"/>
    <n v="34.070282200000001"/>
    <n v="-118.3852275"/>
  </r>
  <r>
    <s v="Townhouse"/>
    <s v="227 S Hamilton Dr #113"/>
    <s v="Beverly Hills"/>
    <x v="1"/>
    <s v="CA"/>
    <n v="90211"/>
    <x v="55"/>
    <n v="2"/>
    <n v="2"/>
    <n v="1273"/>
    <n v="29789"/>
    <n v="10"/>
    <x v="56"/>
    <x v="60"/>
    <n v="0"/>
    <n v="0"/>
    <n v="0"/>
    <n v="0"/>
    <n v="0"/>
    <n v="1"/>
    <n v="2011"/>
    <n v="4"/>
    <n v="630"/>
    <n v="34.063018"/>
    <n v="-118.375395"/>
  </r>
  <r>
    <s v="Townhouse"/>
    <s v="235 S Gale Dr #204"/>
    <s v="Beverly Hills"/>
    <x v="1"/>
    <s v="CA"/>
    <n v="90211"/>
    <x v="56"/>
    <n v="2"/>
    <n v="2.5"/>
    <n v="1490"/>
    <n v="12882"/>
    <n v="32"/>
    <x v="57"/>
    <x v="61"/>
    <n v="0"/>
    <n v="0"/>
    <n v="0"/>
    <n v="0"/>
    <n v="0"/>
    <n v="1"/>
    <n v="1989"/>
    <n v="69"/>
    <n v="565"/>
    <n v="34.0624483"/>
    <n v="-118.3743606"/>
  </r>
  <r>
    <s v="Townhouse"/>
    <s v="300 N Swall Dr #351"/>
    <s v="Beverly Hills"/>
    <x v="1"/>
    <s v="CA"/>
    <n v="90211"/>
    <x v="57"/>
    <n v="2"/>
    <n v="2.5"/>
    <n v="2676"/>
    <n v="99725"/>
    <n v="40"/>
    <x v="58"/>
    <x v="62"/>
    <n v="0"/>
    <n v="0"/>
    <n v="0"/>
    <n v="0"/>
    <n v="0"/>
    <n v="1"/>
    <n v="1981"/>
    <n v="26"/>
    <n v="2275"/>
    <n v="34.070796199999997"/>
    <n v="-118.3852567"/>
  </r>
  <r>
    <s v="Townhouse"/>
    <s v="300 N Swall Dr #455"/>
    <s v="Beverly Hills"/>
    <x v="1"/>
    <s v="CA"/>
    <n v="90211"/>
    <x v="58"/>
    <n v="2"/>
    <n v="2.5"/>
    <n v="2850"/>
    <n v="99725"/>
    <n v="40"/>
    <x v="58"/>
    <x v="63"/>
    <n v="0"/>
    <n v="0"/>
    <n v="0"/>
    <n v="0"/>
    <n v="0"/>
    <n v="1"/>
    <n v="1981"/>
    <n v="55"/>
    <n v="2350"/>
    <n v="34.070796199999997"/>
    <n v="-118.3852567"/>
  </r>
  <r>
    <s v="Townhouse"/>
    <s v="8600 Wilshire Blvd Ph 17"/>
    <s v="Beverly Hills"/>
    <x v="1"/>
    <s v="CA"/>
    <n v="90211"/>
    <x v="59"/>
    <n v="3"/>
    <n v="3.5"/>
    <n v="2916"/>
    <n v="12072"/>
    <n v="1"/>
    <x v="59"/>
    <x v="64"/>
    <n v="0"/>
    <n v="0"/>
    <n v="0"/>
    <n v="0"/>
    <n v="0"/>
    <n v="1"/>
    <n v="2020"/>
    <n v="58"/>
    <n v="2995"/>
    <n v="34.065587899999997"/>
    <n v="-118.37855589999999"/>
  </r>
  <r>
    <s v="Townhouse"/>
    <s v="8600 Wilshire Blvd Unit Garden 10"/>
    <s v="Beverly Hills"/>
    <x v="1"/>
    <s v="CA"/>
    <n v="90211"/>
    <x v="60"/>
    <n v="3"/>
    <n v="3.5"/>
    <n v="2226"/>
    <n v="12072"/>
    <n v="1"/>
    <x v="59"/>
    <x v="65"/>
    <n v="0"/>
    <n v="0"/>
    <n v="0"/>
    <n v="0"/>
    <n v="0"/>
    <n v="1"/>
    <n v="2020"/>
    <n v="58"/>
    <n v="2995"/>
    <n v="34.065587899999997"/>
    <n v="-118.37855589999999"/>
  </r>
  <r>
    <s v="Townhouse"/>
    <s v="8600 Wilshire Blvd Unit TH 3"/>
    <s v="Beverly Hills"/>
    <x v="1"/>
    <s v="CA"/>
    <n v="90211"/>
    <x v="61"/>
    <n v="3"/>
    <n v="3.5"/>
    <n v="3096"/>
    <n v="12072"/>
    <n v="1"/>
    <x v="59"/>
    <x v="66"/>
    <n v="0"/>
    <n v="0"/>
    <n v="0"/>
    <n v="0"/>
    <n v="0"/>
    <n v="1"/>
    <n v="2020"/>
    <n v="58"/>
    <n v="2995"/>
    <n v="34.065587899999997"/>
    <n v="-118.37855589999999"/>
  </r>
  <r>
    <s v="Single Family Residential"/>
    <s v="1225 Beverly Green Dr"/>
    <s v="Beverly Hills"/>
    <x v="1"/>
    <s v="CA"/>
    <n v="90212"/>
    <x v="62"/>
    <n v="3"/>
    <n v="4"/>
    <n v="2180"/>
    <n v="6728"/>
    <n v="82"/>
    <x v="60"/>
    <x v="67"/>
    <n v="1"/>
    <n v="0"/>
    <n v="0"/>
    <n v="0"/>
    <n v="0"/>
    <n v="1"/>
    <n v="1939"/>
    <n v="75"/>
    <m/>
    <n v="34.055838999999999"/>
    <n v="-118.40606409999999"/>
  </r>
  <r>
    <s v="Single Family Residential"/>
    <s v="317 S Oakhurst"/>
    <s v="Beverly Hills"/>
    <x v="1"/>
    <s v="CA"/>
    <n v="90212"/>
    <x v="63"/>
    <n v="4"/>
    <n v="4.5"/>
    <n v="3573"/>
    <n v="6070"/>
    <n v="88"/>
    <x v="61"/>
    <x v="68"/>
    <n v="1"/>
    <n v="0"/>
    <n v="0"/>
    <n v="0"/>
    <n v="0"/>
    <n v="1"/>
    <n v="1933"/>
    <n v="35"/>
    <m/>
    <n v="34.061484700000001"/>
    <n v="-118.3911195"/>
  </r>
  <r>
    <s v="Single Family Residential"/>
    <s v="336 S El Camino Dr"/>
    <s v="Beverly Hills"/>
    <x v="1"/>
    <s v="CA"/>
    <n v="90212"/>
    <x v="25"/>
    <n v="5"/>
    <n v="5.5"/>
    <n v="4085"/>
    <n v="7500"/>
    <n v="5"/>
    <x v="62"/>
    <x v="69"/>
    <n v="1"/>
    <n v="0"/>
    <n v="0"/>
    <n v="0"/>
    <n v="0"/>
    <n v="1"/>
    <n v="2016"/>
    <n v="26"/>
    <m/>
    <n v="34.060652300000001"/>
    <n v="-118.3999481"/>
  </r>
  <r>
    <s v="Townhouse"/>
    <s v="121 S Palm Dr #303"/>
    <s v="Beverly Hills"/>
    <x v="1"/>
    <s v="CA"/>
    <n v="90212"/>
    <x v="64"/>
    <n v="4"/>
    <n v="3.5"/>
    <n v="2113"/>
    <n v="18210"/>
    <n v="47"/>
    <x v="63"/>
    <x v="70"/>
    <n v="0"/>
    <n v="0"/>
    <n v="0"/>
    <n v="0"/>
    <n v="0"/>
    <n v="1"/>
    <n v="1974"/>
    <n v="103"/>
    <n v="807"/>
    <n v="34.066274499999999"/>
    <n v="-118.3921201"/>
  </r>
  <r>
    <s v="Townhouse"/>
    <s v="133 S Rexford Dr #101"/>
    <s v="Beverly Hills"/>
    <x v="1"/>
    <s v="CA"/>
    <n v="90212"/>
    <x v="65"/>
    <n v="2"/>
    <n v="3"/>
    <n v="2053"/>
    <n v="5941"/>
    <n v="41"/>
    <x v="64"/>
    <x v="71"/>
    <n v="0"/>
    <n v="0"/>
    <n v="0"/>
    <n v="0"/>
    <n v="0"/>
    <n v="1"/>
    <n v="1980"/>
    <n v="27"/>
    <n v="850"/>
    <n v="34.065956399999997"/>
    <n v="-118.3941056"/>
  </r>
  <r>
    <s v="Townhouse"/>
    <s v="140 S Oakhurst Dr #203"/>
    <s v="Beverly Hills"/>
    <x v="1"/>
    <s v="CA"/>
    <n v="90212"/>
    <x v="66"/>
    <n v="2"/>
    <n v="3"/>
    <n v="1767"/>
    <n v="12072"/>
    <n v="12"/>
    <x v="65"/>
    <x v="72"/>
    <n v="0"/>
    <n v="0"/>
    <n v="0"/>
    <n v="0"/>
    <n v="0"/>
    <n v="1"/>
    <n v="2009"/>
    <n v="24"/>
    <n v="680"/>
    <n v="34.065618499999999"/>
    <n v="-118.39043119999999"/>
  </r>
  <r>
    <s v="Townhouse"/>
    <s v="141 S Linden Dr #305"/>
    <s v="Beverly Hills"/>
    <x v="1"/>
    <s v="CA"/>
    <n v="90212"/>
    <x v="67"/>
    <n v="2"/>
    <n v="2"/>
    <n v="2082"/>
    <n v="28063"/>
    <n v="47"/>
    <x v="66"/>
    <x v="73"/>
    <n v="0"/>
    <n v="0"/>
    <n v="0"/>
    <n v="0"/>
    <n v="0"/>
    <n v="1"/>
    <n v="1974"/>
    <n v="89"/>
    <n v="1150"/>
    <n v="34.0656222"/>
    <n v="-118.40802669999999"/>
  </r>
  <r>
    <s v="Townhouse"/>
    <s v="211 S Spalding Dr Unit N107"/>
    <s v="Beverly Hills"/>
    <x v="1"/>
    <s v="CA"/>
    <n v="90212"/>
    <x v="68"/>
    <n v="3"/>
    <n v="3"/>
    <n v="2471"/>
    <n v="54837"/>
    <n v="46"/>
    <x v="67"/>
    <x v="74"/>
    <n v="0"/>
    <n v="0"/>
    <n v="0"/>
    <n v="0"/>
    <n v="0"/>
    <n v="1"/>
    <n v="1975"/>
    <n v="26"/>
    <n v="2500"/>
    <n v="34.063887800000003"/>
    <n v="-118.4092818"/>
  </r>
  <r>
    <s v="Townhouse"/>
    <s v="241 S Reeves Dr #102"/>
    <s v="Beverly Hills"/>
    <x v="1"/>
    <s v="CA"/>
    <n v="90212"/>
    <x v="69"/>
    <n v="2"/>
    <n v="2.5"/>
    <n v="2060"/>
    <n v="12140"/>
    <n v="47"/>
    <x v="68"/>
    <x v="75"/>
    <n v="0"/>
    <n v="0"/>
    <n v="0"/>
    <n v="0"/>
    <n v="0"/>
    <n v="1"/>
    <n v="1974"/>
    <n v="39"/>
    <n v="760"/>
    <n v="34.063409399999998"/>
    <n v="-118.3982821"/>
  </r>
  <r>
    <s v="Townhouse"/>
    <s v="423 S Rexford Dr #106"/>
    <s v="Beverly Hills"/>
    <x v="1"/>
    <s v="CA"/>
    <n v="90212"/>
    <x v="70"/>
    <n v="3"/>
    <n v="2"/>
    <n v="1360"/>
    <n v="12146"/>
    <n v="60"/>
    <x v="69"/>
    <x v="76"/>
    <n v="0"/>
    <n v="0"/>
    <n v="0"/>
    <n v="0"/>
    <n v="0"/>
    <n v="1"/>
    <n v="1961"/>
    <n v="46"/>
    <n v="546"/>
    <n v="34.058624799999997"/>
    <n v="-118.39408280000001"/>
  </r>
  <r>
    <s v="Townhouse"/>
    <s v="434 S Canon Dr #102"/>
    <s v="Beverly Hills"/>
    <x v="1"/>
    <s v="CA"/>
    <n v="90212"/>
    <x v="71"/>
    <n v="1"/>
    <n v="1.5"/>
    <n v="1096"/>
    <n v="12124"/>
    <n v="57"/>
    <x v="70"/>
    <x v="77"/>
    <n v="0"/>
    <n v="0"/>
    <n v="0"/>
    <n v="0"/>
    <n v="0"/>
    <n v="1"/>
    <n v="1964"/>
    <n v="103"/>
    <n v="460"/>
    <n v="34.058303600000002"/>
    <n v="-118.3966389"/>
  </r>
  <r>
    <s v="Townhouse"/>
    <s v="450 S Maple Dr #204"/>
    <s v="Beverly Hills"/>
    <x v="1"/>
    <s v="CA"/>
    <n v="90212"/>
    <x v="65"/>
    <n v="2"/>
    <n v="3"/>
    <n v="1753"/>
    <n v="18264"/>
    <n v="46"/>
    <x v="71"/>
    <x v="78"/>
    <n v="0"/>
    <n v="0"/>
    <n v="0"/>
    <n v="0"/>
    <n v="0"/>
    <n v="1"/>
    <n v="1975"/>
    <n v="159"/>
    <n v="715"/>
    <n v="34.057602299999999"/>
    <n v="-118.3924573"/>
  </r>
  <r>
    <s v="Townhouse"/>
    <s v="558 Hillgreen Dr #207"/>
    <s v="Beverly Hills"/>
    <x v="1"/>
    <s v="CA"/>
    <n v="90212"/>
    <x v="72"/>
    <n v="3"/>
    <n v="4"/>
    <n v="3230"/>
    <n v="17850"/>
    <n v="15"/>
    <x v="72"/>
    <x v="79"/>
    <n v="0"/>
    <n v="0"/>
    <n v="0"/>
    <n v="0"/>
    <n v="0"/>
    <n v="1"/>
    <n v="2006"/>
    <n v="56"/>
    <n v="1200"/>
    <n v="34.053001399999999"/>
    <n v="-118.40587789999999"/>
  </r>
  <r>
    <s v="Townhouse"/>
    <s v="9544 W Olympic Blvd"/>
    <s v="Beverly Hills"/>
    <x v="1"/>
    <s v="CA"/>
    <n v="90212"/>
    <x v="62"/>
    <n v="7"/>
    <n v="6.5"/>
    <n v="4749"/>
    <n v="5499"/>
    <n v="84"/>
    <x v="73"/>
    <x v="80"/>
    <n v="0"/>
    <n v="0"/>
    <n v="0"/>
    <n v="0"/>
    <n v="0"/>
    <n v="1"/>
    <n v="1937"/>
    <n v="40"/>
    <n v="507.5"/>
    <n v="34.059410999999997"/>
    <n v="-118.401653"/>
  </r>
  <r>
    <s v="Townhouse"/>
    <s v="9601 Charleville Blvd #12"/>
    <s v="Beverly Hills"/>
    <x v="1"/>
    <s v="CA"/>
    <n v="90212"/>
    <x v="73"/>
    <n v="2"/>
    <n v="2"/>
    <n v="1190"/>
    <n v="9376"/>
    <n v="67"/>
    <x v="74"/>
    <x v="81"/>
    <n v="0"/>
    <n v="0"/>
    <n v="0"/>
    <n v="0"/>
    <n v="0"/>
    <n v="1"/>
    <n v="1954"/>
    <n v="1"/>
    <n v="959"/>
    <n v="34.065153799999997"/>
    <n v="-118.4037592"/>
  </r>
  <r>
    <s v="Townhouse"/>
    <s v="9601 Charleville Blvd #19"/>
    <s v="Beverly Hills"/>
    <x v="1"/>
    <s v="CA"/>
    <n v="90212"/>
    <x v="74"/>
    <n v="2"/>
    <n v="2"/>
    <n v="1836"/>
    <n v="9376"/>
    <n v="67"/>
    <x v="74"/>
    <x v="82"/>
    <n v="0"/>
    <n v="0"/>
    <n v="0"/>
    <n v="0"/>
    <n v="0"/>
    <n v="1"/>
    <n v="1954"/>
    <n v="10"/>
    <n v="1118"/>
    <n v="34.065153799999997"/>
    <n v="-118.4037592"/>
  </r>
  <r>
    <s v="Townhouse"/>
    <s v="9601 Charleville Blvd #8"/>
    <s v="Beverly Hills"/>
    <x v="1"/>
    <s v="CA"/>
    <n v="90212"/>
    <x v="75"/>
    <n v="1"/>
    <n v="1"/>
    <n v="710"/>
    <n v="9376"/>
    <n v="67"/>
    <x v="74"/>
    <x v="83"/>
    <n v="0"/>
    <n v="0"/>
    <n v="0"/>
    <n v="0"/>
    <n v="0"/>
    <n v="1"/>
    <n v="1954"/>
    <n v="57"/>
    <n v="841"/>
    <n v="34.065153799999997"/>
    <n v="-118.4037592"/>
  </r>
  <r>
    <s v="Single Family Residential"/>
    <s v="1220 Paseo Redondo"/>
    <s v="Burbank"/>
    <x v="2"/>
    <s v="CA"/>
    <n v="91501"/>
    <x v="57"/>
    <n v="4"/>
    <n v="3.5"/>
    <n v="3656"/>
    <n v="7958"/>
    <n v="30"/>
    <x v="75"/>
    <x v="84"/>
    <n v="1"/>
    <n v="0"/>
    <n v="1"/>
    <n v="0"/>
    <n v="0"/>
    <n v="0"/>
    <n v="1991"/>
    <n v="32"/>
    <m/>
    <n v="34.187469299999997"/>
    <n v="-118.28479710000001"/>
  </r>
  <r>
    <s v="Single Family Residential"/>
    <s v="364 W Lutge Ave"/>
    <s v="Burbank"/>
    <x v="2"/>
    <s v="CA"/>
    <n v="91506"/>
    <x v="76"/>
    <n v="3"/>
    <n v="2"/>
    <n v="1447"/>
    <n v="6300"/>
    <n v="82"/>
    <x v="76"/>
    <x v="85"/>
    <n v="1"/>
    <n v="0"/>
    <n v="1"/>
    <n v="0"/>
    <n v="0"/>
    <n v="0"/>
    <n v="1939"/>
    <n v="42"/>
    <m/>
    <n v="34.163145299999996"/>
    <n v="-118.30726730000001"/>
  </r>
  <r>
    <s v="Single Family Residential"/>
    <s v="12272 Herbert way"/>
    <s v="Culver City"/>
    <x v="1"/>
    <s v="CA"/>
    <n v="90066"/>
    <x v="77"/>
    <n v="4"/>
    <n v="2"/>
    <n v="1673"/>
    <n v="9709"/>
    <n v="71"/>
    <x v="77"/>
    <x v="86"/>
    <n v="1"/>
    <n v="0"/>
    <n v="0"/>
    <n v="0"/>
    <n v="0"/>
    <n v="1"/>
    <n v="1950"/>
    <n v="52"/>
    <m/>
    <n v="33.997822999999997"/>
    <n v="-118.4270125"/>
  </r>
  <r>
    <s v="Single Family Residential"/>
    <s v="3850 Bledsoe Ave"/>
    <s v="Culver City"/>
    <x v="1"/>
    <s v="CA"/>
    <n v="90066"/>
    <x v="78"/>
    <n v="3"/>
    <n v="2"/>
    <n v="1244"/>
    <n v="5755"/>
    <n v="73"/>
    <x v="78"/>
    <x v="87"/>
    <n v="1"/>
    <n v="0"/>
    <n v="0"/>
    <n v="0"/>
    <n v="0"/>
    <n v="1"/>
    <n v="1948"/>
    <n v="2"/>
    <m/>
    <n v="34.009284700000002"/>
    <n v="-118.420258"/>
  </r>
  <r>
    <s v="Single Family Residential"/>
    <s v="4036 Sawtelle Blvd"/>
    <s v="Culver City"/>
    <x v="1"/>
    <s v="CA"/>
    <n v="90066"/>
    <x v="79"/>
    <n v="2"/>
    <n v="2"/>
    <n v="1170"/>
    <n v="5503"/>
    <n v="69"/>
    <x v="79"/>
    <x v="88"/>
    <n v="1"/>
    <n v="0"/>
    <n v="0"/>
    <n v="0"/>
    <n v="0"/>
    <n v="1"/>
    <n v="1952"/>
    <n v="9"/>
    <m/>
    <n v="34.006372300000002"/>
    <n v="-118.4156029"/>
  </r>
  <r>
    <s v="Single Family Residential"/>
    <s v="10925 Stever St"/>
    <s v="Culver City"/>
    <x v="1"/>
    <s v="CA"/>
    <n v="90230"/>
    <x v="73"/>
    <n v="4"/>
    <n v="3"/>
    <n v="2161"/>
    <n v="4991"/>
    <n v="70"/>
    <x v="80"/>
    <x v="89"/>
    <n v="1"/>
    <n v="0"/>
    <n v="0"/>
    <n v="0"/>
    <n v="0"/>
    <n v="1"/>
    <n v="1951"/>
    <n v="7"/>
    <m/>
    <n v="33.997059200000002"/>
    <n v="-118.39234829999999"/>
  </r>
  <r>
    <s v="Single Family Residential"/>
    <s v="10936 Braddock Dr"/>
    <s v="Culver City"/>
    <x v="1"/>
    <s v="CA"/>
    <n v="90230"/>
    <x v="80"/>
    <n v="4"/>
    <n v="2"/>
    <n v="1445"/>
    <n v="4865"/>
    <n v="81"/>
    <x v="81"/>
    <x v="90"/>
    <n v="1"/>
    <n v="0"/>
    <n v="0"/>
    <n v="0"/>
    <n v="0"/>
    <n v="1"/>
    <n v="1940"/>
    <n v="31"/>
    <m/>
    <n v="34.007170899999998"/>
    <n v="-118.4033256"/>
  </r>
  <r>
    <s v="Single Family Residential"/>
    <s v="11102 Pickford Way"/>
    <s v="Culver City"/>
    <x v="1"/>
    <s v="CA"/>
    <n v="90230"/>
    <x v="81"/>
    <n v="4"/>
    <n v="3"/>
    <n v="2678"/>
    <n v="5995"/>
    <n v="71"/>
    <x v="82"/>
    <x v="91"/>
    <n v="1"/>
    <n v="0"/>
    <n v="0"/>
    <n v="0"/>
    <n v="0"/>
    <n v="1"/>
    <n v="1950"/>
    <n v="18"/>
    <m/>
    <n v="34.000119599999998"/>
    <n v="-118.39634220000001"/>
  </r>
  <r>
    <s v="Single Family Residential"/>
    <s v="11202 Culver Park Dr"/>
    <s v="Culver City"/>
    <x v="1"/>
    <s v="CA"/>
    <n v="90230"/>
    <x v="82"/>
    <n v="3"/>
    <n v="1"/>
    <n v="1066"/>
    <n v="5446"/>
    <n v="71"/>
    <x v="83"/>
    <x v="92"/>
    <n v="1"/>
    <n v="0"/>
    <n v="0"/>
    <n v="0"/>
    <n v="0"/>
    <n v="1"/>
    <n v="1950"/>
    <n v="39"/>
    <m/>
    <n v="33.994877799999998"/>
    <n v="-118.3973007"/>
  </r>
  <r>
    <s v="Single Family Residential"/>
    <s v="11906 Mcdonald St"/>
    <s v="Culver City"/>
    <x v="1"/>
    <s v="CA"/>
    <n v="90230"/>
    <x v="83"/>
    <n v="3"/>
    <n v="2.5"/>
    <n v="1933"/>
    <n v="5005"/>
    <n v="72"/>
    <x v="84"/>
    <x v="93"/>
    <n v="1"/>
    <n v="0"/>
    <n v="0"/>
    <n v="0"/>
    <n v="0"/>
    <n v="1"/>
    <n v="1949"/>
    <n v="14"/>
    <m/>
    <n v="33.999018314811018"/>
    <n v="-118.40862"/>
  </r>
  <r>
    <s v="Single Family Residential"/>
    <s v="11997 Mcdonald St"/>
    <s v="Culver City"/>
    <x v="1"/>
    <s v="CA"/>
    <n v="90230"/>
    <x v="84"/>
    <n v="3"/>
    <n v="2.5"/>
    <n v="1914"/>
    <n v="1044"/>
    <n v="4"/>
    <x v="85"/>
    <x v="94"/>
    <n v="1"/>
    <n v="0"/>
    <n v="0"/>
    <n v="0"/>
    <n v="0"/>
    <n v="1"/>
    <n v="2017"/>
    <n v="11"/>
    <m/>
    <n v="33.989259500000003"/>
    <n v="-118.4108002"/>
  </r>
  <r>
    <s v="Single Family Residential"/>
    <s v="12018 Allin St"/>
    <s v="Culver City"/>
    <x v="1"/>
    <s v="CA"/>
    <n v="90230"/>
    <x v="85"/>
    <n v="5"/>
    <n v="2"/>
    <n v="1728.5"/>
    <n v="4587"/>
    <n v="70"/>
    <x v="86"/>
    <x v="95"/>
    <n v="1"/>
    <n v="0"/>
    <n v="0"/>
    <n v="0"/>
    <n v="0"/>
    <n v="1"/>
    <n v="1951"/>
    <n v="7"/>
    <m/>
    <n v="33.990815900000001"/>
    <n v="-118.4135035"/>
  </r>
  <r>
    <s v="Single Family Residential"/>
    <s v="12018 Allin Street"/>
    <s v="Culver City"/>
    <x v="1"/>
    <s v="CA"/>
    <n v="90230"/>
    <x v="85"/>
    <n v="5"/>
    <n v="2"/>
    <n v="1728.5"/>
    <n v="4587"/>
    <n v="70"/>
    <x v="86"/>
    <x v="95"/>
    <n v="1"/>
    <n v="0"/>
    <n v="0"/>
    <n v="0"/>
    <n v="0"/>
    <n v="1"/>
    <n v="1951"/>
    <n v="7"/>
    <m/>
    <n v="33.990815900000001"/>
    <n v="-118.4135035"/>
  </r>
  <r>
    <s v="Single Family Residential"/>
    <s v="12041 Culver Dr"/>
    <s v="Culver City"/>
    <x v="1"/>
    <s v="CA"/>
    <n v="90230"/>
    <x v="86"/>
    <n v="2"/>
    <n v="2"/>
    <n v="1482"/>
    <n v="2501"/>
    <n v="71"/>
    <x v="87"/>
    <x v="96"/>
    <n v="1"/>
    <n v="0"/>
    <n v="0"/>
    <n v="0"/>
    <n v="0"/>
    <n v="1"/>
    <n v="1950"/>
    <n v="17"/>
    <m/>
    <n v="33.989425599999997"/>
    <n v="-118.4132639"/>
  </r>
  <r>
    <s v="Single Family Residential"/>
    <s v="4807 Beloit Ave"/>
    <s v="Culver City"/>
    <x v="1"/>
    <s v="CA"/>
    <n v="90230"/>
    <x v="87"/>
    <n v="3"/>
    <n v="2"/>
    <n v="1142"/>
    <n v="4962"/>
    <n v="74"/>
    <x v="88"/>
    <x v="97"/>
    <n v="1"/>
    <n v="0"/>
    <n v="0"/>
    <n v="0"/>
    <n v="0"/>
    <n v="1"/>
    <n v="1947"/>
    <n v="31"/>
    <m/>
    <n v="33.999578900000003"/>
    <n v="-118.4046254"/>
  </r>
  <r>
    <s v="Single Family Residential"/>
    <s v="4812 S Inglewood Blvd"/>
    <s v="Culver City"/>
    <x v="1"/>
    <s v="CA"/>
    <n v="90230"/>
    <x v="88"/>
    <n v="3"/>
    <n v="2.5"/>
    <n v="1971"/>
    <n v="2500"/>
    <n v="0"/>
    <x v="89"/>
    <x v="98"/>
    <n v="1"/>
    <n v="0"/>
    <n v="0"/>
    <n v="0"/>
    <n v="0"/>
    <n v="1"/>
    <n v="2021"/>
    <n v="59"/>
    <m/>
    <n v="33.992572000000003"/>
    <n v="-118.4140024"/>
  </r>
  <r>
    <s v="Single Family Residential"/>
    <s v="4816 S Inglewood Blvd"/>
    <s v="Culver City"/>
    <x v="1"/>
    <s v="CA"/>
    <n v="90230"/>
    <x v="88"/>
    <n v="3"/>
    <n v="2.5"/>
    <n v="1971"/>
    <n v="2500"/>
    <n v="0"/>
    <x v="90"/>
    <x v="98"/>
    <n v="1"/>
    <n v="0"/>
    <n v="0"/>
    <n v="0"/>
    <n v="0"/>
    <n v="1"/>
    <n v="2021"/>
    <n v="59"/>
    <m/>
    <n v="33.992553399999998"/>
    <n v="-118.41391419999999"/>
  </r>
  <r>
    <s v="Single Family Residential"/>
    <s v="5327 Dobson Way"/>
    <s v="Culver City"/>
    <x v="1"/>
    <s v="CA"/>
    <n v="90230"/>
    <x v="29"/>
    <n v="4"/>
    <n v="4.5"/>
    <n v="3059"/>
    <n v="5212"/>
    <n v="2"/>
    <x v="91"/>
    <x v="99"/>
    <n v="1"/>
    <n v="0"/>
    <n v="0"/>
    <n v="0"/>
    <n v="0"/>
    <n v="1"/>
    <n v="2019"/>
    <n v="18"/>
    <m/>
    <n v="33.999153399999997"/>
    <n v="-118.3971638"/>
  </r>
  <r>
    <s v="Single Family Residential"/>
    <s v="5348 Emporia Ave"/>
    <s v="Culver City"/>
    <x v="1"/>
    <s v="CA"/>
    <n v="90230"/>
    <x v="89"/>
    <n v="3"/>
    <n v="2"/>
    <n v="1875"/>
    <n v="6243"/>
    <n v="70"/>
    <x v="92"/>
    <x v="100"/>
    <n v="1"/>
    <n v="0"/>
    <n v="0"/>
    <n v="0"/>
    <n v="0"/>
    <n v="1"/>
    <n v="1951"/>
    <n v="3"/>
    <m/>
    <n v="33.990052200000001"/>
    <n v="-118.4041015"/>
  </r>
  <r>
    <s v="Single Family Residential"/>
    <s v="5412 Blanco Way"/>
    <s v="Culver City"/>
    <x v="1"/>
    <s v="CA"/>
    <n v="90230"/>
    <x v="90"/>
    <n v="4"/>
    <n v="2"/>
    <n v="2320"/>
    <n v="5305"/>
    <n v="71"/>
    <x v="93"/>
    <x v="101"/>
    <n v="1"/>
    <n v="0"/>
    <n v="0"/>
    <n v="0"/>
    <n v="0"/>
    <n v="1"/>
    <n v="1950"/>
    <n v="61"/>
    <m/>
    <n v="33.995272100000001"/>
    <n v="-118.3981223"/>
  </r>
  <r>
    <s v="Single Family Residential"/>
    <s v="5509 Inglewood Blvd"/>
    <s v="Culver City"/>
    <x v="1"/>
    <s v="CA"/>
    <n v="90230"/>
    <x v="91"/>
    <n v="2"/>
    <n v="1"/>
    <n v="760"/>
    <n v="3247"/>
    <n v="68"/>
    <x v="94"/>
    <x v="102"/>
    <n v="1"/>
    <n v="0"/>
    <n v="0"/>
    <n v="0"/>
    <n v="0"/>
    <n v="1"/>
    <n v="1953"/>
    <n v="24"/>
    <m/>
    <n v="33.984679399999997"/>
    <n v="-118.40656869999999"/>
  </r>
  <r>
    <s v="Townhouse"/>
    <s v="12102 Summertime Ln"/>
    <s v="Culver City"/>
    <x v="1"/>
    <s v="CA"/>
    <n v="90230"/>
    <x v="92"/>
    <n v="2"/>
    <n v="2"/>
    <n v="916"/>
    <n v="163752"/>
    <n v="48"/>
    <x v="95"/>
    <x v="103"/>
    <n v="0"/>
    <n v="0"/>
    <n v="0"/>
    <n v="0"/>
    <n v="0"/>
    <n v="1"/>
    <n v="1973"/>
    <n v="4"/>
    <n v="502"/>
    <n v="34.005313999999998"/>
    <n v="-118.391912"/>
  </r>
  <r>
    <s v="Townhouse"/>
    <s v="13109 Summertime Ln #109"/>
    <s v="Culver City"/>
    <x v="1"/>
    <s v="CA"/>
    <n v="90230"/>
    <x v="93"/>
    <n v="1"/>
    <n v="1"/>
    <n v="674"/>
    <n v="211446"/>
    <n v="48"/>
    <x v="96"/>
    <x v="104"/>
    <n v="0"/>
    <n v="0"/>
    <n v="0"/>
    <n v="0"/>
    <n v="0"/>
    <n v="1"/>
    <n v="1973"/>
    <n v="4"/>
    <n v="510"/>
    <n v="34.004416399999997"/>
    <n v="-118.3898555"/>
  </r>
  <r>
    <s v="Townhouse"/>
    <s v="4709 Maytime Ln"/>
    <s v="Culver City"/>
    <x v="1"/>
    <s v="CA"/>
    <n v="90230"/>
    <x v="94"/>
    <n v="3"/>
    <n v="2"/>
    <n v="1130"/>
    <n v="12072"/>
    <n v="46"/>
    <x v="97"/>
    <x v="105"/>
    <n v="0"/>
    <n v="0"/>
    <n v="0"/>
    <n v="0"/>
    <n v="0"/>
    <n v="1"/>
    <n v="1975"/>
    <n v="45"/>
    <n v="634"/>
    <n v="34.004193999999998"/>
    <n v="-118.39251849999999"/>
  </r>
  <r>
    <s v="Townhouse"/>
    <s v="4806 Hollow Corner Rd #235"/>
    <s v="Culver City"/>
    <x v="1"/>
    <s v="CA"/>
    <n v="90230"/>
    <x v="95"/>
    <n v="2"/>
    <n v="1"/>
    <n v="852"/>
    <n v="114344"/>
    <n v="48"/>
    <x v="98"/>
    <x v="106"/>
    <n v="0"/>
    <n v="0"/>
    <n v="0"/>
    <n v="0"/>
    <n v="0"/>
    <n v="1"/>
    <n v="1973"/>
    <n v="37"/>
    <n v="469"/>
    <n v="34.007430900000003"/>
    <n v="-118.39088700000001"/>
  </r>
  <r>
    <s v="Townhouse"/>
    <s v="4809 Salem Village Ct"/>
    <s v="Culver City"/>
    <x v="1"/>
    <s v="CA"/>
    <n v="90230"/>
    <x v="89"/>
    <n v="4"/>
    <n v="3.5"/>
    <n v="1900"/>
    <n v="1369"/>
    <n v="49"/>
    <x v="99"/>
    <x v="107"/>
    <n v="0"/>
    <n v="0"/>
    <n v="0"/>
    <n v="0"/>
    <n v="0"/>
    <n v="1"/>
    <n v="1972"/>
    <n v="42"/>
    <n v="695"/>
    <n v="34.010778000000002"/>
    <n v="-118.38972579999999"/>
  </r>
  <r>
    <s v="Townhouse"/>
    <s v="4900 Overland Ave #229"/>
    <s v="Culver City"/>
    <x v="1"/>
    <s v="CA"/>
    <n v="90230"/>
    <x v="96"/>
    <n v="2"/>
    <n v="1"/>
    <n v="920"/>
    <n v="267180"/>
    <n v="48"/>
    <x v="100"/>
    <x v="108"/>
    <n v="0"/>
    <n v="0"/>
    <n v="0"/>
    <n v="0"/>
    <n v="0"/>
    <n v="1"/>
    <n v="1973"/>
    <n v="21"/>
    <n v="538"/>
    <n v="34.008967300000002"/>
    <n v="-118.39647909999999"/>
  </r>
  <r>
    <s v="Townhouse"/>
    <s v="4931 Indian Wood Rd #460"/>
    <s v="Culver City"/>
    <x v="1"/>
    <s v="CA"/>
    <n v="90230"/>
    <x v="97"/>
    <n v="2"/>
    <n v="1"/>
    <n v="852"/>
    <n v="104280"/>
    <n v="48"/>
    <x v="101"/>
    <x v="109"/>
    <n v="0"/>
    <n v="0"/>
    <n v="0"/>
    <n v="0"/>
    <n v="0"/>
    <n v="1"/>
    <n v="1973"/>
    <n v="32"/>
    <n v="473"/>
    <n v="34.005597999999999"/>
    <n v="-118.389968"/>
  </r>
  <r>
    <s v="Townhouse"/>
    <s v="5108 Summertime Ln"/>
    <s v="Culver City"/>
    <x v="1"/>
    <s v="CA"/>
    <n v="90230"/>
    <x v="98"/>
    <n v="2"/>
    <n v="2"/>
    <n v="1728.5"/>
    <n v="12072"/>
    <n v="48"/>
    <x v="102"/>
    <x v="110"/>
    <n v="0"/>
    <n v="0"/>
    <n v="0"/>
    <n v="0"/>
    <n v="0"/>
    <n v="1"/>
    <n v="1973"/>
    <n v="3"/>
    <n v="502"/>
    <n v="34.004523800000001"/>
    <n v="-118.3909108"/>
  </r>
  <r>
    <s v="Townhouse"/>
    <s v="5111 Bounty Ln"/>
    <s v="Culver City"/>
    <x v="1"/>
    <s v="CA"/>
    <n v="90230"/>
    <x v="99"/>
    <n v="3"/>
    <n v="3"/>
    <n v="1743"/>
    <n v="1340"/>
    <n v="48"/>
    <x v="103"/>
    <x v="111"/>
    <n v="0"/>
    <n v="0"/>
    <n v="0"/>
    <n v="0"/>
    <n v="0"/>
    <n v="1"/>
    <n v="1973"/>
    <n v="5"/>
    <n v="695"/>
    <n v="34.008737000000004"/>
    <n v="-118.387861"/>
  </r>
  <r>
    <s v="Townhouse"/>
    <s v="5215 Sepulveda Blvd Unit 22C"/>
    <s v="Culver City"/>
    <x v="1"/>
    <s v="CA"/>
    <n v="90230"/>
    <x v="100"/>
    <n v="2"/>
    <n v="2.5"/>
    <n v="1254"/>
    <n v="90149"/>
    <n v="57"/>
    <x v="104"/>
    <x v="112"/>
    <n v="0"/>
    <n v="0"/>
    <n v="0"/>
    <n v="0"/>
    <n v="0"/>
    <n v="1"/>
    <n v="1964"/>
    <n v="45"/>
    <n v="400"/>
    <n v="33.999140099999998"/>
    <n v="-118.40061129999999"/>
  </r>
  <r>
    <s v="Townhouse"/>
    <s v="5625 Windsor Way #307"/>
    <s v="Culver City"/>
    <x v="1"/>
    <s v="CA"/>
    <n v="90230"/>
    <x v="101"/>
    <n v="2"/>
    <n v="2"/>
    <n v="1073"/>
    <n v="30507"/>
    <n v="54"/>
    <x v="105"/>
    <x v="113"/>
    <n v="0"/>
    <n v="0"/>
    <n v="0"/>
    <n v="0"/>
    <n v="0"/>
    <n v="1"/>
    <n v="1967"/>
    <n v="11"/>
    <n v="325"/>
    <n v="33.9855929"/>
    <n v="-118.3820717"/>
  </r>
  <r>
    <s v="Townhouse"/>
    <s v="5625 Windsor Way #310"/>
    <s v="Culver City"/>
    <x v="1"/>
    <s v="CA"/>
    <n v="90230"/>
    <x v="102"/>
    <n v="2"/>
    <n v="2.5"/>
    <n v="1073"/>
    <n v="30507"/>
    <n v="54"/>
    <x v="106"/>
    <x v="114"/>
    <n v="0"/>
    <n v="0"/>
    <n v="0"/>
    <n v="0"/>
    <n v="0"/>
    <n v="1"/>
    <n v="1967"/>
    <n v="16"/>
    <n v="325"/>
    <n v="33.983327754416472"/>
    <n v="-118.3947229048687"/>
  </r>
  <r>
    <s v="Townhouse"/>
    <s v="5642 Canterbury Dr"/>
    <s v="Culver City"/>
    <x v="1"/>
    <s v="CA"/>
    <n v="90230"/>
    <x v="103"/>
    <n v="2"/>
    <n v="2"/>
    <n v="1222"/>
    <n v="1700"/>
    <n v="37"/>
    <x v="107"/>
    <x v="115"/>
    <n v="0"/>
    <n v="0"/>
    <n v="0"/>
    <n v="0"/>
    <n v="0"/>
    <n v="1"/>
    <n v="1984"/>
    <n v="24"/>
    <n v="507.5"/>
    <n v="33.988647399999998"/>
    <n v="-118.3803204"/>
  </r>
  <r>
    <s v="Townhouse"/>
    <s v="5651 Sumner Way #209"/>
    <s v="Culver City"/>
    <x v="1"/>
    <s v="CA"/>
    <n v="90230"/>
    <x v="104"/>
    <n v="1"/>
    <n v="1"/>
    <n v="846"/>
    <n v="59499"/>
    <n v="53"/>
    <x v="108"/>
    <x v="116"/>
    <n v="0"/>
    <n v="0"/>
    <n v="0"/>
    <n v="0"/>
    <n v="0"/>
    <n v="1"/>
    <n v="1968"/>
    <n v="1"/>
    <n v="360"/>
    <n v="33.984578499999998"/>
    <n v="-118.38296939999999"/>
  </r>
  <r>
    <s v="Townhouse"/>
    <s v="5651 Windsor Way #107"/>
    <s v="Culver City"/>
    <x v="1"/>
    <s v="CA"/>
    <n v="90230"/>
    <x v="105"/>
    <n v="1"/>
    <n v="1.5"/>
    <n v="886"/>
    <n v="19554"/>
    <n v="53"/>
    <x v="109"/>
    <x v="117"/>
    <n v="0"/>
    <n v="0"/>
    <n v="0"/>
    <n v="0"/>
    <n v="0"/>
    <n v="1"/>
    <n v="1968"/>
    <n v="43"/>
    <n v="400"/>
    <n v="33.985770100000003"/>
    <n v="-118.38248249999999"/>
  </r>
  <r>
    <s v="Townhouse"/>
    <s v="5870 Green Valley Cir #328"/>
    <s v="Culver City"/>
    <x v="1"/>
    <s v="CA"/>
    <n v="90230"/>
    <x v="106"/>
    <n v="2"/>
    <n v="2"/>
    <n v="1326"/>
    <n v="62557"/>
    <n v="51"/>
    <x v="110"/>
    <x v="118"/>
    <n v="0"/>
    <n v="0"/>
    <n v="0"/>
    <n v="0"/>
    <n v="0"/>
    <n v="1"/>
    <n v="1970"/>
    <n v="44"/>
    <n v="335"/>
    <n v="33.982887699999999"/>
    <n v="-118.39029429999999"/>
  </r>
  <r>
    <s v="Townhouse"/>
    <s v="5950 Buckingham #205"/>
    <s v="Culver City"/>
    <x v="1"/>
    <s v="CA"/>
    <n v="90230"/>
    <x v="107"/>
    <n v="2"/>
    <n v="2.5"/>
    <n v="1767"/>
    <n v="55108"/>
    <n v="51"/>
    <x v="111"/>
    <x v="119"/>
    <n v="0"/>
    <n v="0"/>
    <n v="0"/>
    <n v="0"/>
    <n v="0"/>
    <n v="1"/>
    <n v="1970"/>
    <n v="14"/>
    <n v="395"/>
    <n v="33.986319000000002"/>
    <n v="-118.3822086"/>
  </r>
  <r>
    <s v="Townhouse"/>
    <s v="6050 Canterbury Dr Unit E114"/>
    <s v="Culver City"/>
    <x v="1"/>
    <s v="CA"/>
    <n v="90230"/>
    <x v="108"/>
    <n v="1"/>
    <n v="1"/>
    <n v="764"/>
    <n v="83364"/>
    <n v="50"/>
    <x v="112"/>
    <x v="120"/>
    <n v="0"/>
    <n v="0"/>
    <n v="0"/>
    <n v="0"/>
    <n v="0"/>
    <n v="1"/>
    <n v="1971"/>
    <n v="3"/>
    <n v="460"/>
    <n v="33.983028099999999"/>
    <n v="-118.3827436"/>
  </r>
  <r>
    <s v="Townhouse"/>
    <s v="6050 Canterbury Dr Unit F206"/>
    <s v="Culver City"/>
    <x v="1"/>
    <s v="CA"/>
    <n v="90230"/>
    <x v="109"/>
    <n v="3"/>
    <n v="2"/>
    <n v="1281"/>
    <n v="83364"/>
    <n v="50"/>
    <x v="112"/>
    <x v="121"/>
    <n v="0"/>
    <n v="0"/>
    <n v="0"/>
    <n v="0"/>
    <n v="0"/>
    <n v="1"/>
    <n v="1971"/>
    <n v="17"/>
    <n v="465"/>
    <n v="33.983028099999999"/>
    <n v="-118.3827436"/>
  </r>
  <r>
    <s v="Townhouse"/>
    <s v="6050 Canterbury Dr Unit F223"/>
    <s v="Culver City"/>
    <x v="1"/>
    <s v="CA"/>
    <n v="90230"/>
    <x v="102"/>
    <n v="3"/>
    <n v="2"/>
    <n v="1208"/>
    <n v="83364"/>
    <n v="50"/>
    <x v="112"/>
    <x v="122"/>
    <n v="0"/>
    <n v="0"/>
    <n v="0"/>
    <n v="0"/>
    <n v="0"/>
    <n v="1"/>
    <n v="1971"/>
    <n v="10"/>
    <n v="460"/>
    <n v="33.983028099999999"/>
    <n v="-118.3827436"/>
  </r>
  <r>
    <s v="Townhouse"/>
    <s v="6150 Buckingham #306"/>
    <s v="Culver City"/>
    <x v="1"/>
    <s v="CA"/>
    <n v="90230"/>
    <x v="110"/>
    <n v="2"/>
    <n v="2"/>
    <n v="1150"/>
    <n v="26484"/>
    <n v="54"/>
    <x v="113"/>
    <x v="123"/>
    <n v="0"/>
    <n v="0"/>
    <n v="0"/>
    <n v="0"/>
    <n v="0"/>
    <n v="1"/>
    <n v="1967"/>
    <n v="16"/>
    <n v="365"/>
    <n v="33.983396399999997"/>
    <n v="-118.38394940000001"/>
  </r>
  <r>
    <s v="Townhouse"/>
    <s v="6151 Canterbury Dr #105"/>
    <s v="Culver City"/>
    <x v="1"/>
    <s v="CA"/>
    <n v="90230"/>
    <x v="111"/>
    <n v="2"/>
    <n v="2"/>
    <n v="1036"/>
    <n v="27404"/>
    <n v="52"/>
    <x v="114"/>
    <x v="124"/>
    <n v="0"/>
    <n v="0"/>
    <n v="0"/>
    <n v="0"/>
    <n v="0"/>
    <n v="1"/>
    <n v="1969"/>
    <n v="7"/>
    <n v="471"/>
    <n v="33.983184799999997"/>
    <n v="-118.38335600000001"/>
  </r>
  <r>
    <s v="Townhouse"/>
    <s v="6306 Summertime Ln"/>
    <s v="Culver City"/>
    <x v="1"/>
    <s v="CA"/>
    <n v="90230"/>
    <x v="112"/>
    <n v="1"/>
    <n v="1"/>
    <n v="674"/>
    <n v="163368"/>
    <n v="48"/>
    <x v="115"/>
    <x v="125"/>
    <n v="0"/>
    <n v="0"/>
    <n v="0"/>
    <n v="0"/>
    <n v="0"/>
    <n v="1"/>
    <n v="1973"/>
    <n v="12"/>
    <n v="502"/>
    <n v="34.0055361"/>
    <n v="-118.39116540000001"/>
  </r>
  <r>
    <s v="Townhouse"/>
    <s v="6315 Green Valley Cir #300"/>
    <s v="Culver City"/>
    <x v="1"/>
    <s v="CA"/>
    <n v="90230"/>
    <x v="113"/>
    <n v="2"/>
    <n v="2"/>
    <n v="1347"/>
    <n v="495075"/>
    <n v="51"/>
    <x v="116"/>
    <x v="126"/>
    <n v="0"/>
    <n v="0"/>
    <n v="0"/>
    <n v="0"/>
    <n v="0"/>
    <n v="1"/>
    <n v="1970"/>
    <n v="7"/>
    <n v="670"/>
    <n v="33.980637399999999"/>
    <n v="-118.38575419999999"/>
  </r>
  <r>
    <s v="Townhouse"/>
    <s v="6333 Green Valley Cir"/>
    <s v="Culver City"/>
    <x v="1"/>
    <s v="CA"/>
    <n v="90230"/>
    <x v="114"/>
    <n v="3"/>
    <n v="3"/>
    <n v="1469"/>
    <n v="495075"/>
    <n v="51"/>
    <x v="117"/>
    <x v="127"/>
    <n v="0"/>
    <n v="0"/>
    <n v="0"/>
    <n v="0"/>
    <n v="0"/>
    <n v="1"/>
    <n v="1970"/>
    <n v="17"/>
    <n v="733"/>
    <n v="33.9804928"/>
    <n v="-118.38622359999999"/>
  </r>
  <r>
    <s v="Townhouse"/>
    <s v="6375 Green Valley Cir #310"/>
    <s v="Culver City"/>
    <x v="1"/>
    <s v="CA"/>
    <n v="90230"/>
    <x v="115"/>
    <n v="2"/>
    <n v="2"/>
    <n v="972"/>
    <n v="495075"/>
    <n v="51"/>
    <x v="118"/>
    <x v="128"/>
    <n v="0"/>
    <n v="0"/>
    <n v="0"/>
    <n v="0"/>
    <n v="0"/>
    <n v="1"/>
    <n v="1970"/>
    <n v="4"/>
    <n v="485"/>
    <n v="33.980804200000001"/>
    <n v="-118.41268155288448"/>
  </r>
  <r>
    <s v="Townhouse"/>
    <s v="7102 Raintree Cir"/>
    <s v="Culver City"/>
    <x v="1"/>
    <s v="CA"/>
    <n v="90230"/>
    <x v="116"/>
    <n v="2"/>
    <n v="2"/>
    <n v="1116"/>
    <n v="39622"/>
    <n v="49"/>
    <x v="119"/>
    <x v="129"/>
    <n v="0"/>
    <n v="0"/>
    <n v="0"/>
    <n v="0"/>
    <n v="0"/>
    <n v="1"/>
    <n v="1972"/>
    <n v="24"/>
    <n v="550"/>
    <n v="34.008307799999997"/>
    <n v="-118.39060600000001"/>
  </r>
  <r>
    <s v="Townhouse"/>
    <s v="7102 Raintree Circle"/>
    <s v="Culver City"/>
    <x v="1"/>
    <s v="CA"/>
    <n v="90230"/>
    <x v="116"/>
    <n v="2"/>
    <n v="2"/>
    <n v="1116"/>
    <n v="39622"/>
    <n v="49"/>
    <x v="119"/>
    <x v="129"/>
    <n v="0"/>
    <n v="0"/>
    <n v="0"/>
    <n v="0"/>
    <n v="0"/>
    <n v="1"/>
    <n v="1972"/>
    <n v="24"/>
    <n v="550"/>
    <n v="34.008307799999997"/>
    <n v="-118.39060600000001"/>
  </r>
  <r>
    <s v="Townhouse"/>
    <s v="7707 Hannum Ave"/>
    <s v="Culver City"/>
    <x v="1"/>
    <s v="CA"/>
    <n v="90230"/>
    <x v="56"/>
    <n v="4"/>
    <n v="3"/>
    <n v="2049"/>
    <n v="525392"/>
    <n v="24"/>
    <x v="120"/>
    <x v="130"/>
    <n v="0"/>
    <n v="0"/>
    <n v="0"/>
    <n v="0"/>
    <n v="0"/>
    <n v="1"/>
    <n v="1997"/>
    <n v="11"/>
    <n v="655"/>
    <n v="33.990074"/>
    <n v="-118.392076"/>
  </r>
  <r>
    <s v="Single Family Residential"/>
    <s v="3822 Prospect Ave"/>
    <s v="Culver City"/>
    <x v="1"/>
    <s v="CA"/>
    <n v="90232"/>
    <x v="117"/>
    <n v="3"/>
    <n v="2"/>
    <n v="1512"/>
    <n v="7504"/>
    <n v="74"/>
    <x v="121"/>
    <x v="131"/>
    <n v="1"/>
    <n v="0"/>
    <n v="0"/>
    <n v="0"/>
    <n v="0"/>
    <n v="1"/>
    <n v="1947"/>
    <n v="21"/>
    <m/>
    <n v="34.0149428"/>
    <n v="-118.4121997"/>
  </r>
  <r>
    <s v="Single Family Residential"/>
    <s v="3870 Westwood Blvd"/>
    <s v="Culver City"/>
    <x v="1"/>
    <s v="CA"/>
    <n v="90232"/>
    <x v="118"/>
    <n v="3"/>
    <n v="2"/>
    <n v="1230"/>
    <n v="5289"/>
    <n v="80"/>
    <x v="122"/>
    <x v="132"/>
    <n v="1"/>
    <n v="0"/>
    <n v="0"/>
    <n v="0"/>
    <n v="0"/>
    <n v="1"/>
    <n v="1941"/>
    <n v="7"/>
    <m/>
    <n v="34.015456"/>
    <n v="-118.4079354"/>
  </r>
  <r>
    <s v="Single Family Residential"/>
    <s v="3971 Tilden Ave"/>
    <s v="Culver City"/>
    <x v="1"/>
    <s v="CA"/>
    <n v="90232"/>
    <x v="78"/>
    <n v="2"/>
    <n v="1"/>
    <n v="973"/>
    <n v="6114"/>
    <n v="79"/>
    <x v="123"/>
    <x v="133"/>
    <n v="1"/>
    <n v="0"/>
    <n v="0"/>
    <n v="0"/>
    <n v="0"/>
    <n v="1"/>
    <n v="1942"/>
    <n v="58"/>
    <m/>
    <n v="34.010672800000002"/>
    <n v="-118.4122969"/>
  </r>
  <r>
    <s v="Townhouse"/>
    <s v="3948 S Bentley Ave #101"/>
    <s v="Culver City"/>
    <x v="1"/>
    <s v="CA"/>
    <n v="90232"/>
    <x v="119"/>
    <n v="3"/>
    <n v="4"/>
    <n v="1746"/>
    <n v="9903"/>
    <n v="33"/>
    <x v="124"/>
    <x v="134"/>
    <n v="0"/>
    <n v="0"/>
    <n v="0"/>
    <n v="0"/>
    <n v="0"/>
    <n v="1"/>
    <n v="1988"/>
    <n v="31"/>
    <n v="200"/>
    <n v="34.010805300000001"/>
    <n v="-118.4131629"/>
  </r>
  <r>
    <s v="Townhouse"/>
    <s v="4180 Duquesne Ave #2"/>
    <s v="Culver City"/>
    <x v="1"/>
    <s v="CA"/>
    <n v="90232"/>
    <x v="120"/>
    <n v="3"/>
    <n v="2.5"/>
    <n v="1629"/>
    <n v="12072"/>
    <n v="0"/>
    <x v="125"/>
    <x v="135"/>
    <n v="0"/>
    <n v="0"/>
    <n v="0"/>
    <n v="0"/>
    <n v="0"/>
    <n v="1"/>
    <n v="2021"/>
    <n v="19"/>
    <n v="364"/>
    <n v="34.018975599999997"/>
    <n v="-118.39182340000001"/>
  </r>
  <r>
    <s v="Single Family Residential"/>
    <s v="4748 Round Top Dr"/>
    <s v="Eagle Rock"/>
    <x v="3"/>
    <s v="CA"/>
    <n v="90065"/>
    <x v="121"/>
    <n v="4"/>
    <n v="3"/>
    <n v="2344"/>
    <n v="7367"/>
    <n v="58"/>
    <x v="126"/>
    <x v="136"/>
    <n v="1"/>
    <n v="1"/>
    <n v="0"/>
    <n v="0"/>
    <n v="0"/>
    <n v="0"/>
    <n v="1963"/>
    <n v="5"/>
    <m/>
    <n v="34.135409199999998"/>
    <n v="-118.2277634"/>
  </r>
  <r>
    <s v="Single Family Residential"/>
    <s v="125 W Oak Ave"/>
    <s v="El Segundo"/>
    <x v="4"/>
    <s v="CA"/>
    <n v="90245"/>
    <x v="85"/>
    <n v="2"/>
    <n v="1"/>
    <n v="888"/>
    <n v="6624"/>
    <n v="71"/>
    <x v="127"/>
    <x v="137"/>
    <n v="1"/>
    <n v="0"/>
    <n v="0"/>
    <n v="0"/>
    <n v="1"/>
    <n v="0"/>
    <n v="1950"/>
    <n v="46"/>
    <m/>
    <n v="33.926213300000001"/>
    <n v="-118.4168829"/>
  </r>
  <r>
    <s v="Single Family Residential"/>
    <s v="1424 E Sycamore Ave"/>
    <s v="El Segundo"/>
    <x v="4"/>
    <s v="CA"/>
    <n v="90245"/>
    <x v="122"/>
    <n v="1"/>
    <n v="1"/>
    <n v="11188"/>
    <n v="11188"/>
    <n v="0"/>
    <x v="128"/>
    <x v="138"/>
    <n v="1"/>
    <n v="0"/>
    <n v="0"/>
    <n v="0"/>
    <n v="1"/>
    <n v="0"/>
    <n v="2021"/>
    <n v="28"/>
    <m/>
    <n v="33.927731199999997"/>
    <n v="-118.40062709999999"/>
  </r>
  <r>
    <s v="Single Family Residential"/>
    <s v="1523 E Mariposa Ave"/>
    <s v="El Segundo"/>
    <x v="4"/>
    <s v="CA"/>
    <n v="90245"/>
    <x v="123"/>
    <n v="4"/>
    <n v="3"/>
    <n v="2095"/>
    <n v="5351"/>
    <n v="69"/>
    <x v="129"/>
    <x v="139"/>
    <n v="1"/>
    <n v="0"/>
    <n v="0"/>
    <n v="0"/>
    <n v="1"/>
    <n v="0"/>
    <n v="1952"/>
    <n v="7"/>
    <m/>
    <n v="33.923834900000003"/>
    <n v="-118.39967420000001"/>
  </r>
  <r>
    <s v="Single Family Residential"/>
    <s v="541 W Mariposa Ave"/>
    <s v="El Segundo"/>
    <x v="4"/>
    <s v="CA"/>
    <n v="90245"/>
    <x v="124"/>
    <n v="3"/>
    <n v="2"/>
    <n v="1085"/>
    <n v="4001"/>
    <n v="73"/>
    <x v="130"/>
    <x v="140"/>
    <n v="1"/>
    <n v="0"/>
    <n v="0"/>
    <n v="0"/>
    <n v="1"/>
    <n v="0"/>
    <n v="1948"/>
    <n v="4"/>
    <m/>
    <n v="33.923809499999997"/>
    <n v="-118.41525518485587"/>
  </r>
  <r>
    <s v="Single Family Residential"/>
    <s v="615 W Maple Ave"/>
    <s v="El Segundo"/>
    <x v="4"/>
    <s v="CA"/>
    <n v="90245"/>
    <x v="1"/>
    <n v="5"/>
    <n v="3.5"/>
    <n v="3257"/>
    <n v="10057"/>
    <n v="23"/>
    <x v="131"/>
    <x v="141"/>
    <n v="1"/>
    <n v="0"/>
    <n v="0"/>
    <n v="0"/>
    <n v="1"/>
    <n v="0"/>
    <n v="1998"/>
    <n v="44"/>
    <m/>
    <n v="33.927152499999998"/>
    <n v="-118.4231103"/>
  </r>
  <r>
    <s v="Single Family Residential"/>
    <s v="940 Virginia St"/>
    <s v="El Segundo"/>
    <x v="4"/>
    <s v="CA"/>
    <n v="90245"/>
    <x v="38"/>
    <n v="3"/>
    <n v="2.5"/>
    <n v="2156"/>
    <n v="5796"/>
    <n v="83"/>
    <x v="132"/>
    <x v="142"/>
    <n v="1"/>
    <n v="0"/>
    <n v="0"/>
    <n v="0"/>
    <n v="1"/>
    <n v="0"/>
    <n v="1938"/>
    <n v="18"/>
    <m/>
    <n v="33.930009200000001"/>
    <n v="-118.4192996"/>
  </r>
  <r>
    <s v="Townhouse"/>
    <s v="223 Penn St Unit B"/>
    <s v="El Segundo"/>
    <x v="4"/>
    <s v="CA"/>
    <n v="90245"/>
    <x v="79"/>
    <n v="3"/>
    <n v="2.5"/>
    <n v="1840"/>
    <n v="14302"/>
    <n v="13"/>
    <x v="133"/>
    <x v="143"/>
    <n v="0"/>
    <n v="0"/>
    <n v="0"/>
    <n v="0"/>
    <n v="1"/>
    <n v="0"/>
    <n v="2008"/>
    <n v="9"/>
    <n v="356"/>
    <n v="33.918489700000002"/>
    <n v="-118.4103558"/>
  </r>
  <r>
    <s v="Townhouse"/>
    <s v="227 E Oak Ave #203"/>
    <s v="El Segundo"/>
    <x v="4"/>
    <s v="CA"/>
    <n v="90245"/>
    <x v="125"/>
    <n v="2"/>
    <n v="2"/>
    <n v="1315"/>
    <n v="12289"/>
    <n v="42"/>
    <x v="134"/>
    <x v="144"/>
    <n v="0"/>
    <n v="0"/>
    <n v="0"/>
    <n v="0"/>
    <n v="1"/>
    <n v="0"/>
    <n v="1979"/>
    <n v="3"/>
    <n v="275"/>
    <n v="33.926210500000003"/>
    <n v="-118.41380150000001"/>
  </r>
  <r>
    <s v="Townhouse"/>
    <s v="770 W Imperial Ave #46"/>
    <s v="El Segundo"/>
    <x v="4"/>
    <s v="CA"/>
    <n v="90245"/>
    <x v="92"/>
    <n v="2"/>
    <n v="1.5"/>
    <n v="1180"/>
    <n v="87457"/>
    <n v="55"/>
    <x v="135"/>
    <x v="145"/>
    <n v="0"/>
    <n v="0"/>
    <n v="0"/>
    <n v="0"/>
    <n v="1"/>
    <n v="0"/>
    <n v="1966"/>
    <n v="23"/>
    <n v="425"/>
    <n v="33.918946234405595"/>
    <n v="-118.40473305131438"/>
  </r>
  <r>
    <s v="Townhouse"/>
    <s v="950 Virginia St #204"/>
    <s v="El Segundo"/>
    <x v="4"/>
    <s v="CA"/>
    <n v="90245"/>
    <x v="126"/>
    <n v="2"/>
    <n v="2"/>
    <n v="1176"/>
    <n v="14124"/>
    <n v="40"/>
    <x v="136"/>
    <x v="146"/>
    <n v="0"/>
    <n v="0"/>
    <n v="0"/>
    <n v="0"/>
    <n v="1"/>
    <n v="0"/>
    <n v="1981"/>
    <n v="26"/>
    <n v="480"/>
    <n v="33.930409599999997"/>
    <n v="-118.4192996"/>
  </r>
  <r>
    <s v="Single Family Residential"/>
    <s v="2305 Redondo Village Way"/>
    <s v="Gardena"/>
    <x v="4"/>
    <s v="CA"/>
    <n v="90249"/>
    <x v="127"/>
    <n v="3"/>
    <n v="2.5"/>
    <n v="1740"/>
    <n v="95733"/>
    <n v="20"/>
    <x v="137"/>
    <x v="147"/>
    <n v="1"/>
    <n v="0"/>
    <n v="0"/>
    <n v="0"/>
    <n v="1"/>
    <n v="0"/>
    <n v="2001"/>
    <n v="1"/>
    <n v="215"/>
    <n v="33.885780400000002"/>
    <n v="-118.3193655"/>
  </r>
  <r>
    <s v="Single Family Residential"/>
    <s v="4461 Caledonia Way"/>
    <s v="Glassell Park"/>
    <x v="1"/>
    <s v="CA"/>
    <n v="90065"/>
    <x v="128"/>
    <n v="3"/>
    <n v="2"/>
    <n v="1639"/>
    <n v="5334"/>
    <n v="82"/>
    <x v="138"/>
    <x v="148"/>
    <n v="1"/>
    <n v="0"/>
    <n v="0"/>
    <n v="0"/>
    <n v="0"/>
    <n v="1"/>
    <n v="1939"/>
    <n v="5"/>
    <m/>
    <n v="34.1319552"/>
    <n v="-118.2352791"/>
  </r>
  <r>
    <s v="Single Family Residential"/>
    <s v="1126 Linden Ave"/>
    <s v="Glendale"/>
    <x v="2"/>
    <s v="CA"/>
    <n v="91201"/>
    <x v="129"/>
    <n v="2"/>
    <n v="1.5"/>
    <n v="812"/>
    <n v="6864"/>
    <n v="97"/>
    <x v="139"/>
    <x v="149"/>
    <n v="1"/>
    <n v="0"/>
    <n v="1"/>
    <n v="0"/>
    <n v="0"/>
    <n v="0"/>
    <n v="1924"/>
    <n v="14"/>
    <m/>
    <n v="34.175284099999999"/>
    <n v="-118.293532"/>
  </r>
  <r>
    <s v="Single Family Residential"/>
    <s v="1316 Justin Ave"/>
    <s v="Glendale"/>
    <x v="2"/>
    <s v="CA"/>
    <n v="91201"/>
    <x v="130"/>
    <n v="2"/>
    <n v="2"/>
    <n v="1356"/>
    <n v="6510"/>
    <n v="96"/>
    <x v="140"/>
    <x v="150"/>
    <n v="1"/>
    <n v="0"/>
    <n v="1"/>
    <n v="0"/>
    <n v="0"/>
    <n v="0"/>
    <n v="1925"/>
    <n v="12"/>
    <m/>
    <n v="34.174687200000001"/>
    <n v="-118.2820566"/>
  </r>
  <r>
    <s v="Single Family Residential"/>
    <s v="1332 Spazier Ave"/>
    <s v="Glendale"/>
    <x v="2"/>
    <s v="CA"/>
    <n v="91201"/>
    <x v="131"/>
    <n v="6"/>
    <n v="4"/>
    <n v="2989"/>
    <n v="8269"/>
    <n v="81"/>
    <x v="141"/>
    <x v="151"/>
    <n v="1"/>
    <n v="0"/>
    <n v="1"/>
    <n v="0"/>
    <n v="0"/>
    <n v="0"/>
    <n v="1940"/>
    <n v="13"/>
    <m/>
    <n v="34.181491600000001"/>
    <n v="-118.2903235"/>
  </r>
  <r>
    <s v="Single Family Residential"/>
    <s v="1368 Ruberta Ave"/>
    <s v="Glendale"/>
    <x v="2"/>
    <s v="CA"/>
    <n v="91201"/>
    <x v="73"/>
    <n v="4"/>
    <n v="3"/>
    <n v="3000"/>
    <n v="9789"/>
    <n v="96"/>
    <x v="142"/>
    <x v="152"/>
    <n v="1"/>
    <n v="0"/>
    <n v="1"/>
    <n v="0"/>
    <n v="0"/>
    <n v="0"/>
    <n v="1925"/>
    <n v="14"/>
    <m/>
    <n v="34.175338199999999"/>
    <n v="-118.2797728"/>
  </r>
  <r>
    <s v="Single Family Residential"/>
    <s v="1701 Riverside Dr"/>
    <s v="Glendale"/>
    <x v="2"/>
    <s v="CA"/>
    <n v="91201"/>
    <x v="132"/>
    <n v="4"/>
    <n v="3"/>
    <n v="2191"/>
    <n v="7950"/>
    <n v="58"/>
    <x v="143"/>
    <x v="153"/>
    <n v="1"/>
    <n v="0"/>
    <n v="1"/>
    <n v="0"/>
    <n v="0"/>
    <n v="0"/>
    <n v="1963"/>
    <n v="7"/>
    <m/>
    <n v="34.159566499999997"/>
    <n v="-118.30224370000001"/>
  </r>
  <r>
    <s v="Single Family Residential"/>
    <s v="1836 Lake St"/>
    <s v="Glendale"/>
    <x v="2"/>
    <s v="CA"/>
    <n v="91201"/>
    <x v="133"/>
    <n v="3"/>
    <n v="3"/>
    <n v="1470"/>
    <n v="6694"/>
    <n v="93"/>
    <x v="144"/>
    <x v="154"/>
    <n v="1"/>
    <n v="0"/>
    <n v="1"/>
    <n v="0"/>
    <n v="0"/>
    <n v="0"/>
    <n v="1928"/>
    <n v="6"/>
    <m/>
    <n v="34.165567299999999"/>
    <n v="-118.30110190000001"/>
  </r>
  <r>
    <s v="Single Family Residential"/>
    <s v="228 Irving Ave"/>
    <s v="Glendale"/>
    <x v="2"/>
    <s v="CA"/>
    <n v="91201"/>
    <x v="79"/>
    <n v="3"/>
    <n v="4"/>
    <n v="2874"/>
    <n v="8462"/>
    <n v="82"/>
    <x v="145"/>
    <x v="155"/>
    <n v="1"/>
    <n v="0"/>
    <n v="1"/>
    <n v="0"/>
    <n v="0"/>
    <n v="0"/>
    <n v="1939"/>
    <n v="14"/>
    <m/>
    <n v="34.1623582"/>
    <n v="-118.3037051"/>
  </r>
  <r>
    <s v="Single Family Residential"/>
    <s v="616 Hazel St"/>
    <s v="Glendale"/>
    <x v="2"/>
    <s v="CA"/>
    <n v="91201"/>
    <x v="134"/>
    <n v="3"/>
    <n v="1"/>
    <n v="1300"/>
    <n v="6389"/>
    <n v="81"/>
    <x v="146"/>
    <x v="156"/>
    <n v="1"/>
    <n v="0"/>
    <n v="1"/>
    <n v="0"/>
    <n v="0"/>
    <n v="0"/>
    <n v="1940"/>
    <n v="88"/>
    <m/>
    <n v="34.161303400000001"/>
    <n v="-118.2911457"/>
  </r>
  <r>
    <s v="Townhouse"/>
    <s v="1340 Glenwood Rd #16"/>
    <s v="Glendale"/>
    <x v="2"/>
    <s v="CA"/>
    <n v="91201"/>
    <x v="135"/>
    <n v="2"/>
    <n v="3"/>
    <n v="1254"/>
    <n v="37467"/>
    <n v="36"/>
    <x v="147"/>
    <x v="157"/>
    <n v="0"/>
    <n v="0"/>
    <n v="1"/>
    <n v="0"/>
    <n v="0"/>
    <n v="0"/>
    <n v="1985"/>
    <n v="25"/>
    <n v="471"/>
    <n v="34.169268899999999"/>
    <n v="-118.28182820000001"/>
  </r>
  <r>
    <s v="Townhouse"/>
    <s v="1340 Glenwood Rd #8"/>
    <s v="Glendale"/>
    <x v="2"/>
    <s v="CA"/>
    <n v="91201"/>
    <x v="136"/>
    <n v="2"/>
    <n v="2.5"/>
    <n v="1250"/>
    <n v="12072"/>
    <n v="36"/>
    <x v="147"/>
    <x v="158"/>
    <n v="0"/>
    <n v="0"/>
    <n v="1"/>
    <n v="0"/>
    <n v="0"/>
    <n v="0"/>
    <n v="1985"/>
    <n v="5"/>
    <n v="471"/>
    <n v="34.169268899999999"/>
    <n v="-118.28182820000001"/>
  </r>
  <r>
    <s v="Townhouse"/>
    <s v="312 Thompson Ave #106"/>
    <s v="Glendale"/>
    <x v="2"/>
    <s v="CA"/>
    <n v="91201"/>
    <x v="136"/>
    <n v="2"/>
    <n v="3"/>
    <n v="1138"/>
    <n v="7909"/>
    <n v="32"/>
    <x v="148"/>
    <x v="159"/>
    <n v="0"/>
    <n v="0"/>
    <n v="1"/>
    <n v="0"/>
    <n v="0"/>
    <n v="0"/>
    <n v="1989"/>
    <n v="22"/>
    <n v="300"/>
    <n v="34.162781099999997"/>
    <n v="-118.301376"/>
  </r>
  <r>
    <s v="Townhouse"/>
    <s v="510 justin Ave #204"/>
    <s v="Glendale"/>
    <x v="2"/>
    <s v="CA"/>
    <n v="91201"/>
    <x v="137"/>
    <n v="2"/>
    <n v="2"/>
    <n v="1056"/>
    <n v="12686"/>
    <n v="32"/>
    <x v="149"/>
    <x v="160"/>
    <n v="0"/>
    <n v="0"/>
    <n v="1"/>
    <n v="0"/>
    <n v="0"/>
    <n v="0"/>
    <n v="1989"/>
    <n v="43"/>
    <n v="210"/>
    <n v="34.162176700000003"/>
    <n v="-118.29516479999999"/>
  </r>
  <r>
    <s v="Single Family Residential"/>
    <s v="1021 Matilija Rd"/>
    <s v="Glendale"/>
    <x v="2"/>
    <s v="CA"/>
    <n v="91202"/>
    <x v="138"/>
    <n v="5"/>
    <n v="4.5"/>
    <n v="5459"/>
    <n v="24239"/>
    <n v="100"/>
    <x v="150"/>
    <x v="161"/>
    <n v="1"/>
    <n v="0"/>
    <n v="1"/>
    <n v="0"/>
    <n v="0"/>
    <n v="0"/>
    <n v="1921"/>
    <n v="19"/>
    <m/>
    <n v="34.177759000000002"/>
    <n v="-118.2768039"/>
  </r>
  <r>
    <s v="Single Family Residential"/>
    <s v="1349 Graynold Ave"/>
    <s v="Glendale"/>
    <x v="2"/>
    <s v="CA"/>
    <n v="91202"/>
    <x v="119"/>
    <n v="3"/>
    <n v="2"/>
    <n v="1355"/>
    <n v="5962"/>
    <n v="95"/>
    <x v="151"/>
    <x v="162"/>
    <n v="1"/>
    <n v="0"/>
    <n v="1"/>
    <n v="0"/>
    <n v="0"/>
    <n v="0"/>
    <n v="1926"/>
    <n v="4"/>
    <m/>
    <n v="34.168423699999998"/>
    <n v="-118.27657550000001"/>
  </r>
  <r>
    <s v="Single Family Residential"/>
    <s v="1635 Hazbeth Ln"/>
    <s v="Glendale"/>
    <x v="2"/>
    <s v="CA"/>
    <n v="91202"/>
    <x v="139"/>
    <n v="4"/>
    <n v="3"/>
    <n v="3415"/>
    <n v="20775"/>
    <n v="67"/>
    <x v="152"/>
    <x v="163"/>
    <n v="1"/>
    <n v="0"/>
    <n v="1"/>
    <n v="0"/>
    <n v="0"/>
    <n v="0"/>
    <n v="1954"/>
    <n v="1"/>
    <m/>
    <n v="34.169990400000003"/>
    <n v="-118.25478649999999"/>
  </r>
  <r>
    <s v="Single Family Residential"/>
    <s v="708 Arden Ave"/>
    <s v="Glendale"/>
    <x v="2"/>
    <s v="CA"/>
    <n v="91202"/>
    <x v="140"/>
    <n v="2"/>
    <n v="1"/>
    <n v="1053"/>
    <n v="5832"/>
    <n v="96"/>
    <x v="153"/>
    <x v="164"/>
    <n v="1"/>
    <n v="0"/>
    <n v="1"/>
    <n v="0"/>
    <n v="0"/>
    <n v="0"/>
    <n v="1925"/>
    <n v="13"/>
    <m/>
    <n v="34.158858299999999"/>
    <n v="-118.2715054"/>
  </r>
  <r>
    <s v="Single Family Residential"/>
    <s v="820 Patterson Ave"/>
    <s v="Glendale"/>
    <x v="2"/>
    <s v="CA"/>
    <n v="91202"/>
    <x v="141"/>
    <n v="4"/>
    <n v="3"/>
    <n v="2182"/>
    <n v="5977"/>
    <n v="93"/>
    <x v="154"/>
    <x v="165"/>
    <n v="1"/>
    <n v="0"/>
    <n v="1"/>
    <n v="0"/>
    <n v="0"/>
    <n v="0"/>
    <n v="1928"/>
    <n v="1"/>
    <m/>
    <n v="34.157848199999997"/>
    <n v="-118.274619"/>
  </r>
  <r>
    <s v="Townhouse"/>
    <s v="1305 N Columbus Ave #201"/>
    <s v="Glendale"/>
    <x v="2"/>
    <s v="CA"/>
    <n v="91202"/>
    <x v="142"/>
    <n v="2"/>
    <n v="2"/>
    <n v="1300"/>
    <n v="45088"/>
    <n v="47"/>
    <x v="155"/>
    <x v="166"/>
    <n v="0"/>
    <n v="0"/>
    <n v="1"/>
    <n v="0"/>
    <n v="0"/>
    <n v="0"/>
    <n v="1974"/>
    <n v="18"/>
    <n v="430"/>
    <n v="34.164941300000002"/>
    <n v="-118.2624381"/>
  </r>
  <r>
    <s v="Townhouse"/>
    <s v="1401-112 1401 Valley View Rd #426"/>
    <s v="Glendale"/>
    <x v="2"/>
    <s v="CA"/>
    <n v="91202"/>
    <x v="143"/>
    <n v="2"/>
    <n v="2"/>
    <n v="1232"/>
    <n v="12072"/>
    <n v="48"/>
    <x v="156"/>
    <x v="167"/>
    <n v="0"/>
    <n v="0"/>
    <n v="1"/>
    <n v="0"/>
    <n v="0"/>
    <n v="0"/>
    <n v="1973"/>
    <n v="16"/>
    <n v="363"/>
    <n v="34.167019600000003"/>
    <n v="-118.2611591"/>
  </r>
  <r>
    <s v="Townhouse"/>
    <s v="1414 Valley View Rd #6"/>
    <s v="Glendale"/>
    <x v="2"/>
    <s v="CA"/>
    <n v="91202"/>
    <x v="70"/>
    <n v="2"/>
    <n v="2"/>
    <n v="2306"/>
    <n v="39177"/>
    <n v="48"/>
    <x v="157"/>
    <x v="168"/>
    <n v="0"/>
    <n v="0"/>
    <n v="1"/>
    <n v="0"/>
    <n v="0"/>
    <n v="0"/>
    <n v="1973"/>
    <n v="7"/>
    <n v="400"/>
    <n v="34.167397200000003"/>
    <n v="-118.26023929999999"/>
  </r>
  <r>
    <s v="Townhouse"/>
    <s v="302 W Loraine St #4"/>
    <s v="Glendale"/>
    <x v="2"/>
    <s v="CA"/>
    <n v="91202"/>
    <x v="144"/>
    <n v="2"/>
    <n v="2.5"/>
    <n v="1452"/>
    <n v="11804"/>
    <n v="35"/>
    <x v="158"/>
    <x v="169"/>
    <n v="0"/>
    <n v="0"/>
    <n v="1"/>
    <n v="0"/>
    <n v="0"/>
    <n v="0"/>
    <n v="1986"/>
    <n v="8"/>
    <n v="325"/>
    <n v="34.164298199999998"/>
    <n v="-118.2598115"/>
  </r>
  <r>
    <s v="Townhouse"/>
    <s v="423 W Stocker St #7"/>
    <s v="Glendale"/>
    <x v="2"/>
    <s v="CA"/>
    <n v="91202"/>
    <x v="145"/>
    <n v="3"/>
    <n v="3"/>
    <n v="1474"/>
    <n v="12461"/>
    <n v="35"/>
    <x v="159"/>
    <x v="170"/>
    <n v="0"/>
    <n v="0"/>
    <n v="1"/>
    <n v="0"/>
    <n v="0"/>
    <n v="0"/>
    <n v="1986"/>
    <n v="13"/>
    <n v="250"/>
    <n v="34.163608000000004"/>
    <n v="-118.26337460000001"/>
  </r>
  <r>
    <s v="Townhouse"/>
    <s v="600 W Stocker St #301"/>
    <s v="Glendale"/>
    <x v="2"/>
    <s v="CA"/>
    <n v="91202"/>
    <x v="146"/>
    <n v="2"/>
    <n v="2"/>
    <n v="1146"/>
    <n v="53515"/>
    <n v="59"/>
    <x v="160"/>
    <x v="171"/>
    <n v="0"/>
    <n v="0"/>
    <n v="1"/>
    <n v="0"/>
    <n v="0"/>
    <n v="0"/>
    <n v="1962"/>
    <n v="56"/>
    <n v="525"/>
    <n v="34.1634539"/>
    <n v="-118.2685305"/>
  </r>
  <r>
    <s v="Single Family Residential"/>
    <s v="360 Burchett St"/>
    <s v="Glendale"/>
    <x v="2"/>
    <s v="CA"/>
    <n v="91203"/>
    <x v="147"/>
    <n v="2"/>
    <n v="1"/>
    <n v="1241"/>
    <n v="8443"/>
    <n v="84"/>
    <x v="161"/>
    <x v="172"/>
    <n v="1"/>
    <n v="0"/>
    <n v="1"/>
    <n v="0"/>
    <n v="0"/>
    <n v="0"/>
    <n v="1937"/>
    <n v="12"/>
    <m/>
    <n v="34.1571882"/>
    <n v="-118.26058810000001"/>
  </r>
  <r>
    <s v="Townhouse"/>
    <s v="339 W Wilson Ave #307"/>
    <s v="Glendale"/>
    <x v="2"/>
    <s v="CA"/>
    <n v="91203"/>
    <x v="148"/>
    <n v="2"/>
    <n v="2"/>
    <n v="1481"/>
    <n v="17378"/>
    <n v="40"/>
    <x v="162"/>
    <x v="173"/>
    <n v="0"/>
    <n v="0"/>
    <n v="1"/>
    <n v="0"/>
    <n v="0"/>
    <n v="0"/>
    <n v="1981"/>
    <n v="1"/>
    <n v="475"/>
    <n v="34.1483493"/>
    <n v="-118.2595603"/>
  </r>
  <r>
    <s v="Townhouse"/>
    <s v="343 Pioneer Dr #402"/>
    <s v="Glendale"/>
    <x v="2"/>
    <s v="CA"/>
    <n v="91203"/>
    <x v="149"/>
    <n v="2"/>
    <n v="2"/>
    <n v="1560"/>
    <n v="87765"/>
    <n v="33"/>
    <x v="163"/>
    <x v="174"/>
    <n v="0"/>
    <n v="0"/>
    <n v="1"/>
    <n v="0"/>
    <n v="0"/>
    <n v="0"/>
    <n v="1988"/>
    <n v="27"/>
    <n v="819"/>
    <n v="34.155475199999998"/>
    <n v="-118.2603828"/>
  </r>
  <r>
    <s v="Townhouse"/>
    <s v="350 Burchett St #225"/>
    <s v="Glendale"/>
    <x v="2"/>
    <s v="CA"/>
    <n v="91203"/>
    <x v="95"/>
    <n v="2"/>
    <n v="2.5"/>
    <n v="1108"/>
    <n v="30570"/>
    <n v="37"/>
    <x v="164"/>
    <x v="175"/>
    <n v="0"/>
    <n v="0"/>
    <n v="1"/>
    <n v="0"/>
    <n v="0"/>
    <n v="0"/>
    <n v="1984"/>
    <n v="40"/>
    <n v="250"/>
    <n v="34.1570198"/>
    <n v="-118.2603986"/>
  </r>
  <r>
    <s v="Townhouse"/>
    <s v="377 W California Ave #26"/>
    <s v="Glendale"/>
    <x v="2"/>
    <s v="CA"/>
    <n v="91203"/>
    <x v="150"/>
    <n v="1"/>
    <n v="1"/>
    <n v="726"/>
    <n v="19842"/>
    <n v="42"/>
    <x v="165"/>
    <x v="176"/>
    <n v="0"/>
    <n v="0"/>
    <n v="1"/>
    <n v="0"/>
    <n v="0"/>
    <n v="0"/>
    <n v="1979"/>
    <n v="27"/>
    <n v="286"/>
    <n v="34.150229500000002"/>
    <n v="-118.2609903"/>
  </r>
  <r>
    <s v="Townhouse"/>
    <s v="409 Burchett St #314"/>
    <s v="Glendale"/>
    <x v="2"/>
    <s v="CA"/>
    <n v="91203"/>
    <x v="151"/>
    <n v="1"/>
    <n v="1"/>
    <n v="626"/>
    <n v="12072"/>
    <n v="47"/>
    <x v="166"/>
    <x v="177"/>
    <n v="0"/>
    <n v="0"/>
    <n v="1"/>
    <n v="0"/>
    <n v="0"/>
    <n v="0"/>
    <n v="1974"/>
    <n v="30"/>
    <n v="330"/>
    <n v="34.1575712"/>
    <n v="-118.2624704"/>
  </r>
  <r>
    <s v="Single Family Residential"/>
    <s v="361 W Chevy Chase Dr"/>
    <s v="Glendale"/>
    <x v="2"/>
    <s v="CA"/>
    <n v="91204"/>
    <x v="152"/>
    <n v="2"/>
    <n v="2"/>
    <n v="940"/>
    <n v="3442"/>
    <n v="100"/>
    <x v="167"/>
    <x v="178"/>
    <n v="1"/>
    <n v="0"/>
    <n v="1"/>
    <n v="0"/>
    <n v="0"/>
    <n v="0"/>
    <n v="1921"/>
    <n v="50"/>
    <m/>
    <n v="34.133649400000003"/>
    <n v="-118.26054240000001"/>
  </r>
  <r>
    <s v="Single Family Residential"/>
    <s v="1130 E Acacia Ave"/>
    <s v="Glendale"/>
    <x v="2"/>
    <s v="CA"/>
    <n v="91205"/>
    <x v="153"/>
    <n v="2"/>
    <n v="1"/>
    <n v="921"/>
    <n v="5058"/>
    <n v="81"/>
    <x v="168"/>
    <x v="179"/>
    <n v="1"/>
    <n v="0"/>
    <n v="1"/>
    <n v="0"/>
    <n v="0"/>
    <n v="0"/>
    <n v="1940"/>
    <n v="70"/>
    <m/>
    <n v="34.134706899999998"/>
    <n v="-118.24044170000001"/>
  </r>
  <r>
    <s v="Single Family Residential"/>
    <s v="1214 Princeton Dr"/>
    <s v="Glendale"/>
    <x v="2"/>
    <s v="CA"/>
    <n v="91205"/>
    <x v="84"/>
    <n v="4"/>
    <n v="3"/>
    <n v="2355"/>
    <n v="4402"/>
    <n v="90"/>
    <x v="169"/>
    <x v="180"/>
    <n v="1"/>
    <n v="0"/>
    <n v="1"/>
    <n v="0"/>
    <n v="0"/>
    <n v="0"/>
    <n v="1931"/>
    <n v="28"/>
    <m/>
    <n v="34.129963500000002"/>
    <n v="-118.23861429999999"/>
  </r>
  <r>
    <s v="Single Family Residential"/>
    <s v="1337 E Palmer Ave"/>
    <s v="Glendale"/>
    <x v="2"/>
    <s v="CA"/>
    <n v="91205"/>
    <x v="154"/>
    <n v="3"/>
    <n v="2.5"/>
    <n v="2816"/>
    <n v="3275"/>
    <n v="34"/>
    <x v="170"/>
    <x v="181"/>
    <n v="1"/>
    <n v="0"/>
    <n v="1"/>
    <n v="0"/>
    <n v="0"/>
    <n v="0"/>
    <n v="1987"/>
    <n v="60"/>
    <m/>
    <n v="34.133059600000003"/>
    <n v="-118.2377462"/>
  </r>
  <r>
    <s v="Single Family Residential"/>
    <s v="1411 Dartmouth Dr"/>
    <s v="Glendale"/>
    <x v="2"/>
    <s v="CA"/>
    <n v="91205"/>
    <x v="155"/>
    <n v="2"/>
    <n v="1"/>
    <n v="1016"/>
    <n v="5172"/>
    <n v="96"/>
    <x v="171"/>
    <x v="182"/>
    <n v="1"/>
    <n v="0"/>
    <n v="1"/>
    <n v="0"/>
    <n v="0"/>
    <n v="0"/>
    <n v="1925"/>
    <n v="8"/>
    <m/>
    <n v="34.128222600000001"/>
    <n v="-118.2412641"/>
  </r>
  <r>
    <s v="Single Family Residential"/>
    <s v="1505 E Windsor Rd"/>
    <s v="Glendale"/>
    <x v="2"/>
    <s v="CA"/>
    <n v="91205"/>
    <x v="89"/>
    <n v="3"/>
    <n v="3"/>
    <n v="2100"/>
    <n v="11465"/>
    <n v="100"/>
    <x v="172"/>
    <x v="183"/>
    <n v="1"/>
    <n v="0"/>
    <n v="1"/>
    <n v="0"/>
    <n v="0"/>
    <n v="0"/>
    <n v="1921"/>
    <n v="64"/>
    <m/>
    <n v="34.138322700000003"/>
    <n v="-118.23107589999999"/>
  </r>
  <r>
    <s v="Single Family Residential"/>
    <s v="514 E Chestnut St"/>
    <s v="Glendale"/>
    <x v="2"/>
    <s v="CA"/>
    <n v="91205"/>
    <x v="156"/>
    <n v="3"/>
    <n v="3"/>
    <n v="1245"/>
    <n v="4193"/>
    <n v="95"/>
    <x v="173"/>
    <x v="184"/>
    <n v="1"/>
    <n v="0"/>
    <n v="1"/>
    <n v="0"/>
    <n v="0"/>
    <n v="0"/>
    <n v="1926"/>
    <n v="1"/>
    <m/>
    <n v="34.139722300000003"/>
    <n v="-118.2493503"/>
  </r>
  <r>
    <s v="Single Family Residential"/>
    <s v="526 Raleigh St"/>
    <s v="Glendale"/>
    <x v="2"/>
    <s v="CA"/>
    <n v="91205"/>
    <x v="157"/>
    <n v="3"/>
    <n v="2"/>
    <n v="1527"/>
    <n v="7256"/>
    <n v="107"/>
    <x v="174"/>
    <x v="185"/>
    <n v="1"/>
    <n v="0"/>
    <n v="1"/>
    <n v="0"/>
    <n v="0"/>
    <n v="0"/>
    <n v="1914"/>
    <n v="4"/>
    <m/>
    <n v="34.137902500000003"/>
    <n v="-118.2488706"/>
  </r>
  <r>
    <s v="Townhouse"/>
    <s v="118 S Kenwood St #306"/>
    <s v="Glendale"/>
    <x v="2"/>
    <s v="CA"/>
    <n v="91205"/>
    <x v="158"/>
    <n v="2"/>
    <n v="2"/>
    <n v="1110"/>
    <n v="15068"/>
    <n v="6"/>
    <x v="175"/>
    <x v="186"/>
    <n v="0"/>
    <n v="0"/>
    <n v="1"/>
    <n v="0"/>
    <n v="0"/>
    <n v="0"/>
    <n v="2015"/>
    <n v="35"/>
    <n v="313"/>
    <n v="34.145535500000001"/>
    <n v="-118.250972"/>
  </r>
  <r>
    <s v="Townhouse"/>
    <s v="1422 Rock Glen Ave #110"/>
    <s v="Glendale"/>
    <x v="2"/>
    <s v="CA"/>
    <n v="91205"/>
    <x v="159"/>
    <n v="1"/>
    <n v="1"/>
    <n v="566"/>
    <n v="29818"/>
    <n v="47"/>
    <x v="176"/>
    <x v="187"/>
    <n v="0"/>
    <n v="0"/>
    <n v="1"/>
    <n v="0"/>
    <n v="0"/>
    <n v="0"/>
    <n v="1974"/>
    <n v="13"/>
    <n v="335"/>
    <n v="34.139891800000001"/>
    <n v="-118.23224089999999"/>
  </r>
  <r>
    <s v="Townhouse"/>
    <s v="1422 Rock Glen Ave #208"/>
    <s v="Glendale"/>
    <x v="2"/>
    <s v="CA"/>
    <n v="91205"/>
    <x v="160"/>
    <n v="1"/>
    <n v="1"/>
    <n v="807"/>
    <n v="29818"/>
    <n v="47"/>
    <x v="176"/>
    <x v="188"/>
    <n v="0"/>
    <n v="0"/>
    <n v="1"/>
    <n v="0"/>
    <n v="0"/>
    <n v="0"/>
    <n v="1974"/>
    <n v="33"/>
    <n v="353"/>
    <n v="34.139891800000001"/>
    <n v="-118.23224089999999"/>
  </r>
  <r>
    <s v="Townhouse"/>
    <s v="1422 Rock Glen Ave #308"/>
    <s v="Glendale"/>
    <x v="2"/>
    <s v="CA"/>
    <n v="91205"/>
    <x v="161"/>
    <n v="1"/>
    <n v="1"/>
    <n v="807"/>
    <n v="29818"/>
    <n v="47"/>
    <x v="176"/>
    <x v="189"/>
    <n v="0"/>
    <n v="0"/>
    <n v="1"/>
    <n v="0"/>
    <n v="0"/>
    <n v="0"/>
    <n v="1974"/>
    <n v="22"/>
    <n v="335"/>
    <n v="34.139891800000001"/>
    <n v="-118.23224089999999"/>
  </r>
  <r>
    <s v="Townhouse"/>
    <s v="1517 E Garfield Ave #57"/>
    <s v="Glendale"/>
    <x v="2"/>
    <s v="CA"/>
    <n v="91205"/>
    <x v="162"/>
    <n v="1"/>
    <n v="1"/>
    <n v="718"/>
    <n v="134640"/>
    <n v="46"/>
    <x v="177"/>
    <x v="190"/>
    <n v="0"/>
    <n v="0"/>
    <n v="1"/>
    <n v="0"/>
    <n v="0"/>
    <n v="0"/>
    <n v="1975"/>
    <n v="46"/>
    <n v="288"/>
    <n v="34.1377107"/>
    <n v="-118.2301621"/>
  </r>
  <r>
    <s v="Townhouse"/>
    <s v="1517 E Garfield Ave #76"/>
    <s v="Glendale"/>
    <x v="2"/>
    <s v="CA"/>
    <n v="91205"/>
    <x v="163"/>
    <n v="1"/>
    <n v="1"/>
    <n v="708"/>
    <n v="134640"/>
    <n v="46"/>
    <x v="177"/>
    <x v="191"/>
    <n v="0"/>
    <n v="0"/>
    <n v="1"/>
    <n v="0"/>
    <n v="0"/>
    <n v="0"/>
    <n v="1975"/>
    <n v="42"/>
    <n v="288"/>
    <n v="34.1377107"/>
    <n v="-118.2301621"/>
  </r>
  <r>
    <s v="Townhouse"/>
    <s v="1517 E Garfield Ave E #73"/>
    <s v="Glendale"/>
    <x v="2"/>
    <s v="CA"/>
    <n v="91205"/>
    <x v="164"/>
    <n v="1"/>
    <n v="1"/>
    <n v="708"/>
    <n v="1167"/>
    <n v="46"/>
    <x v="177"/>
    <x v="192"/>
    <n v="0"/>
    <n v="0"/>
    <n v="1"/>
    <n v="0"/>
    <n v="0"/>
    <n v="0"/>
    <n v="1975"/>
    <n v="85"/>
    <n v="288"/>
    <n v="34.1377107"/>
    <n v="-118.2301621"/>
  </r>
  <r>
    <s v="Townhouse"/>
    <s v="519 Raleigh St Unit H"/>
    <s v="Glendale"/>
    <x v="2"/>
    <s v="CA"/>
    <n v="91205"/>
    <x v="165"/>
    <n v="2"/>
    <n v="2"/>
    <n v="1216"/>
    <n v="10559"/>
    <n v="40"/>
    <x v="178"/>
    <x v="193"/>
    <n v="0"/>
    <n v="0"/>
    <n v="1"/>
    <n v="0"/>
    <n v="0"/>
    <n v="0"/>
    <n v="1981"/>
    <n v="4"/>
    <n v="375"/>
    <n v="34.138371200000002"/>
    <n v="-118.2492361"/>
  </r>
  <r>
    <s v="Townhouse"/>
    <s v="707 Orange Grove Ave #1"/>
    <s v="Glendale"/>
    <x v="2"/>
    <s v="CA"/>
    <n v="91205"/>
    <x v="112"/>
    <n v="2"/>
    <n v="2"/>
    <n v="1028"/>
    <n v="16972"/>
    <n v="56"/>
    <x v="179"/>
    <x v="194"/>
    <n v="0"/>
    <n v="0"/>
    <n v="1"/>
    <n v="0"/>
    <n v="0"/>
    <n v="0"/>
    <n v="1965"/>
    <n v="88"/>
    <n v="290"/>
    <n v="34.143866699999997"/>
    <n v="-118.2465279"/>
  </r>
  <r>
    <s v="Townhouse"/>
    <s v="818 Mariposa St #5"/>
    <s v="Glendale"/>
    <x v="2"/>
    <s v="CA"/>
    <n v="91205"/>
    <x v="166"/>
    <n v="3"/>
    <n v="3"/>
    <n v="1372"/>
    <n v="10034"/>
    <n v="29"/>
    <x v="180"/>
    <x v="195"/>
    <n v="0"/>
    <n v="0"/>
    <n v="1"/>
    <n v="0"/>
    <n v="0"/>
    <n v="0"/>
    <n v="1992"/>
    <n v="84"/>
    <n v="350"/>
    <n v="34.136508800000001"/>
    <n v="-118.2493274"/>
  </r>
  <r>
    <s v="Single Family Residential"/>
    <s v="1923 Erin Way"/>
    <s v="Glendale"/>
    <x v="2"/>
    <s v="CA"/>
    <n v="91206"/>
    <x v="167"/>
    <n v="5"/>
    <n v="4.5"/>
    <n v="4244"/>
    <n v="18277"/>
    <n v="32"/>
    <x v="181"/>
    <x v="196"/>
    <n v="1"/>
    <n v="0"/>
    <n v="1"/>
    <n v="0"/>
    <n v="0"/>
    <n v="0"/>
    <n v="1989"/>
    <n v="125"/>
    <n v="180"/>
    <n v="34.177709200000002"/>
    <n v="-118.2049401"/>
  </r>
  <r>
    <s v="Single Family Residential"/>
    <s v="1951 Erin Way"/>
    <s v="Glendale"/>
    <x v="2"/>
    <s v="CA"/>
    <n v="91206"/>
    <x v="168"/>
    <n v="5"/>
    <n v="3.5"/>
    <n v="3736"/>
    <n v="18250"/>
    <n v="32"/>
    <x v="182"/>
    <x v="197"/>
    <n v="1"/>
    <n v="0"/>
    <n v="1"/>
    <n v="0"/>
    <n v="0"/>
    <n v="0"/>
    <n v="1989"/>
    <n v="18"/>
    <n v="180"/>
    <n v="34.176707899999997"/>
    <n v="-118.2064709"/>
  </r>
  <r>
    <s v="Single Family Residential"/>
    <s v="2176 E Chevy Chase Dr"/>
    <s v="Glendale"/>
    <x v="2"/>
    <s v="CA"/>
    <n v="91206"/>
    <x v="169"/>
    <n v="5"/>
    <n v="5.5"/>
    <n v="5619"/>
    <n v="141782"/>
    <n v="13"/>
    <x v="183"/>
    <x v="198"/>
    <n v="1"/>
    <n v="0"/>
    <n v="1"/>
    <n v="0"/>
    <n v="0"/>
    <n v="0"/>
    <n v="2008"/>
    <n v="144"/>
    <m/>
    <n v="34.157158699999997"/>
    <n v="-118.2194478"/>
  </r>
  <r>
    <s v="Single Family Residential"/>
    <s v="2326 E Glenoaks Blvd"/>
    <s v="Glendale"/>
    <x v="2"/>
    <s v="CA"/>
    <n v="91206"/>
    <x v="170"/>
    <n v="2"/>
    <n v="1.5"/>
    <n v="1157"/>
    <n v="8147"/>
    <n v="67"/>
    <x v="184"/>
    <x v="199"/>
    <n v="1"/>
    <n v="0"/>
    <n v="1"/>
    <n v="0"/>
    <n v="0"/>
    <n v="0"/>
    <n v="1954"/>
    <n v="19"/>
    <m/>
    <n v="34.1494608"/>
    <n v="-118.2146309"/>
  </r>
  <r>
    <s v="Single Family Residential"/>
    <s v="2331 Hollister Ter"/>
    <s v="Glendale"/>
    <x v="2"/>
    <s v="CA"/>
    <n v="91206"/>
    <x v="124"/>
    <n v="3"/>
    <n v="2"/>
    <n v="2272"/>
    <n v="5136"/>
    <n v="92"/>
    <x v="185"/>
    <x v="200"/>
    <n v="1"/>
    <n v="0"/>
    <n v="1"/>
    <n v="0"/>
    <n v="0"/>
    <n v="0"/>
    <n v="1929"/>
    <n v="14"/>
    <m/>
    <n v="34.151095499999997"/>
    <n v="-118.2135306"/>
  </r>
  <r>
    <s v="Single Family Residential"/>
    <s v="2500 Cascadia Dr"/>
    <s v="Glendale"/>
    <x v="2"/>
    <s v="CA"/>
    <n v="91206"/>
    <x v="171"/>
    <n v="5"/>
    <n v="5.5"/>
    <n v="3600"/>
    <n v="8215"/>
    <n v="25"/>
    <x v="186"/>
    <x v="201"/>
    <n v="1"/>
    <n v="0"/>
    <n v="1"/>
    <n v="0"/>
    <n v="0"/>
    <n v="0"/>
    <n v="1996"/>
    <n v="10"/>
    <m/>
    <n v="34.1604654"/>
    <n v="-118.2144445"/>
  </r>
  <r>
    <s v="Single Family Residential"/>
    <s v="2744 E Glenoaks Blvd"/>
    <s v="Glendale"/>
    <x v="2"/>
    <s v="CA"/>
    <n v="91206"/>
    <x v="172"/>
    <n v="2"/>
    <n v="2.5"/>
    <n v="1942"/>
    <n v="9809"/>
    <n v="55"/>
    <x v="187"/>
    <x v="202"/>
    <n v="1"/>
    <n v="0"/>
    <n v="1"/>
    <n v="0"/>
    <n v="0"/>
    <n v="0"/>
    <n v="1966"/>
    <n v="5"/>
    <m/>
    <n v="34.152504399999998"/>
    <n v="-118.204346"/>
  </r>
  <r>
    <s v="Single Family Residential"/>
    <s v="3169 Kirkham Dr"/>
    <s v="Glendale"/>
    <x v="2"/>
    <s v="CA"/>
    <n v="91206"/>
    <x v="173"/>
    <n v="4"/>
    <n v="3"/>
    <n v="2560"/>
    <n v="9046"/>
    <n v="49"/>
    <x v="188"/>
    <x v="203"/>
    <n v="1"/>
    <n v="0"/>
    <n v="1"/>
    <n v="0"/>
    <n v="0"/>
    <n v="0"/>
    <n v="1972"/>
    <n v="5"/>
    <m/>
    <n v="34.182740500000001"/>
    <n v="-118.2038434"/>
  </r>
  <r>
    <s v="Single Family Residential"/>
    <s v="3360 E Chevy Chase Dr"/>
    <s v="Glendale"/>
    <x v="2"/>
    <s v="CA"/>
    <n v="91206"/>
    <x v="2"/>
    <n v="4"/>
    <n v="3"/>
    <n v="2629"/>
    <n v="12020"/>
    <n v="32"/>
    <x v="189"/>
    <x v="204"/>
    <n v="1"/>
    <n v="0"/>
    <n v="1"/>
    <n v="0"/>
    <n v="0"/>
    <n v="0"/>
    <n v="1989"/>
    <n v="6"/>
    <m/>
    <n v="34.175151700000001"/>
    <n v="-118.1996393"/>
  </r>
  <r>
    <s v="Single Family Residential"/>
    <s v="677 Glenandale Ter"/>
    <s v="Glendale"/>
    <x v="2"/>
    <s v="CA"/>
    <n v="91206"/>
    <x v="174"/>
    <n v="3"/>
    <n v="3"/>
    <n v="2295"/>
    <n v="8872"/>
    <n v="64"/>
    <x v="190"/>
    <x v="205"/>
    <n v="1"/>
    <n v="0"/>
    <n v="1"/>
    <n v="0"/>
    <n v="0"/>
    <n v="0"/>
    <n v="1957"/>
    <n v="18"/>
    <m/>
    <n v="34.157300599999999"/>
    <n v="-118.23098450000001"/>
  </r>
  <r>
    <s v="Single Family Residential"/>
    <s v="723 Solway St"/>
    <s v="Glendale"/>
    <x v="2"/>
    <s v="CA"/>
    <n v="91206"/>
    <x v="114"/>
    <n v="3"/>
    <n v="2"/>
    <n v="1296"/>
    <n v="10898"/>
    <n v="67"/>
    <x v="191"/>
    <x v="206"/>
    <n v="1"/>
    <n v="0"/>
    <n v="1"/>
    <n v="0"/>
    <n v="0"/>
    <n v="0"/>
    <n v="1954"/>
    <n v="54"/>
    <m/>
    <n v="34.158841700000004"/>
    <n v="-118.22456510000001"/>
  </r>
  <r>
    <s v="Single Family Residential"/>
    <s v="810 Ridge Dr"/>
    <s v="Glendale"/>
    <x v="2"/>
    <s v="CA"/>
    <n v="91206"/>
    <x v="175"/>
    <n v="3"/>
    <n v="2"/>
    <n v="1372"/>
    <n v="19714"/>
    <n v="59"/>
    <x v="192"/>
    <x v="207"/>
    <n v="1"/>
    <n v="0"/>
    <n v="1"/>
    <n v="0"/>
    <n v="0"/>
    <n v="0"/>
    <n v="1962"/>
    <n v="25"/>
    <m/>
    <n v="34.161808299999997"/>
    <n v="-118.2231716"/>
  </r>
  <r>
    <s v="Single Family Residential"/>
    <s v="821 Luton Dr"/>
    <s v="Glendale"/>
    <x v="2"/>
    <s v="CA"/>
    <n v="91206"/>
    <x v="176"/>
    <n v="3"/>
    <n v="2"/>
    <n v="1785"/>
    <n v="8877"/>
    <n v="74"/>
    <x v="193"/>
    <x v="208"/>
    <n v="1"/>
    <n v="0"/>
    <n v="1"/>
    <n v="0"/>
    <n v="0"/>
    <n v="0"/>
    <n v="1947"/>
    <n v="6"/>
    <m/>
    <n v="34.153571800000002"/>
    <n v="-118.2332689"/>
  </r>
  <r>
    <s v="Townhouse"/>
    <s v="1146 E Lexington Dr #208"/>
    <s v="Glendale"/>
    <x v="2"/>
    <s v="CA"/>
    <n v="91206"/>
    <x v="177"/>
    <n v="1"/>
    <n v="1"/>
    <n v="655"/>
    <n v="33699"/>
    <n v="52"/>
    <x v="194"/>
    <x v="209"/>
    <n v="0"/>
    <n v="0"/>
    <n v="1"/>
    <n v="0"/>
    <n v="0"/>
    <n v="0"/>
    <n v="1969"/>
    <n v="11"/>
    <n v="258"/>
    <n v="34.151254600000001"/>
    <n v="-118.23981139999999"/>
  </r>
  <r>
    <s v="Townhouse"/>
    <s v="1238 E Wilson Ave #206"/>
    <s v="Glendale"/>
    <x v="2"/>
    <s v="CA"/>
    <n v="91206"/>
    <x v="178"/>
    <n v="3"/>
    <n v="3"/>
    <n v="1453"/>
    <n v="8950"/>
    <n v="30"/>
    <x v="195"/>
    <x v="210"/>
    <n v="0"/>
    <n v="0"/>
    <n v="1"/>
    <n v="0"/>
    <n v="0"/>
    <n v="0"/>
    <n v="1991"/>
    <n v="8"/>
    <n v="400"/>
    <n v="34.147756399999999"/>
    <n v="-118.2379061"/>
  </r>
  <r>
    <s v="Townhouse"/>
    <s v="211 E California Ave Unit A-4"/>
    <s v="Glendale"/>
    <x v="2"/>
    <s v="CA"/>
    <n v="91206"/>
    <x v="179"/>
    <n v="1"/>
    <n v="1"/>
    <n v="617"/>
    <n v="25790"/>
    <n v="62"/>
    <x v="196"/>
    <x v="211"/>
    <n v="0"/>
    <n v="0"/>
    <n v="1"/>
    <n v="0"/>
    <n v="0"/>
    <n v="0"/>
    <n v="1959"/>
    <n v="211"/>
    <n v="270"/>
    <n v="34.150106100000002"/>
    <n v="-118.25316479999999"/>
  </r>
  <r>
    <s v="Townhouse"/>
    <s v="219 N Adams St #7"/>
    <s v="Glendale"/>
    <x v="2"/>
    <s v="CA"/>
    <n v="91206"/>
    <x v="180"/>
    <n v="2"/>
    <n v="2.5"/>
    <n v="964"/>
    <n v="7296"/>
    <n v="30"/>
    <x v="197"/>
    <x v="212"/>
    <n v="0"/>
    <n v="0"/>
    <n v="1"/>
    <n v="0"/>
    <n v="0"/>
    <n v="0"/>
    <n v="1991"/>
    <n v="14"/>
    <n v="225"/>
    <n v="34.148821400000003"/>
    <n v="-118.24229200000001"/>
  </r>
  <r>
    <s v="Townhouse"/>
    <s v="222 Monterey Rd #1406"/>
    <s v="Glendale"/>
    <x v="2"/>
    <s v="CA"/>
    <n v="91206"/>
    <x v="70"/>
    <n v="3"/>
    <n v="3"/>
    <n v="2171"/>
    <n v="38225"/>
    <n v="39"/>
    <x v="198"/>
    <x v="213"/>
    <n v="0"/>
    <n v="0"/>
    <n v="1"/>
    <n v="0"/>
    <n v="0"/>
    <n v="0"/>
    <n v="1982"/>
    <n v="64"/>
    <n v="970"/>
    <n v="34.157131399999997"/>
    <n v="-118.25289069999999"/>
  </r>
  <r>
    <s v="Townhouse"/>
    <s v="222 Monterey Rd #202"/>
    <s v="Glendale"/>
    <x v="2"/>
    <s v="CA"/>
    <n v="91206"/>
    <x v="129"/>
    <n v="3"/>
    <n v="2.5"/>
    <n v="2171"/>
    <n v="38225"/>
    <n v="39"/>
    <x v="198"/>
    <x v="214"/>
    <n v="0"/>
    <n v="0"/>
    <n v="1"/>
    <n v="0"/>
    <n v="0"/>
    <n v="0"/>
    <n v="1982"/>
    <n v="2"/>
    <n v="970"/>
    <n v="34.157131399999997"/>
    <n v="-118.25289069999999"/>
  </r>
  <r>
    <s v="Townhouse"/>
    <s v="315 N Louise St #306"/>
    <s v="Glendale"/>
    <x v="2"/>
    <s v="CA"/>
    <n v="91206"/>
    <x v="181"/>
    <n v="1"/>
    <n v="1"/>
    <n v="594"/>
    <n v="19086"/>
    <n v="60"/>
    <x v="199"/>
    <x v="215"/>
    <n v="0"/>
    <n v="0"/>
    <n v="1"/>
    <n v="0"/>
    <n v="0"/>
    <n v="0"/>
    <n v="1961"/>
    <n v="87"/>
    <n v="270"/>
    <n v="34.150362999999999"/>
    <n v="-118.2529364"/>
  </r>
  <r>
    <s v="Townhouse"/>
    <s v="315 N Louise St #310"/>
    <s v="Glendale"/>
    <x v="2"/>
    <s v="CA"/>
    <n v="91206"/>
    <x v="182"/>
    <n v="1"/>
    <n v="1"/>
    <n v="636"/>
    <n v="19086"/>
    <n v="60"/>
    <x v="199"/>
    <x v="216"/>
    <n v="0"/>
    <n v="0"/>
    <n v="1"/>
    <n v="0"/>
    <n v="0"/>
    <n v="0"/>
    <n v="1961"/>
    <n v="43"/>
    <n v="270"/>
    <n v="34.150362999999999"/>
    <n v="-118.2529364"/>
  </r>
  <r>
    <s v="Townhouse"/>
    <s v="444 Piedmont Ave #326"/>
    <s v="Glendale"/>
    <x v="2"/>
    <s v="CA"/>
    <n v="91206"/>
    <x v="97"/>
    <n v="2"/>
    <n v="2"/>
    <n v="1141"/>
    <n v="87426"/>
    <n v="46"/>
    <x v="200"/>
    <x v="217"/>
    <n v="0"/>
    <n v="0"/>
    <n v="1"/>
    <n v="0"/>
    <n v="0"/>
    <n v="0"/>
    <n v="1975"/>
    <n v="1"/>
    <n v="385"/>
    <n v="34.153418899999998"/>
    <n v="-118.24069299999999"/>
  </r>
  <r>
    <s v="Townhouse"/>
    <s v="500 Jackson Pl #108"/>
    <s v="Glendale"/>
    <x v="2"/>
    <s v="CA"/>
    <n v="91206"/>
    <x v="112"/>
    <n v="2"/>
    <n v="2"/>
    <n v="999"/>
    <n v="45547"/>
    <n v="48"/>
    <x v="201"/>
    <x v="218"/>
    <n v="0"/>
    <n v="0"/>
    <n v="1"/>
    <n v="0"/>
    <n v="0"/>
    <n v="0"/>
    <n v="1973"/>
    <n v="11"/>
    <n v="350"/>
    <n v="34.155662200000002"/>
    <n v="-118.2496472"/>
  </r>
  <r>
    <s v="Townhouse"/>
    <s v="536 N Maryland Ave #4"/>
    <s v="Glendale"/>
    <x v="2"/>
    <s v="CA"/>
    <n v="91206"/>
    <x v="183"/>
    <n v="2"/>
    <n v="2.5"/>
    <n v="1130"/>
    <n v="7199"/>
    <n v="12"/>
    <x v="202"/>
    <x v="219"/>
    <n v="0"/>
    <n v="0"/>
    <n v="1"/>
    <n v="0"/>
    <n v="0"/>
    <n v="0"/>
    <n v="2009"/>
    <n v="35"/>
    <n v="200"/>
    <n v="34.154261499999997"/>
    <n v="-118.2534161"/>
  </r>
  <r>
    <s v="Townhouse"/>
    <s v="620 N Kenwood St #306"/>
    <s v="Glendale"/>
    <x v="2"/>
    <s v="CA"/>
    <n v="91206"/>
    <x v="184"/>
    <n v="2"/>
    <n v="2"/>
    <n v="1070"/>
    <n v="31299"/>
    <n v="47"/>
    <x v="203"/>
    <x v="220"/>
    <n v="0"/>
    <n v="0"/>
    <n v="1"/>
    <n v="0"/>
    <n v="0"/>
    <n v="0"/>
    <n v="1974"/>
    <n v="26"/>
    <n v="350"/>
    <n v="34.155659700000001"/>
    <n v="-118.2509676"/>
  </r>
  <r>
    <s v="Single Family Residential"/>
    <s v="1108 Trafalger Dr"/>
    <s v="Glendale"/>
    <x v="2"/>
    <s v="CA"/>
    <n v="91207"/>
    <x v="15"/>
    <n v="5"/>
    <n v="3.5"/>
    <n v="3935"/>
    <n v="16329"/>
    <n v="36"/>
    <x v="204"/>
    <x v="221"/>
    <n v="1"/>
    <n v="0"/>
    <n v="1"/>
    <n v="0"/>
    <n v="0"/>
    <n v="0"/>
    <n v="1985"/>
    <n v="96"/>
    <n v="63"/>
    <n v="34.172591300000001"/>
    <n v="-118.23772339999999"/>
  </r>
  <r>
    <s v="Townhouse"/>
    <s v="1130 Campbell St #107"/>
    <s v="Glendale"/>
    <x v="2"/>
    <s v="CA"/>
    <n v="91207"/>
    <x v="129"/>
    <n v="2"/>
    <n v="2.5"/>
    <n v="1540"/>
    <n v="14549"/>
    <n v="11"/>
    <x v="205"/>
    <x v="222"/>
    <n v="0"/>
    <n v="0"/>
    <n v="1"/>
    <n v="0"/>
    <n v="0"/>
    <n v="0"/>
    <n v="2010"/>
    <n v="1"/>
    <n v="300"/>
    <n v="34.162641000000001"/>
    <n v="-118.250682"/>
  </r>
  <r>
    <s v="Townhouse"/>
    <s v="1137 N Louise St #8"/>
    <s v="Glendale"/>
    <x v="2"/>
    <s v="CA"/>
    <n v="91207"/>
    <x v="135"/>
    <n v="2"/>
    <n v="2.5"/>
    <n v="1176"/>
    <n v="7746"/>
    <n v="32"/>
    <x v="206"/>
    <x v="223"/>
    <n v="0"/>
    <n v="0"/>
    <n v="1"/>
    <n v="0"/>
    <n v="0"/>
    <n v="0"/>
    <n v="1989"/>
    <n v="26"/>
    <n v="370"/>
    <n v="34.162842699999999"/>
    <n v="-118.25307340000001"/>
  </r>
  <r>
    <s v="Single Family Residential"/>
    <s v="1326 San Luis Rey Dr"/>
    <s v="Glendale"/>
    <x v="2"/>
    <s v="CA"/>
    <n v="91208"/>
    <x v="132"/>
    <n v="3"/>
    <n v="2"/>
    <n v="2277"/>
    <n v="18212"/>
    <n v="93"/>
    <x v="207"/>
    <x v="224"/>
    <n v="1"/>
    <n v="0"/>
    <n v="1"/>
    <n v="0"/>
    <n v="0"/>
    <n v="0"/>
    <n v="1928"/>
    <n v="14"/>
    <m/>
    <n v="34.180418400000001"/>
    <n v="-118.23879700000001"/>
  </r>
  <r>
    <s v="Single Family Residential"/>
    <s v="1417 Mildine Dr"/>
    <s v="Glendale"/>
    <x v="2"/>
    <s v="CA"/>
    <n v="91208"/>
    <x v="70"/>
    <n v="3"/>
    <n v="2.5"/>
    <n v="2013"/>
    <n v="6743"/>
    <n v="58"/>
    <x v="208"/>
    <x v="225"/>
    <n v="1"/>
    <n v="0"/>
    <n v="1"/>
    <n v="0"/>
    <n v="0"/>
    <n v="0"/>
    <n v="1963"/>
    <n v="23"/>
    <m/>
    <n v="34.204336300000001"/>
    <n v="-118.2366498"/>
  </r>
  <r>
    <s v="Single Family Residential"/>
    <s v="1821 Coro Ter"/>
    <s v="Glendale"/>
    <x v="2"/>
    <s v="CA"/>
    <n v="91208"/>
    <x v="2"/>
    <n v="3"/>
    <n v="3"/>
    <n v="1658"/>
    <n v="8180"/>
    <n v="67"/>
    <x v="209"/>
    <x v="226"/>
    <n v="1"/>
    <n v="0"/>
    <n v="1"/>
    <n v="0"/>
    <n v="0"/>
    <n v="0"/>
    <n v="1954"/>
    <n v="25"/>
    <m/>
    <n v="34.181085799999998"/>
    <n v="-118.224588"/>
  </r>
  <r>
    <s v="Single Family Residential"/>
    <s v="1829 Kirkby Rd"/>
    <s v="Glendale"/>
    <x v="2"/>
    <s v="CA"/>
    <n v="91208"/>
    <x v="79"/>
    <n v="2"/>
    <n v="2"/>
    <n v="1128"/>
    <n v="15599"/>
    <n v="109"/>
    <x v="210"/>
    <x v="227"/>
    <n v="1"/>
    <n v="0"/>
    <n v="1"/>
    <n v="0"/>
    <n v="0"/>
    <n v="0"/>
    <n v="1912"/>
    <n v="10"/>
    <m/>
    <n v="34.171679699999999"/>
    <n v="-118.2252733"/>
  </r>
  <r>
    <s v="Single Family Residential"/>
    <s v="1830 Hillside Dr"/>
    <s v="Glendale"/>
    <x v="2"/>
    <s v="CA"/>
    <n v="91208"/>
    <x v="89"/>
    <n v="2"/>
    <n v="2"/>
    <n v="1460"/>
    <n v="5136"/>
    <n v="85"/>
    <x v="211"/>
    <x v="228"/>
    <n v="1"/>
    <n v="0"/>
    <n v="1"/>
    <n v="0"/>
    <n v="0"/>
    <n v="0"/>
    <n v="1936"/>
    <n v="20"/>
    <m/>
    <n v="34.177019299999998"/>
    <n v="-118.2242225"/>
  </r>
  <r>
    <s v="Single Family Residential"/>
    <s v="2320 Via Saldivar St"/>
    <s v="Glendale"/>
    <x v="2"/>
    <s v="CA"/>
    <n v="91208"/>
    <x v="185"/>
    <n v="3"/>
    <n v="3.5"/>
    <n v="2645"/>
    <n v="21949"/>
    <n v="44"/>
    <x v="212"/>
    <x v="229"/>
    <n v="1"/>
    <n v="0"/>
    <n v="1"/>
    <n v="0"/>
    <n v="0"/>
    <n v="0"/>
    <n v="1977"/>
    <n v="42"/>
    <m/>
    <n v="34.182083599999999"/>
    <n v="-118.24037319999999"/>
  </r>
  <r>
    <s v="Single Family Residential"/>
    <s v="3216 Beaudry Ter"/>
    <s v="Glendale"/>
    <x v="2"/>
    <s v="CA"/>
    <n v="91208"/>
    <x v="186"/>
    <n v="4"/>
    <n v="4"/>
    <n v="4212"/>
    <n v="8894"/>
    <n v="46"/>
    <x v="213"/>
    <x v="230"/>
    <n v="1"/>
    <n v="0"/>
    <n v="1"/>
    <n v="0"/>
    <n v="0"/>
    <n v="0"/>
    <n v="1975"/>
    <n v="7"/>
    <m/>
    <n v="34.196224399999998"/>
    <n v="-118.24048740000001"/>
  </r>
  <r>
    <s v="Single Family Residential"/>
    <s v="3311 Beaudry Ter"/>
    <s v="Glendale"/>
    <x v="2"/>
    <s v="CA"/>
    <n v="91208"/>
    <x v="187"/>
    <n v="4"/>
    <n v="3.5"/>
    <n v="3439"/>
    <n v="21477"/>
    <n v="45"/>
    <x v="214"/>
    <x v="231"/>
    <n v="1"/>
    <n v="0"/>
    <n v="1"/>
    <n v="0"/>
    <n v="0"/>
    <n v="0"/>
    <n v="1976"/>
    <n v="13"/>
    <m/>
    <n v="34.197582799999999"/>
    <n v="-118.23888839999999"/>
  </r>
  <r>
    <s v="Single Family Residential"/>
    <s v="3339 Stephens Cir"/>
    <s v="Glendale"/>
    <x v="2"/>
    <s v="CA"/>
    <n v="91208"/>
    <x v="188"/>
    <n v="5"/>
    <n v="6"/>
    <n v="6700"/>
    <n v="7810"/>
    <n v="31"/>
    <x v="215"/>
    <x v="232"/>
    <n v="1"/>
    <n v="0"/>
    <n v="1"/>
    <n v="0"/>
    <n v="0"/>
    <n v="0"/>
    <n v="1990"/>
    <n v="217"/>
    <m/>
    <n v="34.198388899999998"/>
    <n v="-118.24318289999999"/>
  </r>
  <r>
    <s v="Single Family Residential"/>
    <s v="3815 El Lado Dr"/>
    <s v="Glendale"/>
    <x v="2"/>
    <s v="CA"/>
    <n v="91208"/>
    <x v="189"/>
    <n v="2"/>
    <n v="2"/>
    <n v="1918"/>
    <n v="14877"/>
    <n v="70"/>
    <x v="216"/>
    <x v="233"/>
    <n v="1"/>
    <n v="0"/>
    <n v="1"/>
    <n v="0"/>
    <n v="0"/>
    <n v="0"/>
    <n v="1951"/>
    <n v="10"/>
    <m/>
    <n v="34.217376700000003"/>
    <n v="-118.2506751"/>
  </r>
  <r>
    <s v="Single Family Residential"/>
    <s v="933 Calle La Primavera"/>
    <s v="Glendale"/>
    <x v="2"/>
    <s v="CA"/>
    <n v="91208"/>
    <x v="190"/>
    <n v="3"/>
    <n v="2.5"/>
    <n v="2268"/>
    <n v="6196"/>
    <n v="29"/>
    <x v="217"/>
    <x v="234"/>
    <n v="1"/>
    <n v="0"/>
    <n v="1"/>
    <n v="0"/>
    <n v="0"/>
    <n v="0"/>
    <n v="1992"/>
    <n v="26"/>
    <n v="167"/>
    <n v="34.164202099999997"/>
    <n v="-118.21549539999999"/>
  </r>
  <r>
    <s v="Townhouse"/>
    <s v="1918 Caminito De La Valle"/>
    <s v="Glendale"/>
    <x v="2"/>
    <s v="CA"/>
    <n v="91208"/>
    <x v="55"/>
    <n v="3"/>
    <n v="2.5"/>
    <n v="2146"/>
    <n v="2443"/>
    <n v="31"/>
    <x v="218"/>
    <x v="235"/>
    <n v="0"/>
    <n v="0"/>
    <n v="1"/>
    <n v="0"/>
    <n v="0"/>
    <n v="0"/>
    <n v="1990"/>
    <n v="8"/>
    <n v="557"/>
    <n v="34.167055300000001"/>
    <n v="-118.2149477"/>
  </r>
  <r>
    <s v="Townhouse"/>
    <s v="1935 Alpha Rd #342"/>
    <s v="Glendale"/>
    <x v="2"/>
    <s v="CA"/>
    <n v="91208"/>
    <x v="191"/>
    <n v="1"/>
    <n v="1"/>
    <n v="689"/>
    <n v="219128"/>
    <n v="52"/>
    <x v="219"/>
    <x v="236"/>
    <n v="0"/>
    <n v="0"/>
    <n v="1"/>
    <n v="0"/>
    <n v="0"/>
    <n v="0"/>
    <n v="1969"/>
    <n v="14"/>
    <n v="435"/>
    <n v="34.188904800000003"/>
    <n v="-118.2207271"/>
  </r>
  <r>
    <s v="Single Family Residential"/>
    <s v="4001 Boston Ave"/>
    <s v="Glendale"/>
    <x v="2"/>
    <s v="CA"/>
    <n v="91214"/>
    <x v="192"/>
    <n v="3"/>
    <n v="2"/>
    <n v="1277"/>
    <n v="12161"/>
    <n v="67"/>
    <x v="220"/>
    <x v="237"/>
    <n v="1"/>
    <n v="0"/>
    <n v="1"/>
    <n v="0"/>
    <n v="0"/>
    <n v="0"/>
    <n v="1954"/>
    <n v="1"/>
    <m/>
    <n v="34.229132999999997"/>
    <n v="-118.2621412"/>
  </r>
  <r>
    <s v="Townhouse"/>
    <s v="2809 Montrose Ave #11"/>
    <s v="Glendale"/>
    <x v="2"/>
    <s v="CA"/>
    <n v="91214"/>
    <x v="193"/>
    <n v="2"/>
    <n v="3"/>
    <n v="1288"/>
    <n v="18220"/>
    <n v="40"/>
    <x v="221"/>
    <x v="238"/>
    <n v="0"/>
    <n v="0"/>
    <n v="1"/>
    <n v="0"/>
    <n v="0"/>
    <n v="0"/>
    <n v="1981"/>
    <n v="1"/>
    <n v="300"/>
    <n v="34.216830700000003"/>
    <n v="-118.2404646"/>
  </r>
  <r>
    <s v="Townhouse"/>
    <s v="2850 Montrose Ave #6"/>
    <s v="Glendale"/>
    <x v="2"/>
    <s v="CA"/>
    <n v="91214"/>
    <x v="194"/>
    <n v="3"/>
    <n v="3"/>
    <n v="1451"/>
    <n v="12072"/>
    <n v="39"/>
    <x v="222"/>
    <x v="239"/>
    <n v="0"/>
    <n v="0"/>
    <n v="1"/>
    <n v="0"/>
    <n v="0"/>
    <n v="0"/>
    <n v="1982"/>
    <n v="18"/>
    <n v="450"/>
    <n v="34.216591100000002"/>
    <n v="-118.24174379999999"/>
  </r>
  <r>
    <s v="Townhouse"/>
    <s v="2905 Montrose Ave #313"/>
    <s v="Glendale"/>
    <x v="2"/>
    <s v="CA"/>
    <n v="91214"/>
    <x v="135"/>
    <n v="2"/>
    <n v="2"/>
    <n v="1020"/>
    <n v="65053"/>
    <n v="33"/>
    <x v="223"/>
    <x v="240"/>
    <n v="0"/>
    <n v="0"/>
    <n v="1"/>
    <n v="0"/>
    <n v="0"/>
    <n v="0"/>
    <n v="1988"/>
    <n v="20"/>
    <n v="369"/>
    <n v="34.217849800000003"/>
    <n v="-118.24222349999999"/>
  </r>
  <r>
    <s v="Townhouse"/>
    <s v="3220 Altura Ave #112"/>
    <s v="Glendale"/>
    <x v="2"/>
    <s v="CA"/>
    <n v="91214"/>
    <x v="195"/>
    <n v="1"/>
    <n v="1"/>
    <n v="630"/>
    <n v="12072"/>
    <n v="44"/>
    <x v="224"/>
    <x v="241"/>
    <n v="0"/>
    <n v="0"/>
    <n v="1"/>
    <n v="0"/>
    <n v="0"/>
    <n v="0"/>
    <n v="1977"/>
    <n v="158"/>
    <n v="292"/>
    <n v="34.225059999999999"/>
    <n v="-118.24948000000001"/>
  </r>
  <r>
    <s v="Townhouse"/>
    <s v="1651 237th St Unit B"/>
    <s v="Harbor City"/>
    <x v="4"/>
    <s v="CA"/>
    <n v="90710"/>
    <x v="196"/>
    <n v="2"/>
    <n v="1.5"/>
    <n v="1075"/>
    <n v="147254"/>
    <n v="48"/>
    <x v="225"/>
    <x v="242"/>
    <n v="0"/>
    <n v="0"/>
    <n v="0"/>
    <n v="0"/>
    <n v="1"/>
    <n v="0"/>
    <n v="1973"/>
    <n v="24"/>
    <n v="325"/>
    <n v="33.811095000000002"/>
    <n v="-118.308088"/>
  </r>
  <r>
    <s v="Townhouse"/>
    <s v="23624 Western Ave Unit C"/>
    <s v="Harbor City"/>
    <x v="4"/>
    <s v="CA"/>
    <n v="90710"/>
    <x v="197"/>
    <n v="2"/>
    <n v="1.5"/>
    <n v="1075"/>
    <n v="12072"/>
    <n v="48"/>
    <x v="226"/>
    <x v="243"/>
    <n v="0"/>
    <n v="0"/>
    <n v="0"/>
    <n v="0"/>
    <n v="1"/>
    <n v="0"/>
    <n v="1973"/>
    <n v="8"/>
    <n v="325"/>
    <n v="33.811084899999997"/>
    <n v="-118.3080854"/>
  </r>
  <r>
    <s v="Townhouse"/>
    <s v="204 Lime St #7"/>
    <s v="Inglewood"/>
    <x v="4"/>
    <s v="CA"/>
    <n v="90301"/>
    <x v="198"/>
    <n v="2"/>
    <n v="2"/>
    <n v="1011"/>
    <n v="7998"/>
    <n v="39"/>
    <x v="227"/>
    <x v="244"/>
    <n v="0"/>
    <n v="0"/>
    <n v="0"/>
    <n v="0"/>
    <n v="1"/>
    <n v="0"/>
    <n v="1982"/>
    <n v="32"/>
    <n v="507.5"/>
    <n v="33.957647100000003"/>
    <n v="-118.35767730000001"/>
  </r>
  <r>
    <s v="Townhouse"/>
    <s v="415 W Regent St #4"/>
    <s v="Inglewood"/>
    <x v="4"/>
    <s v="CA"/>
    <n v="90301"/>
    <x v="199"/>
    <n v="3"/>
    <n v="3"/>
    <n v="1550"/>
    <n v="19960"/>
    <n v="14"/>
    <x v="228"/>
    <x v="245"/>
    <n v="0"/>
    <n v="0"/>
    <n v="0"/>
    <n v="0"/>
    <n v="1"/>
    <n v="0"/>
    <n v="2007"/>
    <n v="17"/>
    <n v="400"/>
    <n v="33.964615600000002"/>
    <n v="-118.362471"/>
  </r>
  <r>
    <s v="Townhouse"/>
    <s v="4851 W 98th St"/>
    <s v="Inglewood"/>
    <x v="4"/>
    <s v="CA"/>
    <n v="90301"/>
    <x v="200"/>
    <n v="8"/>
    <n v="2.5"/>
    <n v="1265"/>
    <n v="4484"/>
    <n v="90"/>
    <x v="229"/>
    <x v="246"/>
    <n v="0"/>
    <n v="0"/>
    <n v="0"/>
    <n v="0"/>
    <n v="1"/>
    <n v="0"/>
    <n v="1931"/>
    <n v="2"/>
    <n v="507.5"/>
    <n v="33.947478400000001"/>
    <n v="-118.3632357"/>
  </r>
  <r>
    <s v="Townhouse"/>
    <s v="619 W Arbor Vitae St"/>
    <s v="Inglewood"/>
    <x v="4"/>
    <s v="CA"/>
    <n v="90301"/>
    <x v="201"/>
    <n v="2"/>
    <n v="2"/>
    <n v="1252"/>
    <n v="4388"/>
    <n v="72"/>
    <x v="230"/>
    <x v="247"/>
    <n v="0"/>
    <n v="0"/>
    <n v="0"/>
    <n v="0"/>
    <n v="1"/>
    <n v="0"/>
    <n v="1949"/>
    <n v="30"/>
    <n v="507.5"/>
    <n v="33.952898099999999"/>
    <n v="-118.3665797"/>
  </r>
  <r>
    <s v="Single Family Residential"/>
    <s v="624 W Beach Ave"/>
    <s v="Inglewood"/>
    <x v="4"/>
    <s v="CA"/>
    <n v="90302"/>
    <x v="202"/>
    <n v="4"/>
    <n v="3"/>
    <n v="1470"/>
    <n v="4390"/>
    <n v="72"/>
    <x v="231"/>
    <x v="248"/>
    <n v="1"/>
    <n v="0"/>
    <n v="0"/>
    <n v="0"/>
    <n v="1"/>
    <n v="0"/>
    <n v="1949"/>
    <n v="52"/>
    <m/>
    <n v="33.970620400000001"/>
    <n v="-118.3621514"/>
  </r>
  <r>
    <s v="Single Family Residential"/>
    <s v="629 W Ellis Ave"/>
    <s v="Inglewood"/>
    <x v="4"/>
    <s v="CA"/>
    <n v="90302"/>
    <x v="114"/>
    <n v="3"/>
    <n v="1"/>
    <n v="1022"/>
    <n v="6994"/>
    <n v="77"/>
    <x v="232"/>
    <x v="249"/>
    <n v="1"/>
    <n v="0"/>
    <n v="0"/>
    <n v="0"/>
    <n v="1"/>
    <n v="0"/>
    <n v="1944"/>
    <n v="3"/>
    <m/>
    <n v="33.9791946"/>
    <n v="-118.3696384"/>
  </r>
  <r>
    <s v="Townhouse"/>
    <s v="530 Evergreen St #7"/>
    <s v="Inglewood"/>
    <x v="4"/>
    <s v="CA"/>
    <n v="90302"/>
    <x v="203"/>
    <n v="2"/>
    <n v="2"/>
    <n v="976"/>
    <n v="18729"/>
    <n v="60"/>
    <x v="233"/>
    <x v="250"/>
    <n v="0"/>
    <n v="0"/>
    <n v="0"/>
    <n v="0"/>
    <n v="1"/>
    <n v="0"/>
    <n v="1961"/>
    <n v="5"/>
    <n v="270"/>
    <n v="33.975440200000001"/>
    <n v="-118.36837800000001"/>
  </r>
  <r>
    <s v="Townhouse"/>
    <s v="614 Venice Way #211"/>
    <s v="Inglewood"/>
    <x v="4"/>
    <s v="CA"/>
    <n v="90302"/>
    <x v="104"/>
    <n v="2"/>
    <n v="2"/>
    <n v="1019"/>
    <n v="28711"/>
    <n v="31"/>
    <x v="234"/>
    <x v="251"/>
    <n v="0"/>
    <n v="0"/>
    <n v="0"/>
    <n v="0"/>
    <n v="1"/>
    <n v="0"/>
    <n v="1990"/>
    <n v="7"/>
    <n v="300"/>
    <n v="33.970249699999997"/>
    <n v="-118.3650732"/>
  </r>
  <r>
    <s v="Townhouse"/>
    <s v="730 Cory Dr #19"/>
    <s v="Inglewood"/>
    <x v="4"/>
    <s v="CA"/>
    <n v="90302"/>
    <x v="165"/>
    <n v="2"/>
    <n v="2.5"/>
    <n v="1148"/>
    <n v="40075"/>
    <n v="38"/>
    <x v="235"/>
    <x v="252"/>
    <n v="0"/>
    <n v="0"/>
    <n v="0"/>
    <n v="0"/>
    <n v="1"/>
    <n v="0"/>
    <n v="1983"/>
    <n v="56"/>
    <n v="305"/>
    <n v="33.969578800000001"/>
    <n v="-118.36815470000001"/>
  </r>
  <r>
    <s v="Townhouse"/>
    <s v="800 Glenway Dr #116"/>
    <s v="Inglewood"/>
    <x v="4"/>
    <s v="CA"/>
    <n v="90302"/>
    <x v="204"/>
    <n v="2"/>
    <n v="2.5"/>
    <n v="1034"/>
    <n v="19028"/>
    <n v="31"/>
    <x v="236"/>
    <x v="253"/>
    <n v="0"/>
    <n v="0"/>
    <n v="0"/>
    <n v="0"/>
    <n v="1"/>
    <n v="0"/>
    <n v="1990"/>
    <n v="17"/>
    <n v="290"/>
    <n v="33.969738399999997"/>
    <n v="-118.3667454"/>
  </r>
  <r>
    <s v="Townhouse"/>
    <s v="855 Victor Ave #203"/>
    <s v="Inglewood"/>
    <x v="4"/>
    <s v="CA"/>
    <n v="90302"/>
    <x v="205"/>
    <n v="2"/>
    <n v="2"/>
    <n v="957"/>
    <n v="50066"/>
    <n v="57"/>
    <x v="237"/>
    <x v="254"/>
    <n v="0"/>
    <n v="0"/>
    <n v="0"/>
    <n v="0"/>
    <n v="1"/>
    <n v="0"/>
    <n v="1964"/>
    <n v="39"/>
    <n v="244"/>
    <n v="33.972904800000002"/>
    <n v="-118.36664140000001"/>
  </r>
  <r>
    <s v="Single Family Residential"/>
    <s v="2948 Piedmont Ave"/>
    <s v="La Crescenta"/>
    <x v="2"/>
    <s v="CA"/>
    <n v="91214"/>
    <x v="114"/>
    <n v="2"/>
    <n v="1.5"/>
    <n v="1400"/>
    <n v="4556"/>
    <n v="92"/>
    <x v="238"/>
    <x v="255"/>
    <n v="1"/>
    <n v="0"/>
    <n v="1"/>
    <n v="0"/>
    <n v="0"/>
    <n v="0"/>
    <n v="1929"/>
    <n v="48"/>
    <m/>
    <n v="34.215742800000001"/>
    <n v="-118.2435876"/>
  </r>
  <r>
    <s v="Single Family Residential"/>
    <s v="3725 Montrose Ave"/>
    <s v="La Crescenta"/>
    <x v="2"/>
    <s v="CA"/>
    <n v="91214"/>
    <x v="145"/>
    <n v="2"/>
    <n v="1"/>
    <n v="1056"/>
    <n v="5286"/>
    <n v="73"/>
    <x v="239"/>
    <x v="256"/>
    <n v="1"/>
    <n v="0"/>
    <n v="1"/>
    <n v="0"/>
    <n v="0"/>
    <n v="0"/>
    <n v="1948"/>
    <n v="11"/>
    <m/>
    <n v="34.2289222"/>
    <n v="-118.26026830000001"/>
  </r>
  <r>
    <s v="Single Family Residential"/>
    <s v="5124 Daver Ave"/>
    <s v="La Crescenta"/>
    <x v="2"/>
    <s v="CA"/>
    <n v="91214"/>
    <x v="31"/>
    <n v="4"/>
    <n v="2"/>
    <n v="1624"/>
    <n v="8444"/>
    <n v="59"/>
    <x v="240"/>
    <x v="257"/>
    <n v="1"/>
    <n v="0"/>
    <n v="1"/>
    <n v="0"/>
    <n v="0"/>
    <n v="0"/>
    <n v="1962"/>
    <n v="32"/>
    <m/>
    <n v="34.240850600000002"/>
    <n v="-118.2477057"/>
  </r>
  <r>
    <s v="Townhouse"/>
    <s v="2850 Montrose Ave #16"/>
    <s v="La Crescenta"/>
    <x v="2"/>
    <s v="CA"/>
    <n v="91214"/>
    <x v="206"/>
    <n v="3"/>
    <n v="3"/>
    <n v="1464"/>
    <n v="31225"/>
    <n v="39"/>
    <x v="222"/>
    <x v="258"/>
    <n v="0"/>
    <n v="0"/>
    <n v="1"/>
    <n v="0"/>
    <n v="0"/>
    <n v="0"/>
    <n v="1982"/>
    <n v="5"/>
    <n v="450"/>
    <n v="34.216591100000002"/>
    <n v="-118.24174379999999"/>
  </r>
  <r>
    <s v="Single Family Residential"/>
    <s v="1712 242nd Pl"/>
    <s v="Lomita"/>
    <x v="4"/>
    <s v="CA"/>
    <n v="90717"/>
    <x v="207"/>
    <n v="3"/>
    <n v="2"/>
    <n v="1126"/>
    <n v="6751"/>
    <n v="67"/>
    <x v="241"/>
    <x v="259"/>
    <n v="1"/>
    <n v="0"/>
    <n v="0"/>
    <n v="0"/>
    <n v="1"/>
    <n v="0"/>
    <n v="1954"/>
    <n v="13"/>
    <m/>
    <n v="33.804713700000001"/>
    <n v="-118.3082263"/>
  </r>
  <r>
    <s v="Single Family Residential"/>
    <s v="2416 247th St"/>
    <s v="Lomita"/>
    <x v="4"/>
    <s v="CA"/>
    <n v="90717"/>
    <x v="135"/>
    <n v="2"/>
    <n v="2.5"/>
    <n v="819"/>
    <n v="4831"/>
    <n v="68"/>
    <x v="242"/>
    <x v="260"/>
    <n v="1"/>
    <n v="0"/>
    <n v="0"/>
    <n v="0"/>
    <n v="1"/>
    <n v="0"/>
    <n v="1953"/>
    <n v="16"/>
    <m/>
    <n v="33.800422300000001"/>
    <n v="-118.3261385"/>
  </r>
  <r>
    <s v="Single Family Residential"/>
    <s v="24626 Padron Pl"/>
    <s v="Lomita"/>
    <x v="4"/>
    <s v="CA"/>
    <n v="90717"/>
    <x v="208"/>
    <n v="3"/>
    <n v="2"/>
    <n v="1470"/>
    <n v="4992"/>
    <n v="63"/>
    <x v="243"/>
    <x v="261"/>
    <n v="1"/>
    <n v="0"/>
    <n v="0"/>
    <n v="0"/>
    <n v="1"/>
    <n v="0"/>
    <n v="1958"/>
    <n v="5"/>
    <m/>
    <n v="33.80153"/>
    <n v="-118.31247329999999"/>
  </r>
  <r>
    <s v="Townhouse"/>
    <s v="3641 Kalsman Dr #2"/>
    <s v="Los Angeles"/>
    <x v="4"/>
    <s v="CA"/>
    <n v="90016"/>
    <x v="209"/>
    <n v="2"/>
    <n v="2.5"/>
    <n v="900"/>
    <n v="75049"/>
    <n v="72"/>
    <x v="244"/>
    <x v="262"/>
    <n v="0"/>
    <n v="0"/>
    <n v="0"/>
    <n v="0"/>
    <n v="1"/>
    <n v="0"/>
    <n v="1949"/>
    <n v="18"/>
    <n v="523"/>
    <n v="34.020111999999997"/>
    <n v="-118.37502600000001"/>
  </r>
  <r>
    <s v="Townhouse"/>
    <s v="5813 Bowcroft St #3"/>
    <s v="Los Angeles"/>
    <x v="4"/>
    <s v="CA"/>
    <n v="90016"/>
    <x v="210"/>
    <n v="2"/>
    <n v="1"/>
    <n v="900"/>
    <n v="83584"/>
    <n v="72"/>
    <x v="245"/>
    <x v="263"/>
    <n v="0"/>
    <n v="0"/>
    <n v="0"/>
    <n v="0"/>
    <n v="1"/>
    <n v="0"/>
    <n v="1949"/>
    <n v="54"/>
    <n v="523"/>
    <n v="34.03276590284527"/>
    <n v="-118.373408"/>
  </r>
  <r>
    <s v="Townhouse"/>
    <s v="5851 Bowcroft St #4"/>
    <s v="Los Angeles"/>
    <x v="4"/>
    <s v="CA"/>
    <n v="90016"/>
    <x v="211"/>
    <n v="2"/>
    <n v="1.5"/>
    <n v="906"/>
    <n v="80858"/>
    <n v="72"/>
    <x v="246"/>
    <x v="264"/>
    <n v="0"/>
    <n v="0"/>
    <n v="0"/>
    <n v="0"/>
    <n v="1"/>
    <n v="0"/>
    <n v="1949"/>
    <n v="24"/>
    <n v="523"/>
    <n v="34.060434897140262"/>
    <n v="-118.37438"/>
  </r>
  <r>
    <s v="Single Family Residential"/>
    <s v="10772 Westminster Ave"/>
    <s v="Los Angeles"/>
    <x v="4"/>
    <s v="CA"/>
    <n v="90034"/>
    <x v="212"/>
    <n v="4"/>
    <n v="3"/>
    <n v="2002"/>
    <n v="5200"/>
    <n v="74"/>
    <x v="247"/>
    <x v="265"/>
    <n v="1"/>
    <n v="0"/>
    <n v="0"/>
    <n v="0"/>
    <n v="1"/>
    <n v="0"/>
    <n v="1947"/>
    <n v="13"/>
    <m/>
    <n v="34.022568"/>
    <n v="-118.4129102"/>
  </r>
  <r>
    <s v="Single Family Residential"/>
    <s v="10809 Charnock Rd"/>
    <s v="Los Angeles"/>
    <x v="4"/>
    <s v="CA"/>
    <n v="90034"/>
    <x v="213"/>
    <n v="4"/>
    <n v="2.5"/>
    <n v="1629"/>
    <n v="5206"/>
    <n v="66"/>
    <x v="248"/>
    <x v="266"/>
    <n v="1"/>
    <n v="0"/>
    <n v="0"/>
    <n v="0"/>
    <n v="1"/>
    <n v="0"/>
    <n v="1955"/>
    <n v="39"/>
    <m/>
    <n v="34.0213568"/>
    <n v="-118.4126363"/>
  </r>
  <r>
    <s v="Single Family Residential"/>
    <s v="3135 Greenfield Ave"/>
    <s v="Los Angeles"/>
    <x v="4"/>
    <s v="CA"/>
    <n v="90034"/>
    <x v="214"/>
    <n v="5"/>
    <n v="5.5"/>
    <n v="3326"/>
    <n v="6443"/>
    <n v="0"/>
    <x v="249"/>
    <x v="267"/>
    <n v="1"/>
    <n v="0"/>
    <n v="0"/>
    <n v="0"/>
    <n v="1"/>
    <n v="0"/>
    <n v="2021"/>
    <n v="11"/>
    <m/>
    <n v="34.0265798"/>
    <n v="-118.4229273"/>
  </r>
  <r>
    <s v="Single Family Residential"/>
    <s v="3437 Kelton Ave"/>
    <s v="Los Angeles"/>
    <x v="4"/>
    <s v="CA"/>
    <n v="90034"/>
    <x v="215"/>
    <n v="4"/>
    <n v="3"/>
    <n v="1728"/>
    <n v="6195"/>
    <n v="82"/>
    <x v="250"/>
    <x v="268"/>
    <n v="1"/>
    <n v="0"/>
    <n v="0"/>
    <n v="0"/>
    <n v="1"/>
    <n v="0"/>
    <n v="1939"/>
    <n v="19"/>
    <m/>
    <n v="34.023164600000001"/>
    <n v="-118.4178107"/>
  </r>
  <r>
    <s v="Single Family Residential"/>
    <s v="3510 Tuller Ave"/>
    <s v="Los Angeles"/>
    <x v="4"/>
    <s v="CA"/>
    <n v="90034"/>
    <x v="216"/>
    <n v="4"/>
    <n v="3"/>
    <n v="1842"/>
    <n v="5257"/>
    <n v="69"/>
    <x v="251"/>
    <x v="269"/>
    <n v="1"/>
    <n v="0"/>
    <n v="0"/>
    <n v="0"/>
    <n v="1"/>
    <n v="0"/>
    <n v="1952"/>
    <n v="6"/>
    <m/>
    <n v="34.018574800000003"/>
    <n v="-118.4224485"/>
  </r>
  <r>
    <s v="Townhouse"/>
    <s v="11120 Queensland St Unit H60"/>
    <s v="Los Angeles"/>
    <x v="4"/>
    <s v="CA"/>
    <n v="90034"/>
    <x v="102"/>
    <n v="2"/>
    <n v="2"/>
    <n v="1261"/>
    <n v="177228"/>
    <n v="60"/>
    <x v="252"/>
    <x v="270"/>
    <n v="0"/>
    <n v="0"/>
    <n v="0"/>
    <n v="0"/>
    <n v="1"/>
    <n v="0"/>
    <n v="1961"/>
    <n v="18"/>
    <n v="625"/>
    <n v="34.023908900000002"/>
    <n v="-118.42550110000001"/>
  </r>
  <r>
    <s v="Townhouse"/>
    <s v="3636 Jasmine Ave #206"/>
    <s v="Los Angeles"/>
    <x v="4"/>
    <s v="CA"/>
    <n v="90034"/>
    <x v="30"/>
    <n v="2"/>
    <n v="2"/>
    <n v="1120"/>
    <n v="16422"/>
    <n v="13"/>
    <x v="253"/>
    <x v="271"/>
    <n v="0"/>
    <n v="0"/>
    <n v="0"/>
    <n v="0"/>
    <n v="1"/>
    <n v="0"/>
    <n v="2008"/>
    <n v="31"/>
    <n v="340"/>
    <n v="34.025345999999999"/>
    <n v="-118.40430689999999"/>
  </r>
  <r>
    <s v="Townhouse"/>
    <s v="3645 Westwood Blvd #106"/>
    <s v="Los Angeles"/>
    <x v="4"/>
    <s v="CA"/>
    <n v="90034"/>
    <x v="217"/>
    <n v="1"/>
    <n v="1"/>
    <n v="696"/>
    <n v="11947"/>
    <n v="43"/>
    <x v="254"/>
    <x v="272"/>
    <n v="0"/>
    <n v="0"/>
    <n v="0"/>
    <n v="0"/>
    <n v="1"/>
    <n v="0"/>
    <n v="1978"/>
    <n v="17"/>
    <n v="294"/>
    <n v="34.019754200000001"/>
    <n v="-118.4122484"/>
  </r>
  <r>
    <s v="Townhouse"/>
    <s v="3651 Jasmine Ave #106"/>
    <s v="Los Angeles"/>
    <x v="4"/>
    <s v="CA"/>
    <n v="90034"/>
    <x v="199"/>
    <n v="2"/>
    <n v="2"/>
    <n v="1728.5"/>
    <n v="14942"/>
    <n v="31"/>
    <x v="255"/>
    <x v="273"/>
    <n v="0"/>
    <n v="0"/>
    <n v="0"/>
    <n v="0"/>
    <n v="1"/>
    <n v="0"/>
    <n v="1990"/>
    <n v="56"/>
    <n v="317"/>
    <n v="34.024669099999997"/>
    <n v="-118.40457550000001"/>
  </r>
  <r>
    <s v="Single Family Residential"/>
    <s v="1122 S Swall Dr"/>
    <s v="Los Angeles"/>
    <x v="4"/>
    <s v="CA"/>
    <n v="90035"/>
    <x v="65"/>
    <n v="3"/>
    <n v="2"/>
    <n v="1916"/>
    <n v="5042"/>
    <n v="97"/>
    <x v="256"/>
    <x v="274"/>
    <n v="1"/>
    <n v="0"/>
    <n v="0"/>
    <n v="0"/>
    <n v="1"/>
    <n v="0"/>
    <n v="1924"/>
    <n v="32"/>
    <m/>
    <n v="34.056403600000003"/>
    <n v="-118.3854786"/>
  </r>
  <r>
    <s v="Townhouse"/>
    <s v="1100 S Clark Dr #102"/>
    <s v="Los Angeles"/>
    <x v="4"/>
    <s v="CA"/>
    <n v="90035"/>
    <x v="156"/>
    <n v="2"/>
    <n v="2.5"/>
    <n v="1575"/>
    <n v="7810"/>
    <n v="22"/>
    <x v="257"/>
    <x v="275"/>
    <n v="0"/>
    <n v="0"/>
    <n v="0"/>
    <n v="0"/>
    <n v="1"/>
    <n v="0"/>
    <n v="1999"/>
    <n v="120"/>
    <n v="746"/>
    <n v="34.056949600000003"/>
    <n v="-118.3844972"/>
  </r>
  <r>
    <s v="Townhouse"/>
    <s v="820 S Bedford St #405"/>
    <s v="Los Angeles"/>
    <x v="4"/>
    <s v="CA"/>
    <n v="90035"/>
    <x v="201"/>
    <n v="2"/>
    <n v="2.5"/>
    <n v="1247"/>
    <n v="9569"/>
    <n v="15"/>
    <x v="258"/>
    <x v="276"/>
    <n v="0"/>
    <n v="0"/>
    <n v="0"/>
    <n v="0"/>
    <n v="1"/>
    <n v="0"/>
    <n v="2006"/>
    <n v="6"/>
    <n v="380"/>
    <n v="34.06223"/>
    <n v="-118.3800237"/>
  </r>
  <r>
    <s v="Townhouse"/>
    <s v="820 S Sherbourne Dr #102"/>
    <s v="Los Angeles"/>
    <x v="4"/>
    <s v="CA"/>
    <n v="90035"/>
    <x v="218"/>
    <n v="4"/>
    <n v="2.5"/>
    <n v="1750"/>
    <n v="6000"/>
    <n v="0"/>
    <x v="259"/>
    <x v="277"/>
    <n v="0"/>
    <n v="0"/>
    <n v="0"/>
    <n v="0"/>
    <n v="1"/>
    <n v="0"/>
    <n v="2021"/>
    <n v="109"/>
    <n v="595"/>
    <n v="34.062327000000003"/>
    <n v="-118.379002"/>
  </r>
  <r>
    <s v="Townhouse"/>
    <s v="820 S Sherbourne Dr #201"/>
    <s v="Los Angeles"/>
    <x v="4"/>
    <s v="CA"/>
    <n v="90035"/>
    <x v="31"/>
    <n v="3"/>
    <n v="2.5"/>
    <n v="1550"/>
    <n v="6000"/>
    <n v="0"/>
    <x v="259"/>
    <x v="278"/>
    <n v="0"/>
    <n v="0"/>
    <n v="0"/>
    <n v="0"/>
    <n v="1"/>
    <n v="0"/>
    <n v="2021"/>
    <n v="109"/>
    <n v="595"/>
    <n v="34.062327000000003"/>
    <n v="-118.379002"/>
  </r>
  <r>
    <s v="Townhouse"/>
    <s v="820 S Sherbourne Dr #302"/>
    <s v="Los Angeles"/>
    <x v="4"/>
    <s v="CA"/>
    <n v="90035"/>
    <x v="124"/>
    <n v="4"/>
    <n v="2.5"/>
    <n v="1750"/>
    <n v="6000"/>
    <n v="0"/>
    <x v="259"/>
    <x v="279"/>
    <n v="0"/>
    <n v="0"/>
    <n v="0"/>
    <n v="0"/>
    <n v="1"/>
    <n v="0"/>
    <n v="2021"/>
    <n v="109"/>
    <n v="595"/>
    <n v="34.062327000000003"/>
    <n v="-118.379002"/>
  </r>
  <r>
    <s v="Townhouse"/>
    <s v="869 S Wooster St #309"/>
    <s v="Los Angeles"/>
    <x v="4"/>
    <s v="CA"/>
    <n v="90035"/>
    <x v="30"/>
    <n v="2"/>
    <n v="2.5"/>
    <n v="1728.5"/>
    <n v="7543"/>
    <n v="33"/>
    <x v="260"/>
    <x v="280"/>
    <n v="0"/>
    <n v="0"/>
    <n v="0"/>
    <n v="0"/>
    <n v="1"/>
    <n v="0"/>
    <n v="1988"/>
    <n v="11"/>
    <n v="744"/>
    <n v="34.061086400000001"/>
    <n v="-118.3826713"/>
  </r>
  <r>
    <s v="Townhouse"/>
    <s v="918 S Wooster St #2"/>
    <s v="Los Angeles"/>
    <x v="4"/>
    <s v="CA"/>
    <n v="90035"/>
    <x v="219"/>
    <n v="3"/>
    <n v="4.5"/>
    <n v="2762"/>
    <n v="5964"/>
    <n v="12"/>
    <x v="261"/>
    <x v="281"/>
    <n v="0"/>
    <n v="0"/>
    <n v="0"/>
    <n v="0"/>
    <n v="1"/>
    <n v="0"/>
    <n v="2009"/>
    <n v="28"/>
    <n v="582"/>
    <n v="34.060238200000001"/>
    <n v="-118.3821463"/>
  </r>
  <r>
    <s v="Townhouse"/>
    <s v="927 S Wooster St #5"/>
    <s v="Los Angeles"/>
    <x v="4"/>
    <s v="CA"/>
    <n v="90035"/>
    <x v="220"/>
    <n v="3"/>
    <n v="3.5"/>
    <n v="2785"/>
    <n v="6176"/>
    <n v="10"/>
    <x v="262"/>
    <x v="282"/>
    <n v="0"/>
    <n v="0"/>
    <n v="0"/>
    <n v="0"/>
    <n v="1"/>
    <n v="0"/>
    <n v="2011"/>
    <n v="89"/>
    <n v="677"/>
    <n v="34.059998100000001"/>
    <n v="-118.3827854"/>
  </r>
  <r>
    <s v="Single Family Residential"/>
    <s v="2856 El Roble Dr"/>
    <s v="Los Angeles"/>
    <x v="4"/>
    <s v="CA"/>
    <n v="90041"/>
    <x v="213"/>
    <n v="4"/>
    <n v="3"/>
    <n v="2897"/>
    <n v="5797"/>
    <n v="56"/>
    <x v="263"/>
    <x v="283"/>
    <n v="1"/>
    <n v="0"/>
    <n v="0"/>
    <n v="0"/>
    <n v="1"/>
    <n v="0"/>
    <n v="1965"/>
    <n v="82"/>
    <m/>
    <n v="34.138491000000002"/>
    <n v="-118.2268725"/>
  </r>
  <r>
    <s v="Townhouse"/>
    <s v="5246 Eagle Dale Ave #10"/>
    <s v="Los Angeles"/>
    <x v="4"/>
    <s v="CA"/>
    <n v="90041"/>
    <x v="221"/>
    <n v="3"/>
    <n v="2"/>
    <n v="1280"/>
    <n v="22538"/>
    <n v="37"/>
    <x v="264"/>
    <x v="284"/>
    <n v="0"/>
    <n v="0"/>
    <n v="0"/>
    <n v="0"/>
    <n v="1"/>
    <n v="0"/>
    <n v="1984"/>
    <n v="19"/>
    <n v="330"/>
    <n v="34.144128000000002"/>
    <n v="-118.22788799999999"/>
  </r>
  <r>
    <s v="Single Family Residential"/>
    <s v="5282 Thornburn St"/>
    <s v="Los Angeles"/>
    <x v="4"/>
    <s v="CA"/>
    <n v="90045"/>
    <x v="154"/>
    <n v="4"/>
    <n v="2"/>
    <n v="1508"/>
    <n v="8400"/>
    <n v="70"/>
    <x v="265"/>
    <x v="285"/>
    <n v="1"/>
    <n v="0"/>
    <n v="0"/>
    <n v="0"/>
    <n v="1"/>
    <n v="0"/>
    <n v="1951"/>
    <n v="17"/>
    <m/>
    <n v="33.970200599999998"/>
    <n v="-118.3727883"/>
  </r>
  <r>
    <s v="Single Family Residential"/>
    <s v="5314 Thornburn St"/>
    <s v="Los Angeles"/>
    <x v="4"/>
    <s v="CA"/>
    <n v="90045"/>
    <x v="222"/>
    <n v="4"/>
    <n v="4"/>
    <n v="1774"/>
    <n v="8401"/>
    <n v="71"/>
    <x v="266"/>
    <x v="286"/>
    <n v="1"/>
    <n v="0"/>
    <n v="0"/>
    <n v="0"/>
    <n v="1"/>
    <n v="0"/>
    <n v="1950"/>
    <n v="12"/>
    <m/>
    <n v="33.9706239"/>
    <n v="-118.37365560000001"/>
  </r>
  <r>
    <s v="Single Family Residential"/>
    <s v="5776 W 76th St"/>
    <s v="Los Angeles"/>
    <x v="4"/>
    <s v="CA"/>
    <n v="90045"/>
    <x v="223"/>
    <n v="3"/>
    <n v="2"/>
    <n v="2215"/>
    <n v="6234"/>
    <n v="71"/>
    <x v="267"/>
    <x v="287"/>
    <n v="1"/>
    <n v="0"/>
    <n v="0"/>
    <n v="0"/>
    <n v="1"/>
    <n v="0"/>
    <n v="1950"/>
    <n v="50"/>
    <m/>
    <n v="33.971151900000002"/>
    <n v="-118.3830593"/>
  </r>
  <r>
    <s v="Single Family Residential"/>
    <s v="6466 W 87th Pl"/>
    <s v="Los Angeles"/>
    <x v="4"/>
    <s v="CA"/>
    <n v="90045"/>
    <x v="88"/>
    <n v="3"/>
    <n v="2"/>
    <n v="1921"/>
    <n v="6333"/>
    <n v="77"/>
    <x v="268"/>
    <x v="288"/>
    <n v="1"/>
    <n v="0"/>
    <n v="0"/>
    <n v="0"/>
    <n v="1"/>
    <n v="0"/>
    <n v="1944"/>
    <n v="61"/>
    <m/>
    <n v="33.957595900000001"/>
    <n v="-118.4015455"/>
  </r>
  <r>
    <s v="Single Family Residential"/>
    <s v="6561 W 84th Pl"/>
    <s v="Los Angeles"/>
    <x v="4"/>
    <s v="CA"/>
    <n v="90045"/>
    <x v="224"/>
    <n v="4"/>
    <n v="3.5"/>
    <n v="3167"/>
    <n v="6047"/>
    <n v="77"/>
    <x v="269"/>
    <x v="289"/>
    <n v="1"/>
    <n v="0"/>
    <n v="0"/>
    <n v="0"/>
    <n v="1"/>
    <n v="0"/>
    <n v="1944"/>
    <n v="101"/>
    <n v="2"/>
    <n v="33.962232"/>
    <n v="-118.40376929999999"/>
  </r>
  <r>
    <s v="Single Family Residential"/>
    <s v="6566 W 85th St"/>
    <s v="Los Angeles"/>
    <x v="4"/>
    <s v="CA"/>
    <n v="90045"/>
    <x v="225"/>
    <n v="2"/>
    <n v="1"/>
    <n v="1157"/>
    <n v="5766"/>
    <n v="78"/>
    <x v="270"/>
    <x v="290"/>
    <n v="1"/>
    <n v="0"/>
    <n v="0"/>
    <n v="0"/>
    <n v="1"/>
    <n v="0"/>
    <n v="1943"/>
    <n v="18"/>
    <n v="2"/>
    <n v="33.960952399999996"/>
    <n v="-118.40396459999999"/>
  </r>
  <r>
    <s v="Single Family Residential"/>
    <s v="6600 W 80th Pl"/>
    <s v="Los Angeles"/>
    <x v="4"/>
    <s v="CA"/>
    <n v="90045"/>
    <x v="35"/>
    <n v="3"/>
    <n v="1"/>
    <n v="1211"/>
    <n v="5698"/>
    <n v="74"/>
    <x v="271"/>
    <x v="291"/>
    <n v="1"/>
    <n v="0"/>
    <n v="0"/>
    <n v="0"/>
    <n v="1"/>
    <n v="0"/>
    <n v="1947"/>
    <n v="14"/>
    <n v="2"/>
    <n v="33.965841099999999"/>
    <n v="-118.4047405"/>
  </r>
  <r>
    <s v="Single Family Residential"/>
    <s v="6751 Andover Ln"/>
    <s v="Los Angeles"/>
    <x v="4"/>
    <s v="CA"/>
    <n v="90045"/>
    <x v="226"/>
    <n v="5"/>
    <n v="5"/>
    <n v="3459"/>
    <n v="5500"/>
    <n v="24"/>
    <x v="272"/>
    <x v="292"/>
    <n v="1"/>
    <n v="0"/>
    <n v="0"/>
    <n v="0"/>
    <n v="1"/>
    <n v="0"/>
    <n v="1997"/>
    <n v="116"/>
    <m/>
    <n v="33.974305100000002"/>
    <n v="-118.40905359999999"/>
  </r>
  <r>
    <s v="Single Family Residential"/>
    <s v="7220 Arizona Ave"/>
    <s v="Los Angeles"/>
    <x v="4"/>
    <s v="CA"/>
    <n v="90045"/>
    <x v="227"/>
    <n v="5"/>
    <n v="2.5"/>
    <n v="3351"/>
    <n v="13652"/>
    <n v="68"/>
    <x v="273"/>
    <x v="293"/>
    <n v="1"/>
    <n v="0"/>
    <n v="0"/>
    <n v="0"/>
    <n v="1"/>
    <n v="0"/>
    <n v="1953"/>
    <n v="24"/>
    <m/>
    <n v="33.974649200000002"/>
    <n v="-118.39554339999999"/>
  </r>
  <r>
    <s v="Single Family Residential"/>
    <s v="7316 Dunfield Ave"/>
    <s v="Los Angeles"/>
    <x v="4"/>
    <s v="CA"/>
    <n v="90045"/>
    <x v="67"/>
    <n v="5"/>
    <n v="3"/>
    <n v="2732"/>
    <n v="6150"/>
    <n v="71"/>
    <x v="274"/>
    <x v="294"/>
    <n v="1"/>
    <n v="0"/>
    <n v="0"/>
    <n v="0"/>
    <n v="1"/>
    <n v="0"/>
    <n v="1950"/>
    <n v="46"/>
    <n v="2"/>
    <n v="33.975246599999998"/>
    <n v="-118.3977115"/>
  </r>
  <r>
    <s v="Single Family Residential"/>
    <s v="7350 W 85th St"/>
    <s v="Los Angeles"/>
    <x v="4"/>
    <s v="CA"/>
    <n v="90045"/>
    <x v="77"/>
    <n v="3"/>
    <n v="2.5"/>
    <n v="1809"/>
    <n v="5372"/>
    <n v="79"/>
    <x v="275"/>
    <x v="295"/>
    <n v="1"/>
    <n v="0"/>
    <n v="0"/>
    <n v="0"/>
    <n v="1"/>
    <n v="0"/>
    <n v="1942"/>
    <n v="29"/>
    <m/>
    <n v="33.9604292"/>
    <n v="-118.4242765"/>
  </r>
  <r>
    <s v="Single Family Residential"/>
    <s v="7508 W 91st St"/>
    <s v="Los Angeles"/>
    <x v="4"/>
    <s v="CA"/>
    <n v="90045"/>
    <x v="67"/>
    <n v="4"/>
    <n v="3"/>
    <n v="2438"/>
    <n v="7701"/>
    <n v="66"/>
    <x v="276"/>
    <x v="296"/>
    <n v="1"/>
    <n v="0"/>
    <n v="0"/>
    <n v="0"/>
    <n v="1"/>
    <n v="0"/>
    <n v="1955"/>
    <n v="82"/>
    <m/>
    <n v="33.954666000000003"/>
    <n v="-118.427286"/>
  </r>
  <r>
    <s v="Single Family Residential"/>
    <s v="7521 W 89th St"/>
    <s v="Los Angeles"/>
    <x v="4"/>
    <s v="CA"/>
    <n v="90045"/>
    <x v="67"/>
    <n v="5"/>
    <n v="3.5"/>
    <n v="2637"/>
    <n v="6638"/>
    <n v="63"/>
    <x v="277"/>
    <x v="297"/>
    <n v="1"/>
    <n v="0"/>
    <n v="0"/>
    <n v="0"/>
    <n v="1"/>
    <n v="0"/>
    <n v="1958"/>
    <n v="53"/>
    <m/>
    <n v="33.956505800000002"/>
    <n v="-118.4267771"/>
  </r>
  <r>
    <s v="Single Family Residential"/>
    <s v="7521 West 89th St"/>
    <s v="Los Angeles"/>
    <x v="4"/>
    <s v="CA"/>
    <n v="90045"/>
    <x v="67"/>
    <n v="5"/>
    <n v="3.5"/>
    <n v="2637"/>
    <n v="6638"/>
    <n v="63"/>
    <x v="277"/>
    <x v="297"/>
    <n v="1"/>
    <n v="0"/>
    <n v="0"/>
    <n v="0"/>
    <n v="1"/>
    <n v="0"/>
    <n v="1958"/>
    <n v="53"/>
    <m/>
    <n v="33.956505800000002"/>
    <n v="-118.4267771"/>
  </r>
  <r>
    <s v="Single Family Residential"/>
    <s v="7733 Emerson Ave"/>
    <s v="Los Angeles"/>
    <x v="4"/>
    <s v="CA"/>
    <n v="90045"/>
    <x v="91"/>
    <n v="3"/>
    <n v="1"/>
    <n v="1118"/>
    <n v="5265"/>
    <n v="73"/>
    <x v="278"/>
    <x v="298"/>
    <n v="1"/>
    <n v="0"/>
    <n v="0"/>
    <n v="0"/>
    <n v="1"/>
    <n v="0"/>
    <n v="1948"/>
    <n v="10"/>
    <n v="2"/>
    <n v="33.970519000000003"/>
    <n v="-118.407158"/>
  </r>
  <r>
    <s v="Single Family Residential"/>
    <s v="7742 Isis Ave"/>
    <s v="Los Angeles"/>
    <x v="4"/>
    <s v="CA"/>
    <n v="90045"/>
    <x v="89"/>
    <n v="4"/>
    <n v="4.5"/>
    <n v="2900"/>
    <n v="5801"/>
    <n v="71"/>
    <x v="279"/>
    <x v="299"/>
    <n v="1"/>
    <n v="0"/>
    <n v="0"/>
    <n v="0"/>
    <n v="1"/>
    <n v="0"/>
    <n v="1950"/>
    <n v="20"/>
    <m/>
    <n v="33.966457200000001"/>
    <n v="-118.3759495"/>
  </r>
  <r>
    <s v="Single Family Residential"/>
    <s v="7908 Altavan Ave"/>
    <s v="Los Angeles"/>
    <x v="4"/>
    <s v="CA"/>
    <n v="90045"/>
    <x v="168"/>
    <n v="4"/>
    <n v="3"/>
    <n v="2700"/>
    <n v="5869"/>
    <n v="11"/>
    <x v="280"/>
    <x v="300"/>
    <n v="1"/>
    <n v="0"/>
    <n v="0"/>
    <n v="0"/>
    <n v="1"/>
    <n v="0"/>
    <n v="2010"/>
    <n v="139"/>
    <m/>
    <n v="33.966116100000001"/>
    <n v="-118.4212848"/>
  </r>
  <r>
    <s v="Single Family Residential"/>
    <s v="7908 Altavan Ave"/>
    <s v="Los Angeles"/>
    <x v="4"/>
    <s v="CA"/>
    <n v="90045"/>
    <x v="168"/>
    <n v="4"/>
    <n v="3"/>
    <n v="27000"/>
    <n v="5869"/>
    <n v="11"/>
    <x v="280"/>
    <x v="301"/>
    <n v="1"/>
    <n v="0"/>
    <n v="0"/>
    <n v="0"/>
    <n v="1"/>
    <n v="0"/>
    <n v="2010"/>
    <n v="139"/>
    <m/>
    <n v="33.966116100000001"/>
    <n v="-118.4212848"/>
  </r>
  <r>
    <s v="Single Family Residential"/>
    <s v="8032 Rayford Dr"/>
    <s v="Los Angeles"/>
    <x v="4"/>
    <s v="CA"/>
    <n v="90045"/>
    <x v="18"/>
    <n v="5"/>
    <n v="4.5"/>
    <n v="4000"/>
    <n v="6862"/>
    <n v="15"/>
    <x v="281"/>
    <x v="302"/>
    <n v="1"/>
    <n v="0"/>
    <n v="0"/>
    <n v="0"/>
    <n v="1"/>
    <n v="0"/>
    <n v="2006"/>
    <n v="18"/>
    <n v="300"/>
    <n v="33.963757000000001"/>
    <n v="-118.4248673"/>
  </r>
  <r>
    <s v="Single Family Residential"/>
    <s v="8325 Campion Dr"/>
    <s v="Los Angeles"/>
    <x v="4"/>
    <s v="CA"/>
    <n v="90045"/>
    <x v="70"/>
    <n v="2"/>
    <n v="2"/>
    <n v="1049"/>
    <n v="4999"/>
    <n v="80"/>
    <x v="282"/>
    <x v="303"/>
    <n v="1"/>
    <n v="0"/>
    <n v="0"/>
    <n v="0"/>
    <n v="1"/>
    <n v="0"/>
    <n v="1941"/>
    <n v="31"/>
    <m/>
    <n v="33.962375799999997"/>
    <n v="-118.4205204"/>
  </r>
  <r>
    <s v="Single Family Residential"/>
    <s v="8326 Airlane Ave"/>
    <s v="Los Angeles"/>
    <x v="4"/>
    <s v="CA"/>
    <n v="90045"/>
    <x v="228"/>
    <n v="5"/>
    <n v="3"/>
    <n v="2638"/>
    <n v="6724"/>
    <n v="78"/>
    <x v="283"/>
    <x v="304"/>
    <n v="1"/>
    <n v="0"/>
    <n v="0"/>
    <n v="0"/>
    <n v="1"/>
    <n v="0"/>
    <n v="1943"/>
    <n v="25"/>
    <m/>
    <n v="33.962621300000002"/>
    <n v="-118.3902715"/>
  </r>
  <r>
    <s v="Single Family Residential"/>
    <s v="8341 Campion Dr"/>
    <s v="Los Angeles"/>
    <x v="4"/>
    <s v="CA"/>
    <n v="90045"/>
    <x v="229"/>
    <n v="5"/>
    <n v="3.5"/>
    <n v="2811"/>
    <n v="5458"/>
    <n v="80"/>
    <x v="284"/>
    <x v="305"/>
    <n v="1"/>
    <n v="0"/>
    <n v="0"/>
    <n v="0"/>
    <n v="1"/>
    <n v="0"/>
    <n v="1941"/>
    <n v="11"/>
    <m/>
    <n v="33.962052100000001"/>
    <n v="-118.4202274"/>
  </r>
  <r>
    <s v="Single Family Residential"/>
    <s v="8517 Flight Ave"/>
    <s v="Los Angeles"/>
    <x v="4"/>
    <s v="CA"/>
    <n v="90045"/>
    <x v="230"/>
    <n v="3"/>
    <n v="2"/>
    <n v="1401"/>
    <n v="5169"/>
    <n v="78"/>
    <x v="285"/>
    <x v="306"/>
    <n v="1"/>
    <n v="0"/>
    <n v="0"/>
    <n v="0"/>
    <n v="1"/>
    <n v="0"/>
    <n v="1943"/>
    <n v="11"/>
    <m/>
    <n v="33.961293300000001"/>
    <n v="-118.3910588"/>
  </r>
  <r>
    <s v="Townhouse"/>
    <s v="5530 Thornburn St #102"/>
    <s v="Los Angeles"/>
    <x v="4"/>
    <s v="CA"/>
    <n v="90045"/>
    <x v="231"/>
    <n v="2"/>
    <n v="2"/>
    <n v="1007"/>
    <n v="12723"/>
    <n v="42"/>
    <x v="286"/>
    <x v="307"/>
    <n v="0"/>
    <n v="0"/>
    <n v="0"/>
    <n v="0"/>
    <n v="1"/>
    <n v="0"/>
    <n v="1979"/>
    <n v="35"/>
    <n v="465"/>
    <n v="33.972531699999998"/>
    <n v="-118.3768283"/>
  </r>
  <r>
    <s v="Townhouse"/>
    <s v="7037 La Tijera Blvd Unit F101"/>
    <s v="Los Angeles"/>
    <x v="4"/>
    <s v="CA"/>
    <n v="90045"/>
    <x v="177"/>
    <n v="1"/>
    <n v="1"/>
    <n v="566"/>
    <n v="24311"/>
    <n v="30"/>
    <x v="287"/>
    <x v="308"/>
    <n v="0"/>
    <n v="0"/>
    <n v="0"/>
    <n v="0"/>
    <n v="1"/>
    <n v="0"/>
    <n v="1991"/>
    <n v="20"/>
    <n v="376"/>
    <n v="33.974663999999997"/>
    <n v="-118.375299"/>
  </r>
  <r>
    <s v="Townhouse"/>
    <s v="7100 Alvern St #203"/>
    <s v="Los Angeles"/>
    <x v="4"/>
    <s v="CA"/>
    <n v="90045"/>
    <x v="232"/>
    <n v="2"/>
    <n v="2"/>
    <n v="1130"/>
    <n v="29705"/>
    <n v="11"/>
    <x v="288"/>
    <x v="309"/>
    <n v="0"/>
    <n v="0"/>
    <n v="0"/>
    <n v="0"/>
    <n v="1"/>
    <n v="0"/>
    <n v="2010"/>
    <n v="7"/>
    <n v="425"/>
    <n v="33.974972399999999"/>
    <n v="-118.37714819999999"/>
  </r>
  <r>
    <s v="Townhouse"/>
    <s v="7110 La Tijera Blvd Unit I101"/>
    <s v="Los Angeles"/>
    <x v="4"/>
    <s v="CA"/>
    <n v="90045"/>
    <x v="191"/>
    <n v="1"/>
    <n v="1"/>
    <n v="642"/>
    <n v="23911"/>
    <n v="30"/>
    <x v="289"/>
    <x v="310"/>
    <n v="0"/>
    <n v="0"/>
    <n v="0"/>
    <n v="0"/>
    <n v="1"/>
    <n v="0"/>
    <n v="1991"/>
    <n v="18"/>
    <n v="311"/>
    <n v="34.061909968161821"/>
    <n v="-118.3755084"/>
  </r>
  <r>
    <s v="Townhouse"/>
    <s v="7110 La Tijera Blvd Unit J102"/>
    <s v="Los Angeles"/>
    <x v="4"/>
    <s v="CA"/>
    <n v="90045"/>
    <x v="112"/>
    <n v="1"/>
    <n v="1"/>
    <n v="703"/>
    <n v="23911"/>
    <n v="30"/>
    <x v="290"/>
    <x v="311"/>
    <n v="0"/>
    <n v="0"/>
    <n v="0"/>
    <n v="0"/>
    <n v="1"/>
    <n v="0"/>
    <n v="1991"/>
    <n v="19"/>
    <n v="311"/>
    <n v="33.9737571"/>
    <n v="-118.3755084"/>
  </r>
  <r>
    <s v="Townhouse"/>
    <s v="7401 S Sepulveda Blvd #113"/>
    <s v="Los Angeles"/>
    <x v="4"/>
    <s v="CA"/>
    <n v="90045"/>
    <x v="78"/>
    <n v="3"/>
    <n v="3.5"/>
    <n v="2730"/>
    <n v="50443"/>
    <n v="12"/>
    <x v="291"/>
    <x v="312"/>
    <n v="0"/>
    <n v="0"/>
    <n v="0"/>
    <n v="0"/>
    <n v="1"/>
    <n v="0"/>
    <n v="2009"/>
    <n v="143"/>
    <n v="518"/>
    <n v="33.974063999999998"/>
    <n v="-118.39482099999999"/>
  </r>
  <r>
    <s v="Single Family Residential"/>
    <s v="8968 Wonderland Ave"/>
    <s v="Los Angeles"/>
    <x v="4"/>
    <s v="CA"/>
    <n v="90046"/>
    <x v="233"/>
    <n v="3"/>
    <n v="3.5"/>
    <n v="2517"/>
    <n v="3210"/>
    <n v="29"/>
    <x v="292"/>
    <x v="313"/>
    <n v="1"/>
    <n v="0"/>
    <n v="0"/>
    <n v="0"/>
    <n v="1"/>
    <n v="0"/>
    <n v="1992"/>
    <n v="74"/>
    <m/>
    <n v="34.108156000000001"/>
    <n v="-118.38954099999999"/>
  </r>
  <r>
    <s v="Single Family Residential"/>
    <s v="9027 Wonderland Ave"/>
    <s v="Los Angeles"/>
    <x v="4"/>
    <s v="CA"/>
    <n v="90046"/>
    <x v="226"/>
    <n v="5"/>
    <n v="4.5"/>
    <n v="3951"/>
    <n v="15782"/>
    <n v="15"/>
    <x v="293"/>
    <x v="314"/>
    <n v="1"/>
    <n v="0"/>
    <n v="0"/>
    <n v="0"/>
    <n v="1"/>
    <n v="0"/>
    <n v="2006"/>
    <n v="96"/>
    <m/>
    <n v="34.107722000000003"/>
    <n v="-118.39063659999999"/>
  </r>
  <r>
    <s v="Single Family Residential"/>
    <s v="313 S La Peer Dr"/>
    <s v="Los Angeles"/>
    <x v="4"/>
    <s v="CA"/>
    <n v="90048"/>
    <x v="234"/>
    <n v="4"/>
    <n v="4.5"/>
    <n v="4168"/>
    <n v="5999"/>
    <n v="7"/>
    <x v="294"/>
    <x v="315"/>
    <n v="1"/>
    <n v="0"/>
    <n v="0"/>
    <n v="0"/>
    <n v="1"/>
    <n v="0"/>
    <n v="2014"/>
    <n v="119"/>
    <m/>
    <n v="34.073168699999997"/>
    <n v="-118.3870306"/>
  </r>
  <r>
    <s v="Single Family Residential"/>
    <s v="482 S Sherbourne Dr"/>
    <s v="Los Angeles"/>
    <x v="4"/>
    <s v="CA"/>
    <n v="90048"/>
    <x v="235"/>
    <n v="3"/>
    <n v="2.5"/>
    <n v="2056"/>
    <n v="5851"/>
    <n v="92"/>
    <x v="295"/>
    <x v="316"/>
    <n v="1"/>
    <n v="0"/>
    <n v="0"/>
    <n v="0"/>
    <n v="1"/>
    <n v="0"/>
    <n v="1929"/>
    <n v="34"/>
    <m/>
    <n v="34.069878799999998"/>
    <n v="-118.379289"/>
  </r>
  <r>
    <s v="Single Family Residential"/>
    <s v="489 S Willaman Dr"/>
    <s v="Los Angeles"/>
    <x v="4"/>
    <s v="CA"/>
    <n v="90048"/>
    <x v="236"/>
    <n v="6"/>
    <n v="6.5"/>
    <n v="4351"/>
    <n v="5267"/>
    <n v="0"/>
    <x v="296"/>
    <x v="317"/>
    <n v="1"/>
    <n v="0"/>
    <n v="0"/>
    <n v="0"/>
    <n v="1"/>
    <n v="0"/>
    <n v="2021"/>
    <n v="73"/>
    <m/>
    <n v="34.069755600000001"/>
    <n v="-118.3808724"/>
  </r>
  <r>
    <s v="Single Family Residential"/>
    <s v="6726 Colgate Ave"/>
    <s v="Los Angeles"/>
    <x v="4"/>
    <s v="CA"/>
    <n v="90048"/>
    <x v="117"/>
    <n v="3"/>
    <n v="2"/>
    <n v="1778"/>
    <n v="6047"/>
    <n v="91"/>
    <x v="297"/>
    <x v="318"/>
    <n v="1"/>
    <n v="0"/>
    <n v="0"/>
    <n v="0"/>
    <n v="1"/>
    <n v="0"/>
    <n v="1930"/>
    <n v="75"/>
    <m/>
    <n v="34.070298200000003"/>
    <n v="-118.3746371"/>
  </r>
  <r>
    <s v="Townhouse"/>
    <s v="100 S Doheny Dr #314"/>
    <s v="Los Angeles"/>
    <x v="4"/>
    <s v="CA"/>
    <n v="90048"/>
    <x v="148"/>
    <n v="1"/>
    <n v="2"/>
    <n v="840"/>
    <n v="90087"/>
    <n v="50"/>
    <x v="298"/>
    <x v="319"/>
    <n v="0"/>
    <n v="0"/>
    <n v="0"/>
    <n v="0"/>
    <n v="1"/>
    <n v="0"/>
    <n v="1971"/>
    <n v="4"/>
    <n v="850"/>
    <n v="34.074655399999997"/>
    <n v="-118.3891531"/>
  </r>
  <r>
    <s v="Townhouse"/>
    <s v="100 S Doheny Dr #702"/>
    <s v="Los Angeles"/>
    <x v="4"/>
    <s v="CA"/>
    <n v="90048"/>
    <x v="237"/>
    <n v="1"/>
    <n v="1.5"/>
    <n v="719"/>
    <n v="90087"/>
    <n v="50"/>
    <x v="298"/>
    <x v="320"/>
    <n v="0"/>
    <n v="0"/>
    <n v="0"/>
    <n v="0"/>
    <n v="1"/>
    <n v="0"/>
    <n v="1971"/>
    <n v="69"/>
    <n v="691"/>
    <n v="34.074655399999997"/>
    <n v="-118.3891531"/>
  </r>
  <r>
    <s v="Townhouse"/>
    <s v="100 S Doheny Dr #709"/>
    <s v="Los Angeles"/>
    <x v="4"/>
    <s v="CA"/>
    <n v="90048"/>
    <x v="238"/>
    <n v="1"/>
    <n v="1.5"/>
    <n v="850"/>
    <n v="90087"/>
    <n v="50"/>
    <x v="298"/>
    <x v="321"/>
    <n v="0"/>
    <n v="0"/>
    <n v="0"/>
    <n v="0"/>
    <n v="1"/>
    <n v="0"/>
    <n v="1971"/>
    <n v="187"/>
    <n v="765"/>
    <n v="34.074655399999997"/>
    <n v="-118.3891531"/>
  </r>
  <r>
    <s v="Townhouse"/>
    <s v="100 S Doheny Dr #710"/>
    <s v="Los Angeles"/>
    <x v="4"/>
    <s v="CA"/>
    <n v="90048"/>
    <x v="239"/>
    <n v="1"/>
    <n v="2"/>
    <n v="718"/>
    <n v="90087"/>
    <n v="50"/>
    <x v="298"/>
    <x v="322"/>
    <n v="0"/>
    <n v="0"/>
    <n v="0"/>
    <n v="0"/>
    <n v="1"/>
    <n v="0"/>
    <n v="1971"/>
    <n v="38"/>
    <n v="690"/>
    <n v="34.074655399999997"/>
    <n v="-118.3891531"/>
  </r>
  <r>
    <s v="Townhouse"/>
    <s v="100 S Doheny Dr #805"/>
    <s v="Los Angeles"/>
    <x v="4"/>
    <s v="CA"/>
    <n v="90048"/>
    <x v="240"/>
    <n v="2"/>
    <n v="2"/>
    <n v="1197"/>
    <n v="90087"/>
    <n v="50"/>
    <x v="298"/>
    <x v="323"/>
    <n v="0"/>
    <n v="0"/>
    <n v="0"/>
    <n v="0"/>
    <n v="1"/>
    <n v="0"/>
    <n v="1971"/>
    <n v="58"/>
    <n v="1136"/>
    <n v="34.074655399999997"/>
    <n v="-118.3891531"/>
  </r>
  <r>
    <s v="Townhouse"/>
    <s v="423 Arnaz Dr #101"/>
    <s v="Los Angeles"/>
    <x v="4"/>
    <s v="CA"/>
    <n v="90048"/>
    <x v="126"/>
    <n v="2"/>
    <n v="2"/>
    <n v="1170"/>
    <n v="12072"/>
    <n v="13"/>
    <x v="299"/>
    <x v="324"/>
    <n v="0"/>
    <n v="0"/>
    <n v="0"/>
    <n v="0"/>
    <n v="1"/>
    <n v="0"/>
    <n v="2008"/>
    <n v="12"/>
    <n v="529"/>
    <n v="34.071313000000004"/>
    <n v="-118.38300700000001"/>
  </r>
  <r>
    <s v="Townhouse"/>
    <s v="432 S Hamel Rd #302"/>
    <s v="Los Angeles"/>
    <x v="4"/>
    <s v="CA"/>
    <n v="90048"/>
    <x v="241"/>
    <n v="1"/>
    <n v="2"/>
    <n v="978"/>
    <n v="6504"/>
    <n v="36"/>
    <x v="300"/>
    <x v="325"/>
    <n v="0"/>
    <n v="0"/>
    <n v="0"/>
    <n v="0"/>
    <n v="1"/>
    <n v="0"/>
    <n v="1985"/>
    <n v="12"/>
    <n v="600"/>
    <n v="34.071104499999997"/>
    <n v="-118.38133670000001"/>
  </r>
  <r>
    <s v="Townhouse"/>
    <s v="432 S Willaman Dr #402"/>
    <s v="Los Angeles"/>
    <x v="4"/>
    <s v="CA"/>
    <n v="90048"/>
    <x v="81"/>
    <n v="3"/>
    <n v="3"/>
    <n v="1920"/>
    <n v="13072"/>
    <n v="13"/>
    <x v="301"/>
    <x v="326"/>
    <n v="0"/>
    <n v="0"/>
    <n v="0"/>
    <n v="0"/>
    <n v="1"/>
    <n v="0"/>
    <n v="2008"/>
    <n v="60"/>
    <n v="385"/>
    <n v="34.071231300000001"/>
    <n v="-118.3802908"/>
  </r>
  <r>
    <s v="Townhouse"/>
    <s v="9000 W 3rd St #308"/>
    <s v="Los Angeles"/>
    <x v="4"/>
    <s v="CA"/>
    <n v="90048"/>
    <x v="242"/>
    <n v="2"/>
    <n v="2"/>
    <n v="1370"/>
    <n v="56037"/>
    <n v="0"/>
    <x v="302"/>
    <x v="327"/>
    <n v="0"/>
    <n v="0"/>
    <n v="0"/>
    <n v="0"/>
    <n v="1"/>
    <n v="0"/>
    <n v="2021"/>
    <n v="35"/>
    <n v="3703"/>
    <n v="34.073371100000003"/>
    <n v="-118.3880338"/>
  </r>
  <r>
    <s v="Townhouse"/>
    <s v="9000 W Third St #212"/>
    <s v="Los Angeles"/>
    <x v="4"/>
    <s v="CA"/>
    <n v="90048"/>
    <x v="3"/>
    <n v="1"/>
    <n v="2"/>
    <n v="1569"/>
    <n v="56037"/>
    <n v="0"/>
    <x v="302"/>
    <x v="328"/>
    <n v="0"/>
    <n v="0"/>
    <n v="0"/>
    <n v="0"/>
    <n v="1"/>
    <n v="0"/>
    <n v="2021"/>
    <n v="137"/>
    <n v="4202"/>
    <n v="34.073371100000003"/>
    <n v="-118.3880338"/>
  </r>
  <r>
    <s v="Single Family Residential"/>
    <s v="5336 S Chariton Ave"/>
    <s v="Los Angeles"/>
    <x v="4"/>
    <s v="CA"/>
    <n v="90056"/>
    <x v="243"/>
    <n v="4"/>
    <n v="3"/>
    <n v="3415"/>
    <n v="17708"/>
    <n v="24"/>
    <x v="303"/>
    <x v="329"/>
    <n v="1"/>
    <n v="0"/>
    <n v="0"/>
    <n v="0"/>
    <n v="1"/>
    <n v="0"/>
    <n v="1997"/>
    <n v="20"/>
    <n v="170"/>
    <n v="33.993310299999997"/>
    <n v="-118.3698466"/>
  </r>
  <r>
    <s v="Single Family Residential"/>
    <s v="5453 Shenandoah Ave"/>
    <s v="Los Angeles"/>
    <x v="4"/>
    <s v="CA"/>
    <n v="90056"/>
    <x v="244"/>
    <n v="3"/>
    <n v="3"/>
    <n v="3097"/>
    <n v="7777"/>
    <n v="44"/>
    <x v="304"/>
    <x v="330"/>
    <n v="1"/>
    <n v="0"/>
    <n v="0"/>
    <n v="0"/>
    <n v="1"/>
    <n v="0"/>
    <n v="1977"/>
    <n v="62"/>
    <m/>
    <n v="33.991811599999998"/>
    <n v="-118.3778326"/>
  </r>
  <r>
    <s v="Single Family Residential"/>
    <s v="5532 W 62nd St"/>
    <s v="Los Angeles"/>
    <x v="4"/>
    <s v="CA"/>
    <n v="90056"/>
    <x v="245"/>
    <n v="4"/>
    <n v="3"/>
    <n v="3323"/>
    <n v="9196"/>
    <n v="60"/>
    <x v="305"/>
    <x v="331"/>
    <n v="1"/>
    <n v="0"/>
    <n v="0"/>
    <n v="0"/>
    <n v="1"/>
    <n v="0"/>
    <n v="1961"/>
    <n v="47"/>
    <m/>
    <n v="33.983697999999997"/>
    <n v="-118.3782963"/>
  </r>
  <r>
    <s v="Single Family Residential"/>
    <s v="5544 W 63rd St"/>
    <s v="Los Angeles"/>
    <x v="4"/>
    <s v="CA"/>
    <n v="90056"/>
    <x v="246"/>
    <n v="4"/>
    <n v="4"/>
    <n v="3025"/>
    <n v="9058"/>
    <n v="60"/>
    <x v="306"/>
    <x v="332"/>
    <n v="1"/>
    <n v="0"/>
    <n v="0"/>
    <n v="0"/>
    <n v="1"/>
    <n v="0"/>
    <n v="1961"/>
    <n v="21"/>
    <m/>
    <n v="33.983144199999998"/>
    <n v="-118.3772848"/>
  </r>
  <r>
    <s v="Townhouse"/>
    <s v="6721 S Springpark Ave Unit 9A"/>
    <s v="Los Angeles"/>
    <x v="4"/>
    <s v="CA"/>
    <n v="90056"/>
    <x v="247"/>
    <n v="2"/>
    <n v="2"/>
    <n v="1304"/>
    <n v="10426"/>
    <n v="51"/>
    <x v="307"/>
    <x v="333"/>
    <n v="0"/>
    <n v="0"/>
    <n v="0"/>
    <n v="0"/>
    <n v="1"/>
    <n v="0"/>
    <n v="1970"/>
    <n v="20"/>
    <n v="200"/>
    <n v="33.978832599999997"/>
    <n v="-118.37500230000001"/>
  </r>
  <r>
    <s v="Single Family Residential"/>
    <s v="4563 Stanton Dr"/>
    <s v="Los Angeles"/>
    <x v="4"/>
    <s v="CA"/>
    <n v="90065"/>
    <x v="2"/>
    <n v="4"/>
    <n v="3"/>
    <n v="2344"/>
    <n v="8885"/>
    <n v="58"/>
    <x v="308"/>
    <x v="334"/>
    <n v="1"/>
    <n v="0"/>
    <n v="0"/>
    <n v="0"/>
    <n v="1"/>
    <n v="0"/>
    <n v="1963"/>
    <n v="10"/>
    <m/>
    <n v="34.135877000000001"/>
    <n v="-118.22684959999999"/>
  </r>
  <r>
    <s v="Single Family Residential"/>
    <s v="4633 W Avenue 40"/>
    <s v="Los Angeles"/>
    <x v="4"/>
    <s v="CA"/>
    <n v="90065"/>
    <x v="55"/>
    <n v="3"/>
    <n v="2"/>
    <n v="1269"/>
    <n v="6424"/>
    <n v="83"/>
    <x v="309"/>
    <x v="335"/>
    <n v="1"/>
    <n v="0"/>
    <n v="0"/>
    <n v="0"/>
    <n v="1"/>
    <n v="0"/>
    <n v="1938"/>
    <n v="5"/>
    <m/>
    <n v="34.134610199999997"/>
    <n v="-118.232812"/>
  </r>
  <r>
    <s v="Single Family Residential"/>
    <s v="11707 W Indianapolis St"/>
    <s v="Los Angeles"/>
    <x v="4"/>
    <s v="CA"/>
    <n v="90066"/>
    <x v="190"/>
    <n v="4"/>
    <n v="3.5"/>
    <n v="2123"/>
    <n v="1507"/>
    <n v="0"/>
    <x v="310"/>
    <x v="336"/>
    <n v="1"/>
    <n v="0"/>
    <n v="0"/>
    <n v="0"/>
    <n v="1"/>
    <n v="0"/>
    <n v="2021"/>
    <n v="14"/>
    <n v="204"/>
    <n v="34.018002000000003"/>
    <n v="-118.43458080000001"/>
  </r>
  <r>
    <s v="Single Family Residential"/>
    <s v="11810 Washington Pl"/>
    <s v="Los Angeles"/>
    <x v="4"/>
    <s v="CA"/>
    <n v="90066"/>
    <x v="174"/>
    <n v="3"/>
    <n v="3"/>
    <n v="1653"/>
    <n v="1236"/>
    <n v="7"/>
    <x v="311"/>
    <x v="337"/>
    <n v="1"/>
    <n v="0"/>
    <n v="0"/>
    <n v="0"/>
    <n v="1"/>
    <n v="0"/>
    <n v="2014"/>
    <n v="7"/>
    <n v="72"/>
    <n v="34.0032949"/>
    <n v="-118.4224968"/>
  </r>
  <r>
    <s v="Single Family Residential"/>
    <s v="11971 Modjeska Pl"/>
    <s v="Los Angeles"/>
    <x v="4"/>
    <s v="CA"/>
    <n v="90066"/>
    <x v="248"/>
    <n v="4"/>
    <n v="3"/>
    <n v="3094"/>
    <n v="5274"/>
    <n v="70"/>
    <x v="312"/>
    <x v="338"/>
    <n v="1"/>
    <n v="0"/>
    <n v="0"/>
    <n v="0"/>
    <n v="1"/>
    <n v="0"/>
    <n v="1951"/>
    <n v="53"/>
    <m/>
    <n v="34.009785999999998"/>
    <n v="-118.4314943"/>
  </r>
  <r>
    <s v="Single Family Residential"/>
    <s v="12006 Thermo St"/>
    <s v="Los Angeles"/>
    <x v="4"/>
    <s v="CA"/>
    <n v="90066"/>
    <x v="83"/>
    <n v="3"/>
    <n v="2"/>
    <n v="1461"/>
    <n v="5500"/>
    <n v="73"/>
    <x v="313"/>
    <x v="339"/>
    <n v="1"/>
    <n v="0"/>
    <n v="0"/>
    <n v="0"/>
    <n v="1"/>
    <n v="0"/>
    <n v="1948"/>
    <n v="5"/>
    <m/>
    <n v="34.017604400000003"/>
    <n v="-118.4384153"/>
  </r>
  <r>
    <s v="Single Family Residential"/>
    <s v="12209 Culver Blvd"/>
    <s v="Los Angeles"/>
    <x v="4"/>
    <s v="CA"/>
    <n v="90066"/>
    <x v="77"/>
    <n v="4"/>
    <n v="3"/>
    <n v="2679"/>
    <n v="2503"/>
    <n v="12"/>
    <x v="314"/>
    <x v="340"/>
    <n v="1"/>
    <n v="0"/>
    <n v="0"/>
    <n v="0"/>
    <n v="1"/>
    <n v="0"/>
    <n v="2009"/>
    <n v="48"/>
    <m/>
    <n v="33.9929956"/>
    <n v="-118.42008680000001"/>
  </r>
  <r>
    <s v="Single Family Residential"/>
    <s v="12446 Wagner St"/>
    <s v="Los Angeles"/>
    <x v="4"/>
    <s v="CA"/>
    <n v="90066"/>
    <x v="190"/>
    <n v="2"/>
    <n v="2"/>
    <n v="1296"/>
    <n v="5625"/>
    <n v="69"/>
    <x v="315"/>
    <x v="341"/>
    <n v="1"/>
    <n v="0"/>
    <n v="0"/>
    <n v="0"/>
    <n v="1"/>
    <n v="0"/>
    <n v="1952"/>
    <n v="65"/>
    <m/>
    <n v="33.989087400000003"/>
    <n v="-118.4207143"/>
  </r>
  <r>
    <s v="Single Family Residential"/>
    <s v="12627 Rose Ave"/>
    <s v="Los Angeles"/>
    <x v="4"/>
    <s v="CA"/>
    <n v="90066"/>
    <x v="249"/>
    <n v="3"/>
    <n v="2"/>
    <n v="1367"/>
    <n v="6311"/>
    <n v="71"/>
    <x v="316"/>
    <x v="342"/>
    <n v="1"/>
    <n v="0"/>
    <n v="0"/>
    <n v="0"/>
    <n v="1"/>
    <n v="0"/>
    <n v="1950"/>
    <n v="19"/>
    <m/>
    <n v="34.013137200000003"/>
    <n v="-118.4455392"/>
  </r>
  <r>
    <s v="Single Family Residential"/>
    <s v="12844 Greene Ave"/>
    <s v="Los Angeles"/>
    <x v="4"/>
    <s v="CA"/>
    <n v="90066"/>
    <x v="31"/>
    <n v="3"/>
    <n v="2"/>
    <n v="1458"/>
    <n v="4563"/>
    <n v="69"/>
    <x v="317"/>
    <x v="343"/>
    <n v="1"/>
    <n v="0"/>
    <n v="0"/>
    <n v="0"/>
    <n v="1"/>
    <n v="0"/>
    <n v="1952"/>
    <n v="67"/>
    <m/>
    <n v="33.987707700000001"/>
    <n v="-118.4297617"/>
  </r>
  <r>
    <s v="Single Family Residential"/>
    <s v="1507 Walgrove Ave"/>
    <s v="Los Angeles"/>
    <x v="4"/>
    <s v="CA"/>
    <n v="90066"/>
    <x v="77"/>
    <n v="2"/>
    <n v="2"/>
    <n v="1232"/>
    <n v="5942"/>
    <n v="72"/>
    <x v="318"/>
    <x v="344"/>
    <n v="1"/>
    <n v="0"/>
    <n v="0"/>
    <n v="0"/>
    <n v="1"/>
    <n v="0"/>
    <n v="1949"/>
    <n v="4"/>
    <m/>
    <n v="34.006760200000002"/>
    <n v="-118.45388939999999"/>
  </r>
  <r>
    <s v="Single Family Residential"/>
    <s v="3310 Meier St"/>
    <s v="Los Angeles"/>
    <x v="4"/>
    <s v="CA"/>
    <n v="90066"/>
    <x v="122"/>
    <n v="3"/>
    <n v="2"/>
    <n v="2242"/>
    <n v="7261"/>
    <n v="65"/>
    <x v="319"/>
    <x v="345"/>
    <n v="1"/>
    <n v="0"/>
    <n v="0"/>
    <n v="0"/>
    <n v="1"/>
    <n v="0"/>
    <n v="1956"/>
    <n v="5"/>
    <m/>
    <n v="34.011844500000002"/>
    <n v="-118.4475013"/>
  </r>
  <r>
    <s v="Single Family Residential"/>
    <s v="3348 Grand View Blvd"/>
    <s v="Los Angeles"/>
    <x v="4"/>
    <s v="CA"/>
    <n v="90066"/>
    <x v="250"/>
    <n v="5"/>
    <n v="5.5"/>
    <n v="3718"/>
    <n v="5832"/>
    <n v="30"/>
    <x v="320"/>
    <x v="346"/>
    <n v="1"/>
    <n v="0"/>
    <n v="0"/>
    <n v="0"/>
    <n v="1"/>
    <n v="0"/>
    <n v="1991"/>
    <n v="40"/>
    <m/>
    <n v="34.013857100000003"/>
    <n v="-118.4377362"/>
  </r>
  <r>
    <s v="Single Family Residential"/>
    <s v="3461 Grand View Blvd"/>
    <s v="Los Angeles"/>
    <x v="4"/>
    <s v="CA"/>
    <n v="90066"/>
    <x v="251"/>
    <n v="5"/>
    <n v="5.5"/>
    <n v="5608"/>
    <n v="15072"/>
    <n v="20"/>
    <x v="321"/>
    <x v="347"/>
    <n v="1"/>
    <n v="0"/>
    <n v="0"/>
    <n v="0"/>
    <n v="1"/>
    <n v="0"/>
    <n v="2001"/>
    <n v="25"/>
    <m/>
    <n v="34.012143399999999"/>
    <n v="-118.43724020000001"/>
  </r>
  <r>
    <s v="Single Family Residential"/>
    <s v="3611 Meier St"/>
    <s v="Los Angeles"/>
    <x v="4"/>
    <s v="CA"/>
    <n v="90066"/>
    <x v="13"/>
    <n v="5"/>
    <n v="4.5"/>
    <n v="3721"/>
    <n v="5870"/>
    <n v="74"/>
    <x v="322"/>
    <x v="348"/>
    <n v="1"/>
    <n v="0"/>
    <n v="0"/>
    <n v="0"/>
    <n v="1"/>
    <n v="0"/>
    <n v="1947"/>
    <n v="25"/>
    <m/>
    <n v="34.004780500000003"/>
    <n v="-118.4431574"/>
  </r>
  <r>
    <s v="Single Family Residential"/>
    <s v="3635 Inglewood Blvd"/>
    <s v="Los Angeles"/>
    <x v="4"/>
    <s v="CA"/>
    <n v="90066"/>
    <x v="252"/>
    <n v="4"/>
    <n v="4.5"/>
    <n v="2999"/>
    <n v="5534"/>
    <n v="84"/>
    <x v="323"/>
    <x v="349"/>
    <n v="1"/>
    <n v="0"/>
    <n v="0"/>
    <n v="0"/>
    <n v="1"/>
    <n v="0"/>
    <n v="1937"/>
    <n v="62"/>
    <m/>
    <n v="34.0093897"/>
    <n v="-118.4319371"/>
  </r>
  <r>
    <s v="Single Family Residential"/>
    <s v="3740 Stewart Ave"/>
    <s v="Los Angeles"/>
    <x v="4"/>
    <s v="CA"/>
    <n v="90066"/>
    <x v="253"/>
    <n v="5"/>
    <n v="4"/>
    <n v="3048"/>
    <n v="6255"/>
    <n v="2"/>
    <x v="324"/>
    <x v="350"/>
    <n v="1"/>
    <n v="0"/>
    <n v="0"/>
    <n v="0"/>
    <n v="1"/>
    <n v="0"/>
    <n v="2019"/>
    <n v="5"/>
    <m/>
    <n v="34.003760300000003"/>
    <n v="-118.43828379999999"/>
  </r>
  <r>
    <s v="Single Family Residential"/>
    <s v="3752 Beethoven St"/>
    <s v="Los Angeles"/>
    <x v="4"/>
    <s v="CA"/>
    <n v="90066"/>
    <x v="41"/>
    <n v="4"/>
    <n v="3.5"/>
    <n v="2280"/>
    <n v="5714"/>
    <n v="82"/>
    <x v="325"/>
    <x v="351"/>
    <n v="1"/>
    <n v="0"/>
    <n v="0"/>
    <n v="0"/>
    <n v="1"/>
    <n v="0"/>
    <n v="1939"/>
    <n v="17"/>
    <m/>
    <n v="34.001443500000001"/>
    <n v="-118.4422538"/>
  </r>
  <r>
    <s v="Single Family Residential"/>
    <s v="3756 Sawtelle Blvd"/>
    <s v="Los Angeles"/>
    <x v="4"/>
    <s v="CA"/>
    <n v="90066"/>
    <x v="200"/>
    <n v="2"/>
    <n v="2"/>
    <n v="760"/>
    <n v="2500"/>
    <n v="71"/>
    <x v="326"/>
    <x v="352"/>
    <n v="1"/>
    <n v="0"/>
    <n v="0"/>
    <n v="0"/>
    <n v="1"/>
    <n v="0"/>
    <n v="1950"/>
    <n v="56"/>
    <m/>
    <n v="34.0123034"/>
    <n v="-118.420064"/>
  </r>
  <r>
    <s v="Single Family Residential"/>
    <s v="3786 Moore St"/>
    <s v="Los Angeles"/>
    <x v="4"/>
    <s v="CA"/>
    <n v="90066"/>
    <x v="77"/>
    <n v="3"/>
    <n v="2"/>
    <n v="1654"/>
    <n v="5628"/>
    <n v="82"/>
    <x v="327"/>
    <x v="353"/>
    <n v="1"/>
    <n v="0"/>
    <n v="0"/>
    <n v="0"/>
    <n v="1"/>
    <n v="0"/>
    <n v="1939"/>
    <n v="10"/>
    <m/>
    <n v="34.000844499999999"/>
    <n v="-118.4406566"/>
  </r>
  <r>
    <s v="Single Family Residential"/>
    <s v="3843 Minerva Ave"/>
    <s v="Los Angeles"/>
    <x v="4"/>
    <s v="CA"/>
    <n v="90066"/>
    <x v="88"/>
    <n v="3"/>
    <n v="2"/>
    <n v="1397"/>
    <n v="5704"/>
    <n v="74"/>
    <x v="328"/>
    <x v="354"/>
    <n v="1"/>
    <n v="0"/>
    <n v="0"/>
    <n v="0"/>
    <n v="1"/>
    <n v="0"/>
    <n v="1947"/>
    <n v="8"/>
    <m/>
    <n v="34.008758200000003"/>
    <n v="-118.42171829999999"/>
  </r>
  <r>
    <s v="Single Family Residential"/>
    <s v="3958 Frances Ave"/>
    <s v="Los Angeles"/>
    <x v="4"/>
    <s v="CA"/>
    <n v="90066"/>
    <x v="79"/>
    <n v="2"/>
    <n v="1"/>
    <n v="780"/>
    <n v="5473"/>
    <n v="81"/>
    <x v="329"/>
    <x v="355"/>
    <n v="1"/>
    <n v="0"/>
    <n v="0"/>
    <n v="0"/>
    <n v="1"/>
    <n v="0"/>
    <n v="1940"/>
    <n v="45"/>
    <m/>
    <n v="33.998849"/>
    <n v="-118.434091"/>
  </r>
  <r>
    <s v="Single Family Residential"/>
    <s v="4024 Michael Ave"/>
    <s v="Los Angeles"/>
    <x v="4"/>
    <s v="CA"/>
    <n v="90066"/>
    <x v="56"/>
    <n v="3"/>
    <n v="1"/>
    <n v="1125"/>
    <n v="4403"/>
    <n v="74"/>
    <x v="330"/>
    <x v="356"/>
    <n v="1"/>
    <n v="0"/>
    <n v="0"/>
    <n v="0"/>
    <n v="1"/>
    <n v="0"/>
    <n v="1947"/>
    <n v="6"/>
    <m/>
    <n v="33.993604699999999"/>
    <n v="-118.44001780000001"/>
  </r>
  <r>
    <s v="Single Family Residential"/>
    <s v="4051 Moore St"/>
    <s v="Los Angeles"/>
    <x v="4"/>
    <s v="CA"/>
    <n v="90066"/>
    <x v="254"/>
    <n v="4"/>
    <n v="3"/>
    <n v="2229"/>
    <n v="12072"/>
    <n v="3"/>
    <x v="331"/>
    <x v="357"/>
    <n v="1"/>
    <n v="0"/>
    <n v="0"/>
    <n v="0"/>
    <n v="1"/>
    <n v="0"/>
    <n v="2018"/>
    <n v="17"/>
    <m/>
    <n v="33.9943782"/>
    <n v="-118.4364585"/>
  </r>
  <r>
    <s v="Single Family Residential"/>
    <s v="4130 Michael Ave"/>
    <s v="Los Angeles"/>
    <x v="4"/>
    <s v="CA"/>
    <n v="90066"/>
    <x v="255"/>
    <n v="4"/>
    <n v="3"/>
    <n v="2366"/>
    <n v="5506"/>
    <n v="62"/>
    <x v="332"/>
    <x v="358"/>
    <n v="1"/>
    <n v="0"/>
    <n v="0"/>
    <n v="0"/>
    <n v="1"/>
    <n v="0"/>
    <n v="1959"/>
    <n v="4"/>
    <m/>
    <n v="33.991691600000003"/>
    <n v="-118.4375993"/>
  </r>
  <r>
    <s v="Single Family Residential"/>
    <s v="4263 Lyceum Ave"/>
    <s v="Los Angeles"/>
    <x v="4"/>
    <s v="CA"/>
    <n v="90066"/>
    <x v="124"/>
    <n v="3"/>
    <n v="2"/>
    <n v="1327"/>
    <n v="4398"/>
    <n v="73"/>
    <x v="333"/>
    <x v="359"/>
    <n v="1"/>
    <n v="0"/>
    <n v="0"/>
    <n v="0"/>
    <n v="1"/>
    <n v="0"/>
    <n v="1948"/>
    <n v="45"/>
    <m/>
    <n v="33.990584599999998"/>
    <n v="-118.4343593"/>
  </r>
  <r>
    <s v="Single Family Residential"/>
    <s v="5322 S Centinela Ave"/>
    <s v="Los Angeles"/>
    <x v="4"/>
    <s v="CA"/>
    <n v="90066"/>
    <x v="130"/>
    <n v="3"/>
    <n v="2"/>
    <n v="1408"/>
    <n v="3500"/>
    <n v="69"/>
    <x v="334"/>
    <x v="360"/>
    <n v="1"/>
    <n v="0"/>
    <n v="0"/>
    <n v="0"/>
    <n v="1"/>
    <n v="0"/>
    <n v="1952"/>
    <n v="32"/>
    <m/>
    <n v="33.984711400000002"/>
    <n v="-118.4126363"/>
  </r>
  <r>
    <s v="Townhouse"/>
    <s v="11520 Venice Blvd #3"/>
    <s v="Los Angeles"/>
    <x v="4"/>
    <s v="CA"/>
    <n v="90066"/>
    <x v="256"/>
    <n v="2"/>
    <n v="2.5"/>
    <n v="1306"/>
    <n v="4825"/>
    <n v="33"/>
    <x v="335"/>
    <x v="361"/>
    <n v="0"/>
    <n v="0"/>
    <n v="0"/>
    <n v="0"/>
    <n v="1"/>
    <n v="0"/>
    <n v="1988"/>
    <n v="5"/>
    <n v="300"/>
    <n v="34.008913499999998"/>
    <n v="-118.42350690000001"/>
  </r>
  <r>
    <s v="Townhouse"/>
    <s v="12411 Pacific Ave #205"/>
    <s v="Los Angeles"/>
    <x v="4"/>
    <s v="CA"/>
    <n v="90066"/>
    <x v="156"/>
    <n v="3"/>
    <n v="2"/>
    <n v="1330"/>
    <n v="11631"/>
    <n v="15"/>
    <x v="336"/>
    <x v="362"/>
    <n v="0"/>
    <n v="0"/>
    <n v="0"/>
    <n v="0"/>
    <n v="1"/>
    <n v="0"/>
    <n v="2006"/>
    <n v="11"/>
    <n v="425"/>
    <n v="34.002904999999998"/>
    <n v="-118.43328409999999"/>
  </r>
  <r>
    <s v="Townhouse"/>
    <s v="12525 Pacific Ave #3"/>
    <s v="Los Angeles"/>
    <x v="4"/>
    <s v="CA"/>
    <n v="90066"/>
    <x v="100"/>
    <n v="2"/>
    <n v="3"/>
    <n v="1305"/>
    <n v="6993"/>
    <n v="40"/>
    <x v="337"/>
    <x v="363"/>
    <n v="0"/>
    <n v="0"/>
    <n v="0"/>
    <n v="0"/>
    <n v="1"/>
    <n v="0"/>
    <n v="1981"/>
    <n v="2"/>
    <n v="280"/>
    <n v="34.001828600000003"/>
    <n v="-118.43532"/>
  </r>
  <r>
    <s v="Townhouse"/>
    <s v="12629 Caswell Ave #4"/>
    <s v="Los Angeles"/>
    <x v="4"/>
    <s v="CA"/>
    <n v="90066"/>
    <x v="257"/>
    <n v="2"/>
    <n v="2"/>
    <n v="1022"/>
    <n v="13989"/>
    <n v="41"/>
    <x v="338"/>
    <x v="364"/>
    <n v="0"/>
    <n v="0"/>
    <n v="0"/>
    <n v="0"/>
    <n v="1"/>
    <n v="0"/>
    <n v="1980"/>
    <n v="30"/>
    <n v="287"/>
    <n v="33.999314499999997"/>
    <n v="-118.4357244"/>
  </r>
  <r>
    <s v="Townhouse"/>
    <s v="12720 Venice Blvd #202"/>
    <s v="Los Angeles"/>
    <x v="4"/>
    <s v="CA"/>
    <n v="90066"/>
    <x v="258"/>
    <n v="2"/>
    <n v="2"/>
    <n v="1154"/>
    <n v="7249"/>
    <n v="39"/>
    <x v="339"/>
    <x v="365"/>
    <n v="0"/>
    <n v="0"/>
    <n v="0"/>
    <n v="0"/>
    <n v="1"/>
    <n v="0"/>
    <n v="1982"/>
    <n v="31"/>
    <n v="400"/>
    <n v="34.000751800000003"/>
    <n v="-118.4383352"/>
  </r>
  <r>
    <s v="Townhouse"/>
    <s v="3460 S Centinela Ave #304"/>
    <s v="Los Angeles"/>
    <x v="4"/>
    <s v="CA"/>
    <n v="90066"/>
    <x v="200"/>
    <n v="2"/>
    <n v="2.5"/>
    <n v="1606"/>
    <n v="41626"/>
    <n v="31"/>
    <x v="340"/>
    <x v="366"/>
    <n v="0"/>
    <n v="0"/>
    <n v="0"/>
    <n v="0"/>
    <n v="1"/>
    <n v="0"/>
    <n v="1990"/>
    <n v="11"/>
    <n v="660"/>
    <n v="34.011448299999998"/>
    <n v="-118.24358543594511"/>
  </r>
  <r>
    <s v="Townhouse"/>
    <s v="3992 East Blvd #203"/>
    <s v="Los Angeles"/>
    <x v="4"/>
    <s v="CA"/>
    <n v="90066"/>
    <x v="259"/>
    <n v="2"/>
    <n v="2"/>
    <n v="1307"/>
    <n v="8351"/>
    <n v="39"/>
    <x v="341"/>
    <x v="367"/>
    <n v="0"/>
    <n v="0"/>
    <n v="0"/>
    <n v="0"/>
    <n v="1"/>
    <n v="0"/>
    <n v="1982"/>
    <n v="14"/>
    <n v="330"/>
    <n v="34.004160599999999"/>
    <n v="-118.4221063"/>
  </r>
  <r>
    <s v="Townhouse"/>
    <s v="4455 S Centinela Ave"/>
    <s v="Los Angeles"/>
    <x v="4"/>
    <s v="CA"/>
    <n v="90066"/>
    <x v="240"/>
    <n v="2"/>
    <n v="2"/>
    <n v="1140"/>
    <n v="2501"/>
    <n v="68"/>
    <x v="342"/>
    <x v="368"/>
    <n v="0"/>
    <n v="0"/>
    <n v="0"/>
    <n v="0"/>
    <n v="1"/>
    <n v="0"/>
    <n v="1953"/>
    <n v="17"/>
    <n v="507.5"/>
    <n v="33.992951300000001"/>
    <n v="-118.4238519"/>
  </r>
  <r>
    <s v="Townhouse"/>
    <s v="10100 W Empyrean Way #301"/>
    <s v="Los Angeles"/>
    <x v="4"/>
    <s v="CA"/>
    <n v="90067"/>
    <x v="260"/>
    <n v="3"/>
    <n v="4"/>
    <n v="2839"/>
    <n v="464441"/>
    <n v="42"/>
    <x v="343"/>
    <x v="369"/>
    <n v="0"/>
    <n v="0"/>
    <n v="0"/>
    <n v="0"/>
    <n v="1"/>
    <n v="0"/>
    <n v="1979"/>
    <n v="11"/>
    <n v="2599"/>
    <n v="34.053304199999999"/>
    <n v="-118.4081927"/>
  </r>
  <r>
    <s v="Townhouse"/>
    <s v="10102 Empyrean Way #202"/>
    <s v="Los Angeles"/>
    <x v="4"/>
    <s v="CA"/>
    <n v="90067"/>
    <x v="261"/>
    <n v="3"/>
    <n v="3.5"/>
    <n v="2592"/>
    <n v="464441"/>
    <n v="42"/>
    <x v="344"/>
    <x v="370"/>
    <n v="0"/>
    <n v="0"/>
    <n v="0"/>
    <n v="0"/>
    <n v="1"/>
    <n v="0"/>
    <n v="1979"/>
    <n v="95"/>
    <n v="2571"/>
    <n v="34.053241999999997"/>
    <n v="-118.40810999999999"/>
  </r>
  <r>
    <s v="Townhouse"/>
    <s v="10108 Empyrean Way #202"/>
    <s v="Los Angeles"/>
    <x v="4"/>
    <s v="CA"/>
    <n v="90067"/>
    <x v="262"/>
    <n v="2"/>
    <n v="2.5"/>
    <n v="2616"/>
    <n v="464293"/>
    <n v="42"/>
    <x v="344"/>
    <x v="371"/>
    <n v="0"/>
    <n v="0"/>
    <n v="0"/>
    <n v="0"/>
    <n v="1"/>
    <n v="0"/>
    <n v="1979"/>
    <n v="221"/>
    <n v="2535"/>
    <n v="34.053241999999997"/>
    <n v="-118.40810999999999"/>
  </r>
  <r>
    <s v="Townhouse"/>
    <s v="10120 Empyrean Way #201"/>
    <s v="Los Angeles"/>
    <x v="4"/>
    <s v="CA"/>
    <n v="90067"/>
    <x v="15"/>
    <n v="2"/>
    <n v="2.5"/>
    <n v="2269"/>
    <n v="464441"/>
    <n v="42"/>
    <x v="344"/>
    <x v="372"/>
    <n v="0"/>
    <n v="0"/>
    <n v="0"/>
    <n v="0"/>
    <n v="1"/>
    <n v="0"/>
    <n v="1979"/>
    <n v="59"/>
    <n v="2206"/>
    <n v="34.053241999999997"/>
    <n v="-118.40810999999999"/>
  </r>
  <r>
    <s v="Townhouse"/>
    <s v="10124 Empyrean Way #303"/>
    <s v="Los Angeles"/>
    <x v="4"/>
    <s v="CA"/>
    <n v="90067"/>
    <x v="138"/>
    <n v="2"/>
    <n v="3.5"/>
    <n v="2763"/>
    <n v="464441"/>
    <n v="42"/>
    <x v="345"/>
    <x v="373"/>
    <n v="0"/>
    <n v="0"/>
    <n v="0"/>
    <n v="0"/>
    <n v="1"/>
    <n v="0"/>
    <n v="1979"/>
    <n v="74"/>
    <n v="2686"/>
    <n v="34.0538217"/>
    <n v="-118.4086765"/>
  </r>
  <r>
    <s v="Townhouse"/>
    <s v="2160 Century Park #1708"/>
    <s v="Los Angeles"/>
    <x v="4"/>
    <s v="CA"/>
    <n v="90067"/>
    <x v="114"/>
    <n v="2"/>
    <n v="2"/>
    <n v="1080"/>
    <n v="223035"/>
    <n v="55"/>
    <x v="346"/>
    <x v="374"/>
    <n v="0"/>
    <n v="0"/>
    <n v="0"/>
    <n v="0"/>
    <n v="1"/>
    <n v="0"/>
    <n v="1966"/>
    <n v="33"/>
    <n v="1208"/>
    <n v="34.058557399999998"/>
    <n v="-118.41124430000001"/>
  </r>
  <r>
    <s v="Townhouse"/>
    <s v="2160 Century Park #412"/>
    <s v="Los Angeles"/>
    <x v="4"/>
    <s v="CA"/>
    <n v="90067"/>
    <x v="263"/>
    <n v="1"/>
    <n v="1"/>
    <n v="1372"/>
    <n v="223035"/>
    <n v="55"/>
    <x v="346"/>
    <x v="375"/>
    <n v="0"/>
    <n v="0"/>
    <n v="0"/>
    <n v="0"/>
    <n v="1"/>
    <n v="0"/>
    <n v="1966"/>
    <n v="18"/>
    <n v="1554"/>
    <n v="34.058557399999998"/>
    <n v="-118.41124430000001"/>
  </r>
  <r>
    <s v="Townhouse"/>
    <s v="2160 Century Park #905"/>
    <s v="Los Angeles"/>
    <x v="4"/>
    <s v="CA"/>
    <n v="90067"/>
    <x v="264"/>
    <n v="2"/>
    <n v="2"/>
    <n v="1053"/>
    <n v="223035"/>
    <n v="55"/>
    <x v="347"/>
    <x v="376"/>
    <n v="0"/>
    <n v="0"/>
    <n v="0"/>
    <n v="0"/>
    <n v="1"/>
    <n v="0"/>
    <n v="1966"/>
    <n v="66"/>
    <n v="1109"/>
    <n v="34.057968799999998"/>
    <n v="-118.4104236"/>
  </r>
  <r>
    <s v="Townhouse"/>
    <s v="2160 Century Park East #1608"/>
    <s v="Los Angeles"/>
    <x v="4"/>
    <s v="CA"/>
    <n v="90067"/>
    <x v="129"/>
    <n v="2"/>
    <n v="2"/>
    <n v="1080"/>
    <n v="223190"/>
    <n v="55"/>
    <x v="346"/>
    <x v="377"/>
    <n v="0"/>
    <n v="0"/>
    <n v="0"/>
    <n v="0"/>
    <n v="1"/>
    <n v="0"/>
    <n v="1966"/>
    <n v="3"/>
    <n v="1010"/>
    <n v="34.058557399999998"/>
    <n v="-118.41124430000001"/>
  </r>
  <r>
    <s v="Townhouse"/>
    <s v="2160 Century Park East #2110"/>
    <s v="Los Angeles"/>
    <x v="4"/>
    <s v="CA"/>
    <n v="90067"/>
    <x v="265"/>
    <n v="1"/>
    <n v="1"/>
    <n v="805"/>
    <n v="223035"/>
    <n v="55"/>
    <x v="346"/>
    <x v="378"/>
    <n v="0"/>
    <n v="0"/>
    <n v="0"/>
    <n v="0"/>
    <n v="1"/>
    <n v="0"/>
    <n v="1966"/>
    <n v="47"/>
    <n v="867"/>
    <n v="34.058557399999998"/>
    <n v="-118.41124430000001"/>
  </r>
  <r>
    <s v="Townhouse"/>
    <s v="2160 Century Park East Park #411"/>
    <s v="Los Angeles"/>
    <x v="4"/>
    <s v="CA"/>
    <n v="90067"/>
    <x v="263"/>
    <n v="2"/>
    <n v="2"/>
    <n v="1097"/>
    <n v="223035"/>
    <n v="55"/>
    <x v="346"/>
    <x v="379"/>
    <n v="0"/>
    <n v="0"/>
    <n v="0"/>
    <n v="0"/>
    <n v="1"/>
    <n v="0"/>
    <n v="1966"/>
    <n v="166"/>
    <n v="1039"/>
    <n v="34.058557399999998"/>
    <n v="-118.41124430000001"/>
  </r>
  <r>
    <s v="Townhouse"/>
    <s v="2160 Century Park East Unit 104-N"/>
    <s v="Los Angeles"/>
    <x v="4"/>
    <s v="CA"/>
    <n v="90067"/>
    <x v="257"/>
    <n v="1"/>
    <n v="1"/>
    <n v="853"/>
    <n v="223190"/>
    <n v="55"/>
    <x v="346"/>
    <x v="380"/>
    <n v="0"/>
    <n v="0"/>
    <n v="0"/>
    <n v="0"/>
    <n v="1"/>
    <n v="0"/>
    <n v="1966"/>
    <n v="115"/>
    <n v="905"/>
    <n v="34.058557399999998"/>
    <n v="-118.41124430000001"/>
  </r>
  <r>
    <s v="Townhouse"/>
    <s v="2162 Century Hl"/>
    <s v="Los Angeles"/>
    <x v="4"/>
    <s v="CA"/>
    <n v="90067"/>
    <x v="172"/>
    <n v="2"/>
    <n v="2.5"/>
    <n v="2372"/>
    <n v="787367"/>
    <n v="41"/>
    <x v="348"/>
    <x v="381"/>
    <n v="0"/>
    <n v="0"/>
    <n v="0"/>
    <n v="0"/>
    <n v="1"/>
    <n v="0"/>
    <n v="1980"/>
    <n v="146"/>
    <n v="2200"/>
    <n v="34.054627099999998"/>
    <n v="-118.4094911"/>
  </r>
  <r>
    <s v="Townhouse"/>
    <s v="2170 Century Hl"/>
    <s v="Los Angeles"/>
    <x v="4"/>
    <s v="CA"/>
    <n v="90067"/>
    <x v="172"/>
    <n v="2"/>
    <n v="3"/>
    <n v="2377"/>
    <n v="787367"/>
    <n v="41"/>
    <x v="349"/>
    <x v="382"/>
    <n v="0"/>
    <n v="0"/>
    <n v="0"/>
    <n v="0"/>
    <n v="1"/>
    <n v="0"/>
    <n v="1980"/>
    <n v="11"/>
    <n v="2290"/>
    <n v="34.054622299999998"/>
    <n v="-118.4094891"/>
  </r>
  <r>
    <s v="Townhouse"/>
    <s v="2170 Century Park  East #811"/>
    <s v="Los Angeles"/>
    <x v="4"/>
    <s v="CA"/>
    <n v="90067"/>
    <x v="130"/>
    <n v="2"/>
    <n v="2"/>
    <n v="1097"/>
    <n v="223035"/>
    <n v="55"/>
    <x v="350"/>
    <x v="383"/>
    <n v="0"/>
    <n v="0"/>
    <n v="0"/>
    <n v="0"/>
    <n v="1"/>
    <n v="0"/>
    <n v="1966"/>
    <n v="25"/>
    <n v="1245"/>
    <n v="34.057803999999997"/>
    <n v="-118.41042280000001"/>
  </r>
  <r>
    <s v="Townhouse"/>
    <s v="2170 Century Park #1102"/>
    <s v="Los Angeles"/>
    <x v="4"/>
    <s v="CA"/>
    <n v="90067"/>
    <x v="114"/>
    <n v="2"/>
    <n v="2"/>
    <n v="1070"/>
    <n v="223035"/>
    <n v="55"/>
    <x v="350"/>
    <x v="384"/>
    <n v="0"/>
    <n v="0"/>
    <n v="0"/>
    <n v="0"/>
    <n v="1"/>
    <n v="0"/>
    <n v="1966"/>
    <n v="48"/>
    <n v="1155"/>
    <n v="34.057803999999997"/>
    <n v="-118.41042280000001"/>
  </r>
  <r>
    <s v="Townhouse"/>
    <s v="2170 Century Park #1507"/>
    <s v="Los Angeles"/>
    <x v="4"/>
    <s v="CA"/>
    <n v="90067"/>
    <x v="55"/>
    <n v="2"/>
    <n v="2"/>
    <n v="1053"/>
    <n v="223035"/>
    <n v="55"/>
    <x v="350"/>
    <x v="385"/>
    <n v="0"/>
    <n v="0"/>
    <n v="0"/>
    <n v="0"/>
    <n v="1"/>
    <n v="0"/>
    <n v="1966"/>
    <n v="82"/>
    <n v="987"/>
    <n v="34.057803999999997"/>
    <n v="-118.41042280000001"/>
  </r>
  <r>
    <s v="Townhouse"/>
    <s v="2170 Century Park East #109"/>
    <s v="Los Angeles"/>
    <x v="4"/>
    <s v="CA"/>
    <n v="90067"/>
    <x v="30"/>
    <n v="2"/>
    <n v="2"/>
    <n v="1066"/>
    <n v="223035"/>
    <n v="55"/>
    <x v="350"/>
    <x v="386"/>
    <n v="0"/>
    <n v="0"/>
    <n v="0"/>
    <n v="0"/>
    <n v="1"/>
    <n v="0"/>
    <n v="1966"/>
    <n v="43"/>
    <n v="1163"/>
    <n v="34.057803999999997"/>
    <n v="-118.41042280000001"/>
  </r>
  <r>
    <s v="Townhouse"/>
    <s v="2170 Century Park East #604"/>
    <s v="Los Angeles"/>
    <x v="4"/>
    <s v="CA"/>
    <n v="90067"/>
    <x v="266"/>
    <n v="1"/>
    <n v="1"/>
    <n v="853"/>
    <n v="223035"/>
    <n v="55"/>
    <x v="350"/>
    <x v="387"/>
    <n v="0"/>
    <n v="0"/>
    <n v="0"/>
    <n v="0"/>
    <n v="1"/>
    <n v="0"/>
    <n v="1966"/>
    <n v="3"/>
    <n v="904"/>
    <n v="34.057803999999997"/>
    <n v="-118.41042280000001"/>
  </r>
  <r>
    <s v="Townhouse"/>
    <s v="2170 Century Park East Park #1107"/>
    <s v="Los Angeles"/>
    <x v="4"/>
    <s v="CA"/>
    <n v="90067"/>
    <x v="201"/>
    <n v="2"/>
    <n v="2"/>
    <n v="1053"/>
    <n v="223035"/>
    <n v="55"/>
    <x v="350"/>
    <x v="388"/>
    <n v="0"/>
    <n v="0"/>
    <n v="0"/>
    <n v="0"/>
    <n v="1"/>
    <n v="0"/>
    <n v="1966"/>
    <n v="33"/>
    <n v="1184"/>
    <n v="34.057803999999997"/>
    <n v="-118.41042280000001"/>
  </r>
  <r>
    <s v="Townhouse"/>
    <s v="2170 Century Park East Park #1807"/>
    <s v="Los Angeles"/>
    <x v="4"/>
    <s v="CA"/>
    <n v="90067"/>
    <x v="55"/>
    <n v="2"/>
    <n v="2"/>
    <n v="1053"/>
    <n v="223035"/>
    <n v="55"/>
    <x v="350"/>
    <x v="385"/>
    <n v="0"/>
    <n v="0"/>
    <n v="0"/>
    <n v="0"/>
    <n v="1"/>
    <n v="0"/>
    <n v="1966"/>
    <n v="7"/>
    <n v="1184"/>
    <n v="34.057803999999997"/>
    <n v="-118.41042280000001"/>
  </r>
  <r>
    <s v="Townhouse"/>
    <s v="2170 Century Park East Park #909"/>
    <s v="Los Angeles"/>
    <x v="4"/>
    <s v="CA"/>
    <n v="90067"/>
    <x v="201"/>
    <n v="2"/>
    <n v="2"/>
    <n v="1066"/>
    <n v="223035"/>
    <n v="55"/>
    <x v="350"/>
    <x v="389"/>
    <n v="0"/>
    <n v="0"/>
    <n v="0"/>
    <n v="0"/>
    <n v="1"/>
    <n v="0"/>
    <n v="1966"/>
    <n v="13"/>
    <n v="1163"/>
    <n v="34.057803999999997"/>
    <n v="-118.41042280000001"/>
  </r>
  <r>
    <s v="Townhouse"/>
    <s v="2228 Century Hl"/>
    <s v="Los Angeles"/>
    <x v="4"/>
    <s v="CA"/>
    <n v="90067"/>
    <x v="267"/>
    <n v="3"/>
    <n v="5"/>
    <n v="3234"/>
    <n v="787367"/>
    <n v="41"/>
    <x v="351"/>
    <x v="390"/>
    <n v="0"/>
    <n v="0"/>
    <n v="0"/>
    <n v="0"/>
    <n v="1"/>
    <n v="0"/>
    <n v="1980"/>
    <n v="7"/>
    <n v="2917"/>
    <n v="34.054936300000001"/>
    <n v="-118.4099586"/>
  </r>
  <r>
    <s v="Townhouse"/>
    <s v="2263 Century Hl"/>
    <s v="Los Angeles"/>
    <x v="4"/>
    <s v="CA"/>
    <n v="90067"/>
    <x v="268"/>
    <n v="2"/>
    <n v="3.5"/>
    <n v="2524"/>
    <n v="787367"/>
    <n v="41"/>
    <x v="352"/>
    <x v="391"/>
    <n v="0"/>
    <n v="0"/>
    <n v="0"/>
    <n v="0"/>
    <n v="1"/>
    <n v="0"/>
    <n v="1980"/>
    <n v="58"/>
    <n v="1952"/>
    <n v="34.0545416"/>
    <n v="-118.4097005"/>
  </r>
  <r>
    <s v="Townhouse"/>
    <s v="2274 Century Hl"/>
    <s v="Los Angeles"/>
    <x v="4"/>
    <s v="CA"/>
    <n v="90067"/>
    <x v="269"/>
    <n v="2"/>
    <n v="3.5"/>
    <n v="2912"/>
    <n v="787367"/>
    <n v="41"/>
    <x v="351"/>
    <x v="392"/>
    <n v="0"/>
    <n v="0"/>
    <n v="0"/>
    <n v="0"/>
    <n v="1"/>
    <n v="0"/>
    <n v="1980"/>
    <n v="81"/>
    <n v="2654"/>
    <n v="34.054936300000001"/>
    <n v="-118.4099586"/>
  </r>
  <r>
    <s v="Townhouse"/>
    <s v="2312 Century"/>
    <s v="Los Angeles"/>
    <x v="4"/>
    <s v="CA"/>
    <n v="90067"/>
    <x v="270"/>
    <n v="2"/>
    <n v="3"/>
    <n v="2372"/>
    <n v="787367"/>
    <n v="41"/>
    <x v="351"/>
    <x v="393"/>
    <n v="0"/>
    <n v="0"/>
    <n v="0"/>
    <n v="0"/>
    <n v="1"/>
    <n v="0"/>
    <n v="1980"/>
    <n v="32"/>
    <n v="2289"/>
    <n v="34.054936300000001"/>
    <n v="-118.4099586"/>
  </r>
  <r>
    <s v="Single Family Residential"/>
    <s v="1523-1/2 N Doheny Dr"/>
    <s v="Los Angeles"/>
    <x v="4"/>
    <s v="CA"/>
    <n v="90069"/>
    <x v="261"/>
    <n v="3"/>
    <n v="3"/>
    <n v="2538"/>
    <n v="10850"/>
    <n v="60"/>
    <x v="353"/>
    <x v="394"/>
    <n v="1"/>
    <n v="0"/>
    <n v="0"/>
    <n v="0"/>
    <n v="1"/>
    <n v="0"/>
    <n v="1961"/>
    <n v="28"/>
    <m/>
    <n v="34.099696799999997"/>
    <n v="-118.3902777"/>
  </r>
  <r>
    <s v="Single Family Residential"/>
    <s v="9274 Warbler Way"/>
    <s v="Los Angeles"/>
    <x v="4"/>
    <s v="CA"/>
    <n v="90069"/>
    <x v="271"/>
    <n v="5"/>
    <n v="5.5"/>
    <n v="5029"/>
    <n v="6185"/>
    <n v="33"/>
    <x v="354"/>
    <x v="395"/>
    <n v="1"/>
    <n v="0"/>
    <n v="0"/>
    <n v="0"/>
    <n v="1"/>
    <n v="0"/>
    <n v="1988"/>
    <n v="148"/>
    <m/>
    <n v="34.098779700000001"/>
    <n v="-118.3916191"/>
  </r>
  <r>
    <s v="Single Family Residential"/>
    <s v="9300 Warbler Way"/>
    <s v="Los Angeles"/>
    <x v="4"/>
    <s v="CA"/>
    <n v="90069"/>
    <x v="63"/>
    <n v="3"/>
    <n v="2.5"/>
    <n v="3700"/>
    <n v="4889"/>
    <n v="59"/>
    <x v="355"/>
    <x v="396"/>
    <n v="1"/>
    <n v="0"/>
    <n v="0"/>
    <n v="0"/>
    <n v="1"/>
    <n v="0"/>
    <n v="1962"/>
    <n v="172"/>
    <m/>
    <n v="34.098674000000003"/>
    <n v="-118.39196149999999"/>
  </r>
  <r>
    <s v="Single Family Residential"/>
    <s v="9314 Sierra Mar Dr"/>
    <s v="Los Angeles"/>
    <x v="4"/>
    <s v="CA"/>
    <n v="90069"/>
    <x v="272"/>
    <n v="4"/>
    <n v="5.5"/>
    <n v="3929"/>
    <n v="5999"/>
    <n v="42"/>
    <x v="356"/>
    <x v="397"/>
    <n v="1"/>
    <n v="0"/>
    <n v="0"/>
    <n v="0"/>
    <n v="1"/>
    <n v="0"/>
    <n v="1979"/>
    <n v="233"/>
    <m/>
    <n v="34.095562700000002"/>
    <n v="-118.39433390000001"/>
  </r>
  <r>
    <s v="Single Family Residential"/>
    <s v="5908 Village Dr"/>
    <s v="Los Angeles"/>
    <x v="4"/>
    <s v="CA"/>
    <n v="90094"/>
    <x v="14"/>
    <n v="3"/>
    <n v="6"/>
    <n v="4544"/>
    <n v="3425"/>
    <n v="4"/>
    <x v="357"/>
    <x v="398"/>
    <n v="1"/>
    <n v="0"/>
    <n v="0"/>
    <n v="0"/>
    <n v="1"/>
    <n v="0"/>
    <n v="2017"/>
    <n v="30"/>
    <n v="361"/>
    <n v="33.975954999999999"/>
    <n v="-118.414665"/>
  </r>
  <r>
    <s v="Single Family Residential"/>
    <s v="5908 Village Dr"/>
    <s v="Los Angeles"/>
    <x v="4"/>
    <s v="CA"/>
    <n v="90094"/>
    <x v="14"/>
    <n v="5"/>
    <n v="6"/>
    <n v="4544"/>
    <n v="3425"/>
    <n v="4"/>
    <x v="357"/>
    <x v="398"/>
    <n v="1"/>
    <n v="0"/>
    <n v="0"/>
    <n v="0"/>
    <n v="1"/>
    <n v="0"/>
    <n v="2017"/>
    <n v="30"/>
    <n v="361"/>
    <n v="33.975954999999999"/>
    <n v="-118.414665"/>
  </r>
  <r>
    <s v="Single Family Residential"/>
    <s v="9373 Claircrest Dr"/>
    <s v="Los Angeles"/>
    <x v="4"/>
    <s v="CA"/>
    <n v="90210"/>
    <x v="273"/>
    <n v="4"/>
    <n v="3"/>
    <n v="2323"/>
    <n v="13415"/>
    <n v="53"/>
    <x v="358"/>
    <x v="399"/>
    <n v="1"/>
    <n v="0"/>
    <n v="0"/>
    <n v="0"/>
    <n v="1"/>
    <n v="0"/>
    <n v="1968"/>
    <n v="59"/>
    <m/>
    <n v="34.100409499999998"/>
    <n v="-118.4027323"/>
  </r>
  <r>
    <s v="Single Family Residential"/>
    <s v="2461 Walgrove Ave"/>
    <s v="Mar Vista"/>
    <x v="1"/>
    <s v="CA"/>
    <n v="90066"/>
    <x v="274"/>
    <n v="4"/>
    <n v="2"/>
    <n v="1670"/>
    <n v="5910"/>
    <n v="107"/>
    <x v="359"/>
    <x v="400"/>
    <n v="1"/>
    <n v="0"/>
    <n v="0"/>
    <n v="0"/>
    <n v="0"/>
    <n v="1"/>
    <n v="1914"/>
    <n v="32"/>
    <m/>
    <n v="33.995537300000002"/>
    <n v="-118.4453879"/>
  </r>
  <r>
    <s v="Single Family Residential"/>
    <s v="117 Ketch Mall"/>
    <s v="Marina Del Rey"/>
    <x v="1"/>
    <s v="CA"/>
    <n v="90292"/>
    <x v="12"/>
    <n v="4"/>
    <n v="4.5"/>
    <n v="4010"/>
    <n v="2891"/>
    <n v="35"/>
    <x v="360"/>
    <x v="401"/>
    <n v="1"/>
    <n v="0"/>
    <n v="0"/>
    <n v="0"/>
    <n v="0"/>
    <n v="1"/>
    <n v="1986"/>
    <n v="32"/>
    <m/>
    <n v="33.974544100000003"/>
    <n v="-118.46000340000001"/>
  </r>
  <r>
    <s v="Single Family Residential"/>
    <s v="118 Union Jack Mall"/>
    <s v="Marina Del Rey"/>
    <x v="1"/>
    <s v="CA"/>
    <n v="90292"/>
    <x v="48"/>
    <n v="5"/>
    <n v="6.5"/>
    <n v="5150"/>
    <n v="3150"/>
    <n v="16"/>
    <x v="361"/>
    <x v="402"/>
    <n v="1"/>
    <n v="0"/>
    <n v="0"/>
    <n v="0"/>
    <n v="0"/>
    <n v="1"/>
    <n v="2005"/>
    <n v="53"/>
    <n v="111"/>
    <n v="33.9687573"/>
    <n v="-118.4554863"/>
  </r>
  <r>
    <s v="Single Family Residential"/>
    <s v="124 Topsail Mall"/>
    <s v="Marina Del Rey"/>
    <x v="1"/>
    <s v="CA"/>
    <n v="90292"/>
    <x v="226"/>
    <n v="3"/>
    <n v="3"/>
    <n v="2602"/>
    <n v="2397"/>
    <n v="36"/>
    <x v="362"/>
    <x v="403"/>
    <n v="1"/>
    <n v="0"/>
    <n v="0"/>
    <n v="0"/>
    <n v="0"/>
    <n v="1"/>
    <n v="1985"/>
    <n v="42"/>
    <n v="167"/>
    <n v="33.969316800000001"/>
    <n v="-118.4558689"/>
  </r>
  <r>
    <s v="Single Family Residential"/>
    <s v="150 Union Jack Mall"/>
    <s v="Marina Del Rey"/>
    <x v="1"/>
    <s v="CA"/>
    <n v="90292"/>
    <x v="13"/>
    <n v="4"/>
    <n v="6"/>
    <n v="4694"/>
    <n v="3231"/>
    <n v="19"/>
    <x v="363"/>
    <x v="404"/>
    <n v="1"/>
    <n v="0"/>
    <n v="0"/>
    <n v="0"/>
    <n v="0"/>
    <n v="1"/>
    <n v="2002"/>
    <n v="12"/>
    <n v="112"/>
    <n v="33.969048200000003"/>
    <n v="-118.4545711"/>
  </r>
  <r>
    <s v="Single Family Residential"/>
    <s v="3201 Thatcher Ave"/>
    <s v="Marina Del Rey"/>
    <x v="1"/>
    <s v="CA"/>
    <n v="90292"/>
    <x v="63"/>
    <n v="4"/>
    <n v="4.5"/>
    <n v="4000"/>
    <n v="5014"/>
    <n v="0"/>
    <x v="364"/>
    <x v="405"/>
    <n v="1"/>
    <n v="0"/>
    <n v="0"/>
    <n v="0"/>
    <n v="0"/>
    <n v="1"/>
    <n v="2021"/>
    <n v="32"/>
    <m/>
    <n v="33.986393100000001"/>
    <n v="-118.44850510000001"/>
  </r>
  <r>
    <s v="Single Family Residential"/>
    <s v="4404 Roma Ct"/>
    <s v="Marina Del Rey"/>
    <x v="1"/>
    <s v="CA"/>
    <n v="90292"/>
    <x v="275"/>
    <n v="4"/>
    <n v="4"/>
    <n v="4277"/>
    <n v="3151"/>
    <n v="36"/>
    <x v="365"/>
    <x v="406"/>
    <n v="1"/>
    <n v="0"/>
    <n v="0"/>
    <n v="0"/>
    <n v="0"/>
    <n v="1"/>
    <n v="1985"/>
    <n v="17"/>
    <n v="167"/>
    <n v="33.973029699999998"/>
    <n v="-118.4590134"/>
  </r>
  <r>
    <s v="Single Family Residential"/>
    <s v="714 Oxford Ave"/>
    <s v="Marina Del Rey"/>
    <x v="1"/>
    <s v="CA"/>
    <n v="90292"/>
    <x v="276"/>
    <n v="3"/>
    <n v="2.5"/>
    <n v="2562"/>
    <n v="2996"/>
    <n v="24"/>
    <x v="366"/>
    <x v="407"/>
    <n v="1"/>
    <n v="0"/>
    <n v="0"/>
    <n v="0"/>
    <n v="0"/>
    <n v="1"/>
    <n v="1997"/>
    <n v="10"/>
    <m/>
    <n v="33.986271600000002"/>
    <n v="-118.4541273"/>
  </r>
  <r>
    <s v="Townhouse"/>
    <s v="13050 Mindanao Way #4"/>
    <s v="Marina Del Rey"/>
    <x v="1"/>
    <s v="CA"/>
    <n v="90292"/>
    <x v="89"/>
    <n v="2"/>
    <n v="3"/>
    <n v="1912"/>
    <n v="130685"/>
    <n v="44"/>
    <x v="367"/>
    <x v="408"/>
    <n v="0"/>
    <n v="0"/>
    <n v="0"/>
    <n v="0"/>
    <n v="0"/>
    <n v="1"/>
    <n v="1977"/>
    <n v="17"/>
    <n v="658"/>
    <n v="33.987083200000001"/>
    <n v="-118.4347448"/>
  </r>
  <r>
    <s v="Townhouse"/>
    <s v="13226 Admiral Ave Unit K"/>
    <s v="Marina Del Rey"/>
    <x v="1"/>
    <s v="CA"/>
    <n v="90292"/>
    <x v="56"/>
    <n v="2"/>
    <n v="2.5"/>
    <n v="1763"/>
    <n v="85900"/>
    <n v="54"/>
    <x v="368"/>
    <x v="409"/>
    <n v="0"/>
    <n v="0"/>
    <n v="0"/>
    <n v="0"/>
    <n v="0"/>
    <n v="1"/>
    <n v="1967"/>
    <n v="20"/>
    <n v="440"/>
    <n v="33.980403000000003"/>
    <n v="-118.43601200000001"/>
  </r>
  <r>
    <s v="Townhouse"/>
    <s v="13600 Marina Pointe Dr #1008"/>
    <s v="Marina Del Rey"/>
    <x v="1"/>
    <s v="CA"/>
    <n v="90292"/>
    <x v="277"/>
    <n v="2"/>
    <n v="2.5"/>
    <n v="1860"/>
    <n v="122880"/>
    <n v="22"/>
    <x v="369"/>
    <x v="410"/>
    <n v="0"/>
    <n v="0"/>
    <n v="0"/>
    <n v="0"/>
    <n v="0"/>
    <n v="1"/>
    <n v="1999"/>
    <n v="16"/>
    <n v="1730"/>
    <n v="33.984652599999997"/>
    <n v="-118.4441621"/>
  </r>
  <r>
    <s v="Townhouse"/>
    <s v="13600 Marina Pointe Dr #1705"/>
    <s v="Marina Del Rey"/>
    <x v="1"/>
    <s v="CA"/>
    <n v="90292"/>
    <x v="85"/>
    <n v="2"/>
    <n v="2.5"/>
    <n v="1900"/>
    <n v="122880"/>
    <n v="22"/>
    <x v="369"/>
    <x v="411"/>
    <n v="0"/>
    <n v="0"/>
    <n v="0"/>
    <n v="0"/>
    <n v="0"/>
    <n v="1"/>
    <n v="1999"/>
    <n v="45"/>
    <n v="1739"/>
    <n v="33.984652599999997"/>
    <n v="-118.4441621"/>
  </r>
  <r>
    <s v="Townhouse"/>
    <s v="13600 Marina Pointe Dr #303"/>
    <s v="Marina Del Rey"/>
    <x v="1"/>
    <s v="CA"/>
    <n v="90292"/>
    <x v="278"/>
    <n v="2"/>
    <n v="2.5"/>
    <n v="1855"/>
    <n v="122916"/>
    <n v="22"/>
    <x v="369"/>
    <x v="412"/>
    <n v="0"/>
    <n v="0"/>
    <n v="0"/>
    <n v="0"/>
    <n v="0"/>
    <n v="1"/>
    <n v="1999"/>
    <n v="12"/>
    <n v="1728"/>
    <n v="33.984652599999997"/>
    <n v="-118.4441621"/>
  </r>
  <r>
    <s v="Townhouse"/>
    <s v="13600 Marina Pointe Dr #705"/>
    <s v="Marina Del Rey"/>
    <x v="1"/>
    <s v="CA"/>
    <n v="90292"/>
    <x v="91"/>
    <n v="2"/>
    <n v="2.5"/>
    <n v="1900"/>
    <n v="122880"/>
    <n v="22"/>
    <x v="369"/>
    <x v="413"/>
    <n v="0"/>
    <n v="0"/>
    <n v="0"/>
    <n v="0"/>
    <n v="0"/>
    <n v="1"/>
    <n v="1999"/>
    <n v="41"/>
    <n v="1700"/>
    <n v="33.984652599999997"/>
    <n v="-118.4441621"/>
  </r>
  <r>
    <s v="Townhouse"/>
    <s v="13650 Marina Pointe Dr #805"/>
    <s v="Marina Del Rey"/>
    <x v="1"/>
    <s v="CA"/>
    <n v="90292"/>
    <x v="174"/>
    <n v="2"/>
    <n v="2"/>
    <n v="1714"/>
    <n v="31650"/>
    <n v="15"/>
    <x v="370"/>
    <x v="414"/>
    <n v="0"/>
    <n v="0"/>
    <n v="0"/>
    <n v="0"/>
    <n v="0"/>
    <n v="1"/>
    <n v="2006"/>
    <n v="27"/>
    <n v="1698"/>
    <n v="33.984335999999999"/>
    <n v="-118.4432348"/>
  </r>
  <r>
    <s v="Townhouse"/>
    <s v="13700 Marina Pointe Dr #1208"/>
    <s v="Marina Del Rey"/>
    <x v="1"/>
    <s v="CA"/>
    <n v="90292"/>
    <x v="279"/>
    <n v="2"/>
    <n v="2.5"/>
    <n v="1748"/>
    <n v="124662"/>
    <n v="18"/>
    <x v="371"/>
    <x v="415"/>
    <n v="0"/>
    <n v="0"/>
    <n v="0"/>
    <n v="0"/>
    <n v="0"/>
    <n v="1"/>
    <n v="2003"/>
    <n v="18"/>
    <n v="1180"/>
    <n v="33.9845477"/>
    <n v="-118.44520300000001"/>
  </r>
  <r>
    <s v="Townhouse"/>
    <s v="13700 Marina Pointe Dr #1616"/>
    <s v="Marina Del Rey"/>
    <x v="1"/>
    <s v="CA"/>
    <n v="90292"/>
    <x v="190"/>
    <n v="2"/>
    <n v="2"/>
    <n v="1227"/>
    <n v="124611"/>
    <n v="18"/>
    <x v="372"/>
    <x v="416"/>
    <n v="0"/>
    <n v="0"/>
    <n v="0"/>
    <n v="0"/>
    <n v="0"/>
    <n v="1"/>
    <n v="2003"/>
    <n v="18"/>
    <n v="1068"/>
    <n v="33.9848602"/>
    <n v="-118.44528409999999"/>
  </r>
  <r>
    <s v="Townhouse"/>
    <s v="13700 Marina Pointe Dr #602"/>
    <s v="Marina Del Rey"/>
    <x v="1"/>
    <s v="CA"/>
    <n v="90292"/>
    <x v="36"/>
    <n v="2"/>
    <n v="2.5"/>
    <n v="1630"/>
    <n v="124611"/>
    <n v="18"/>
    <x v="372"/>
    <x v="417"/>
    <n v="0"/>
    <n v="0"/>
    <n v="0"/>
    <n v="0"/>
    <n v="0"/>
    <n v="1"/>
    <n v="2003"/>
    <n v="66"/>
    <n v="916"/>
    <n v="33.9848602"/>
    <n v="-118.44528409999999"/>
  </r>
  <r>
    <s v="Townhouse"/>
    <s v="13700 Marina Pointe Dr #729"/>
    <s v="Marina Del Rey"/>
    <x v="1"/>
    <s v="CA"/>
    <n v="90292"/>
    <x v="280"/>
    <n v="3"/>
    <n v="3.5"/>
    <n v="2099"/>
    <n v="124662"/>
    <n v="18"/>
    <x v="372"/>
    <x v="418"/>
    <n v="0"/>
    <n v="0"/>
    <n v="0"/>
    <n v="0"/>
    <n v="0"/>
    <n v="1"/>
    <n v="2003"/>
    <n v="62"/>
    <n v="1254"/>
    <n v="33.9848602"/>
    <n v="-118.44528409999999"/>
  </r>
  <r>
    <s v="Townhouse"/>
    <s v="16 Quarterdeck St #101"/>
    <s v="Marina Del Rey"/>
    <x v="1"/>
    <s v="CA"/>
    <n v="90292"/>
    <x v="70"/>
    <n v="2"/>
    <n v="2"/>
    <n v="1051"/>
    <n v="6104"/>
    <n v="49"/>
    <x v="373"/>
    <x v="419"/>
    <n v="0"/>
    <n v="0"/>
    <n v="0"/>
    <n v="0"/>
    <n v="0"/>
    <n v="1"/>
    <n v="1972"/>
    <n v="67"/>
    <n v="318"/>
    <n v="33.970041600000002"/>
    <n v="-118.4588548"/>
  </r>
  <r>
    <s v="Townhouse"/>
    <s v="310 Tahiti Way #209"/>
    <s v="Marina Del Rey"/>
    <x v="1"/>
    <s v="CA"/>
    <n v="90292"/>
    <x v="281"/>
    <n v="2"/>
    <n v="2"/>
    <n v="1613"/>
    <n v="194604"/>
    <n v="42"/>
    <x v="374"/>
    <x v="420"/>
    <n v="0"/>
    <n v="0"/>
    <n v="0"/>
    <n v="0"/>
    <n v="0"/>
    <n v="1"/>
    <n v="1979"/>
    <n v="12"/>
    <n v="763"/>
    <n v="33.973178300000001"/>
    <n v="-118.45761779999999"/>
  </r>
  <r>
    <s v="Townhouse"/>
    <s v="3111 Via Dolce #402"/>
    <s v="Marina Del Rey"/>
    <x v="1"/>
    <s v="CA"/>
    <n v="90292"/>
    <x v="2"/>
    <n v="2"/>
    <n v="2.5"/>
    <n v="1550"/>
    <n v="12072"/>
    <n v="11"/>
    <x v="375"/>
    <x v="421"/>
    <n v="0"/>
    <n v="0"/>
    <n v="0"/>
    <n v="0"/>
    <n v="0"/>
    <n v="1"/>
    <n v="2010"/>
    <n v="33"/>
    <n v="1347"/>
    <n v="33.980590599999999"/>
    <n v="-118.463722"/>
  </r>
  <r>
    <s v="Townhouse"/>
    <s v="4080 Glencoe Ave #412"/>
    <s v="Marina Del Rey"/>
    <x v="1"/>
    <s v="CA"/>
    <n v="90292"/>
    <x v="31"/>
    <n v="2"/>
    <n v="2"/>
    <n v="1524"/>
    <n v="17336"/>
    <n v="10"/>
    <x v="376"/>
    <x v="422"/>
    <n v="0"/>
    <n v="0"/>
    <n v="0"/>
    <n v="0"/>
    <n v="0"/>
    <n v="1"/>
    <n v="2011"/>
    <n v="53"/>
    <n v="555"/>
    <n v="33.990562300000001"/>
    <n v="-118.4425111"/>
  </r>
  <r>
    <s v="Townhouse"/>
    <s v="4105 Pacific Ave #4"/>
    <s v="Marina Del Rey"/>
    <x v="1"/>
    <s v="CA"/>
    <n v="90292"/>
    <x v="282"/>
    <n v="2"/>
    <n v="3"/>
    <n v="1886"/>
    <n v="8176"/>
    <n v="48"/>
    <x v="377"/>
    <x v="423"/>
    <n v="0"/>
    <n v="0"/>
    <n v="0"/>
    <n v="0"/>
    <n v="0"/>
    <n v="1"/>
    <n v="1973"/>
    <n v="10"/>
    <n v="600"/>
    <n v="33.973938199999999"/>
    <n v="-118.4613186"/>
  </r>
  <r>
    <s v="Townhouse"/>
    <s v="4115 Glencoe Ave #106"/>
    <s v="Marina Del Rey"/>
    <x v="1"/>
    <s v="CA"/>
    <n v="90292"/>
    <x v="40"/>
    <n v="2"/>
    <n v="2"/>
    <n v="1610"/>
    <n v="39560"/>
    <n v="15"/>
    <x v="378"/>
    <x v="424"/>
    <n v="0"/>
    <n v="0"/>
    <n v="0"/>
    <n v="0"/>
    <n v="0"/>
    <n v="1"/>
    <n v="2006"/>
    <n v="42"/>
    <n v="500"/>
    <n v="33.989022499999997"/>
    <n v="-118.44305230000001"/>
  </r>
  <r>
    <s v="Townhouse"/>
    <s v="4115 Glencoe Ave #312"/>
    <s v="Marina Del Rey"/>
    <x v="1"/>
    <s v="CA"/>
    <n v="90292"/>
    <x v="283"/>
    <n v="2"/>
    <n v="2"/>
    <n v="1510"/>
    <n v="39560"/>
    <n v="15"/>
    <x v="378"/>
    <x v="425"/>
    <n v="0"/>
    <n v="0"/>
    <n v="0"/>
    <n v="0"/>
    <n v="0"/>
    <n v="1"/>
    <n v="2006"/>
    <n v="28"/>
    <n v="485"/>
    <n v="33.989022499999997"/>
    <n v="-118.44305230000001"/>
  </r>
  <r>
    <s v="Townhouse"/>
    <s v="4215 Glencoe Ave #229"/>
    <s v="Marina Del Rey"/>
    <x v="1"/>
    <s v="CA"/>
    <n v="90292"/>
    <x v="76"/>
    <n v="2"/>
    <n v="2"/>
    <n v="1740"/>
    <n v="79615"/>
    <n v="13"/>
    <x v="379"/>
    <x v="426"/>
    <n v="0"/>
    <n v="0"/>
    <n v="0"/>
    <n v="0"/>
    <n v="0"/>
    <n v="1"/>
    <n v="2008"/>
    <n v="12"/>
    <n v="565"/>
    <n v="33.987985100000003"/>
    <n v="-118.46255402760771"/>
  </r>
  <r>
    <s v="Townhouse"/>
    <s v="4215 Glencoe Ave #406"/>
    <s v="Marina Del Rey"/>
    <x v="1"/>
    <s v="CA"/>
    <n v="90292"/>
    <x v="284"/>
    <n v="1"/>
    <n v="2"/>
    <n v="1200"/>
    <n v="79615"/>
    <n v="13"/>
    <x v="380"/>
    <x v="427"/>
    <n v="0"/>
    <n v="0"/>
    <n v="0"/>
    <n v="0"/>
    <n v="0"/>
    <n v="1"/>
    <n v="2008"/>
    <n v="32"/>
    <n v="516"/>
    <n v="33.987985100000003"/>
    <n v="-118.4419489"/>
  </r>
  <r>
    <s v="Townhouse"/>
    <s v="4215 Glencoe Ave #412"/>
    <s v="Marina Del Rey"/>
    <x v="1"/>
    <s v="CA"/>
    <n v="90292"/>
    <x v="51"/>
    <n v="2"/>
    <n v="2"/>
    <n v="1640"/>
    <n v="79615"/>
    <n v="13"/>
    <x v="380"/>
    <x v="428"/>
    <n v="0"/>
    <n v="0"/>
    <n v="0"/>
    <n v="0"/>
    <n v="0"/>
    <n v="1"/>
    <n v="2008"/>
    <n v="12"/>
    <n v="565"/>
    <n v="33.987985100000003"/>
    <n v="-118.4419489"/>
  </r>
  <r>
    <s v="Townhouse"/>
    <s v="4265 Marina City Dr #1011"/>
    <s v="Marina Del Rey"/>
    <x v="1"/>
    <s v="CA"/>
    <n v="90292"/>
    <x v="285"/>
    <n v="2"/>
    <n v="2"/>
    <n v="1728.5"/>
    <n v="12072"/>
    <n v="49"/>
    <x v="381"/>
    <x v="429"/>
    <n v="0"/>
    <n v="0"/>
    <n v="0"/>
    <n v="0"/>
    <n v="0"/>
    <n v="1"/>
    <n v="1972"/>
    <n v="14"/>
    <n v="1655"/>
    <n v="33.984839700000002"/>
    <n v="-118.4542682"/>
  </r>
  <r>
    <s v="Townhouse"/>
    <s v="4265 Marina City Dr #817"/>
    <s v="Marina Del Rey"/>
    <x v="1"/>
    <s v="CA"/>
    <n v="90292"/>
    <x v="286"/>
    <n v="3"/>
    <n v="2"/>
    <n v="1722"/>
    <n v="12072"/>
    <n v="49"/>
    <x v="382"/>
    <x v="430"/>
    <n v="0"/>
    <n v="0"/>
    <n v="0"/>
    <n v="0"/>
    <n v="0"/>
    <n v="1"/>
    <n v="1972"/>
    <n v="47"/>
    <n v="1305"/>
    <n v="33.984493800000003"/>
    <n v="-118.453924"/>
  </r>
  <r>
    <s v="Townhouse"/>
    <s v="4265 Marina City Dr Unit 101 WTN"/>
    <s v="Marina Del Rey"/>
    <x v="1"/>
    <s v="CA"/>
    <n v="90292"/>
    <x v="287"/>
    <n v="3"/>
    <n v="3.5"/>
    <n v="1722"/>
    <n v="12072"/>
    <n v="49"/>
    <x v="383"/>
    <x v="431"/>
    <n v="0"/>
    <n v="0"/>
    <n v="0"/>
    <n v="0"/>
    <n v="0"/>
    <n v="1"/>
    <n v="1972"/>
    <n v="27"/>
    <n v="1305"/>
    <n v="33.983831899999998"/>
    <n v="-118.4543228"/>
  </r>
  <r>
    <s v="Townhouse"/>
    <s v="4316 Marina City Dr #533"/>
    <s v="Marina Del Rey"/>
    <x v="1"/>
    <s v="CA"/>
    <n v="90292"/>
    <x v="288"/>
    <n v="3"/>
    <n v="2"/>
    <n v="1800"/>
    <n v="12072"/>
    <n v="49"/>
    <x v="384"/>
    <x v="432"/>
    <n v="0"/>
    <n v="0"/>
    <n v="0"/>
    <n v="0"/>
    <n v="0"/>
    <n v="1"/>
    <n v="1972"/>
    <n v="31"/>
    <n v="2292"/>
    <n v="33.985001199999999"/>
    <n v="-118.4539456"/>
  </r>
  <r>
    <s v="Townhouse"/>
    <s v="4335 Marina City Dr Unit 140 ETS"/>
    <s v="Marina Del Rey"/>
    <x v="1"/>
    <s v="CA"/>
    <n v="90292"/>
    <x v="237"/>
    <n v="2"/>
    <n v="2"/>
    <n v="1422"/>
    <n v="12072"/>
    <n v="49"/>
    <x v="385"/>
    <x v="433"/>
    <n v="0"/>
    <n v="0"/>
    <n v="0"/>
    <n v="0"/>
    <n v="0"/>
    <n v="1"/>
    <n v="1972"/>
    <n v="55"/>
    <n v="1078"/>
    <n v="33.984196500000003"/>
    <n v="-118.4520636"/>
  </r>
  <r>
    <s v="Townhouse"/>
    <s v="4337 Marina City Dr #1043"/>
    <s v="Marina Del Rey"/>
    <x v="1"/>
    <s v="CA"/>
    <n v="90292"/>
    <x v="289"/>
    <n v="1"/>
    <n v="1"/>
    <n v="1728.5"/>
    <n v="12072"/>
    <n v="49"/>
    <x v="386"/>
    <x v="434"/>
    <n v="0"/>
    <n v="0"/>
    <n v="0"/>
    <n v="0"/>
    <n v="0"/>
    <n v="1"/>
    <n v="1972"/>
    <n v="11"/>
    <n v="1269"/>
    <n v="33.984542400000002"/>
    <n v="-118.4528129"/>
  </r>
  <r>
    <s v="Townhouse"/>
    <s v="4337 Marina City Dr #349"/>
    <s v="Marina Del Rey"/>
    <x v="1"/>
    <s v="CA"/>
    <n v="90292"/>
    <x v="145"/>
    <n v="3"/>
    <n v="2"/>
    <n v="1722"/>
    <n v="12072"/>
    <n v="49"/>
    <x v="387"/>
    <x v="435"/>
    <n v="0"/>
    <n v="0"/>
    <n v="0"/>
    <n v="0"/>
    <n v="0"/>
    <n v="1"/>
    <n v="1972"/>
    <n v="47"/>
    <n v="1948"/>
    <n v="33.984318999999999"/>
    <n v="-118.4536265"/>
  </r>
  <r>
    <s v="Townhouse"/>
    <s v="4337 Marina City Dr #539"/>
    <s v="Marina Del Rey"/>
    <x v="1"/>
    <s v="CA"/>
    <n v="90292"/>
    <x v="115"/>
    <n v="2"/>
    <n v="2"/>
    <n v="1422"/>
    <n v="999"/>
    <n v="49"/>
    <x v="387"/>
    <x v="436"/>
    <n v="0"/>
    <n v="0"/>
    <n v="0"/>
    <n v="0"/>
    <n v="0"/>
    <n v="1"/>
    <n v="1972"/>
    <n v="14"/>
    <n v="1078"/>
    <n v="33.984318999999999"/>
    <n v="-118.4536265"/>
  </r>
  <r>
    <s v="Townhouse"/>
    <s v="4338 Redwood Ave Unit B107"/>
    <s v="Marina Del Rey"/>
    <x v="1"/>
    <s v="CA"/>
    <n v="90292"/>
    <x v="76"/>
    <n v="2"/>
    <n v="2"/>
    <n v="1929"/>
    <n v="259480"/>
    <n v="40"/>
    <x v="388"/>
    <x v="437"/>
    <n v="0"/>
    <n v="0"/>
    <n v="0"/>
    <n v="0"/>
    <n v="0"/>
    <n v="1"/>
    <n v="1981"/>
    <n v="17"/>
    <n v="970"/>
    <n v="33.987614999999998"/>
    <n v="-118.436088"/>
  </r>
  <r>
    <s v="Townhouse"/>
    <s v="4350 Glencoe Ave #6"/>
    <s v="Marina Del Rey"/>
    <x v="1"/>
    <s v="CA"/>
    <n v="90292"/>
    <x v="107"/>
    <n v="2"/>
    <n v="2.5"/>
    <n v="1547"/>
    <n v="552048"/>
    <n v="47"/>
    <x v="389"/>
    <x v="438"/>
    <n v="0"/>
    <n v="0"/>
    <n v="0"/>
    <n v="0"/>
    <n v="0"/>
    <n v="1"/>
    <n v="1974"/>
    <n v="18"/>
    <n v="527"/>
    <n v="33.986013399999997"/>
    <n v="-118.43798719999999"/>
  </r>
  <r>
    <s v="Townhouse"/>
    <s v="4715 La Villa Marina Unit D"/>
    <s v="Marina Del Rey"/>
    <x v="1"/>
    <s v="CA"/>
    <n v="90292"/>
    <x v="290"/>
    <n v="2"/>
    <n v="2.5"/>
    <n v="1582"/>
    <n v="65868"/>
    <n v="55"/>
    <x v="390"/>
    <x v="439"/>
    <n v="0"/>
    <n v="0"/>
    <n v="0"/>
    <n v="0"/>
    <n v="0"/>
    <n v="1"/>
    <n v="1966"/>
    <n v="56"/>
    <n v="405"/>
    <n v="33.981724800000002"/>
    <n v="-118.43767250000001"/>
  </r>
  <r>
    <s v="Townhouse"/>
    <s v="4801 La Villa Marina Unit L"/>
    <s v="Marina Del Rey"/>
    <x v="1"/>
    <s v="CA"/>
    <n v="90292"/>
    <x v="89"/>
    <n v="3"/>
    <n v="2.5"/>
    <n v="1728.5"/>
    <n v="139313"/>
    <n v="52"/>
    <x v="391"/>
    <x v="440"/>
    <n v="0"/>
    <n v="0"/>
    <n v="0"/>
    <n v="0"/>
    <n v="0"/>
    <n v="1"/>
    <n v="1969"/>
    <n v="11"/>
    <n v="535"/>
    <n v="33.980747200000003"/>
    <n v="-118.4327412"/>
  </r>
  <r>
    <s v="Townhouse"/>
    <s v="4804 La Villa Marina Unit K"/>
    <s v="Marina Del Rey"/>
    <x v="1"/>
    <s v="CA"/>
    <n v="90292"/>
    <x v="35"/>
    <n v="2"/>
    <n v="2.5"/>
    <n v="1932"/>
    <n v="71647"/>
    <n v="53"/>
    <x v="392"/>
    <x v="441"/>
    <n v="0"/>
    <n v="0"/>
    <n v="0"/>
    <n v="0"/>
    <n v="0"/>
    <n v="1"/>
    <n v="1968"/>
    <n v="56"/>
    <n v="249"/>
    <n v="33.981302100000001"/>
    <n v="-118.4326681"/>
  </r>
  <r>
    <s v="Townhouse"/>
    <s v="2608 Honolulu Ave #213"/>
    <s v="Montrose"/>
    <x v="2"/>
    <s v="CA"/>
    <n v="91020"/>
    <x v="291"/>
    <n v="2"/>
    <n v="2"/>
    <n v="1138"/>
    <n v="4355"/>
    <n v="1"/>
    <x v="393"/>
    <x v="442"/>
    <n v="0"/>
    <n v="0"/>
    <n v="1"/>
    <n v="0"/>
    <n v="0"/>
    <n v="0"/>
    <n v="2020"/>
    <n v="398"/>
    <n v="1"/>
    <n v="34.208447999999997"/>
    <n v="-118.23583000000001"/>
  </r>
  <r>
    <s v="Townhouse"/>
    <s v="2732 Piedmont Ave #5"/>
    <s v="Montrose"/>
    <x v="2"/>
    <s v="CA"/>
    <n v="91020"/>
    <x v="292"/>
    <n v="3"/>
    <n v="3"/>
    <n v="1778"/>
    <n v="12072"/>
    <n v="31"/>
    <x v="394"/>
    <x v="443"/>
    <n v="0"/>
    <n v="0"/>
    <n v="1"/>
    <n v="0"/>
    <n v="0"/>
    <n v="0"/>
    <n v="1990"/>
    <n v="9"/>
    <n v="400"/>
    <n v="34.213191299999998"/>
    <n v="-118.23879700000001"/>
  </r>
  <r>
    <s v="Single Family Residential"/>
    <s v="1020 Palos Verdes Dr W"/>
    <s v="Palos Verdes Estates"/>
    <x v="4"/>
    <s v="CA"/>
    <n v="90274"/>
    <x v="293"/>
    <n v="4"/>
    <n v="3"/>
    <n v="3069"/>
    <n v="13620"/>
    <n v="63"/>
    <x v="395"/>
    <x v="444"/>
    <n v="1"/>
    <n v="0"/>
    <n v="0"/>
    <n v="0"/>
    <n v="1"/>
    <n v="0"/>
    <n v="1958"/>
    <n v="4"/>
    <m/>
    <n v="33.791293000000003"/>
    <n v="-118.40394499999999"/>
  </r>
  <r>
    <s v="Single Family Residential"/>
    <s v="1116 Via Zumaya"/>
    <s v="Palos Verdes Estates"/>
    <x v="4"/>
    <s v="CA"/>
    <n v="90274"/>
    <x v="58"/>
    <n v="5"/>
    <n v="4"/>
    <n v="4083"/>
    <n v="9534"/>
    <n v="44"/>
    <x v="396"/>
    <x v="445"/>
    <n v="1"/>
    <n v="0"/>
    <n v="0"/>
    <n v="0"/>
    <n v="1"/>
    <n v="0"/>
    <n v="1977"/>
    <n v="65"/>
    <m/>
    <n v="33.771522300000001"/>
    <n v="-118.4104"/>
  </r>
  <r>
    <s v="Single Family Residential"/>
    <s v="1304 Via Gabriel"/>
    <s v="Palos Verdes Estates"/>
    <x v="4"/>
    <s v="CA"/>
    <n v="90274"/>
    <x v="167"/>
    <n v="4"/>
    <n v="3"/>
    <n v="3320"/>
    <n v="12337"/>
    <n v="60"/>
    <x v="397"/>
    <x v="446"/>
    <n v="1"/>
    <n v="0"/>
    <n v="0"/>
    <n v="0"/>
    <n v="1"/>
    <n v="0"/>
    <n v="1961"/>
    <n v="1"/>
    <m/>
    <n v="33.789025700000003"/>
    <n v="-118.38970089999999"/>
  </r>
  <r>
    <s v="Single Family Residential"/>
    <s v="1432 Via Coronel"/>
    <s v="Palos Verdes Estates"/>
    <x v="4"/>
    <s v="CA"/>
    <n v="90274"/>
    <x v="6"/>
    <n v="5"/>
    <n v="4.5"/>
    <n v="4251"/>
    <n v="16029"/>
    <n v="45"/>
    <x v="398"/>
    <x v="447"/>
    <n v="1"/>
    <n v="0"/>
    <n v="0"/>
    <n v="0"/>
    <n v="1"/>
    <n v="0"/>
    <n v="1976"/>
    <n v="85"/>
    <m/>
    <n v="33.7759353"/>
    <n v="-118.4042156"/>
  </r>
  <r>
    <s v="Single Family Residential"/>
    <s v="1446 VIA CASTILLA"/>
    <s v="Palos Verdes Estates"/>
    <x v="4"/>
    <s v="CA"/>
    <n v="90274"/>
    <x v="294"/>
    <n v="5"/>
    <n v="4.5"/>
    <n v="4222"/>
    <n v="14938"/>
    <n v="43"/>
    <x v="399"/>
    <x v="448"/>
    <n v="1"/>
    <n v="0"/>
    <n v="0"/>
    <n v="0"/>
    <n v="1"/>
    <n v="0"/>
    <n v="1978"/>
    <n v="37"/>
    <m/>
    <n v="33.770881099999997"/>
    <n v="-118.40394879999999"/>
  </r>
  <r>
    <s v="Single Family Residential"/>
    <s v="1549 Via Leon"/>
    <s v="Palos Verdes Estates"/>
    <x v="4"/>
    <s v="CA"/>
    <n v="90274"/>
    <x v="167"/>
    <n v="6"/>
    <n v="6"/>
    <n v="4500"/>
    <n v="15810"/>
    <n v="36"/>
    <x v="400"/>
    <x v="449"/>
    <n v="1"/>
    <n v="0"/>
    <n v="0"/>
    <n v="0"/>
    <n v="1"/>
    <n v="0"/>
    <n v="1985"/>
    <n v="61"/>
    <m/>
    <n v="33.778389099999998"/>
    <n v="-118.40595"/>
  </r>
  <r>
    <s v="Single Family Residential"/>
    <s v="1549 Via Lopez"/>
    <s v="Palos Verdes Estates"/>
    <x v="4"/>
    <s v="CA"/>
    <n v="90274"/>
    <x v="295"/>
    <n v="7"/>
    <n v="7.5"/>
    <n v="8295"/>
    <n v="20696"/>
    <n v="24"/>
    <x v="401"/>
    <x v="450"/>
    <n v="1"/>
    <n v="0"/>
    <n v="0"/>
    <n v="0"/>
    <n v="1"/>
    <n v="0"/>
    <n v="1997"/>
    <n v="7"/>
    <m/>
    <n v="33.784927500000002"/>
    <n v="-118.4053795"/>
  </r>
  <r>
    <s v="Single Family Residential"/>
    <s v="1609 Via Montemar"/>
    <s v="Palos Verdes Estates"/>
    <x v="4"/>
    <s v="CA"/>
    <n v="90274"/>
    <x v="296"/>
    <n v="3"/>
    <n v="3"/>
    <n v="2669"/>
    <n v="7278"/>
    <n v="65"/>
    <x v="402"/>
    <x v="451"/>
    <n v="1"/>
    <n v="0"/>
    <n v="0"/>
    <n v="0"/>
    <n v="1"/>
    <n v="0"/>
    <n v="1956"/>
    <n v="25"/>
    <m/>
    <n v="33.796077099999998"/>
    <n v="-118.402641"/>
  </r>
  <r>
    <s v="Single Family Residential"/>
    <s v="1700 Espinosa Cir"/>
    <s v="Palos Verdes Estates"/>
    <x v="4"/>
    <s v="CA"/>
    <n v="90274"/>
    <x v="297"/>
    <n v="4"/>
    <n v="4"/>
    <n v="2672"/>
    <n v="11859"/>
    <n v="59"/>
    <x v="403"/>
    <x v="452"/>
    <n v="1"/>
    <n v="0"/>
    <n v="0"/>
    <n v="0"/>
    <n v="1"/>
    <n v="0"/>
    <n v="1962"/>
    <n v="8"/>
    <m/>
    <n v="33.782195100000003"/>
    <n v="-118.4080495"/>
  </r>
  <r>
    <s v="Single Family Residential"/>
    <s v="2004 Via Visalia"/>
    <s v="Palos Verdes Estates"/>
    <x v="4"/>
    <s v="CA"/>
    <n v="90274"/>
    <x v="298"/>
    <n v="6"/>
    <n v="6"/>
    <n v="6746"/>
    <n v="40018"/>
    <n v="33"/>
    <x v="404"/>
    <x v="453"/>
    <n v="1"/>
    <n v="0"/>
    <n v="0"/>
    <n v="0"/>
    <n v="1"/>
    <n v="0"/>
    <n v="1988"/>
    <n v="15"/>
    <m/>
    <n v="33.787439499999998"/>
    <n v="-118.395087"/>
  </r>
  <r>
    <s v="Single Family Residential"/>
    <s v="2236 Via La Brea"/>
    <s v="Palos Verdes Estates"/>
    <x v="4"/>
    <s v="CA"/>
    <n v="90274"/>
    <x v="269"/>
    <n v="3"/>
    <n v="2.5"/>
    <n v="2875"/>
    <n v="15708"/>
    <n v="63"/>
    <x v="405"/>
    <x v="454"/>
    <n v="1"/>
    <n v="0"/>
    <n v="0"/>
    <n v="0"/>
    <n v="1"/>
    <n v="0"/>
    <n v="1958"/>
    <n v="78"/>
    <m/>
    <n v="33.791628099999997"/>
    <n v="-118.3911615"/>
  </r>
  <r>
    <s v="Single Family Residential"/>
    <s v="2817 Via Anacapa"/>
    <s v="Palos Verdes Estates"/>
    <x v="4"/>
    <s v="CA"/>
    <n v="90274"/>
    <x v="299"/>
    <n v="6"/>
    <n v="4.5"/>
    <n v="6070"/>
    <n v="24031"/>
    <n v="21"/>
    <x v="406"/>
    <x v="455"/>
    <n v="1"/>
    <n v="0"/>
    <n v="0"/>
    <n v="0"/>
    <n v="1"/>
    <n v="0"/>
    <n v="2000"/>
    <n v="71"/>
    <m/>
    <n v="33.7665845"/>
    <n v="-118.4161962"/>
  </r>
  <r>
    <s v="Single Family Residential"/>
    <s v="3016 Palos Verdes Dr W"/>
    <s v="Palos Verdes Estates"/>
    <x v="4"/>
    <s v="CA"/>
    <n v="90274"/>
    <x v="297"/>
    <n v="3"/>
    <n v="2.5"/>
    <n v="2818"/>
    <n v="10421"/>
    <n v="44"/>
    <x v="407"/>
    <x v="456"/>
    <n v="1"/>
    <n v="0"/>
    <n v="0"/>
    <n v="0"/>
    <n v="1"/>
    <n v="0"/>
    <n v="1977"/>
    <n v="3"/>
    <m/>
    <n v="33.763734700000001"/>
    <n v="-118.41395989999999"/>
  </r>
  <r>
    <s v="Single Family Residential"/>
    <s v="3601 Via La Selva"/>
    <s v="Palos Verdes Estates"/>
    <x v="4"/>
    <s v="CA"/>
    <n v="90274"/>
    <x v="300"/>
    <n v="4"/>
    <n v="4"/>
    <n v="3020"/>
    <n v="7405"/>
    <n v="14"/>
    <x v="408"/>
    <x v="457"/>
    <n v="1"/>
    <n v="0"/>
    <n v="0"/>
    <n v="0"/>
    <n v="1"/>
    <n v="0"/>
    <n v="2007"/>
    <n v="22"/>
    <m/>
    <n v="33.803232700000002"/>
    <n v="-118.3695014"/>
  </r>
  <r>
    <s v="Single Family Residential"/>
    <s v="3649 Navajo Pl"/>
    <s v="Palos Verdes Estates"/>
    <x v="4"/>
    <s v="CA"/>
    <n v="90274"/>
    <x v="301"/>
    <n v="4"/>
    <n v="4"/>
    <n v="3937"/>
    <n v="13384"/>
    <n v="13"/>
    <x v="409"/>
    <x v="458"/>
    <n v="1"/>
    <n v="0"/>
    <n v="0"/>
    <n v="0"/>
    <n v="1"/>
    <n v="0"/>
    <n v="2008"/>
    <n v="118"/>
    <m/>
    <n v="33.803378799999997"/>
    <n v="-118.3673101"/>
  </r>
  <r>
    <s v="Single Family Residential"/>
    <s v="3725 Via La Selva"/>
    <s v="Palos Verdes Estates"/>
    <x v="4"/>
    <s v="CA"/>
    <n v="90274"/>
    <x v="41"/>
    <n v="4"/>
    <n v="3"/>
    <n v="2152"/>
    <n v="10063"/>
    <n v="74"/>
    <x v="410"/>
    <x v="459"/>
    <n v="1"/>
    <n v="0"/>
    <n v="0"/>
    <n v="0"/>
    <n v="1"/>
    <n v="0"/>
    <n v="1947"/>
    <n v="8"/>
    <m/>
    <n v="33.802010699999997"/>
    <n v="-118.3659634"/>
  </r>
  <r>
    <s v="Single Family Residential"/>
    <s v="4004 Via Nivel"/>
    <s v="Palos Verdes Estates"/>
    <x v="4"/>
    <s v="CA"/>
    <n v="90274"/>
    <x v="60"/>
    <n v="4"/>
    <n v="4.5"/>
    <n v="3140"/>
    <n v="7422"/>
    <n v="0"/>
    <x v="411"/>
    <x v="460"/>
    <n v="1"/>
    <n v="0"/>
    <n v="0"/>
    <n v="0"/>
    <n v="1"/>
    <n v="0"/>
    <n v="2021"/>
    <n v="33"/>
    <m/>
    <n v="33.799168299999998"/>
    <n v="-118.3632927"/>
  </r>
  <r>
    <s v="Single Family Residential"/>
    <s v="4149 Via Solano"/>
    <s v="Palos Verdes Estates"/>
    <x v="4"/>
    <s v="CA"/>
    <n v="90274"/>
    <x v="302"/>
    <n v="5"/>
    <n v="3"/>
    <n v="2827"/>
    <n v="10605"/>
    <n v="62"/>
    <x v="412"/>
    <x v="461"/>
    <n v="1"/>
    <n v="0"/>
    <n v="0"/>
    <n v="0"/>
    <n v="1"/>
    <n v="0"/>
    <n v="1959"/>
    <n v="19"/>
    <m/>
    <n v="33.8006849"/>
    <n v="-118.35817950000001"/>
  </r>
  <r>
    <s v="Single Family Residential"/>
    <s v="533 Via Media"/>
    <s v="Palos Verdes Estates"/>
    <x v="4"/>
    <s v="CA"/>
    <n v="90274"/>
    <x v="49"/>
    <n v="4"/>
    <n v="3.5"/>
    <n v="3051"/>
    <n v="7130"/>
    <n v="73"/>
    <x v="413"/>
    <x v="462"/>
    <n v="1"/>
    <n v="0"/>
    <n v="0"/>
    <n v="0"/>
    <n v="1"/>
    <n v="0"/>
    <n v="1948"/>
    <n v="238"/>
    <m/>
    <n v="33.800082000000003"/>
    <n v="-118.40161999999999"/>
  </r>
  <r>
    <s v="Single Family Residential"/>
    <s v="717 Cloyden Sq"/>
    <s v="Palos Verdes Estates"/>
    <x v="4"/>
    <s v="CA"/>
    <n v="90274"/>
    <x v="303"/>
    <n v="4"/>
    <n v="3"/>
    <n v="2594"/>
    <n v="9413"/>
    <n v="63"/>
    <x v="414"/>
    <x v="463"/>
    <n v="1"/>
    <n v="0"/>
    <n v="0"/>
    <n v="0"/>
    <n v="1"/>
    <n v="0"/>
    <n v="1958"/>
    <n v="21"/>
    <m/>
    <n v="33.781984299999998"/>
    <n v="-118.4169526"/>
  </r>
  <r>
    <s v="Single Family Residential"/>
    <s v="773 Via Del Monte"/>
    <s v="Palos Verdes Estates"/>
    <x v="4"/>
    <s v="CA"/>
    <n v="90274"/>
    <x v="304"/>
    <n v="3"/>
    <n v="5"/>
    <n v="3305"/>
    <n v="8856"/>
    <n v="67"/>
    <x v="415"/>
    <x v="464"/>
    <n v="1"/>
    <n v="0"/>
    <n v="0"/>
    <n v="0"/>
    <n v="1"/>
    <n v="0"/>
    <n v="1954"/>
    <n v="1"/>
    <m/>
    <n v="33.794443299999998"/>
    <n v="-118.4013173"/>
  </r>
  <r>
    <s v="Single Family Residential"/>
    <s v="865 Rincon Ln"/>
    <s v="Palos Verdes Estates"/>
    <x v="4"/>
    <s v="CA"/>
    <n v="90274"/>
    <x v="305"/>
    <n v="5"/>
    <n v="5"/>
    <n v="4849"/>
    <n v="11802"/>
    <n v="66"/>
    <x v="416"/>
    <x v="465"/>
    <n v="1"/>
    <n v="0"/>
    <n v="0"/>
    <n v="0"/>
    <n v="1"/>
    <n v="0"/>
    <n v="1955"/>
    <n v="158"/>
    <m/>
    <n v="33.7950552"/>
    <n v="-118.3925309"/>
  </r>
  <r>
    <s v="Single Family Residential"/>
    <s v="904 Via Zumaya"/>
    <s v="Palos Verdes Estates"/>
    <x v="4"/>
    <s v="CA"/>
    <n v="90274"/>
    <x v="255"/>
    <n v="4"/>
    <n v="3"/>
    <n v="2646"/>
    <n v="8455"/>
    <n v="44"/>
    <x v="417"/>
    <x v="466"/>
    <n v="1"/>
    <n v="0"/>
    <n v="0"/>
    <n v="0"/>
    <n v="1"/>
    <n v="0"/>
    <n v="1977"/>
    <n v="154"/>
    <m/>
    <n v="33.771370099999999"/>
    <n v="-118.4121042"/>
  </r>
  <r>
    <s v="Single Family Residential"/>
    <s v="905 Via Del Monte"/>
    <s v="Palos Verdes Estates"/>
    <x v="4"/>
    <s v="CA"/>
    <n v="90274"/>
    <x v="306"/>
    <n v="6"/>
    <n v="6"/>
    <n v="5771"/>
    <n v="13081"/>
    <n v="0"/>
    <x v="418"/>
    <x v="467"/>
    <n v="1"/>
    <n v="0"/>
    <n v="0"/>
    <n v="0"/>
    <n v="1"/>
    <n v="0"/>
    <n v="2021"/>
    <n v="238"/>
    <m/>
    <n v="33.794390100000001"/>
    <n v="-118.3919832"/>
  </r>
  <r>
    <s v="Single Family Residential"/>
    <s v="964 Via Rincon"/>
    <s v="Palos Verdes Estates"/>
    <x v="4"/>
    <s v="CA"/>
    <n v="90274"/>
    <x v="23"/>
    <n v="2"/>
    <n v="3.5"/>
    <n v="3147"/>
    <n v="21684"/>
    <n v="14"/>
    <x v="419"/>
    <x v="468"/>
    <n v="1"/>
    <n v="0"/>
    <n v="0"/>
    <n v="0"/>
    <n v="1"/>
    <n v="0"/>
    <n v="2007"/>
    <n v="113"/>
    <m/>
    <n v="33.794170100000002"/>
    <n v="-118.3874871"/>
  </r>
  <r>
    <s v="Townhouse"/>
    <s v="2334 Palos Verdes Dr W #1"/>
    <s v="Palos Verdes Estates"/>
    <x v="4"/>
    <s v="CA"/>
    <n v="90274"/>
    <x v="307"/>
    <n v="2"/>
    <n v="1.5"/>
    <n v="1370"/>
    <n v="11247"/>
    <n v="47"/>
    <x v="420"/>
    <x v="469"/>
    <n v="0"/>
    <n v="0"/>
    <n v="0"/>
    <n v="0"/>
    <n v="1"/>
    <n v="0"/>
    <n v="1974"/>
    <n v="33"/>
    <n v="400"/>
    <n v="33.774245399999998"/>
    <n v="-118.4163901"/>
  </r>
  <r>
    <s v="Single Family Residential"/>
    <s v="1562 Glen Oaks Blvd"/>
    <s v="Pasadena"/>
    <x v="2"/>
    <s v="CA"/>
    <n v="91105"/>
    <x v="303"/>
    <n v="5"/>
    <n v="6"/>
    <n v="5544"/>
    <n v="18469"/>
    <n v="29"/>
    <x v="421"/>
    <x v="470"/>
    <n v="1"/>
    <n v="0"/>
    <n v="1"/>
    <n v="0"/>
    <n v="0"/>
    <n v="0"/>
    <n v="1992"/>
    <n v="91"/>
    <m/>
    <n v="34.158449900000001"/>
    <n v="-118.1821594"/>
  </r>
  <r>
    <s v="Single Family Residential"/>
    <s v="324 Patrician Way"/>
    <s v="Pasadena"/>
    <x v="2"/>
    <s v="CA"/>
    <n v="91105"/>
    <x v="41"/>
    <n v="4"/>
    <n v="3"/>
    <n v="4016"/>
    <n v="23261"/>
    <n v="30"/>
    <x v="422"/>
    <x v="471"/>
    <n v="1"/>
    <n v="0"/>
    <n v="1"/>
    <n v="0"/>
    <n v="0"/>
    <n v="0"/>
    <n v="1991"/>
    <n v="13"/>
    <m/>
    <n v="34.150073599999999"/>
    <n v="-118.18021709999999"/>
  </r>
  <r>
    <s v="Single Family Residential"/>
    <s v="12412 Lucile St"/>
    <s v="Playa Del Rey"/>
    <x v="1"/>
    <s v="CA"/>
    <n v="90066"/>
    <x v="190"/>
    <n v="3"/>
    <n v="2"/>
    <n v="1900"/>
    <n v="5773"/>
    <n v="60"/>
    <x v="423"/>
    <x v="472"/>
    <n v="1"/>
    <n v="0"/>
    <n v="0"/>
    <n v="0"/>
    <n v="0"/>
    <n v="1"/>
    <n v="1961"/>
    <n v="24"/>
    <m/>
    <n v="33.982642400000003"/>
    <n v="-118.41163229999999"/>
  </r>
  <r>
    <s v="Single Family Residential"/>
    <s v="419 Waterview St"/>
    <s v="Playa Del Rey"/>
    <x v="1"/>
    <s v="CA"/>
    <n v="90293"/>
    <x v="293"/>
    <n v="4"/>
    <n v="4"/>
    <n v="3082"/>
    <n v="6000"/>
    <n v="2"/>
    <x v="424"/>
    <x v="473"/>
    <n v="1"/>
    <n v="0"/>
    <n v="0"/>
    <n v="0"/>
    <n v="0"/>
    <n v="1"/>
    <n v="2019"/>
    <n v="45"/>
    <m/>
    <n v="33.952852399999998"/>
    <n v="-118.44106619999999"/>
  </r>
  <r>
    <s v="Single Family Residential"/>
    <s v="7816 Berger Ave"/>
    <s v="Playa Del Rey"/>
    <x v="1"/>
    <s v="CA"/>
    <n v="90293"/>
    <x v="42"/>
    <n v="4"/>
    <n v="4.5"/>
    <n v="8012"/>
    <n v="8504"/>
    <n v="17"/>
    <x v="425"/>
    <x v="474"/>
    <n v="1"/>
    <n v="0"/>
    <n v="0"/>
    <n v="0"/>
    <n v="0"/>
    <n v="1"/>
    <n v="2004"/>
    <n v="124"/>
    <m/>
    <n v="33.965327000000002"/>
    <n v="-118.43243099999999"/>
  </r>
  <r>
    <s v="Single Family Residential"/>
    <s v="7911 Berger Ave"/>
    <s v="Playa Del Rey"/>
    <x v="1"/>
    <s v="CA"/>
    <n v="90293"/>
    <x v="308"/>
    <n v="4"/>
    <n v="4.5"/>
    <n v="4950"/>
    <n v="5050"/>
    <n v="30"/>
    <x v="426"/>
    <x v="475"/>
    <n v="1"/>
    <n v="0"/>
    <n v="0"/>
    <n v="0"/>
    <n v="0"/>
    <n v="1"/>
    <n v="1991"/>
    <n v="24"/>
    <m/>
    <n v="33.964241000000001"/>
    <n v="-118.4317126"/>
  </r>
  <r>
    <s v="Single Family Residential"/>
    <s v="7918 Berger Ave"/>
    <s v="Playa Del Rey"/>
    <x v="1"/>
    <s v="CA"/>
    <n v="90293"/>
    <x v="14"/>
    <n v="5"/>
    <n v="6"/>
    <n v="5100"/>
    <n v="5001"/>
    <n v="33"/>
    <x v="427"/>
    <x v="476"/>
    <n v="1"/>
    <n v="0"/>
    <n v="0"/>
    <n v="0"/>
    <n v="0"/>
    <n v="1"/>
    <n v="1988"/>
    <n v="39"/>
    <m/>
    <n v="33.9644926"/>
    <n v="-118.4313475"/>
  </r>
  <r>
    <s v="Single Family Residential"/>
    <s v="8314 Delgany Ave"/>
    <s v="Playa Del Rey"/>
    <x v="1"/>
    <s v="CA"/>
    <n v="90293"/>
    <x v="123"/>
    <n v="4"/>
    <n v="2"/>
    <n v="1818"/>
    <n v="8284"/>
    <n v="65"/>
    <x v="428"/>
    <x v="477"/>
    <n v="1"/>
    <n v="0"/>
    <n v="0"/>
    <n v="0"/>
    <n v="0"/>
    <n v="1"/>
    <n v="1956"/>
    <n v="2"/>
    <m/>
    <n v="33.958755799999999"/>
    <n v="-118.4414786"/>
  </r>
  <r>
    <s v="Single Family Residential"/>
    <s v="8328 Delgany Ave"/>
    <s v="Playa Del Rey"/>
    <x v="1"/>
    <s v="CA"/>
    <n v="90293"/>
    <x v="123"/>
    <n v="3"/>
    <n v="2"/>
    <n v="1685"/>
    <n v="7087"/>
    <n v="64"/>
    <x v="429"/>
    <x v="478"/>
    <n v="1"/>
    <n v="0"/>
    <n v="0"/>
    <n v="0"/>
    <n v="0"/>
    <n v="1"/>
    <n v="1957"/>
    <n v="53"/>
    <m/>
    <n v="33.958357800000002"/>
    <n v="-118.4412887"/>
  </r>
  <r>
    <s v="Single Family Residential"/>
    <s v="8330 Zitola Ter"/>
    <s v="Playa Del Rey"/>
    <x v="1"/>
    <s v="CA"/>
    <n v="90293"/>
    <x v="309"/>
    <n v="3"/>
    <n v="2"/>
    <n v="1880"/>
    <n v="5961"/>
    <n v="62"/>
    <x v="430"/>
    <x v="479"/>
    <n v="1"/>
    <n v="0"/>
    <n v="0"/>
    <n v="0"/>
    <n v="0"/>
    <n v="1"/>
    <n v="1959"/>
    <n v="12"/>
    <m/>
    <n v="33.9579898"/>
    <n v="-118.4422096"/>
  </r>
  <r>
    <s v="Single Family Residential"/>
    <s v="8515 Berger Ave"/>
    <s v="Playa Del Rey"/>
    <x v="1"/>
    <s v="CA"/>
    <n v="90293"/>
    <x v="310"/>
    <n v="3"/>
    <n v="2.5"/>
    <n v="2261"/>
    <n v="4708"/>
    <n v="36"/>
    <x v="431"/>
    <x v="480"/>
    <n v="1"/>
    <n v="0"/>
    <n v="0"/>
    <n v="0"/>
    <n v="0"/>
    <n v="1"/>
    <n v="1985"/>
    <n v="25"/>
    <m/>
    <n v="33.960307999999998"/>
    <n v="-118.4307999"/>
  </r>
  <r>
    <s v="Townhouse"/>
    <s v="7742 Redlands St Unit H2028"/>
    <s v="Playa Del Rey"/>
    <x v="1"/>
    <s v="CA"/>
    <n v="90293"/>
    <x v="178"/>
    <n v="2"/>
    <n v="2"/>
    <n v="1048"/>
    <n v="176941"/>
    <n v="50"/>
    <x v="432"/>
    <x v="481"/>
    <n v="0"/>
    <n v="0"/>
    <n v="0"/>
    <n v="0"/>
    <n v="0"/>
    <n v="1"/>
    <n v="1971"/>
    <n v="3"/>
    <n v="460"/>
    <n v="33.9579278"/>
    <n v="-118.4329298"/>
  </r>
  <r>
    <s v="Townhouse"/>
    <s v="7777 W 91st St Unit E3144"/>
    <s v="Playa Del Rey"/>
    <x v="1"/>
    <s v="CA"/>
    <n v="90293"/>
    <x v="199"/>
    <n v="2"/>
    <n v="2"/>
    <n v="1048"/>
    <n v="311704"/>
    <n v="50"/>
    <x v="433"/>
    <x v="482"/>
    <n v="0"/>
    <n v="0"/>
    <n v="0"/>
    <n v="0"/>
    <n v="0"/>
    <n v="1"/>
    <n v="1971"/>
    <n v="12"/>
    <n v="448"/>
    <n v="33.957007300000001"/>
    <n v="-118.4317757"/>
  </r>
  <r>
    <s v="Townhouse"/>
    <s v="7777 W 91st St Unit E3146"/>
    <s v="Playa Del Rey"/>
    <x v="1"/>
    <s v="CA"/>
    <n v="90293"/>
    <x v="257"/>
    <n v="3"/>
    <n v="2"/>
    <n v="1262"/>
    <n v="311704"/>
    <n v="50"/>
    <x v="433"/>
    <x v="483"/>
    <n v="0"/>
    <n v="0"/>
    <n v="0"/>
    <n v="0"/>
    <n v="0"/>
    <n v="1"/>
    <n v="1971"/>
    <n v="66"/>
    <n v="460"/>
    <n v="33.957007300000001"/>
    <n v="-118.4317757"/>
  </r>
  <r>
    <s v="Townhouse"/>
    <s v="8110 Manitoba St #115"/>
    <s v="Playa Del Rey"/>
    <x v="1"/>
    <s v="CA"/>
    <n v="90293"/>
    <x v="311"/>
    <n v="1"/>
    <n v="1"/>
    <n v="718"/>
    <n v="162350"/>
    <n v="38"/>
    <x v="434"/>
    <x v="484"/>
    <n v="0"/>
    <n v="0"/>
    <n v="0"/>
    <n v="0"/>
    <n v="0"/>
    <n v="1"/>
    <n v="1983"/>
    <n v="17"/>
    <n v="433"/>
    <n v="33.955732900000001"/>
    <n v="-118.43563709999999"/>
  </r>
  <r>
    <s v="Townhouse"/>
    <s v="8163 Redlands St #24"/>
    <s v="Playa Del Rey"/>
    <x v="1"/>
    <s v="CA"/>
    <n v="90293"/>
    <x v="112"/>
    <n v="1"/>
    <n v="1"/>
    <n v="703"/>
    <n v="33289"/>
    <n v="48"/>
    <x v="435"/>
    <x v="311"/>
    <n v="0"/>
    <n v="0"/>
    <n v="0"/>
    <n v="0"/>
    <n v="0"/>
    <n v="1"/>
    <n v="1973"/>
    <n v="4"/>
    <n v="325"/>
    <n v="33.9564953"/>
    <n v="-118.438261"/>
  </r>
  <r>
    <s v="Townhouse"/>
    <s v="8163 Redlands St #64"/>
    <s v="Playa Del Rey"/>
    <x v="1"/>
    <s v="CA"/>
    <n v="90293"/>
    <x v="112"/>
    <n v="1"/>
    <n v="1"/>
    <n v="685"/>
    <n v="33289"/>
    <n v="48"/>
    <x v="435"/>
    <x v="485"/>
    <n v="0"/>
    <n v="0"/>
    <n v="0"/>
    <n v="0"/>
    <n v="0"/>
    <n v="1"/>
    <n v="1973"/>
    <n v="21"/>
    <n v="325"/>
    <n v="33.9564953"/>
    <n v="-118.438261"/>
  </r>
  <r>
    <s v="Townhouse"/>
    <s v="8166 Manitoba St #2"/>
    <s v="Playa Del Rey"/>
    <x v="1"/>
    <s v="CA"/>
    <n v="90293"/>
    <x v="200"/>
    <n v="3"/>
    <n v="2.5"/>
    <n v="1414"/>
    <n v="242044"/>
    <n v="42"/>
    <x v="436"/>
    <x v="486"/>
    <n v="0"/>
    <n v="0"/>
    <n v="0"/>
    <n v="0"/>
    <n v="0"/>
    <n v="1"/>
    <n v="1979"/>
    <n v="21"/>
    <n v="532"/>
    <n v="33.954397399999998"/>
    <n v="-118.4365451"/>
  </r>
  <r>
    <s v="Townhouse"/>
    <s v="8180 Manitoba St #217"/>
    <s v="Playa Del Rey"/>
    <x v="1"/>
    <s v="CA"/>
    <n v="90293"/>
    <x v="312"/>
    <n v="2"/>
    <n v="2"/>
    <n v="1301"/>
    <n v="201935"/>
    <n v="40"/>
    <x v="437"/>
    <x v="487"/>
    <n v="0"/>
    <n v="0"/>
    <n v="0"/>
    <n v="0"/>
    <n v="0"/>
    <n v="1"/>
    <n v="1981"/>
    <n v="27"/>
    <n v="545"/>
    <n v="33.953695400000001"/>
    <n v="-118.4376118"/>
  </r>
  <r>
    <s v="Townhouse"/>
    <s v="8500 Falmouth Ave #2105"/>
    <s v="Playa Del Rey"/>
    <x v="1"/>
    <s v="CA"/>
    <n v="90293"/>
    <x v="115"/>
    <n v="1"/>
    <n v="1"/>
    <n v="727"/>
    <n v="107008"/>
    <n v="35"/>
    <x v="438"/>
    <x v="488"/>
    <n v="0"/>
    <n v="0"/>
    <n v="0"/>
    <n v="0"/>
    <n v="0"/>
    <n v="1"/>
    <n v="1986"/>
    <n v="45"/>
    <n v="474"/>
    <n v="33.958182000000001"/>
    <n v="-118.43608500000001"/>
  </r>
  <r>
    <s v="Townhouse"/>
    <s v="8505 Gulana Ave #6103"/>
    <s v="Playa Del Rey"/>
    <x v="1"/>
    <s v="CA"/>
    <n v="90293"/>
    <x v="127"/>
    <n v="2"/>
    <n v="2.5"/>
    <n v="1116"/>
    <n v="96523"/>
    <n v="35"/>
    <x v="439"/>
    <x v="489"/>
    <n v="0"/>
    <n v="0"/>
    <n v="0"/>
    <n v="0"/>
    <n v="0"/>
    <n v="1"/>
    <n v="1986"/>
    <n v="24"/>
    <n v="583"/>
    <n v="33.958332900000002"/>
    <n v="-118.435427"/>
  </r>
  <r>
    <s v="Townhouse"/>
    <s v="8650 Gulana Ave Unit C1056"/>
    <s v="Playa Del Rey"/>
    <x v="1"/>
    <s v="CA"/>
    <n v="90293"/>
    <x v="313"/>
    <n v="2"/>
    <n v="2"/>
    <n v="1048"/>
    <n v="12072"/>
    <n v="50"/>
    <x v="440"/>
    <x v="490"/>
    <n v="0"/>
    <n v="0"/>
    <n v="0"/>
    <n v="0"/>
    <n v="0"/>
    <n v="1"/>
    <n v="1971"/>
    <n v="2"/>
    <n v="460"/>
    <n v="33.957201699999999"/>
    <n v="-118.43259639999999"/>
  </r>
  <r>
    <s v="Townhouse"/>
    <s v="8675 Falmouth Ave #210"/>
    <s v="Playa Del Rey"/>
    <x v="1"/>
    <s v="CA"/>
    <n v="90293"/>
    <x v="314"/>
    <n v="1"/>
    <n v="1"/>
    <n v="686"/>
    <n v="162350"/>
    <n v="38"/>
    <x v="441"/>
    <x v="491"/>
    <n v="0"/>
    <n v="0"/>
    <n v="0"/>
    <n v="0"/>
    <n v="0"/>
    <n v="1"/>
    <n v="1983"/>
    <n v="5"/>
    <n v="433"/>
    <n v="33.955380300000002"/>
    <n v="-118.4352868"/>
  </r>
  <r>
    <s v="Townhouse"/>
    <s v="12705 Bluff Creek Dr #1"/>
    <s v="Playa Vista"/>
    <x v="1"/>
    <s v="CA"/>
    <n v="90094"/>
    <x v="315"/>
    <n v="3"/>
    <n v="2"/>
    <n v="1816"/>
    <n v="27740"/>
    <n v="4"/>
    <x v="442"/>
    <x v="492"/>
    <n v="0"/>
    <n v="0"/>
    <n v="0"/>
    <n v="0"/>
    <n v="0"/>
    <n v="1"/>
    <n v="2017"/>
    <n v="4"/>
    <n v="1035"/>
    <n v="33.975147999999997"/>
    <n v="-118.414981"/>
  </r>
  <r>
    <s v="Townhouse"/>
    <s v="12975 Agustin Pl #120"/>
    <s v="Playa Vista"/>
    <x v="1"/>
    <s v="CA"/>
    <n v="90094"/>
    <x v="207"/>
    <n v="2"/>
    <n v="2"/>
    <n v="1090"/>
    <n v="40249"/>
    <n v="17"/>
    <x v="443"/>
    <x v="493"/>
    <n v="0"/>
    <n v="0"/>
    <n v="0"/>
    <n v="0"/>
    <n v="0"/>
    <n v="1"/>
    <n v="2004"/>
    <n v="11"/>
    <n v="822"/>
    <n v="33.974703499999997"/>
    <n v="-118.4232785"/>
  </r>
  <r>
    <s v="Townhouse"/>
    <s v="13044 Pacific Promenade #215"/>
    <s v="Playa Vista"/>
    <x v="1"/>
    <s v="CA"/>
    <n v="90094"/>
    <x v="316"/>
    <n v="2"/>
    <n v="2"/>
    <n v="1304"/>
    <n v="80260"/>
    <n v="17"/>
    <x v="444"/>
    <x v="494"/>
    <n v="0"/>
    <n v="0"/>
    <n v="0"/>
    <n v="0"/>
    <n v="0"/>
    <n v="1"/>
    <n v="2004"/>
    <n v="52"/>
    <n v="727"/>
    <n v="33.972071"/>
    <n v="-118.424012"/>
  </r>
  <r>
    <s v="Townhouse"/>
    <s v="13044 Pacific Promenade #413"/>
    <s v="Playa Vista"/>
    <x v="1"/>
    <s v="CA"/>
    <n v="90094"/>
    <x v="174"/>
    <n v="2"/>
    <n v="3"/>
    <n v="1810"/>
    <n v="80260"/>
    <n v="17"/>
    <x v="444"/>
    <x v="495"/>
    <n v="0"/>
    <n v="0"/>
    <n v="0"/>
    <n v="0"/>
    <n v="0"/>
    <n v="1"/>
    <n v="2004"/>
    <n v="23"/>
    <n v="776"/>
    <n v="33.972071"/>
    <n v="-118.424012"/>
  </r>
  <r>
    <s v="Townhouse"/>
    <s v="13045 Pacific Promenade #125"/>
    <s v="Playa Vista"/>
    <x v="1"/>
    <s v="CA"/>
    <n v="90094"/>
    <x v="317"/>
    <n v="2"/>
    <n v="1.5"/>
    <n v="1230"/>
    <n v="71339"/>
    <n v="14"/>
    <x v="445"/>
    <x v="496"/>
    <n v="0"/>
    <n v="0"/>
    <n v="0"/>
    <n v="0"/>
    <n v="0"/>
    <n v="1"/>
    <n v="2007"/>
    <n v="18"/>
    <n v="776"/>
    <n v="33.972746800000003"/>
    <n v="-118.4242055"/>
  </r>
  <r>
    <s v="Townhouse"/>
    <s v="13080 Pacific Promenade #122"/>
    <s v="Playa Vista"/>
    <x v="1"/>
    <s v="CA"/>
    <n v="90094"/>
    <x v="318"/>
    <n v="2"/>
    <n v="3"/>
    <n v="1170"/>
    <n v="25917"/>
    <n v="18"/>
    <x v="446"/>
    <x v="497"/>
    <n v="0"/>
    <n v="0"/>
    <n v="0"/>
    <n v="0"/>
    <n v="0"/>
    <n v="1"/>
    <n v="2003"/>
    <n v="4"/>
    <n v="654"/>
    <n v="33.971653600000003"/>
    <n v="-118.42551949999999"/>
  </r>
  <r>
    <s v="Townhouse"/>
    <s v="13200 Pacific Promenade #108"/>
    <s v="Playa Vista"/>
    <x v="1"/>
    <s v="CA"/>
    <n v="90094"/>
    <x v="319"/>
    <n v="2"/>
    <n v="2"/>
    <n v="1728.5"/>
    <n v="68243"/>
    <n v="18"/>
    <x v="447"/>
    <x v="498"/>
    <n v="0"/>
    <n v="0"/>
    <n v="0"/>
    <n v="0"/>
    <n v="0"/>
    <n v="1"/>
    <n v="2003"/>
    <n v="2"/>
    <n v="809"/>
    <n v="33.970779499999999"/>
    <n v="-118.4269437"/>
  </r>
  <r>
    <s v="Townhouse"/>
    <s v="5625 Crescent Park #323"/>
    <s v="Playa Vista"/>
    <x v="1"/>
    <s v="CA"/>
    <n v="90094"/>
    <x v="119"/>
    <n v="3"/>
    <n v="2.5"/>
    <n v="1560"/>
    <n v="39637"/>
    <n v="18"/>
    <x v="448"/>
    <x v="499"/>
    <n v="0"/>
    <n v="0"/>
    <n v="0"/>
    <n v="0"/>
    <n v="0"/>
    <n v="1"/>
    <n v="2003"/>
    <n v="38"/>
    <n v="892"/>
    <n v="33.972153200000001"/>
    <n v="-118.42891950000001"/>
  </r>
  <r>
    <s v="Townhouse"/>
    <s v="5625 Crescent W #129"/>
    <s v="Playa Vista"/>
    <x v="1"/>
    <s v="CA"/>
    <n v="90094"/>
    <x v="320"/>
    <n v="2"/>
    <n v="2"/>
    <n v="1620"/>
    <n v="39637"/>
    <n v="18"/>
    <x v="448"/>
    <x v="500"/>
    <n v="0"/>
    <n v="0"/>
    <n v="0"/>
    <n v="0"/>
    <n v="0"/>
    <n v="1"/>
    <n v="2003"/>
    <n v="19"/>
    <n v="839"/>
    <n v="33.972153200000001"/>
    <n v="-118.42891950000001"/>
  </r>
  <r>
    <s v="Townhouse"/>
    <s v="6020 Seabluff Dr #428"/>
    <s v="Playa Vista"/>
    <x v="1"/>
    <s v="CA"/>
    <n v="90094"/>
    <x v="55"/>
    <n v="2"/>
    <n v="2.5"/>
    <n v="1410"/>
    <n v="92033"/>
    <n v="15"/>
    <x v="449"/>
    <x v="501"/>
    <n v="0"/>
    <n v="0"/>
    <n v="0"/>
    <n v="0"/>
    <n v="0"/>
    <n v="1"/>
    <n v="2006"/>
    <n v="46"/>
    <n v="775"/>
    <n v="33.973473599999998"/>
    <n v="-118.4222843"/>
  </r>
  <r>
    <s v="Townhouse"/>
    <s v="6241 Crescent Park #204"/>
    <s v="Playa Vista"/>
    <x v="1"/>
    <s v="CA"/>
    <n v="90094"/>
    <x v="310"/>
    <n v="3"/>
    <n v="3"/>
    <n v="2810"/>
    <n v="59921"/>
    <n v="14"/>
    <x v="450"/>
    <x v="502"/>
    <n v="0"/>
    <n v="0"/>
    <n v="0"/>
    <n v="0"/>
    <n v="0"/>
    <n v="1"/>
    <n v="2007"/>
    <n v="27"/>
    <n v="1215"/>
    <n v="33.970196000000001"/>
    <n v="-118.4283128"/>
  </r>
  <r>
    <s v="Townhouse"/>
    <s v="6400 Crescent Park #416"/>
    <s v="Playa Vista"/>
    <x v="1"/>
    <s v="CA"/>
    <n v="90094"/>
    <x v="94"/>
    <n v="2"/>
    <n v="2"/>
    <n v="1000"/>
    <n v="35065"/>
    <n v="16"/>
    <x v="451"/>
    <x v="503"/>
    <n v="0"/>
    <n v="0"/>
    <n v="0"/>
    <n v="0"/>
    <n v="0"/>
    <n v="1"/>
    <n v="2005"/>
    <n v="31"/>
    <n v="720"/>
    <n v="33.969679599999999"/>
    <n v="-118.42681880000001"/>
  </r>
  <r>
    <s v="Townhouse"/>
    <s v="6400 Crescent Park East #228"/>
    <s v="Playa Vista"/>
    <x v="1"/>
    <s v="CA"/>
    <n v="90094"/>
    <x v="142"/>
    <n v="1"/>
    <n v="1"/>
    <n v="780"/>
    <n v="35072"/>
    <n v="16"/>
    <x v="451"/>
    <x v="504"/>
    <n v="0"/>
    <n v="0"/>
    <n v="0"/>
    <n v="0"/>
    <n v="0"/>
    <n v="1"/>
    <n v="2005"/>
    <n v="10"/>
    <n v="715"/>
    <n v="33.969679599999999"/>
    <n v="-118.42681880000001"/>
  </r>
  <r>
    <s v="Townhouse"/>
    <s v="7101 Playa Vista Dr #109"/>
    <s v="Playa Vista"/>
    <x v="1"/>
    <s v="CA"/>
    <n v="90094"/>
    <x v="154"/>
    <n v="3"/>
    <n v="2.5"/>
    <n v="1680"/>
    <n v="43294"/>
    <n v="16"/>
    <x v="452"/>
    <x v="505"/>
    <n v="0"/>
    <n v="0"/>
    <n v="0"/>
    <n v="0"/>
    <n v="0"/>
    <n v="1"/>
    <n v="2005"/>
    <n v="18"/>
    <n v="998"/>
    <n v="33.969224799999999"/>
    <n v="-118.4261223"/>
  </r>
  <r>
    <s v="Single Family Residential"/>
    <s v="328 Via El Chico"/>
    <s v="Redondo Beach"/>
    <x v="4"/>
    <s v="CA"/>
    <n v="90277"/>
    <x v="74"/>
    <n v="4"/>
    <n v="2"/>
    <n v="2125"/>
    <n v="6216"/>
    <n v="67"/>
    <x v="453"/>
    <x v="506"/>
    <n v="1"/>
    <n v="0"/>
    <n v="0"/>
    <n v="0"/>
    <n v="1"/>
    <n v="0"/>
    <n v="1954"/>
    <n v="21"/>
    <m/>
    <n v="33.809699000000002"/>
    <n v="-118.37564140000001"/>
  </r>
  <r>
    <s v="Single Family Residential"/>
    <s v="402 Camino De Encanto"/>
    <s v="Redondo Beach"/>
    <x v="4"/>
    <s v="CA"/>
    <n v="90277"/>
    <x v="321"/>
    <n v="4"/>
    <n v="4"/>
    <n v="2831"/>
    <n v="9268"/>
    <n v="66"/>
    <x v="454"/>
    <x v="507"/>
    <n v="1"/>
    <n v="0"/>
    <n v="0"/>
    <n v="0"/>
    <n v="1"/>
    <n v="0"/>
    <n v="1955"/>
    <n v="5"/>
    <m/>
    <n v="33.811026900000002"/>
    <n v="-118.3872588"/>
  </r>
  <r>
    <s v="Single Family Residential"/>
    <s v="622 Paseo De La Playa"/>
    <s v="Redondo Beach"/>
    <x v="4"/>
    <s v="CA"/>
    <n v="90277"/>
    <x v="322"/>
    <n v="3"/>
    <n v="2"/>
    <n v="1526"/>
    <n v="6035"/>
    <n v="66"/>
    <x v="455"/>
    <x v="508"/>
    <n v="1"/>
    <n v="0"/>
    <n v="0"/>
    <n v="0"/>
    <n v="1"/>
    <n v="0"/>
    <n v="1955"/>
    <n v="1"/>
    <m/>
    <n v="33.806077299999998"/>
    <n v="-118.3915039"/>
  </r>
  <r>
    <s v="Townhouse"/>
    <s v="1108 Camino Real #400"/>
    <s v="Redondo Beach"/>
    <x v="4"/>
    <s v="CA"/>
    <n v="90277"/>
    <x v="323"/>
    <n v="3"/>
    <n v="4"/>
    <n v="1964"/>
    <n v="22172"/>
    <n v="50"/>
    <x v="456"/>
    <x v="509"/>
    <n v="0"/>
    <n v="0"/>
    <n v="0"/>
    <n v="0"/>
    <n v="1"/>
    <n v="0"/>
    <n v="1971"/>
    <n v="95"/>
    <n v="460"/>
    <n v="33.828275699999999"/>
    <n v="-118.3731763"/>
  </r>
  <r>
    <s v="Townhouse"/>
    <s v="1800 S Pacific Coast #6"/>
    <s v="Redondo Beach"/>
    <x v="4"/>
    <s v="CA"/>
    <n v="90277"/>
    <x v="324"/>
    <n v="3"/>
    <n v="3"/>
    <n v="1622"/>
    <n v="199337"/>
    <n v="20"/>
    <x v="457"/>
    <x v="510"/>
    <n v="0"/>
    <n v="0"/>
    <n v="0"/>
    <n v="0"/>
    <n v="1"/>
    <n v="0"/>
    <n v="2001"/>
    <n v="48"/>
    <n v="330"/>
    <n v="33.817242999999998"/>
    <n v="-118.379743"/>
  </r>
  <r>
    <s v="Townhouse"/>
    <s v="1920 S Pacific Coast #312"/>
    <s v="Redondo Beach"/>
    <x v="4"/>
    <s v="CA"/>
    <n v="90277"/>
    <x v="325"/>
    <n v="1"/>
    <n v="1"/>
    <n v="1031"/>
    <n v="62147"/>
    <n v="3"/>
    <x v="458"/>
    <x v="511"/>
    <n v="0"/>
    <n v="0"/>
    <n v="0"/>
    <n v="0"/>
    <n v="1"/>
    <n v="0"/>
    <n v="2018"/>
    <n v="78"/>
    <n v="425"/>
    <n v="33.816004700000001"/>
    <n v="-118.375553"/>
  </r>
  <r>
    <s v="Townhouse"/>
    <s v="458 Palos Verdes Blvd"/>
    <s v="Redondo Beach"/>
    <x v="4"/>
    <s v="CA"/>
    <n v="90277"/>
    <x v="172"/>
    <n v="3"/>
    <n v="2.5"/>
    <n v="1698"/>
    <n v="87782"/>
    <n v="44"/>
    <x v="459"/>
    <x v="512"/>
    <n v="0"/>
    <n v="0"/>
    <n v="0"/>
    <n v="0"/>
    <n v="1"/>
    <n v="0"/>
    <n v="1977"/>
    <n v="27"/>
    <n v="478"/>
    <n v="33.808988900000003"/>
    <n v="-118.387112"/>
  </r>
  <r>
    <s v="Townhouse"/>
    <s v="515 Meyer Ln #28"/>
    <s v="Redondo Beach"/>
    <x v="4"/>
    <s v="CA"/>
    <n v="90278"/>
    <x v="241"/>
    <n v="2"/>
    <n v="1.5"/>
    <n v="1464"/>
    <n v="104089"/>
    <n v="42"/>
    <x v="460"/>
    <x v="513"/>
    <n v="0"/>
    <n v="0"/>
    <n v="0"/>
    <n v="0"/>
    <n v="1"/>
    <n v="0"/>
    <n v="1979"/>
    <n v="37"/>
    <n v="415"/>
    <n v="33.859393500000003"/>
    <n v="-118.3703916"/>
  </r>
  <r>
    <s v="Single Family Residential"/>
    <s v="3463 Tanglewood Ln"/>
    <s v="Rolling Hills Estates"/>
    <x v="4"/>
    <s v="CA"/>
    <n v="90274"/>
    <x v="10"/>
    <n v="8"/>
    <n v="9"/>
    <n v="7878"/>
    <n v="24247"/>
    <n v="42"/>
    <x v="461"/>
    <x v="514"/>
    <n v="1"/>
    <n v="0"/>
    <n v="0"/>
    <n v="0"/>
    <n v="1"/>
    <n v="0"/>
    <n v="1979"/>
    <n v="126"/>
    <m/>
    <n v="33.785032700000002"/>
    <n v="-118.339483"/>
  </r>
  <r>
    <s v="Single Family Residential"/>
    <s v="12 Seaview Ter"/>
    <s v="Santa Monica"/>
    <x v="1"/>
    <s v="CA"/>
    <n v="90401"/>
    <x v="42"/>
    <n v="5"/>
    <n v="5"/>
    <n v="3213"/>
    <n v="4800"/>
    <n v="108"/>
    <x v="462"/>
    <x v="515"/>
    <n v="1"/>
    <n v="0"/>
    <n v="0"/>
    <n v="0"/>
    <n v="0"/>
    <n v="1"/>
    <n v="1913"/>
    <n v="50"/>
    <m/>
    <n v="34.007856099999998"/>
    <n v="-118.49203420000001"/>
  </r>
  <r>
    <s v="Townhouse"/>
    <s v="1231 9th St #3"/>
    <s v="Santa Monica"/>
    <x v="1"/>
    <s v="CA"/>
    <n v="90401"/>
    <x v="326"/>
    <n v="1"/>
    <n v="1"/>
    <n v="647"/>
    <n v="7485"/>
    <n v="93"/>
    <x v="463"/>
    <x v="516"/>
    <n v="0"/>
    <n v="0"/>
    <n v="0"/>
    <n v="0"/>
    <n v="0"/>
    <n v="1"/>
    <n v="1928"/>
    <n v="8"/>
    <n v="500"/>
    <n v="34.022401899999998"/>
    <n v="-118.4924887"/>
  </r>
  <r>
    <s v="Townhouse"/>
    <s v="1533 11th St Unit A"/>
    <s v="Santa Monica"/>
    <x v="1"/>
    <s v="CA"/>
    <n v="90401"/>
    <x v="67"/>
    <n v="2"/>
    <n v="2.5"/>
    <n v="1669"/>
    <n v="7508"/>
    <n v="0"/>
    <x v="464"/>
    <x v="517"/>
    <n v="0"/>
    <n v="0"/>
    <n v="0"/>
    <n v="0"/>
    <n v="0"/>
    <n v="1"/>
    <n v="2021"/>
    <n v="46"/>
    <n v="582"/>
    <n v="34.019893500000002"/>
    <n v="-118.4859349"/>
  </r>
  <r>
    <s v="Townhouse"/>
    <s v="1533 11th Unit B"/>
    <s v="Santa Monica"/>
    <x v="1"/>
    <s v="CA"/>
    <n v="90401"/>
    <x v="246"/>
    <n v="2"/>
    <n v="2.5"/>
    <n v="1605"/>
    <n v="12072"/>
    <n v="0"/>
    <x v="464"/>
    <x v="518"/>
    <n v="0"/>
    <n v="0"/>
    <n v="0"/>
    <n v="0"/>
    <n v="0"/>
    <n v="1"/>
    <n v="2021"/>
    <n v="46"/>
    <n v="576"/>
    <n v="34.019893500000002"/>
    <n v="-118.4859349"/>
  </r>
  <r>
    <s v="Townhouse"/>
    <s v="1705 Ocean Ave #107"/>
    <s v="Santa Monica"/>
    <x v="1"/>
    <s v="CA"/>
    <n v="90401"/>
    <x v="70"/>
    <n v="2"/>
    <n v="2"/>
    <n v="1439"/>
    <n v="12072"/>
    <n v="7"/>
    <x v="465"/>
    <x v="519"/>
    <n v="0"/>
    <n v="0"/>
    <n v="0"/>
    <n v="0"/>
    <n v="0"/>
    <n v="1"/>
    <n v="2014"/>
    <n v="15"/>
    <n v="1610"/>
    <n v="34.009774200000003"/>
    <n v="-118.4926885"/>
  </r>
  <r>
    <s v="Townhouse"/>
    <s v="1705 Ocean Ave #312"/>
    <s v="Santa Monica"/>
    <x v="1"/>
    <s v="CA"/>
    <n v="90401"/>
    <x v="327"/>
    <n v="1"/>
    <n v="1.5"/>
    <n v="1165"/>
    <n v="12072"/>
    <n v="7"/>
    <x v="465"/>
    <x v="520"/>
    <n v="0"/>
    <n v="0"/>
    <n v="0"/>
    <n v="0"/>
    <n v="0"/>
    <n v="1"/>
    <n v="2014"/>
    <n v="26"/>
    <n v="1580"/>
    <n v="34.009774200000003"/>
    <n v="-118.4926885"/>
  </r>
  <r>
    <s v="Townhouse"/>
    <s v="1705 Ocean Ave #314"/>
    <s v="Santa Monica"/>
    <x v="1"/>
    <s v="CA"/>
    <n v="90401"/>
    <x v="226"/>
    <n v="2"/>
    <n v="2.5"/>
    <n v="1609"/>
    <n v="12072"/>
    <n v="7"/>
    <x v="465"/>
    <x v="521"/>
    <n v="0"/>
    <n v="0"/>
    <n v="0"/>
    <n v="0"/>
    <n v="0"/>
    <n v="1"/>
    <n v="2014"/>
    <n v="18"/>
    <n v="1598"/>
    <n v="34.009774200000003"/>
    <n v="-118.4926885"/>
  </r>
  <r>
    <s v="Townhouse"/>
    <s v="1755 Ocean #411"/>
    <s v="Santa Monica"/>
    <x v="1"/>
    <s v="CA"/>
    <n v="90401"/>
    <x v="328"/>
    <n v="1"/>
    <n v="1"/>
    <n v="924"/>
    <n v="37909"/>
    <n v="7"/>
    <x v="466"/>
    <x v="522"/>
    <n v="0"/>
    <n v="0"/>
    <n v="0"/>
    <n v="0"/>
    <n v="0"/>
    <n v="1"/>
    <n v="2014"/>
    <n v="3"/>
    <n v="1542"/>
    <n v="34.0089422"/>
    <n v="-118.4913586"/>
  </r>
  <r>
    <s v="Townhouse"/>
    <s v="1755 Ocean Ave #101"/>
    <s v="Santa Monica"/>
    <x v="1"/>
    <s v="CA"/>
    <n v="90401"/>
    <x v="329"/>
    <n v="2"/>
    <n v="2"/>
    <n v="1660"/>
    <n v="12072"/>
    <n v="7"/>
    <x v="467"/>
    <x v="523"/>
    <n v="0"/>
    <n v="0"/>
    <n v="0"/>
    <n v="0"/>
    <n v="0"/>
    <n v="1"/>
    <n v="2014"/>
    <n v="14"/>
    <n v="1654"/>
    <n v="34.008634800000003"/>
    <n v="-118.49136350000001"/>
  </r>
  <r>
    <s v="Townhouse"/>
    <s v="1755 Ocean Ave #501"/>
    <s v="Santa Monica"/>
    <x v="1"/>
    <s v="CA"/>
    <n v="90401"/>
    <x v="65"/>
    <n v="1"/>
    <n v="1.5"/>
    <n v="1140"/>
    <n v="12072"/>
    <n v="7"/>
    <x v="466"/>
    <x v="524"/>
    <n v="0"/>
    <n v="0"/>
    <n v="0"/>
    <n v="0"/>
    <n v="0"/>
    <n v="1"/>
    <n v="2014"/>
    <n v="22"/>
    <n v="1577"/>
    <n v="34.0089422"/>
    <n v="-118.4913586"/>
  </r>
  <r>
    <s v="Townhouse"/>
    <s v="1755 Ocean Ave #508"/>
    <s v="Santa Monica"/>
    <x v="1"/>
    <s v="CA"/>
    <n v="90401"/>
    <x v="330"/>
    <n v="1"/>
    <n v="1"/>
    <n v="850"/>
    <n v="12072"/>
    <n v="7"/>
    <x v="466"/>
    <x v="525"/>
    <n v="0"/>
    <n v="0"/>
    <n v="0"/>
    <n v="0"/>
    <n v="0"/>
    <n v="1"/>
    <n v="2014"/>
    <n v="13"/>
    <n v="1535"/>
    <n v="34.0089422"/>
    <n v="-118.4913586"/>
  </r>
  <r>
    <s v="Townhouse"/>
    <s v="1755 Ocean Ave #707"/>
    <s v="Santa Monica"/>
    <x v="1"/>
    <s v="CA"/>
    <n v="90401"/>
    <x v="331"/>
    <n v="2"/>
    <n v="2.5"/>
    <n v="1693"/>
    <n v="12072"/>
    <n v="7"/>
    <x v="466"/>
    <x v="526"/>
    <n v="0"/>
    <n v="0"/>
    <n v="0"/>
    <n v="0"/>
    <n v="0"/>
    <n v="1"/>
    <n v="2014"/>
    <n v="186"/>
    <n v="1659"/>
    <n v="34.0089422"/>
    <n v="-118.4913586"/>
  </r>
  <r>
    <s v="Townhouse"/>
    <s v="1835 7th St Unit A"/>
    <s v="Santa Monica"/>
    <x v="1"/>
    <s v="CA"/>
    <n v="90401"/>
    <x v="332"/>
    <n v="2"/>
    <n v="1"/>
    <n v="785"/>
    <n v="871"/>
    <n v="63"/>
    <x v="468"/>
    <x v="527"/>
    <n v="0"/>
    <n v="0"/>
    <n v="0"/>
    <n v="0"/>
    <n v="0"/>
    <n v="1"/>
    <n v="1958"/>
    <n v="29"/>
    <n v="378"/>
    <n v="34.012386200000002"/>
    <n v="-118.484567"/>
  </r>
  <r>
    <s v="Single Family Residential"/>
    <s v="1334 San Vicente Blvd"/>
    <s v="Santa Monica"/>
    <x v="1"/>
    <s v="CA"/>
    <n v="90402"/>
    <x v="49"/>
    <n v="3"/>
    <n v="3.5"/>
    <n v="2405"/>
    <n v="9400"/>
    <n v="73"/>
    <x v="469"/>
    <x v="528"/>
    <n v="1"/>
    <n v="0"/>
    <n v="0"/>
    <n v="0"/>
    <n v="0"/>
    <n v="1"/>
    <n v="1948"/>
    <n v="76"/>
    <m/>
    <n v="34.0393489"/>
    <n v="-118.5038485"/>
  </r>
  <r>
    <s v="Single Family Residential"/>
    <s v="222 14th St"/>
    <s v="Santa Monica"/>
    <x v="1"/>
    <s v="CA"/>
    <n v="90402"/>
    <x v="4"/>
    <n v="5"/>
    <n v="6"/>
    <n v="4443"/>
    <n v="8113"/>
    <n v="86"/>
    <x v="470"/>
    <x v="529"/>
    <n v="1"/>
    <n v="0"/>
    <n v="0"/>
    <n v="0"/>
    <n v="0"/>
    <n v="1"/>
    <n v="1935"/>
    <n v="111"/>
    <m/>
    <n v="34.038182200000001"/>
    <n v="-118.5027911"/>
  </r>
  <r>
    <s v="Single Family Residential"/>
    <s v="237 Alta Ave"/>
    <s v="Santa Monica"/>
    <x v="1"/>
    <s v="CA"/>
    <n v="90402"/>
    <x v="20"/>
    <n v="4"/>
    <n v="3"/>
    <n v="2782"/>
    <n v="10668"/>
    <n v="50"/>
    <x v="471"/>
    <x v="530"/>
    <n v="1"/>
    <n v="0"/>
    <n v="0"/>
    <n v="0"/>
    <n v="0"/>
    <n v="1"/>
    <n v="1971"/>
    <n v="21"/>
    <m/>
    <n v="34.0257875"/>
    <n v="-118.5079551"/>
  </r>
  <r>
    <s v="Single Family Residential"/>
    <s v="306 22nd St"/>
    <s v="Santa Monica"/>
    <x v="1"/>
    <s v="CA"/>
    <n v="90402"/>
    <x v="242"/>
    <n v="3"/>
    <n v="2"/>
    <n v="1728.5"/>
    <n v="7530"/>
    <n v="74"/>
    <x v="472"/>
    <x v="531"/>
    <n v="1"/>
    <n v="0"/>
    <n v="0"/>
    <n v="0"/>
    <n v="0"/>
    <n v="1"/>
    <n v="1947"/>
    <n v="67"/>
    <m/>
    <n v="34.044526400000002"/>
    <n v="-118.49439340000001"/>
  </r>
  <r>
    <s v="Single Family Residential"/>
    <s v="311 21st Pl"/>
    <s v="Santa Monica"/>
    <x v="1"/>
    <s v="CA"/>
    <n v="90402"/>
    <x v="333"/>
    <n v="3"/>
    <n v="3"/>
    <n v="2639"/>
    <n v="7610"/>
    <n v="84"/>
    <x v="473"/>
    <x v="532"/>
    <n v="1"/>
    <n v="0"/>
    <n v="0"/>
    <n v="0"/>
    <n v="0"/>
    <n v="1"/>
    <n v="1937"/>
    <n v="1"/>
    <m/>
    <n v="34.043740800000002"/>
    <n v="-118.49440850000001"/>
  </r>
  <r>
    <s v="Single Family Residential"/>
    <s v="373 Mesa Rd"/>
    <s v="Santa Monica"/>
    <x v="1"/>
    <s v="CA"/>
    <n v="90402"/>
    <x v="334"/>
    <n v="4"/>
    <n v="4"/>
    <n v="3380"/>
    <n v="4320"/>
    <n v="92"/>
    <x v="474"/>
    <x v="533"/>
    <n v="1"/>
    <n v="0"/>
    <n v="0"/>
    <n v="0"/>
    <n v="0"/>
    <n v="1"/>
    <n v="1929"/>
    <n v="73"/>
    <m/>
    <n v="34.032312500000003"/>
    <n v="-118.5158409"/>
  </r>
  <r>
    <s v="Single Family Residential"/>
    <s v="416 25th St"/>
    <s v="Santa Monica"/>
    <x v="1"/>
    <s v="CA"/>
    <n v="90402"/>
    <x v="335"/>
    <n v="5"/>
    <n v="5.5"/>
    <n v="4783"/>
    <n v="8694"/>
    <n v="26"/>
    <x v="475"/>
    <x v="534"/>
    <n v="1"/>
    <n v="0"/>
    <n v="0"/>
    <n v="0"/>
    <n v="0"/>
    <n v="1"/>
    <n v="1995"/>
    <n v="91"/>
    <m/>
    <n v="34.0446326"/>
    <n v="-118.4895504"/>
  </r>
  <r>
    <s v="Single Family Residential"/>
    <s v="427 Palisades Ave"/>
    <s v="Santa Monica"/>
    <x v="1"/>
    <s v="CA"/>
    <n v="90402"/>
    <x v="44"/>
    <n v="5"/>
    <n v="4"/>
    <n v="3150"/>
    <n v="8749"/>
    <n v="55"/>
    <x v="476"/>
    <x v="535"/>
    <n v="1"/>
    <n v="0"/>
    <n v="0"/>
    <n v="0"/>
    <n v="0"/>
    <n v="1"/>
    <n v="1966"/>
    <n v="8"/>
    <m/>
    <n v="34.026294999999998"/>
    <n v="-118.505163"/>
  </r>
  <r>
    <s v="Single Family Residential"/>
    <s v="434 26th St"/>
    <s v="Santa Monica"/>
    <x v="1"/>
    <s v="CA"/>
    <n v="90402"/>
    <x v="18"/>
    <n v="4"/>
    <n v="5.5"/>
    <n v="3969"/>
    <n v="8694"/>
    <n v="74"/>
    <x v="477"/>
    <x v="536"/>
    <n v="1"/>
    <n v="0"/>
    <n v="0"/>
    <n v="0"/>
    <n v="0"/>
    <n v="1"/>
    <n v="1947"/>
    <n v="55"/>
    <m/>
    <n v="34.044949600000002"/>
    <n v="-118.4883523"/>
  </r>
  <r>
    <s v="Single Family Residential"/>
    <s v="628 10th St"/>
    <s v="Santa Monica"/>
    <x v="1"/>
    <s v="CA"/>
    <n v="90402"/>
    <x v="169"/>
    <n v="2"/>
    <n v="3"/>
    <n v="1324"/>
    <n v="7496"/>
    <n v="95"/>
    <x v="478"/>
    <x v="537"/>
    <n v="1"/>
    <n v="0"/>
    <n v="0"/>
    <n v="0"/>
    <n v="0"/>
    <n v="1"/>
    <n v="1926"/>
    <n v="15"/>
    <m/>
    <n v="34.030099100000001"/>
    <n v="-118.5005491"/>
  </r>
  <r>
    <s v="Single Family Residential"/>
    <s v="711 21st Pl"/>
    <s v="Santa Monica"/>
    <x v="1"/>
    <s v="CA"/>
    <n v="90402"/>
    <x v="5"/>
    <n v="7"/>
    <n v="6"/>
    <n v="6010"/>
    <n v="7638"/>
    <n v="31"/>
    <x v="479"/>
    <x v="538"/>
    <n v="1"/>
    <n v="0"/>
    <n v="0"/>
    <n v="0"/>
    <n v="0"/>
    <n v="1"/>
    <n v="1990"/>
    <n v="78"/>
    <m/>
    <n v="34.039035900000002"/>
    <n v="-118.4889376"/>
  </r>
  <r>
    <s v="Single Family Residential"/>
    <s v="744 Kingman Ave"/>
    <s v="Santa Monica"/>
    <x v="1"/>
    <s v="CA"/>
    <n v="90402"/>
    <x v="336"/>
    <n v="2"/>
    <n v="3"/>
    <n v="2875"/>
    <n v="5660"/>
    <n v="73"/>
    <x v="480"/>
    <x v="539"/>
    <n v="1"/>
    <n v="0"/>
    <n v="0"/>
    <n v="0"/>
    <n v="0"/>
    <n v="1"/>
    <n v="1948"/>
    <n v="85"/>
    <m/>
    <n v="34.038317399999997"/>
    <n v="-118.50841269999999"/>
  </r>
  <r>
    <s v="Single Family Residential"/>
    <s v="746 20th St"/>
    <s v="Santa Monica"/>
    <x v="1"/>
    <s v="CA"/>
    <n v="90402"/>
    <x v="331"/>
    <n v="4"/>
    <n v="4"/>
    <n v="3163"/>
    <n v="8960"/>
    <n v="35"/>
    <x v="481"/>
    <x v="540"/>
    <n v="1"/>
    <n v="0"/>
    <n v="0"/>
    <n v="0"/>
    <n v="0"/>
    <n v="1"/>
    <n v="1986"/>
    <n v="8"/>
    <m/>
    <n v="34.036640800000001"/>
    <n v="-118.4903126"/>
  </r>
  <r>
    <s v="Single Family Residential"/>
    <s v="78 Ocean Way"/>
    <s v="Santa Monica"/>
    <x v="1"/>
    <s v="CA"/>
    <n v="90402"/>
    <x v="337"/>
    <n v="4"/>
    <n v="3"/>
    <n v="2998"/>
    <n v="8093"/>
    <n v="95"/>
    <x v="482"/>
    <x v="541"/>
    <n v="1"/>
    <n v="0"/>
    <n v="0"/>
    <n v="0"/>
    <n v="0"/>
    <n v="1"/>
    <n v="1926"/>
    <n v="161"/>
    <m/>
    <n v="34.027198400000003"/>
    <n v="-118.51664030000001"/>
  </r>
  <r>
    <s v="Townhouse"/>
    <s v="101 Ocean Ave Unit C300"/>
    <s v="Santa Monica"/>
    <x v="1"/>
    <s v="CA"/>
    <n v="90402"/>
    <x v="42"/>
    <n v="2"/>
    <n v="3"/>
    <n v="2902"/>
    <n v="85220"/>
    <n v="58"/>
    <x v="483"/>
    <x v="542"/>
    <n v="0"/>
    <n v="0"/>
    <n v="0"/>
    <n v="0"/>
    <n v="0"/>
    <n v="1"/>
    <n v="1963"/>
    <n v="116"/>
    <n v="3554"/>
    <n v="34.0269318"/>
    <n v="-118.5156801"/>
  </r>
  <r>
    <s v="Townhouse"/>
    <s v="101 Ocean Ave Unit D701"/>
    <s v="Santa Monica"/>
    <x v="1"/>
    <s v="CA"/>
    <n v="90402"/>
    <x v="338"/>
    <n v="1"/>
    <n v="1.5"/>
    <n v="1397"/>
    <n v="85220"/>
    <n v="58"/>
    <x v="483"/>
    <x v="543"/>
    <n v="0"/>
    <n v="0"/>
    <n v="0"/>
    <n v="0"/>
    <n v="0"/>
    <n v="1"/>
    <n v="1963"/>
    <n v="74"/>
    <n v="1750"/>
    <n v="34.0269318"/>
    <n v="-118.5156801"/>
  </r>
  <r>
    <s v="Townhouse"/>
    <s v="201 Ocean Ave Unit 1408P"/>
    <s v="Santa Monica"/>
    <x v="1"/>
    <s v="CA"/>
    <n v="90402"/>
    <x v="68"/>
    <n v="2"/>
    <n v="2"/>
    <n v="1228"/>
    <n v="38608"/>
    <n v="50"/>
    <x v="484"/>
    <x v="544"/>
    <n v="0"/>
    <n v="0"/>
    <n v="0"/>
    <n v="0"/>
    <n v="0"/>
    <n v="1"/>
    <n v="1971"/>
    <n v="146"/>
    <n v="2730"/>
    <n v="34.027001300000002"/>
    <n v="-118.51446869999999"/>
  </r>
  <r>
    <s v="Townhouse"/>
    <s v="201 Ocean Ave Unit 1604P"/>
    <s v="Santa Monica"/>
    <x v="1"/>
    <s v="CA"/>
    <n v="90402"/>
    <x v="6"/>
    <n v="3"/>
    <n v="2.5"/>
    <n v="1554"/>
    <n v="38608"/>
    <n v="50"/>
    <x v="484"/>
    <x v="545"/>
    <n v="0"/>
    <n v="0"/>
    <n v="0"/>
    <n v="0"/>
    <n v="0"/>
    <n v="1"/>
    <n v="1971"/>
    <n v="88"/>
    <n v="3449"/>
    <n v="34.027001300000002"/>
    <n v="-118.51446869999999"/>
  </r>
  <r>
    <s v="Townhouse"/>
    <s v="201 Ocean Ave Unit 1809P"/>
    <s v="Santa Monica"/>
    <x v="1"/>
    <s v="CA"/>
    <n v="90402"/>
    <x v="60"/>
    <n v="3"/>
    <n v="2.5"/>
    <n v="1566"/>
    <n v="38608"/>
    <n v="50"/>
    <x v="484"/>
    <x v="546"/>
    <n v="0"/>
    <n v="0"/>
    <n v="0"/>
    <n v="0"/>
    <n v="0"/>
    <n v="1"/>
    <n v="1971"/>
    <n v="88"/>
    <n v="3550"/>
    <n v="34.027001300000002"/>
    <n v="-118.51446869999999"/>
  </r>
  <r>
    <s v="Townhouse"/>
    <s v="201 Ocean Ave Unit 1810P"/>
    <s v="Santa Monica"/>
    <x v="1"/>
    <s v="CA"/>
    <n v="90402"/>
    <x v="339"/>
    <n v="2"/>
    <n v="2"/>
    <n v="1216"/>
    <n v="38608"/>
    <n v="50"/>
    <x v="484"/>
    <x v="547"/>
    <n v="0"/>
    <n v="0"/>
    <n v="0"/>
    <n v="0"/>
    <n v="0"/>
    <n v="1"/>
    <n v="1971"/>
    <n v="84"/>
    <n v="2733"/>
    <n v="34.027001300000002"/>
    <n v="-118.51446869999999"/>
  </r>
  <r>
    <s v="Townhouse"/>
    <s v="201 Ocean Ave Unit 1904P"/>
    <s v="Santa Monica"/>
    <x v="1"/>
    <s v="CA"/>
    <n v="90402"/>
    <x v="249"/>
    <n v="3"/>
    <n v="2.5"/>
    <n v="1554"/>
    <n v="38608"/>
    <n v="50"/>
    <x v="484"/>
    <x v="548"/>
    <n v="0"/>
    <n v="0"/>
    <n v="0"/>
    <n v="0"/>
    <n v="0"/>
    <n v="1"/>
    <n v="1971"/>
    <n v="53"/>
    <n v="3429"/>
    <n v="34.027001300000002"/>
    <n v="-118.51446869999999"/>
  </r>
  <r>
    <s v="Townhouse"/>
    <s v="201 Ocean Ave Unit 1906B"/>
    <s v="Santa Monica"/>
    <x v="1"/>
    <s v="CA"/>
    <n v="90402"/>
    <x v="340"/>
    <n v="2"/>
    <n v="3"/>
    <n v="1744"/>
    <n v="57733"/>
    <n v="50"/>
    <x v="484"/>
    <x v="549"/>
    <n v="0"/>
    <n v="0"/>
    <n v="0"/>
    <n v="0"/>
    <n v="0"/>
    <n v="1"/>
    <n v="1971"/>
    <n v="11"/>
    <n v="4200"/>
    <n v="34.027001300000002"/>
    <n v="-118.51446869999999"/>
  </r>
  <r>
    <s v="Townhouse"/>
    <s v="201 Ocean Ave Unit 306P"/>
    <s v="Santa Monica"/>
    <x v="1"/>
    <s v="CA"/>
    <n v="90402"/>
    <x v="341"/>
    <n v="2"/>
    <n v="2"/>
    <n v="1234"/>
    <n v="38608"/>
    <n v="50"/>
    <x v="484"/>
    <x v="550"/>
    <n v="0"/>
    <n v="0"/>
    <n v="0"/>
    <n v="0"/>
    <n v="0"/>
    <n v="1"/>
    <n v="1971"/>
    <n v="152"/>
    <n v="3152"/>
    <n v="34.027001300000002"/>
    <n v="-118.51446869999999"/>
  </r>
  <r>
    <s v="Townhouse"/>
    <s v="201 Ocean Ave Unit 308B"/>
    <s v="Santa Monica"/>
    <x v="1"/>
    <s v="CA"/>
    <n v="90402"/>
    <x v="78"/>
    <n v="2"/>
    <n v="2"/>
    <n v="1258"/>
    <n v="57733"/>
    <n v="50"/>
    <x v="484"/>
    <x v="551"/>
    <n v="0"/>
    <n v="0"/>
    <n v="0"/>
    <n v="0"/>
    <n v="0"/>
    <n v="1"/>
    <n v="1971"/>
    <n v="54"/>
    <n v="2727"/>
    <n v="34.027001300000002"/>
    <n v="-118.51446869999999"/>
  </r>
  <r>
    <s v="Townhouse"/>
    <s v="201 Ocean Ave Unit 309B"/>
    <s v="Santa Monica"/>
    <x v="1"/>
    <s v="CA"/>
    <n v="90402"/>
    <x v="279"/>
    <n v="3"/>
    <n v="3"/>
    <n v="1562"/>
    <n v="57733"/>
    <n v="50"/>
    <x v="484"/>
    <x v="552"/>
    <n v="0"/>
    <n v="0"/>
    <n v="0"/>
    <n v="0"/>
    <n v="0"/>
    <n v="1"/>
    <n v="1971"/>
    <n v="18"/>
    <n v="3152"/>
    <n v="34.027001300000002"/>
    <n v="-118.51446869999999"/>
  </r>
  <r>
    <s v="Townhouse"/>
    <s v="201 Ocean Ave Unit 409P"/>
    <s v="Santa Monica"/>
    <x v="1"/>
    <s v="CA"/>
    <n v="90402"/>
    <x v="60"/>
    <n v="3"/>
    <n v="2.5"/>
    <n v="1566"/>
    <n v="38608"/>
    <n v="50"/>
    <x v="484"/>
    <x v="546"/>
    <n v="0"/>
    <n v="0"/>
    <n v="0"/>
    <n v="0"/>
    <n v="0"/>
    <n v="1"/>
    <n v="1971"/>
    <n v="88"/>
    <n v="3563"/>
    <n v="34.027001300000002"/>
    <n v="-118.51446869999999"/>
  </r>
  <r>
    <s v="Townhouse"/>
    <s v="201 Ocean Ave Unit 508B"/>
    <s v="Santa Monica"/>
    <x v="1"/>
    <s v="CA"/>
    <n v="90402"/>
    <x v="73"/>
    <n v="2"/>
    <n v="2"/>
    <n v="1228"/>
    <n v="57733"/>
    <n v="50"/>
    <x v="484"/>
    <x v="553"/>
    <n v="0"/>
    <n v="0"/>
    <n v="0"/>
    <n v="0"/>
    <n v="0"/>
    <n v="1"/>
    <n v="1971"/>
    <n v="53"/>
    <n v="2821"/>
    <n v="34.027001300000002"/>
    <n v="-118.51446869999999"/>
  </r>
  <r>
    <s v="Townhouse"/>
    <s v="201 Ocean Ave Unit 601B"/>
    <s v="Santa Monica"/>
    <x v="1"/>
    <s v="CA"/>
    <n v="90402"/>
    <x v="79"/>
    <n v="2"/>
    <n v="2"/>
    <n v="1235"/>
    <n v="57733"/>
    <n v="50"/>
    <x v="484"/>
    <x v="554"/>
    <n v="0"/>
    <n v="0"/>
    <n v="0"/>
    <n v="0"/>
    <n v="0"/>
    <n v="1"/>
    <n v="1971"/>
    <n v="118"/>
    <n v="2746"/>
    <n v="34.027001300000002"/>
    <n v="-118.51446869999999"/>
  </r>
  <r>
    <s v="Townhouse"/>
    <s v="201 Ocean Ave Unit 605P"/>
    <s v="Santa Monica"/>
    <x v="1"/>
    <s v="CA"/>
    <n v="90402"/>
    <x v="342"/>
    <n v="1"/>
    <n v="1"/>
    <n v="868"/>
    <n v="38608"/>
    <n v="50"/>
    <x v="484"/>
    <x v="555"/>
    <n v="0"/>
    <n v="0"/>
    <n v="0"/>
    <n v="0"/>
    <n v="0"/>
    <n v="1"/>
    <n v="1971"/>
    <n v="8"/>
    <n v="1984"/>
    <n v="34.027001300000002"/>
    <n v="-118.51446869999999"/>
  </r>
  <r>
    <s v="Townhouse"/>
    <s v="201 Ocean Ave Unit 609P"/>
    <s v="Santa Monica"/>
    <x v="1"/>
    <s v="CA"/>
    <n v="90402"/>
    <x v="273"/>
    <n v="3"/>
    <n v="2.5"/>
    <n v="1566"/>
    <n v="38608"/>
    <n v="50"/>
    <x v="484"/>
    <x v="556"/>
    <n v="0"/>
    <n v="0"/>
    <n v="0"/>
    <n v="0"/>
    <n v="0"/>
    <n v="1"/>
    <n v="1971"/>
    <n v="88"/>
    <n v="3475"/>
    <n v="34.027001300000002"/>
    <n v="-118.51446869999999"/>
  </r>
  <r>
    <s v="Townhouse"/>
    <s v="202 San Vicente #15"/>
    <s v="Santa Monica"/>
    <x v="1"/>
    <s v="CA"/>
    <n v="90402"/>
    <x v="297"/>
    <n v="2"/>
    <n v="2.5"/>
    <n v="1577"/>
    <n v="21899"/>
    <n v="39"/>
    <x v="485"/>
    <x v="557"/>
    <n v="0"/>
    <n v="0"/>
    <n v="0"/>
    <n v="0"/>
    <n v="0"/>
    <n v="1"/>
    <n v="1982"/>
    <n v="90"/>
    <n v="635"/>
    <n v="34.027488599999998"/>
    <n v="-118.51236110000001"/>
  </r>
  <r>
    <s v="Townhouse"/>
    <s v="511 San Vicente Blvd #307"/>
    <s v="Santa Monica"/>
    <x v="1"/>
    <s v="CA"/>
    <n v="90402"/>
    <x v="73"/>
    <n v="3"/>
    <n v="2"/>
    <n v="1527"/>
    <n v="14641"/>
    <n v="52"/>
    <x v="486"/>
    <x v="558"/>
    <n v="0"/>
    <n v="0"/>
    <n v="0"/>
    <n v="0"/>
    <n v="0"/>
    <n v="1"/>
    <n v="1969"/>
    <n v="89"/>
    <n v="743"/>
    <n v="34.031042999999997"/>
    <n v="-118.5098297"/>
  </r>
  <r>
    <s v="Townhouse"/>
    <s v="515 Ocean Ave"/>
    <s v="Santa Monica"/>
    <x v="1"/>
    <s v="CA"/>
    <n v="90402"/>
    <x v="42"/>
    <n v="4"/>
    <n v="3.5"/>
    <n v="3175"/>
    <n v="67408"/>
    <n v="45"/>
    <x v="487"/>
    <x v="559"/>
    <n v="0"/>
    <n v="0"/>
    <n v="0"/>
    <n v="0"/>
    <n v="0"/>
    <n v="1"/>
    <n v="1976"/>
    <n v="75"/>
    <n v="3013"/>
    <n v="34.024479700000001"/>
    <n v="-118.5100137"/>
  </r>
  <r>
    <s v="Townhouse"/>
    <s v="515 Ocean Ave Unit 307S"/>
    <s v="Santa Monica"/>
    <x v="1"/>
    <s v="CA"/>
    <n v="90402"/>
    <x v="123"/>
    <n v="3"/>
    <n v="2.5"/>
    <n v="1900"/>
    <n v="67408"/>
    <n v="45"/>
    <x v="487"/>
    <x v="560"/>
    <n v="0"/>
    <n v="0"/>
    <n v="0"/>
    <n v="0"/>
    <n v="0"/>
    <n v="1"/>
    <n v="1976"/>
    <n v="5"/>
    <n v="1690"/>
    <n v="34.024479700000001"/>
    <n v="-118.5100137"/>
  </r>
  <r>
    <s v="Townhouse"/>
    <s v="515 Ocean Ave Unit 308S"/>
    <s v="Santa Monica"/>
    <x v="1"/>
    <s v="CA"/>
    <n v="90402"/>
    <x v="343"/>
    <n v="2"/>
    <n v="2.5"/>
    <n v="1900"/>
    <n v="67408"/>
    <n v="45"/>
    <x v="487"/>
    <x v="561"/>
    <n v="0"/>
    <n v="0"/>
    <n v="0"/>
    <n v="0"/>
    <n v="0"/>
    <n v="1"/>
    <n v="1976"/>
    <n v="11"/>
    <n v="1756"/>
    <n v="34.024479700000001"/>
    <n v="-118.5100137"/>
  </r>
  <r>
    <s v="Townhouse"/>
    <s v="515 Ocean Ave Unit 405S"/>
    <s v="Santa Monica"/>
    <x v="1"/>
    <s v="CA"/>
    <n v="90402"/>
    <x v="235"/>
    <n v="2"/>
    <n v="2"/>
    <n v="1490"/>
    <n v="67408"/>
    <n v="45"/>
    <x v="487"/>
    <x v="562"/>
    <n v="0"/>
    <n v="0"/>
    <n v="0"/>
    <n v="0"/>
    <n v="0"/>
    <n v="1"/>
    <n v="1976"/>
    <n v="141"/>
    <n v="1300"/>
    <n v="34.024479700000001"/>
    <n v="-118.5100137"/>
  </r>
  <r>
    <s v="Townhouse"/>
    <s v="535 Ocean Ave Unit 6C"/>
    <s v="Santa Monica"/>
    <x v="1"/>
    <s v="CA"/>
    <n v="90402"/>
    <x v="11"/>
    <n v="2"/>
    <n v="2"/>
    <n v="1585"/>
    <n v="22462"/>
    <n v="58"/>
    <x v="488"/>
    <x v="563"/>
    <n v="0"/>
    <n v="0"/>
    <n v="0"/>
    <n v="0"/>
    <n v="0"/>
    <n v="1"/>
    <n v="1963"/>
    <n v="11"/>
    <n v="1654"/>
    <n v="34.024285200000001"/>
    <n v="-118.5097061"/>
  </r>
  <r>
    <s v="Townhouse"/>
    <s v="701 Ocean Ave #103"/>
    <s v="Santa Monica"/>
    <x v="1"/>
    <s v="CA"/>
    <n v="90402"/>
    <x v="336"/>
    <n v="2"/>
    <n v="2"/>
    <n v="1848"/>
    <n v="41940"/>
    <n v="28"/>
    <x v="489"/>
    <x v="564"/>
    <n v="0"/>
    <n v="0"/>
    <n v="0"/>
    <n v="0"/>
    <n v="0"/>
    <n v="1"/>
    <n v="1993"/>
    <n v="20"/>
    <n v="1800"/>
    <n v="34.023117300000003"/>
    <n v="-118.50782770000001"/>
  </r>
  <r>
    <s v="Townhouse"/>
    <s v="701 Ocean Ave #309"/>
    <s v="Santa Monica"/>
    <x v="1"/>
    <s v="CA"/>
    <n v="90402"/>
    <x v="23"/>
    <n v="3"/>
    <n v="2.5"/>
    <n v="3067"/>
    <n v="41940"/>
    <n v="28"/>
    <x v="489"/>
    <x v="565"/>
    <n v="0"/>
    <n v="0"/>
    <n v="0"/>
    <n v="0"/>
    <n v="0"/>
    <n v="1"/>
    <n v="1993"/>
    <n v="158"/>
    <n v="3600"/>
    <n v="34.023117300000003"/>
    <n v="-118.50782770000001"/>
  </r>
  <r>
    <s v="Single Family Residential"/>
    <s v="1001 25th St"/>
    <s v="Santa Monica"/>
    <x v="1"/>
    <s v="CA"/>
    <n v="90403"/>
    <x v="58"/>
    <n v="2"/>
    <n v="2"/>
    <n v="1778"/>
    <n v="5270"/>
    <n v="75"/>
    <x v="490"/>
    <x v="566"/>
    <n v="1"/>
    <n v="0"/>
    <n v="0"/>
    <n v="0"/>
    <n v="0"/>
    <n v="1"/>
    <n v="1946"/>
    <n v="19"/>
    <m/>
    <n v="34.038038"/>
    <n v="-118.481182"/>
  </r>
  <r>
    <s v="Single Family Residential"/>
    <s v="1043 Franklin St"/>
    <s v="Santa Monica"/>
    <x v="1"/>
    <s v="CA"/>
    <n v="90403"/>
    <x v="344"/>
    <n v="4"/>
    <n v="3.5"/>
    <n v="3604"/>
    <n v="10559"/>
    <n v="82"/>
    <x v="491"/>
    <x v="567"/>
    <n v="1"/>
    <n v="0"/>
    <n v="0"/>
    <n v="0"/>
    <n v="0"/>
    <n v="1"/>
    <n v="1939"/>
    <n v="4"/>
    <m/>
    <n v="34.042873200000002"/>
    <n v="-118.4743752"/>
  </r>
  <r>
    <s v="Single Family Residential"/>
    <s v="1045 Harvard St"/>
    <s v="Santa Monica"/>
    <x v="1"/>
    <s v="CA"/>
    <n v="90403"/>
    <x v="42"/>
    <n v="5"/>
    <n v="6"/>
    <n v="4548"/>
    <n v="7882"/>
    <n v="7"/>
    <x v="492"/>
    <x v="568"/>
    <n v="1"/>
    <n v="0"/>
    <n v="0"/>
    <n v="0"/>
    <n v="0"/>
    <n v="1"/>
    <n v="2014"/>
    <n v="15"/>
    <m/>
    <n v="34.039529899999998"/>
    <n v="-118.4775345"/>
  </r>
  <r>
    <s v="Single Family Residential"/>
    <s v="2507 California Ave"/>
    <s v="Santa Monica"/>
    <x v="1"/>
    <s v="CA"/>
    <n v="90403"/>
    <x v="303"/>
    <n v="3"/>
    <n v="2"/>
    <n v="1450"/>
    <n v="5072"/>
    <n v="92"/>
    <x v="493"/>
    <x v="569"/>
    <n v="1"/>
    <n v="0"/>
    <n v="0"/>
    <n v="0"/>
    <n v="0"/>
    <n v="1"/>
    <n v="1929"/>
    <n v="64"/>
    <m/>
    <n v="34.037063000000003"/>
    <n v="-118.4798127"/>
  </r>
  <r>
    <s v="Single Family Residential"/>
    <s v="903 14th St"/>
    <s v="Santa Monica"/>
    <x v="1"/>
    <s v="CA"/>
    <n v="90403"/>
    <x v="17"/>
    <n v="2"/>
    <n v="2"/>
    <n v="1124"/>
    <n v="3664"/>
    <n v="98"/>
    <x v="494"/>
    <x v="570"/>
    <n v="1"/>
    <n v="0"/>
    <n v="0"/>
    <n v="0"/>
    <n v="0"/>
    <n v="1"/>
    <n v="1923"/>
    <n v="19"/>
    <m/>
    <n v="34.030912200000003"/>
    <n v="-118.4932992"/>
  </r>
  <r>
    <s v="Townhouse"/>
    <s v="101 California Ave #1401"/>
    <s v="Santa Monica"/>
    <x v="1"/>
    <s v="CA"/>
    <n v="90403"/>
    <x v="345"/>
    <n v="2"/>
    <n v="2"/>
    <n v="1232"/>
    <n v="18745"/>
    <n v="57"/>
    <x v="495"/>
    <x v="571"/>
    <n v="0"/>
    <n v="0"/>
    <n v="0"/>
    <n v="0"/>
    <n v="0"/>
    <n v="1"/>
    <n v="1964"/>
    <n v="60"/>
    <n v="1642"/>
    <n v="34.018675899999998"/>
    <n v="-118.5027728"/>
  </r>
  <r>
    <s v="Townhouse"/>
    <s v="101 California Ave #303"/>
    <s v="Santa Monica"/>
    <x v="1"/>
    <s v="CA"/>
    <n v="90403"/>
    <x v="100"/>
    <n v="1"/>
    <n v="1"/>
    <n v="674"/>
    <n v="18745"/>
    <n v="57"/>
    <x v="495"/>
    <x v="572"/>
    <n v="0"/>
    <n v="0"/>
    <n v="0"/>
    <n v="0"/>
    <n v="0"/>
    <n v="1"/>
    <n v="1964"/>
    <n v="71"/>
    <n v="1021"/>
    <n v="34.018675899999998"/>
    <n v="-118.5027728"/>
  </r>
  <r>
    <s v="Townhouse"/>
    <s v="101 California Ave #704"/>
    <s v="Santa Monica"/>
    <x v="1"/>
    <s v="CA"/>
    <n v="90403"/>
    <x v="346"/>
    <n v="2"/>
    <n v="2.5"/>
    <n v="1501"/>
    <n v="18745"/>
    <n v="57"/>
    <x v="495"/>
    <x v="573"/>
    <n v="0"/>
    <n v="0"/>
    <n v="0"/>
    <n v="0"/>
    <n v="0"/>
    <n v="1"/>
    <n v="1964"/>
    <n v="5"/>
    <n v="2100"/>
    <n v="34.018675899999998"/>
    <n v="-118.5027728"/>
  </r>
  <r>
    <s v="Townhouse"/>
    <s v="1012 7th St #12"/>
    <s v="Santa Monica"/>
    <x v="1"/>
    <s v="CA"/>
    <n v="90403"/>
    <x v="347"/>
    <n v="1"/>
    <n v="1"/>
    <n v="668"/>
    <n v="15006"/>
    <n v="51"/>
    <x v="496"/>
    <x v="574"/>
    <n v="0"/>
    <n v="0"/>
    <n v="0"/>
    <n v="0"/>
    <n v="0"/>
    <n v="1"/>
    <n v="1970"/>
    <n v="57"/>
    <n v="385"/>
    <n v="34.023547399999998"/>
    <n v="-118.4986674"/>
  </r>
  <r>
    <s v="Townhouse"/>
    <s v="1012 7th St #19"/>
    <s v="Santa Monica"/>
    <x v="1"/>
    <s v="CA"/>
    <n v="90403"/>
    <x v="148"/>
    <n v="1"/>
    <n v="1"/>
    <n v="668"/>
    <n v="15006"/>
    <n v="51"/>
    <x v="496"/>
    <x v="575"/>
    <n v="0"/>
    <n v="0"/>
    <n v="0"/>
    <n v="0"/>
    <n v="0"/>
    <n v="1"/>
    <n v="1970"/>
    <n v="16"/>
    <n v="385"/>
    <n v="34.023547399999998"/>
    <n v="-118.4986674"/>
  </r>
  <r>
    <s v="Townhouse"/>
    <s v="1021 5th St #206"/>
    <s v="Santa Monica"/>
    <x v="1"/>
    <s v="CA"/>
    <n v="90403"/>
    <x v="199"/>
    <n v="1"/>
    <n v="1"/>
    <n v="728"/>
    <n v="15010"/>
    <n v="50"/>
    <x v="497"/>
    <x v="576"/>
    <n v="0"/>
    <n v="0"/>
    <n v="0"/>
    <n v="0"/>
    <n v="0"/>
    <n v="1"/>
    <n v="1971"/>
    <n v="11"/>
    <n v="285"/>
    <n v="34.022359199999997"/>
    <n v="-118.49959800000001"/>
  </r>
  <r>
    <s v="Townhouse"/>
    <s v="1024 5th St #10"/>
    <s v="Santa Monica"/>
    <x v="1"/>
    <s v="CA"/>
    <n v="90403"/>
    <x v="317"/>
    <n v="2"/>
    <n v="2"/>
    <n v="904"/>
    <n v="7511"/>
    <n v="52"/>
    <x v="498"/>
    <x v="577"/>
    <n v="0"/>
    <n v="0"/>
    <n v="0"/>
    <n v="0"/>
    <n v="0"/>
    <n v="1"/>
    <n v="1969"/>
    <n v="81"/>
    <n v="350"/>
    <n v="34.021877600000003"/>
    <n v="-118.50021839999999"/>
  </r>
  <r>
    <s v="Townhouse"/>
    <s v="1032 3rd St #104"/>
    <s v="Santa Monica"/>
    <x v="1"/>
    <s v="CA"/>
    <n v="90403"/>
    <x v="348"/>
    <n v="3"/>
    <n v="4"/>
    <n v="2260"/>
    <n v="7487"/>
    <n v="14"/>
    <x v="499"/>
    <x v="578"/>
    <n v="0"/>
    <n v="0"/>
    <n v="0"/>
    <n v="0"/>
    <n v="0"/>
    <n v="1"/>
    <n v="2007"/>
    <n v="47"/>
    <n v="342"/>
    <n v="34.020142999999997"/>
    <n v="-118.50188300000001"/>
  </r>
  <r>
    <s v="Townhouse"/>
    <s v="1040 4th St #112"/>
    <s v="Santa Monica"/>
    <x v="1"/>
    <s v="CA"/>
    <n v="90403"/>
    <x v="349"/>
    <n v="1"/>
    <n v="1"/>
    <n v="1043"/>
    <n v="30025"/>
    <n v="31"/>
    <x v="500"/>
    <x v="579"/>
    <n v="0"/>
    <n v="0"/>
    <n v="0"/>
    <n v="0"/>
    <n v="0"/>
    <n v="1"/>
    <n v="1990"/>
    <n v="60"/>
    <n v="518"/>
    <n v="34.020752600000002"/>
    <n v="-118.50077"/>
  </r>
  <r>
    <s v="Townhouse"/>
    <s v="1118 17th St #4"/>
    <s v="Santa Monica"/>
    <x v="1"/>
    <s v="CA"/>
    <n v="90403"/>
    <x v="350"/>
    <n v="3"/>
    <n v="2.5"/>
    <n v="2067"/>
    <n v="7506"/>
    <n v="41"/>
    <x v="501"/>
    <x v="580"/>
    <n v="0"/>
    <n v="0"/>
    <n v="0"/>
    <n v="0"/>
    <n v="0"/>
    <n v="1"/>
    <n v="1980"/>
    <n v="8"/>
    <n v="500"/>
    <n v="34.029821699999999"/>
    <n v="-118.48736169999999"/>
  </r>
  <r>
    <s v="Townhouse"/>
    <s v="1118 3rd St #402"/>
    <s v="Santa Monica"/>
    <x v="1"/>
    <s v="CA"/>
    <n v="90403"/>
    <x v="351"/>
    <n v="2"/>
    <n v="2"/>
    <n v="1501"/>
    <n v="30007"/>
    <n v="39"/>
    <x v="502"/>
    <x v="581"/>
    <n v="0"/>
    <n v="0"/>
    <n v="0"/>
    <n v="0"/>
    <n v="0"/>
    <n v="1"/>
    <n v="1982"/>
    <n v="41"/>
    <n v="785"/>
    <n v="34.018912999999998"/>
    <n v="-118.500443"/>
  </r>
  <r>
    <s v="Townhouse"/>
    <s v="1119 Lincoln Blvd #2"/>
    <s v="Santa Monica"/>
    <x v="1"/>
    <s v="CA"/>
    <n v="90403"/>
    <x v="239"/>
    <n v="1"/>
    <n v="1"/>
    <n v="672"/>
    <n v="7492"/>
    <n v="53"/>
    <x v="503"/>
    <x v="582"/>
    <n v="0"/>
    <n v="0"/>
    <n v="0"/>
    <n v="0"/>
    <n v="0"/>
    <n v="1"/>
    <n v="1968"/>
    <n v="85"/>
    <n v="335"/>
    <n v="34.023335000000003"/>
    <n v="-118.49534300000001"/>
  </r>
  <r>
    <s v="Townhouse"/>
    <s v="1127 20th St #2"/>
    <s v="Santa Monica"/>
    <x v="1"/>
    <s v="CA"/>
    <n v="90403"/>
    <x v="352"/>
    <n v="2"/>
    <n v="2.5"/>
    <n v="1432"/>
    <n v="7987"/>
    <n v="30"/>
    <x v="504"/>
    <x v="583"/>
    <n v="0"/>
    <n v="0"/>
    <n v="0"/>
    <n v="0"/>
    <n v="0"/>
    <n v="1"/>
    <n v="1991"/>
    <n v="5"/>
    <n v="350"/>
    <n v="34.032342200000002"/>
    <n v="-118.4840234"/>
  </r>
  <r>
    <s v="Townhouse"/>
    <s v="1133 9th St #304"/>
    <s v="Santa Monica"/>
    <x v="1"/>
    <s v="CA"/>
    <n v="90403"/>
    <x v="330"/>
    <n v="2"/>
    <n v="2"/>
    <n v="1344"/>
    <n v="30008"/>
    <n v="39"/>
    <x v="505"/>
    <x v="584"/>
    <n v="0"/>
    <n v="0"/>
    <n v="0"/>
    <n v="0"/>
    <n v="0"/>
    <n v="1"/>
    <n v="1982"/>
    <n v="12"/>
    <n v="595"/>
    <n v="34.023542399999997"/>
    <n v="-118.49392330000001"/>
  </r>
  <r>
    <s v="Townhouse"/>
    <s v="1138 12th St #11"/>
    <s v="Santa Monica"/>
    <x v="1"/>
    <s v="CA"/>
    <n v="90403"/>
    <x v="353"/>
    <n v="1"/>
    <n v="1"/>
    <n v="660"/>
    <n v="7514"/>
    <n v="56"/>
    <x v="506"/>
    <x v="63"/>
    <n v="0"/>
    <n v="0"/>
    <n v="0"/>
    <n v="0"/>
    <n v="0"/>
    <n v="1"/>
    <n v="1965"/>
    <n v="61"/>
    <n v="291"/>
    <n v="34.025567000000002"/>
    <n v="-118.491643"/>
  </r>
  <r>
    <s v="Townhouse"/>
    <s v="1201 California Ave"/>
    <s v="Santa Monica"/>
    <x v="1"/>
    <s v="CA"/>
    <n v="90403"/>
    <x v="277"/>
    <n v="3"/>
    <n v="2.5"/>
    <n v="1775"/>
    <n v="4998"/>
    <n v="39"/>
    <x v="507"/>
    <x v="585"/>
    <n v="0"/>
    <n v="0"/>
    <n v="0"/>
    <n v="0"/>
    <n v="0"/>
    <n v="1"/>
    <n v="1982"/>
    <n v="8"/>
    <n v="500"/>
    <n v="34.026944"/>
    <n v="-118.49231"/>
  </r>
  <r>
    <s v="Townhouse"/>
    <s v="1329 California Ave #102"/>
    <s v="Santa Monica"/>
    <x v="1"/>
    <s v="CA"/>
    <n v="90403"/>
    <x v="354"/>
    <n v="2"/>
    <n v="2.5"/>
    <n v="2259"/>
    <n v="10000"/>
    <n v="0"/>
    <x v="508"/>
    <x v="586"/>
    <n v="0"/>
    <n v="0"/>
    <n v="0"/>
    <n v="0"/>
    <n v="0"/>
    <n v="1"/>
    <n v="2021"/>
    <n v="131"/>
    <n v="630"/>
    <n v="34.028182000000001"/>
    <n v="-118.49090200000001"/>
  </r>
  <r>
    <s v="Townhouse"/>
    <s v="1730 California Ave #1"/>
    <s v="Santa Monica"/>
    <x v="1"/>
    <s v="CA"/>
    <n v="90403"/>
    <x v="349"/>
    <n v="2"/>
    <n v="2"/>
    <n v="1380"/>
    <n v="8022"/>
    <n v="49"/>
    <x v="509"/>
    <x v="368"/>
    <n v="0"/>
    <n v="0"/>
    <n v="0"/>
    <n v="0"/>
    <n v="0"/>
    <n v="1"/>
    <n v="1972"/>
    <n v="53"/>
    <n v="550"/>
    <n v="34.030925099999997"/>
    <n v="-118.4868249"/>
  </r>
  <r>
    <s v="Townhouse"/>
    <s v="401 California Ave #5"/>
    <s v="Santa Monica"/>
    <x v="1"/>
    <s v="CA"/>
    <n v="90403"/>
    <x v="248"/>
    <n v="3"/>
    <n v="3"/>
    <n v="2147"/>
    <n v="9900"/>
    <n v="30"/>
    <x v="510"/>
    <x v="587"/>
    <n v="0"/>
    <n v="0"/>
    <n v="0"/>
    <n v="0"/>
    <n v="0"/>
    <n v="1"/>
    <n v="1991"/>
    <n v="6"/>
    <n v="810"/>
    <n v="34.020848600000001"/>
    <n v="-118.49989069999999"/>
  </r>
  <r>
    <s v="Townhouse"/>
    <s v="521 Montana Ave #308"/>
    <s v="Santa Monica"/>
    <x v="1"/>
    <s v="CA"/>
    <n v="90403"/>
    <x v="156"/>
    <n v="1"/>
    <n v="1.5"/>
    <n v="1030"/>
    <n v="29999"/>
    <n v="52"/>
    <x v="511"/>
    <x v="588"/>
    <n v="0"/>
    <n v="0"/>
    <n v="0"/>
    <n v="0"/>
    <n v="0"/>
    <n v="1"/>
    <n v="1969"/>
    <n v="1"/>
    <n v="359"/>
    <n v="34.025922000000001"/>
    <n v="-118.50345900000001"/>
  </r>
  <r>
    <s v="Townhouse"/>
    <s v="629 Idaho Ave #14"/>
    <s v="Santa Monica"/>
    <x v="1"/>
    <s v="CA"/>
    <n v="90403"/>
    <x v="355"/>
    <n v="1"/>
    <n v="1"/>
    <n v="636"/>
    <n v="14994"/>
    <n v="64"/>
    <x v="512"/>
    <x v="589"/>
    <n v="0"/>
    <n v="0"/>
    <n v="0"/>
    <n v="0"/>
    <n v="0"/>
    <n v="1"/>
    <n v="1957"/>
    <n v="41"/>
    <n v="324"/>
    <n v="34.0254975"/>
    <n v="-118.5007657"/>
  </r>
  <r>
    <s v="Townhouse"/>
    <s v="832 Euclid St #105"/>
    <s v="Santa Monica"/>
    <x v="1"/>
    <s v="CA"/>
    <n v="90403"/>
    <x v="199"/>
    <n v="1"/>
    <n v="1"/>
    <n v="756"/>
    <n v="15005"/>
    <n v="48"/>
    <x v="513"/>
    <x v="590"/>
    <n v="0"/>
    <n v="0"/>
    <n v="0"/>
    <n v="0"/>
    <n v="0"/>
    <n v="1"/>
    <n v="1973"/>
    <n v="13"/>
    <n v="332"/>
    <n v="34.030484899999998"/>
    <n v="-118.49559960000001"/>
  </r>
  <r>
    <s v="Townhouse"/>
    <s v="833 17th St #4"/>
    <s v="Santa Monica"/>
    <x v="1"/>
    <s v="CA"/>
    <n v="90403"/>
    <x v="356"/>
    <n v="3"/>
    <n v="2.5"/>
    <n v="2510"/>
    <n v="14997"/>
    <n v="29"/>
    <x v="514"/>
    <x v="591"/>
    <n v="0"/>
    <n v="0"/>
    <n v="0"/>
    <n v="0"/>
    <n v="0"/>
    <n v="1"/>
    <n v="1992"/>
    <n v="82"/>
    <n v="575"/>
    <n v="34.034016800000003"/>
    <n v="-118.49121479999999"/>
  </r>
  <r>
    <s v="Townhouse"/>
    <s v="843 11th St #2"/>
    <s v="Santa Monica"/>
    <x v="1"/>
    <s v="CA"/>
    <n v="90403"/>
    <x v="135"/>
    <n v="1"/>
    <n v="1"/>
    <n v="576"/>
    <n v="15005"/>
    <n v="53"/>
    <x v="515"/>
    <x v="592"/>
    <n v="0"/>
    <n v="0"/>
    <n v="0"/>
    <n v="0"/>
    <n v="0"/>
    <n v="1"/>
    <n v="1968"/>
    <n v="48"/>
    <n v="110"/>
    <n v="34.029146599999997"/>
    <n v="-118.4967516"/>
  </r>
  <r>
    <s v="Townhouse"/>
    <s v="843 15th St #2"/>
    <s v="Santa Monica"/>
    <x v="1"/>
    <s v="CA"/>
    <n v="90403"/>
    <x v="213"/>
    <n v="2"/>
    <n v="3"/>
    <n v="1381"/>
    <n v="7489"/>
    <n v="23"/>
    <x v="516"/>
    <x v="593"/>
    <n v="0"/>
    <n v="0"/>
    <n v="0"/>
    <n v="0"/>
    <n v="0"/>
    <n v="1"/>
    <n v="1998"/>
    <n v="173"/>
    <n v="558"/>
    <n v="34.032298400000002"/>
    <n v="-118.4928835"/>
  </r>
  <r>
    <s v="Townhouse"/>
    <s v="843 4th St #207"/>
    <s v="Santa Monica"/>
    <x v="1"/>
    <s v="CA"/>
    <n v="90403"/>
    <x v="357"/>
    <n v="3"/>
    <n v="3"/>
    <n v="1669"/>
    <n v="15003"/>
    <n v="49"/>
    <x v="517"/>
    <x v="594"/>
    <n v="0"/>
    <n v="0"/>
    <n v="0"/>
    <n v="0"/>
    <n v="0"/>
    <n v="1"/>
    <n v="1972"/>
    <n v="90"/>
    <n v="694"/>
    <n v="34.023767300000003"/>
    <n v="-118.50322509999999"/>
  </r>
  <r>
    <s v="Townhouse"/>
    <s v="847 5th St #104"/>
    <s v="Santa Monica"/>
    <x v="1"/>
    <s v="CA"/>
    <n v="90403"/>
    <x v="89"/>
    <n v="2"/>
    <n v="2"/>
    <n v="1243"/>
    <n v="15001"/>
    <n v="52"/>
    <x v="518"/>
    <x v="595"/>
    <n v="0"/>
    <n v="0"/>
    <n v="0"/>
    <n v="0"/>
    <n v="0"/>
    <n v="1"/>
    <n v="1969"/>
    <n v="13"/>
    <n v="450"/>
    <n v="34.024549"/>
    <n v="-118.50229"/>
  </r>
  <r>
    <s v="Townhouse"/>
    <s v="904 5th St #6"/>
    <s v="Santa Monica"/>
    <x v="1"/>
    <s v="CA"/>
    <n v="90403"/>
    <x v="168"/>
    <n v="3"/>
    <n v="3"/>
    <n v="2550"/>
    <n v="7476"/>
    <n v="42"/>
    <x v="519"/>
    <x v="596"/>
    <n v="0"/>
    <n v="0"/>
    <n v="0"/>
    <n v="0"/>
    <n v="0"/>
    <n v="1"/>
    <n v="1979"/>
    <n v="78"/>
    <n v="675"/>
    <n v="34.023606000000001"/>
    <n v="-118.502247"/>
  </r>
  <r>
    <s v="Townhouse"/>
    <s v="911 5th St #202"/>
    <s v="Santa Monica"/>
    <x v="1"/>
    <s v="CA"/>
    <n v="90403"/>
    <x v="85"/>
    <n v="2"/>
    <n v="2.5"/>
    <n v="1583"/>
    <n v="7506"/>
    <n v="35"/>
    <x v="520"/>
    <x v="597"/>
    <n v="0"/>
    <n v="0"/>
    <n v="0"/>
    <n v="0"/>
    <n v="0"/>
    <n v="1"/>
    <n v="1986"/>
    <n v="60"/>
    <n v="600"/>
    <n v="34.023926899999999"/>
    <n v="-118.5013969"/>
  </r>
  <r>
    <s v="Townhouse"/>
    <s v="914 Lincoln Blvd #307"/>
    <s v="Santa Monica"/>
    <x v="1"/>
    <s v="CA"/>
    <n v="90403"/>
    <x v="158"/>
    <n v="1"/>
    <n v="1"/>
    <n v="724"/>
    <n v="14996"/>
    <n v="47"/>
    <x v="521"/>
    <x v="598"/>
    <n v="0"/>
    <n v="0"/>
    <n v="0"/>
    <n v="0"/>
    <n v="0"/>
    <n v="1"/>
    <n v="1974"/>
    <n v="14"/>
    <n v="523"/>
    <n v="34.025588399999997"/>
    <n v="-118.49905630000001"/>
  </r>
  <r>
    <s v="Townhouse"/>
    <s v="922 14th St #103"/>
    <s v="Santa Monica"/>
    <x v="1"/>
    <s v="CA"/>
    <n v="90403"/>
    <x v="145"/>
    <n v="1"/>
    <n v="1"/>
    <n v="811"/>
    <n v="14995"/>
    <n v="47"/>
    <x v="522"/>
    <x v="599"/>
    <n v="0"/>
    <n v="0"/>
    <n v="0"/>
    <n v="0"/>
    <n v="0"/>
    <n v="1"/>
    <n v="1974"/>
    <n v="22"/>
    <n v="349"/>
    <n v="34.030177600000002"/>
    <n v="-118.4934105"/>
  </r>
  <r>
    <s v="Townhouse"/>
    <s v="925 14th St #14"/>
    <s v="Santa Monica"/>
    <x v="1"/>
    <s v="CA"/>
    <n v="90403"/>
    <x v="341"/>
    <n v="2"/>
    <n v="2.5"/>
    <n v="1317"/>
    <n v="37499"/>
    <n v="47"/>
    <x v="523"/>
    <x v="600"/>
    <n v="0"/>
    <n v="0"/>
    <n v="0"/>
    <n v="0"/>
    <n v="0"/>
    <n v="1"/>
    <n v="1974"/>
    <n v="36"/>
    <n v="525"/>
    <n v="34.030732700000002"/>
    <n v="-118.4927564"/>
  </r>
  <r>
    <s v="Townhouse"/>
    <s v="930 3rd St #206"/>
    <s v="Santa Monica"/>
    <x v="1"/>
    <s v="CA"/>
    <n v="90403"/>
    <x v="279"/>
    <n v="2"/>
    <n v="2"/>
    <n v="1453"/>
    <n v="15007"/>
    <n v="58"/>
    <x v="524"/>
    <x v="601"/>
    <n v="0"/>
    <n v="0"/>
    <n v="0"/>
    <n v="0"/>
    <n v="0"/>
    <n v="1"/>
    <n v="1963"/>
    <n v="5"/>
    <n v="433"/>
    <n v="34.021577499999999"/>
    <n v="-118.5034308"/>
  </r>
  <r>
    <s v="Townhouse"/>
    <s v="931 10th St Unit B"/>
    <s v="Santa Monica"/>
    <x v="1"/>
    <s v="CA"/>
    <n v="90403"/>
    <x v="358"/>
    <n v="3"/>
    <n v="3"/>
    <n v="2034"/>
    <n v="7524"/>
    <n v="19"/>
    <x v="525"/>
    <x v="602"/>
    <n v="0"/>
    <n v="0"/>
    <n v="0"/>
    <n v="0"/>
    <n v="0"/>
    <n v="1"/>
    <n v="2002"/>
    <n v="76"/>
    <n v="400"/>
    <n v="34.027290000000001"/>
    <n v="-118.496284"/>
  </r>
  <r>
    <s v="Townhouse"/>
    <s v="933 11th St #15"/>
    <s v="Santa Monica"/>
    <x v="1"/>
    <s v="CA"/>
    <n v="90403"/>
    <x v="114"/>
    <n v="2"/>
    <n v="2"/>
    <n v="1018"/>
    <n v="15001"/>
    <n v="52"/>
    <x v="526"/>
    <x v="603"/>
    <n v="0"/>
    <n v="0"/>
    <n v="0"/>
    <n v="0"/>
    <n v="0"/>
    <n v="1"/>
    <n v="1969"/>
    <n v="91"/>
    <n v="496"/>
    <n v="34.028075299999998"/>
    <n v="-118.49529920000001"/>
  </r>
  <r>
    <s v="Townhouse"/>
    <s v="937 18th St #4"/>
    <s v="Santa Monica"/>
    <x v="1"/>
    <s v="CA"/>
    <n v="90403"/>
    <x v="359"/>
    <n v="3"/>
    <n v="3"/>
    <n v="1718"/>
    <n v="7994"/>
    <n v="54"/>
    <x v="527"/>
    <x v="604"/>
    <n v="0"/>
    <n v="0"/>
    <n v="0"/>
    <n v="0"/>
    <n v="0"/>
    <n v="1"/>
    <n v="1967"/>
    <n v="26"/>
    <n v="492"/>
    <n v="34.033249900000001"/>
    <n v="-118.48874429999999"/>
  </r>
  <r>
    <s v="Townhouse"/>
    <s v="937 5th St #2"/>
    <s v="Santa Monica"/>
    <x v="1"/>
    <s v="CA"/>
    <n v="90403"/>
    <x v="55"/>
    <n v="3"/>
    <n v="2"/>
    <n v="1079"/>
    <n v="12072"/>
    <n v="61"/>
    <x v="528"/>
    <x v="605"/>
    <n v="0"/>
    <n v="0"/>
    <n v="0"/>
    <n v="0"/>
    <n v="0"/>
    <n v="1"/>
    <n v="1960"/>
    <n v="3"/>
    <n v="394"/>
    <n v="34.023401100000001"/>
    <n v="-118.5008777"/>
  </r>
  <r>
    <s v="Single Family Residential"/>
    <s v="1440 Berkeley St"/>
    <s v="Santa Monica"/>
    <x v="1"/>
    <s v="CA"/>
    <n v="90404"/>
    <x v="329"/>
    <n v="3"/>
    <n v="1"/>
    <n v="1142"/>
    <n v="7808"/>
    <n v="74"/>
    <x v="529"/>
    <x v="606"/>
    <n v="1"/>
    <n v="0"/>
    <n v="0"/>
    <n v="0"/>
    <n v="0"/>
    <n v="1"/>
    <n v="1947"/>
    <n v="26"/>
    <m/>
    <n v="34.036090399999999"/>
    <n v="-118.46878719999999"/>
  </r>
  <r>
    <s v="Single Family Residential"/>
    <s v="1805 Warwick Ave"/>
    <s v="Santa Monica"/>
    <x v="1"/>
    <s v="CA"/>
    <n v="90404"/>
    <x v="73"/>
    <n v="3"/>
    <n v="1"/>
    <n v="1213"/>
    <n v="6261"/>
    <n v="70"/>
    <x v="530"/>
    <x v="607"/>
    <n v="1"/>
    <n v="0"/>
    <n v="0"/>
    <n v="0"/>
    <n v="0"/>
    <n v="1"/>
    <n v="1951"/>
    <n v="26"/>
    <m/>
    <n v="34.029332799999999"/>
    <n v="-118.45826959999999"/>
  </r>
  <r>
    <s v="Single Family Residential"/>
    <s v="2213 Arizona Ave"/>
    <s v="Santa Monica"/>
    <x v="1"/>
    <s v="CA"/>
    <n v="90404"/>
    <x v="360"/>
    <n v="2"/>
    <n v="1"/>
    <n v="624"/>
    <n v="1950"/>
    <n v="99"/>
    <x v="531"/>
    <x v="608"/>
    <n v="1"/>
    <n v="0"/>
    <n v="0"/>
    <n v="0"/>
    <n v="0"/>
    <n v="1"/>
    <n v="1922"/>
    <n v="11"/>
    <m/>
    <n v="34.031803199999999"/>
    <n v="-118.4797243"/>
  </r>
  <r>
    <s v="Single Family Residential"/>
    <s v="2916 Kansas Ave"/>
    <s v="Santa Monica"/>
    <x v="1"/>
    <s v="CA"/>
    <n v="90404"/>
    <x v="361"/>
    <n v="4"/>
    <n v="4.5"/>
    <n v="3000"/>
    <n v="6503"/>
    <n v="1"/>
    <x v="532"/>
    <x v="609"/>
    <n v="1"/>
    <n v="0"/>
    <n v="0"/>
    <n v="0"/>
    <n v="0"/>
    <n v="1"/>
    <n v="2020"/>
    <n v="176"/>
    <m/>
    <n v="34.026160300000001"/>
    <n v="-118.460551"/>
  </r>
  <r>
    <s v="Townhouse"/>
    <s v="1214 14th St #203"/>
    <s v="Santa Monica"/>
    <x v="1"/>
    <s v="CA"/>
    <n v="90404"/>
    <x v="88"/>
    <n v="3"/>
    <n v="2.5"/>
    <n v="2159"/>
    <n v="7477"/>
    <n v="30"/>
    <x v="533"/>
    <x v="610"/>
    <n v="0"/>
    <n v="0"/>
    <n v="0"/>
    <n v="0"/>
    <n v="0"/>
    <n v="1"/>
    <n v="1991"/>
    <n v="5"/>
    <n v="550"/>
    <n v="34.026217899999999"/>
    <n v="-118.4887564"/>
  </r>
  <r>
    <s v="Townhouse"/>
    <s v="1222 Princeton St #7"/>
    <s v="Santa Monica"/>
    <x v="1"/>
    <s v="CA"/>
    <n v="90404"/>
    <x v="362"/>
    <n v="2"/>
    <n v="2"/>
    <n v="933"/>
    <n v="933"/>
    <n v="65"/>
    <x v="534"/>
    <x v="611"/>
    <n v="0"/>
    <n v="0"/>
    <n v="0"/>
    <n v="0"/>
    <n v="0"/>
    <n v="1"/>
    <n v="1956"/>
    <n v="11"/>
    <n v="268"/>
    <n v="34.036015200000001"/>
    <n v="-118.4761316"/>
  </r>
  <r>
    <s v="Townhouse"/>
    <s v="1235 17th St #2"/>
    <s v="Santa Monica"/>
    <x v="1"/>
    <s v="CA"/>
    <n v="90404"/>
    <x v="363"/>
    <n v="1"/>
    <n v="1"/>
    <n v="490"/>
    <n v="7484"/>
    <n v="65"/>
    <x v="535"/>
    <x v="612"/>
    <n v="0"/>
    <n v="0"/>
    <n v="0"/>
    <n v="0"/>
    <n v="0"/>
    <n v="1"/>
    <n v="1956"/>
    <n v="91"/>
    <n v="1100"/>
    <n v="34.0285145"/>
    <n v="-118.4847312"/>
  </r>
  <r>
    <s v="Townhouse"/>
    <s v="1235 17th St #3"/>
    <s v="Santa Monica"/>
    <x v="1"/>
    <s v="CA"/>
    <n v="90404"/>
    <x v="363"/>
    <n v="1"/>
    <n v="1"/>
    <n v="490"/>
    <n v="7484"/>
    <n v="65"/>
    <x v="535"/>
    <x v="612"/>
    <n v="0"/>
    <n v="0"/>
    <n v="0"/>
    <n v="0"/>
    <n v="0"/>
    <n v="1"/>
    <n v="1956"/>
    <n v="91"/>
    <n v="1100"/>
    <n v="34.0285145"/>
    <n v="-118.4847312"/>
  </r>
  <r>
    <s v="Townhouse"/>
    <s v="1235 17th St #4"/>
    <s v="Santa Monica"/>
    <x v="1"/>
    <s v="CA"/>
    <n v="90404"/>
    <x v="363"/>
    <n v="1"/>
    <n v="1"/>
    <n v="490"/>
    <n v="7484"/>
    <n v="65"/>
    <x v="535"/>
    <x v="612"/>
    <n v="0"/>
    <n v="0"/>
    <n v="0"/>
    <n v="0"/>
    <n v="0"/>
    <n v="1"/>
    <n v="1956"/>
    <n v="91"/>
    <n v="1100"/>
    <n v="34.0285145"/>
    <n v="-118.4847312"/>
  </r>
  <r>
    <s v="Townhouse"/>
    <s v="1239 23rd St #3"/>
    <s v="Santa Monica"/>
    <x v="1"/>
    <s v="CA"/>
    <n v="90404"/>
    <x v="364"/>
    <n v="2"/>
    <n v="2.5"/>
    <n v="1596"/>
    <n v="5306"/>
    <n v="41"/>
    <x v="536"/>
    <x v="613"/>
    <n v="0"/>
    <n v="0"/>
    <n v="0"/>
    <n v="0"/>
    <n v="0"/>
    <n v="1"/>
    <n v="1980"/>
    <n v="20"/>
    <n v="450"/>
    <n v="34.032750900000003"/>
    <n v="-118.4794709"/>
  </r>
  <r>
    <s v="Townhouse"/>
    <s v="1317 Franklin St Unit B"/>
    <s v="Santa Monica"/>
    <x v="1"/>
    <s v="CA"/>
    <n v="90404"/>
    <x v="92"/>
    <n v="1"/>
    <n v="1"/>
    <n v="503"/>
    <n v="29047"/>
    <n v="68"/>
    <x v="537"/>
    <x v="614"/>
    <n v="0"/>
    <n v="0"/>
    <n v="0"/>
    <n v="0"/>
    <n v="0"/>
    <n v="1"/>
    <n v="1953"/>
    <n v="32"/>
    <n v="345"/>
    <n v="34.038972899999997"/>
    <n v="-118.46953910000001"/>
  </r>
  <r>
    <s v="Townhouse"/>
    <s v="1319 Harvard St Unit E"/>
    <s v="Santa Monica"/>
    <x v="1"/>
    <s v="CA"/>
    <n v="90404"/>
    <x v="365"/>
    <n v="2"/>
    <n v="2.5"/>
    <n v="1890"/>
    <n v="7506"/>
    <n v="41"/>
    <x v="538"/>
    <x v="615"/>
    <n v="0"/>
    <n v="0"/>
    <n v="0"/>
    <n v="0"/>
    <n v="0"/>
    <n v="1"/>
    <n v="1980"/>
    <n v="53"/>
    <n v="395"/>
    <n v="34.035890100000003"/>
    <n v="-118.4733715"/>
  </r>
  <r>
    <s v="Townhouse"/>
    <s v="1320 Princeton St #112"/>
    <s v="Santa Monica"/>
    <x v="1"/>
    <s v="CA"/>
    <n v="90404"/>
    <x v="366"/>
    <n v="2"/>
    <n v="2"/>
    <n v="1123"/>
    <n v="26004"/>
    <n v="49"/>
    <x v="539"/>
    <x v="616"/>
    <n v="0"/>
    <n v="0"/>
    <n v="0"/>
    <n v="0"/>
    <n v="0"/>
    <n v="1"/>
    <n v="1972"/>
    <n v="93"/>
    <n v="393"/>
    <n v="34.034566499999997"/>
    <n v="-118.4745805"/>
  </r>
  <r>
    <s v="Townhouse"/>
    <s v="1329 Harvard St #3"/>
    <s v="Santa Monica"/>
    <x v="1"/>
    <s v="CA"/>
    <n v="90404"/>
    <x v="156"/>
    <n v="2"/>
    <n v="2"/>
    <n v="1157"/>
    <n v="7524"/>
    <n v="58"/>
    <x v="540"/>
    <x v="617"/>
    <n v="0"/>
    <n v="0"/>
    <n v="0"/>
    <n v="0"/>
    <n v="0"/>
    <n v="1"/>
    <n v="1963"/>
    <n v="26"/>
    <n v="300"/>
    <n v="34.035679100000003"/>
    <n v="-118.4730977"/>
  </r>
  <r>
    <s v="Townhouse"/>
    <s v="1419 15th St #8"/>
    <s v="Santa Monica"/>
    <x v="1"/>
    <s v="CA"/>
    <n v="90404"/>
    <x v="112"/>
    <n v="1"/>
    <n v="1"/>
    <n v="588"/>
    <n v="7493"/>
    <n v="65"/>
    <x v="541"/>
    <x v="618"/>
    <n v="0"/>
    <n v="0"/>
    <n v="0"/>
    <n v="0"/>
    <n v="0"/>
    <n v="1"/>
    <n v="1956"/>
    <n v="7"/>
    <n v="255"/>
    <n v="34.024645999999997"/>
    <n v="-118.483981"/>
  </r>
  <r>
    <s v="Townhouse"/>
    <s v="1422 19th St Unit E"/>
    <s v="Santa Monica"/>
    <x v="1"/>
    <s v="CA"/>
    <n v="90404"/>
    <x v="130"/>
    <n v="2"/>
    <n v="2.5"/>
    <n v="1700"/>
    <n v="7490"/>
    <n v="30"/>
    <x v="542"/>
    <x v="619"/>
    <n v="0"/>
    <n v="0"/>
    <n v="0"/>
    <n v="0"/>
    <n v="0"/>
    <n v="1"/>
    <n v="1991"/>
    <n v="18"/>
    <n v="250"/>
    <n v="34.027172999999998"/>
    <n v="-118.480625"/>
  </r>
  <r>
    <s v="Townhouse"/>
    <s v="1431 Stanford St #1"/>
    <s v="Santa Monica"/>
    <x v="1"/>
    <s v="CA"/>
    <n v="90404"/>
    <x v="366"/>
    <n v="2"/>
    <n v="2"/>
    <n v="1053"/>
    <n v="7809"/>
    <n v="45"/>
    <x v="543"/>
    <x v="620"/>
    <n v="0"/>
    <n v="0"/>
    <n v="0"/>
    <n v="0"/>
    <n v="0"/>
    <n v="1"/>
    <n v="1976"/>
    <n v="3"/>
    <n v="345"/>
    <n v="34.035895400000001"/>
    <n v="-118.4693034"/>
  </r>
  <r>
    <s v="Townhouse"/>
    <s v="1434 19th St #104"/>
    <s v="Santa Monica"/>
    <x v="1"/>
    <s v="CA"/>
    <n v="90404"/>
    <x v="89"/>
    <n v="3"/>
    <n v="2.5"/>
    <n v="1403"/>
    <n v="7490"/>
    <n v="37"/>
    <x v="544"/>
    <x v="621"/>
    <n v="0"/>
    <n v="0"/>
    <n v="0"/>
    <n v="0"/>
    <n v="0"/>
    <n v="1"/>
    <n v="1984"/>
    <n v="5"/>
    <n v="350"/>
    <n v="34.026975999999998"/>
    <n v="-118.480395"/>
  </r>
  <r>
    <s v="Townhouse"/>
    <s v="1440 23rd St #209"/>
    <s v="Santa Monica"/>
    <x v="1"/>
    <s v="CA"/>
    <n v="90404"/>
    <x v="367"/>
    <n v="2"/>
    <n v="2"/>
    <n v="938"/>
    <n v="34140"/>
    <n v="48"/>
    <x v="545"/>
    <x v="622"/>
    <n v="0"/>
    <n v="0"/>
    <n v="0"/>
    <n v="0"/>
    <n v="0"/>
    <n v="1"/>
    <n v="1973"/>
    <n v="1"/>
    <n v="395"/>
    <n v="34.029653500000002"/>
    <n v="-118.4767837"/>
  </r>
  <r>
    <s v="Townhouse"/>
    <s v="1440 23rd St #221"/>
    <s v="Santa Monica"/>
    <x v="1"/>
    <s v="CA"/>
    <n v="90404"/>
    <x v="209"/>
    <n v="1"/>
    <n v="1"/>
    <n v="660"/>
    <n v="34140"/>
    <n v="48"/>
    <x v="545"/>
    <x v="623"/>
    <n v="0"/>
    <n v="0"/>
    <n v="0"/>
    <n v="0"/>
    <n v="0"/>
    <n v="1"/>
    <n v="1973"/>
    <n v="88"/>
    <n v="395"/>
    <n v="34.029653500000002"/>
    <n v="-118.4767837"/>
  </r>
  <r>
    <s v="Townhouse"/>
    <s v="1440 23RD Street St #305"/>
    <s v="Santa Monica"/>
    <x v="1"/>
    <s v="CA"/>
    <n v="90404"/>
    <x v="145"/>
    <n v="2"/>
    <n v="2"/>
    <n v="964"/>
    <n v="34140"/>
    <n v="48"/>
    <x v="545"/>
    <x v="624"/>
    <n v="0"/>
    <n v="0"/>
    <n v="0"/>
    <n v="0"/>
    <n v="0"/>
    <n v="1"/>
    <n v="1973"/>
    <n v="42"/>
    <n v="395"/>
    <n v="34.029653500000002"/>
    <n v="-118.4767837"/>
  </r>
  <r>
    <s v="Townhouse"/>
    <s v="1445 Stanford St"/>
    <s v="Santa Monica"/>
    <x v="1"/>
    <s v="CA"/>
    <n v="90404"/>
    <x v="100"/>
    <n v="2"/>
    <n v="2"/>
    <n v="1248"/>
    <n v="31232"/>
    <n v="72"/>
    <x v="546"/>
    <x v="625"/>
    <n v="0"/>
    <n v="0"/>
    <n v="0"/>
    <n v="0"/>
    <n v="0"/>
    <n v="1"/>
    <n v="1949"/>
    <n v="4"/>
    <n v="436"/>
    <n v="34.035606399999999"/>
    <n v="-118.4692086"/>
  </r>
  <r>
    <s v="Townhouse"/>
    <s v="1520 Princeton St #5"/>
    <s v="Santa Monica"/>
    <x v="1"/>
    <s v="CA"/>
    <n v="90404"/>
    <x v="156"/>
    <n v="3"/>
    <n v="2"/>
    <n v="1120"/>
    <n v="7123"/>
    <n v="45"/>
    <x v="547"/>
    <x v="626"/>
    <n v="0"/>
    <n v="0"/>
    <n v="0"/>
    <n v="0"/>
    <n v="0"/>
    <n v="1"/>
    <n v="1976"/>
    <n v="86"/>
    <n v="375"/>
    <n v="34.032008500000003"/>
    <n v="-118.4716378"/>
  </r>
  <r>
    <s v="Townhouse"/>
    <s v="1528 Berkeley St #4"/>
    <s v="Santa Monica"/>
    <x v="1"/>
    <s v="CA"/>
    <n v="90404"/>
    <x v="368"/>
    <n v="3"/>
    <n v="2"/>
    <n v="1294"/>
    <n v="8131"/>
    <n v="49"/>
    <x v="548"/>
    <x v="627"/>
    <n v="0"/>
    <n v="0"/>
    <n v="0"/>
    <n v="0"/>
    <n v="0"/>
    <n v="1"/>
    <n v="1972"/>
    <n v="45"/>
    <n v="257"/>
    <n v="34.034943900000002"/>
    <n v="-118.4675917"/>
  </r>
  <r>
    <s v="Townhouse"/>
    <s v="1533 Princeton St #2"/>
    <s v="Santa Monica"/>
    <x v="1"/>
    <s v="CA"/>
    <n v="90404"/>
    <x v="363"/>
    <n v="2"/>
    <n v="2"/>
    <n v="958"/>
    <n v="7383"/>
    <n v="54"/>
    <x v="549"/>
    <x v="628"/>
    <n v="0"/>
    <n v="0"/>
    <n v="0"/>
    <n v="0"/>
    <n v="0"/>
    <n v="1"/>
    <n v="1967"/>
    <n v="32"/>
    <n v="285"/>
    <n v="34.032142299999997"/>
    <n v="-118.47085559999999"/>
  </r>
  <r>
    <s v="Townhouse"/>
    <s v="1534 17th St #105"/>
    <s v="Santa Monica"/>
    <x v="1"/>
    <s v="CA"/>
    <n v="90404"/>
    <x v="172"/>
    <n v="1"/>
    <n v="2"/>
    <n v="1300"/>
    <n v="15000"/>
    <n v="19"/>
    <x v="550"/>
    <x v="629"/>
    <n v="0"/>
    <n v="0"/>
    <n v="0"/>
    <n v="0"/>
    <n v="0"/>
    <n v="1"/>
    <n v="2002"/>
    <n v="33"/>
    <n v="250"/>
    <n v="34.024153200000001"/>
    <n v="-118.4806938"/>
  </r>
  <r>
    <s v="Townhouse"/>
    <s v="1744 10th St #2"/>
    <s v="Santa Monica"/>
    <x v="1"/>
    <s v="CA"/>
    <n v="90404"/>
    <x v="241"/>
    <n v="2"/>
    <n v="2"/>
    <n v="1022"/>
    <n v="6853"/>
    <n v="30"/>
    <x v="551"/>
    <x v="630"/>
    <n v="0"/>
    <n v="0"/>
    <n v="0"/>
    <n v="0"/>
    <n v="0"/>
    <n v="1"/>
    <n v="1991"/>
    <n v="57"/>
    <n v="350"/>
    <n v="34.015546899999997"/>
    <n v="-118.4836159"/>
  </r>
  <r>
    <s v="Townhouse"/>
    <s v="1754 11th St #102"/>
    <s v="Santa Monica"/>
    <x v="1"/>
    <s v="CA"/>
    <n v="90404"/>
    <x v="369"/>
    <n v="2"/>
    <n v="2.5"/>
    <n v="1401"/>
    <n v="7514"/>
    <n v="31"/>
    <x v="552"/>
    <x v="631"/>
    <n v="0"/>
    <n v="0"/>
    <n v="0"/>
    <n v="0"/>
    <n v="0"/>
    <n v="1"/>
    <n v="1990"/>
    <n v="61"/>
    <n v="375"/>
    <n v="34.016133000000004"/>
    <n v="-118.48247379999999"/>
  </r>
  <r>
    <s v="Townhouse"/>
    <s v="1807 17th St #4"/>
    <s v="Santa Monica"/>
    <x v="1"/>
    <s v="CA"/>
    <n v="90404"/>
    <x v="35"/>
    <n v="2"/>
    <n v="2.5"/>
    <n v="1223"/>
    <n v="7750"/>
    <n v="0"/>
    <x v="553"/>
    <x v="632"/>
    <n v="0"/>
    <n v="0"/>
    <n v="0"/>
    <n v="0"/>
    <n v="0"/>
    <n v="1"/>
    <n v="2021"/>
    <n v="36"/>
    <n v="300"/>
    <n v="34.0206345"/>
    <n v="-118.4758284"/>
  </r>
  <r>
    <s v="Townhouse"/>
    <s v="1807 17th St #6"/>
    <s v="Santa Monica"/>
    <x v="1"/>
    <s v="CA"/>
    <n v="90404"/>
    <x v="370"/>
    <n v="3"/>
    <n v="2.5"/>
    <n v="1433"/>
    <n v="7750"/>
    <n v="0"/>
    <x v="553"/>
    <x v="633"/>
    <n v="0"/>
    <n v="0"/>
    <n v="0"/>
    <n v="0"/>
    <n v="0"/>
    <n v="1"/>
    <n v="2021"/>
    <n v="60"/>
    <n v="280"/>
    <n v="34.0206345"/>
    <n v="-118.4758284"/>
  </r>
  <r>
    <s v="Townhouse"/>
    <s v="1837 11th St #3"/>
    <s v="Santa Monica"/>
    <x v="1"/>
    <s v="CA"/>
    <n v="90404"/>
    <x v="119"/>
    <n v="2"/>
    <n v="2.5"/>
    <n v="1334"/>
    <n v="7479"/>
    <n v="42"/>
    <x v="554"/>
    <x v="634"/>
    <n v="0"/>
    <n v="0"/>
    <n v="0"/>
    <n v="0"/>
    <n v="0"/>
    <n v="1"/>
    <n v="1979"/>
    <n v="62"/>
    <n v="400"/>
    <n v="34.015534600000002"/>
    <n v="-118.4806974"/>
  </r>
  <r>
    <s v="Townhouse"/>
    <s v="1918 11th St Unit A"/>
    <s v="Santa Monica"/>
    <x v="1"/>
    <s v="CA"/>
    <n v="90404"/>
    <x v="193"/>
    <n v="2"/>
    <n v="2"/>
    <n v="804"/>
    <n v="7513"/>
    <n v="61"/>
    <x v="555"/>
    <x v="635"/>
    <n v="0"/>
    <n v="0"/>
    <n v="0"/>
    <n v="0"/>
    <n v="0"/>
    <n v="1"/>
    <n v="1960"/>
    <n v="59"/>
    <n v="341"/>
    <n v="34.014355500000001"/>
    <n v="-118.4804855"/>
  </r>
  <r>
    <s v="Townhouse"/>
    <s v="2219 Virginia Ave #1"/>
    <s v="Santa Monica"/>
    <x v="1"/>
    <s v="CA"/>
    <n v="90404"/>
    <x v="85"/>
    <n v="2"/>
    <n v="2.5"/>
    <n v="1377"/>
    <n v="12072"/>
    <n v="0"/>
    <x v="556"/>
    <x v="636"/>
    <n v="0"/>
    <n v="0"/>
    <n v="0"/>
    <n v="0"/>
    <n v="0"/>
    <n v="1"/>
    <n v="2021"/>
    <n v="6"/>
    <n v="507.5"/>
    <n v="34.022563099999999"/>
    <n v="-118.4684508"/>
  </r>
  <r>
    <s v="Townhouse"/>
    <s v="2219 Virginia Ave #2"/>
    <s v="Santa Monica"/>
    <x v="1"/>
    <s v="CA"/>
    <n v="90404"/>
    <x v="85"/>
    <n v="2"/>
    <n v="2.5"/>
    <n v="1507"/>
    <n v="12072"/>
    <n v="0"/>
    <x v="556"/>
    <x v="637"/>
    <n v="0"/>
    <n v="0"/>
    <n v="0"/>
    <n v="0"/>
    <n v="0"/>
    <n v="1"/>
    <n v="2021"/>
    <n v="5"/>
    <n v="507.5"/>
    <n v="34.022563099999999"/>
    <n v="-118.4684508"/>
  </r>
  <r>
    <s v="Townhouse"/>
    <s v="2219 Virginia Ave #3"/>
    <s v="Santa Monica"/>
    <x v="1"/>
    <s v="CA"/>
    <n v="90404"/>
    <x v="85"/>
    <n v="2"/>
    <n v="2.5"/>
    <n v="1357"/>
    <n v="12072"/>
    <n v="0"/>
    <x v="556"/>
    <x v="638"/>
    <n v="0"/>
    <n v="0"/>
    <n v="0"/>
    <n v="0"/>
    <n v="0"/>
    <n v="1"/>
    <n v="2021"/>
    <n v="4"/>
    <n v="507.5"/>
    <n v="34.022563099999999"/>
    <n v="-118.4684508"/>
  </r>
  <r>
    <s v="Townhouse"/>
    <s v="2241 Virginia Ave #7"/>
    <s v="Santa Monica"/>
    <x v="1"/>
    <s v="CA"/>
    <n v="90404"/>
    <x v="135"/>
    <n v="1"/>
    <n v="1"/>
    <n v="717"/>
    <n v="14688"/>
    <n v="64"/>
    <x v="557"/>
    <x v="639"/>
    <n v="0"/>
    <n v="0"/>
    <n v="0"/>
    <n v="0"/>
    <n v="0"/>
    <n v="1"/>
    <n v="1957"/>
    <n v="210"/>
    <n v="331"/>
    <n v="34.0230289"/>
    <n v="-118.46796639999999"/>
  </r>
  <r>
    <s v="Single Family Residential"/>
    <s v="122 Wadsworth Ave"/>
    <s v="Santa Monica"/>
    <x v="1"/>
    <s v="CA"/>
    <n v="90405"/>
    <x v="371"/>
    <n v="4"/>
    <n v="3.5"/>
    <n v="2332"/>
    <n v="4554"/>
    <n v="113"/>
    <x v="558"/>
    <x v="640"/>
    <n v="1"/>
    <n v="0"/>
    <n v="0"/>
    <n v="0"/>
    <n v="0"/>
    <n v="1"/>
    <n v="1908"/>
    <n v="36"/>
    <m/>
    <n v="34.002551599999997"/>
    <n v="-118.4870122"/>
  </r>
  <r>
    <s v="Single Family Residential"/>
    <s v="1307 Pearl St"/>
    <s v="Santa Monica"/>
    <x v="1"/>
    <s v="CA"/>
    <n v="90405"/>
    <x v="229"/>
    <n v="3"/>
    <n v="1.5"/>
    <n v="1565"/>
    <n v="5834"/>
    <n v="94"/>
    <x v="559"/>
    <x v="641"/>
    <n v="1"/>
    <n v="0"/>
    <n v="0"/>
    <n v="0"/>
    <n v="0"/>
    <n v="1"/>
    <n v="1927"/>
    <n v="4"/>
    <m/>
    <n v="34.012735200000002"/>
    <n v="-118.474687"/>
  </r>
  <r>
    <s v="Single Family Residential"/>
    <s v="153 Hollister Ave"/>
    <s v="Santa Monica"/>
    <x v="1"/>
    <s v="CA"/>
    <n v="90405"/>
    <x v="372"/>
    <n v="3"/>
    <n v="1.5"/>
    <n v="1200"/>
    <n v="3090"/>
    <n v="99"/>
    <x v="560"/>
    <x v="642"/>
    <n v="1"/>
    <n v="0"/>
    <n v="0"/>
    <n v="0"/>
    <n v="0"/>
    <n v="1"/>
    <n v="1922"/>
    <n v="60"/>
    <m/>
    <n v="34.003861299999997"/>
    <n v="-118.48693230000001"/>
  </r>
  <r>
    <s v="Single Family Residential"/>
    <s v="1632 Sunset Ave"/>
    <s v="Santa Monica"/>
    <x v="1"/>
    <s v="CA"/>
    <n v="90405"/>
    <x v="373"/>
    <n v="4"/>
    <n v="2"/>
    <n v="1501"/>
    <n v="6879"/>
    <n v="83"/>
    <x v="561"/>
    <x v="643"/>
    <n v="1"/>
    <n v="0"/>
    <n v="0"/>
    <n v="0"/>
    <n v="0"/>
    <n v="1"/>
    <n v="1938"/>
    <n v="5"/>
    <m/>
    <n v="34.0077675"/>
    <n v="-118.46483979999999"/>
  </r>
  <r>
    <s v="Single Family Residential"/>
    <s v="1771 Sunset Ave"/>
    <s v="Santa Monica"/>
    <x v="1"/>
    <s v="CA"/>
    <n v="90405"/>
    <x v="374"/>
    <n v="5"/>
    <n v="6"/>
    <n v="4900"/>
    <n v="5824"/>
    <n v="0"/>
    <x v="562"/>
    <x v="644"/>
    <n v="1"/>
    <n v="0"/>
    <n v="0"/>
    <n v="0"/>
    <n v="0"/>
    <n v="1"/>
    <n v="2021"/>
    <n v="112"/>
    <m/>
    <n v="34.007963400000001"/>
    <n v="-118.46174860000001"/>
  </r>
  <r>
    <s v="Single Family Residential"/>
    <s v="2261 23rd St"/>
    <s v="Santa Monica"/>
    <x v="1"/>
    <s v="CA"/>
    <n v="90405"/>
    <x v="17"/>
    <n v="3"/>
    <n v="2"/>
    <n v="1872"/>
    <n v="6764"/>
    <n v="82"/>
    <x v="563"/>
    <x v="392"/>
    <n v="1"/>
    <n v="0"/>
    <n v="0"/>
    <n v="0"/>
    <n v="0"/>
    <n v="1"/>
    <n v="1939"/>
    <n v="36"/>
    <m/>
    <n v="34.0193242"/>
    <n v="-118.46483979999999"/>
  </r>
  <r>
    <s v="Single Family Residential"/>
    <s v="2431 Pier Ave"/>
    <s v="Santa Monica"/>
    <x v="1"/>
    <s v="CA"/>
    <n v="90405"/>
    <x v="74"/>
    <n v="2"/>
    <n v="1.5"/>
    <n v="1110"/>
    <n v="7000"/>
    <n v="81"/>
    <x v="564"/>
    <x v="645"/>
    <n v="1"/>
    <n v="0"/>
    <n v="0"/>
    <n v="0"/>
    <n v="0"/>
    <n v="1"/>
    <n v="1940"/>
    <n v="89"/>
    <m/>
    <n v="34.0136076"/>
    <n v="-118.4570377"/>
  </r>
  <r>
    <s v="Single Family Residential"/>
    <s v="2435 31st St"/>
    <s v="Santa Monica"/>
    <x v="1"/>
    <s v="CA"/>
    <n v="90405"/>
    <x v="117"/>
    <n v="3"/>
    <n v="2"/>
    <n v="1328"/>
    <n v="5238"/>
    <n v="83"/>
    <x v="565"/>
    <x v="646"/>
    <n v="1"/>
    <n v="0"/>
    <n v="0"/>
    <n v="0"/>
    <n v="0"/>
    <n v="1"/>
    <n v="1938"/>
    <n v="11"/>
    <m/>
    <n v="34.023503599999998"/>
    <n v="-118.4552126"/>
  </r>
  <r>
    <s v="Single Family Residential"/>
    <s v="2502 20th St"/>
    <s v="Santa Monica"/>
    <x v="1"/>
    <s v="CA"/>
    <n v="90405"/>
    <x v="296"/>
    <n v="3"/>
    <n v="2"/>
    <n v="1883"/>
    <n v="7129"/>
    <n v="86"/>
    <x v="566"/>
    <x v="647"/>
    <n v="1"/>
    <n v="0"/>
    <n v="0"/>
    <n v="0"/>
    <n v="0"/>
    <n v="1"/>
    <n v="1935"/>
    <n v="1"/>
    <m/>
    <n v="34.0143822"/>
    <n v="-118.4655698"/>
  </r>
  <r>
    <s v="Single Family Residential"/>
    <s v="2607 6th St"/>
    <s v="Santa Monica"/>
    <x v="1"/>
    <s v="CA"/>
    <n v="90405"/>
    <x v="297"/>
    <n v="4"/>
    <n v="2"/>
    <n v="1714"/>
    <n v="6016"/>
    <n v="108"/>
    <x v="567"/>
    <x v="648"/>
    <n v="1"/>
    <n v="0"/>
    <n v="0"/>
    <n v="0"/>
    <n v="0"/>
    <n v="1"/>
    <n v="1913"/>
    <n v="23"/>
    <m/>
    <n v="34.005105100000002"/>
    <n v="-118.4790053"/>
  </r>
  <r>
    <s v="Single Family Residential"/>
    <s v="2623 3rd St"/>
    <s v="Santa Monica"/>
    <x v="1"/>
    <s v="CA"/>
    <n v="90405"/>
    <x v="375"/>
    <n v="3"/>
    <n v="2"/>
    <n v="2798"/>
    <n v="6200"/>
    <n v="118"/>
    <x v="568"/>
    <x v="649"/>
    <n v="1"/>
    <n v="0"/>
    <n v="0"/>
    <n v="0"/>
    <n v="0"/>
    <n v="1"/>
    <n v="1903"/>
    <n v="160"/>
    <m/>
    <n v="34.002575"/>
    <n v="-118.4813553"/>
  </r>
  <r>
    <s v="Single Family Residential"/>
    <s v="3408 Pearl St"/>
    <s v="Santa Monica"/>
    <x v="1"/>
    <s v="CA"/>
    <n v="90405"/>
    <x v="329"/>
    <n v="3"/>
    <n v="3"/>
    <n v="2105"/>
    <n v="5961"/>
    <n v="69"/>
    <x v="569"/>
    <x v="650"/>
    <n v="1"/>
    <n v="0"/>
    <n v="0"/>
    <n v="0"/>
    <n v="0"/>
    <n v="1"/>
    <n v="1952"/>
    <n v="21"/>
    <m/>
    <n v="34.025011200000002"/>
    <n v="-118.4517658"/>
  </r>
  <r>
    <s v="Single Family Residential"/>
    <s v="710 Navy St"/>
    <s v="Santa Monica"/>
    <x v="1"/>
    <s v="CA"/>
    <n v="90405"/>
    <x v="249"/>
    <n v="3"/>
    <n v="2"/>
    <n v="1450"/>
    <n v="2794"/>
    <n v="112"/>
    <x v="570"/>
    <x v="651"/>
    <n v="1"/>
    <n v="0"/>
    <n v="0"/>
    <n v="0"/>
    <n v="0"/>
    <n v="1"/>
    <n v="1909"/>
    <n v="5"/>
    <m/>
    <n v="34.001831099999997"/>
    <n v="-118.4729038"/>
  </r>
  <r>
    <s v="Single Family Residential"/>
    <s v="732 Raymond Ave"/>
    <s v="Santa Monica"/>
    <x v="1"/>
    <s v="CA"/>
    <n v="90405"/>
    <x v="376"/>
    <n v="4"/>
    <n v="3"/>
    <n v="3660"/>
    <n v="5650"/>
    <n v="28"/>
    <x v="571"/>
    <x v="652"/>
    <n v="1"/>
    <n v="0"/>
    <n v="0"/>
    <n v="0"/>
    <n v="0"/>
    <n v="1"/>
    <n v="1993"/>
    <n v="12"/>
    <m/>
    <n v="34.004558899999999"/>
    <n v="-118.4744208"/>
  </r>
  <r>
    <s v="Single Family Residential"/>
    <s v="806 Navy St"/>
    <s v="Santa Monica"/>
    <x v="1"/>
    <s v="CA"/>
    <n v="90405"/>
    <x v="279"/>
    <n v="2"/>
    <n v="1"/>
    <n v="860"/>
    <n v="1987"/>
    <n v="70"/>
    <x v="572"/>
    <x v="653"/>
    <n v="1"/>
    <n v="0"/>
    <n v="0"/>
    <n v="0"/>
    <n v="0"/>
    <n v="1"/>
    <n v="1951"/>
    <n v="90"/>
    <m/>
    <n v="34.002695199999998"/>
    <n v="-118.47137549999999"/>
  </r>
  <r>
    <s v="Townhouse"/>
    <s v="1021 Hill St #3"/>
    <s v="Santa Monica"/>
    <x v="1"/>
    <s v="CA"/>
    <n v="90405"/>
    <x v="145"/>
    <n v="2"/>
    <n v="2"/>
    <n v="921"/>
    <n v="8355"/>
    <n v="51"/>
    <x v="573"/>
    <x v="654"/>
    <n v="0"/>
    <n v="0"/>
    <n v="0"/>
    <n v="0"/>
    <n v="0"/>
    <n v="1"/>
    <n v="1970"/>
    <n v="10"/>
    <n v="471"/>
    <n v="34.006962199999997"/>
    <n v="-118.4732448"/>
  </r>
  <r>
    <s v="Townhouse"/>
    <s v="20 Ocean Park Blvd #10"/>
    <s v="Santa Monica"/>
    <x v="1"/>
    <s v="CA"/>
    <n v="90405"/>
    <x v="377"/>
    <n v="4"/>
    <n v="4.5"/>
    <n v="3243"/>
    <n v="196170"/>
    <n v="34"/>
    <x v="574"/>
    <x v="655"/>
    <n v="0"/>
    <n v="0"/>
    <n v="0"/>
    <n v="0"/>
    <n v="0"/>
    <n v="1"/>
    <n v="1987"/>
    <n v="1"/>
    <n v="1446"/>
    <n v="34.000888000000003"/>
    <n v="-118.484663"/>
  </r>
  <r>
    <s v="Townhouse"/>
    <s v="20 Ocean Park Blvd #22"/>
    <s v="Santa Monica"/>
    <x v="1"/>
    <s v="CA"/>
    <n v="90405"/>
    <x v="6"/>
    <n v="3"/>
    <n v="2.5"/>
    <n v="2468"/>
    <n v="196170"/>
    <n v="34"/>
    <x v="574"/>
    <x v="656"/>
    <n v="0"/>
    <n v="0"/>
    <n v="0"/>
    <n v="0"/>
    <n v="0"/>
    <n v="1"/>
    <n v="1987"/>
    <n v="1"/>
    <n v="1310"/>
    <n v="34.000888000000003"/>
    <n v="-118.484663"/>
  </r>
  <r>
    <s v="Townhouse"/>
    <s v="2002 4th St #103"/>
    <s v="Santa Monica"/>
    <x v="1"/>
    <s v="CA"/>
    <n v="90405"/>
    <x v="378"/>
    <n v="1"/>
    <n v="1"/>
    <n v="576"/>
    <n v="25983"/>
    <n v="59"/>
    <x v="575"/>
    <x v="657"/>
    <n v="0"/>
    <n v="0"/>
    <n v="0"/>
    <n v="0"/>
    <n v="0"/>
    <n v="1"/>
    <n v="1962"/>
    <n v="41"/>
    <n v="480"/>
    <n v="34.008443300000003"/>
    <n v="-118.48653779999999"/>
  </r>
  <r>
    <s v="Townhouse"/>
    <s v="21 Sea Colony Dr"/>
    <s v="Santa Monica"/>
    <x v="1"/>
    <s v="CA"/>
    <n v="90405"/>
    <x v="379"/>
    <n v="3"/>
    <n v="2.5"/>
    <n v="2299"/>
    <n v="127922"/>
    <n v="42"/>
    <x v="576"/>
    <x v="658"/>
    <n v="0"/>
    <n v="0"/>
    <n v="0"/>
    <n v="0"/>
    <n v="0"/>
    <n v="1"/>
    <n v="1979"/>
    <n v="167"/>
    <n v="1400"/>
    <n v="33.997776299999998"/>
    <n v="-118.4823229"/>
  </r>
  <r>
    <s v="Townhouse"/>
    <s v="212 Marine St #301"/>
    <s v="Santa Monica"/>
    <x v="1"/>
    <s v="CA"/>
    <n v="90405"/>
    <x v="380"/>
    <n v="2"/>
    <n v="2"/>
    <n v="1470"/>
    <n v="23692"/>
    <n v="15"/>
    <x v="577"/>
    <x v="659"/>
    <n v="0"/>
    <n v="0"/>
    <n v="0"/>
    <n v="0"/>
    <n v="0"/>
    <n v="1"/>
    <n v="2006"/>
    <n v="41"/>
    <n v="477"/>
    <n v="33.998103999999998"/>
    <n v="-118.47925669999999"/>
  </r>
  <r>
    <s v="Townhouse"/>
    <s v="2302 6th St #2302"/>
    <s v="Santa Monica"/>
    <x v="1"/>
    <s v="CA"/>
    <n v="90405"/>
    <x v="381"/>
    <n v="2"/>
    <n v="2"/>
    <n v="1065"/>
    <n v="11243"/>
    <n v="58"/>
    <x v="578"/>
    <x v="660"/>
    <n v="0"/>
    <n v="0"/>
    <n v="0"/>
    <n v="0"/>
    <n v="0"/>
    <n v="1"/>
    <n v="1963"/>
    <n v="15"/>
    <n v="429"/>
    <n v="34.007561000000003"/>
    <n v="-118.48263"/>
  </r>
  <r>
    <s v="Townhouse"/>
    <s v="231 Bay St #4"/>
    <s v="Santa Monica"/>
    <x v="1"/>
    <s v="CA"/>
    <n v="90405"/>
    <x v="382"/>
    <n v="3"/>
    <n v="3"/>
    <n v="2159"/>
    <n v="11204"/>
    <n v="25"/>
    <x v="579"/>
    <x v="661"/>
    <n v="0"/>
    <n v="0"/>
    <n v="0"/>
    <n v="0"/>
    <n v="0"/>
    <n v="1"/>
    <n v="1996"/>
    <n v="20"/>
    <n v="700"/>
    <n v="34.008037799999997"/>
    <n v="-118.4881888"/>
  </r>
  <r>
    <s v="Townhouse"/>
    <s v="2318 2nd St #4"/>
    <s v="Santa Monica"/>
    <x v="1"/>
    <s v="CA"/>
    <n v="90405"/>
    <x v="120"/>
    <n v="2"/>
    <n v="3"/>
    <n v="1517"/>
    <n v="6188"/>
    <n v="31"/>
    <x v="580"/>
    <x v="662"/>
    <n v="0"/>
    <n v="0"/>
    <n v="0"/>
    <n v="0"/>
    <n v="0"/>
    <n v="1"/>
    <n v="1990"/>
    <n v="54"/>
    <n v="400"/>
    <n v="34.004789500000001"/>
    <n v="-118.4856819"/>
  </r>
  <r>
    <s v="Townhouse"/>
    <s v="2336 28th St Unit E"/>
    <s v="Santa Monica"/>
    <x v="1"/>
    <s v="CA"/>
    <n v="90405"/>
    <x v="56"/>
    <n v="2"/>
    <n v="2.5"/>
    <n v="1434"/>
    <n v="8986"/>
    <n v="38"/>
    <x v="581"/>
    <x v="663"/>
    <n v="0"/>
    <n v="0"/>
    <n v="0"/>
    <n v="0"/>
    <n v="0"/>
    <n v="1"/>
    <n v="1983"/>
    <n v="12"/>
    <n v="480"/>
    <n v="34.022154700000002"/>
    <n v="-118.4590681"/>
  </r>
  <r>
    <s v="Townhouse"/>
    <s v="2433 28th St Unit R"/>
    <s v="Santa Monica"/>
    <x v="1"/>
    <s v="CA"/>
    <n v="90405"/>
    <x v="154"/>
    <n v="2"/>
    <n v="2"/>
    <n v="1675"/>
    <n v="24002"/>
    <n v="40"/>
    <x v="582"/>
    <x v="664"/>
    <n v="0"/>
    <n v="0"/>
    <n v="0"/>
    <n v="0"/>
    <n v="0"/>
    <n v="1"/>
    <n v="1981"/>
    <n v="10"/>
    <n v="650"/>
    <n v="34.021436999999999"/>
    <n v="-118.457639"/>
  </r>
  <r>
    <s v="Townhouse"/>
    <s v="2625 4th St Unit D"/>
    <s v="Santa Monica"/>
    <x v="1"/>
    <s v="CA"/>
    <n v="90405"/>
    <x v="200"/>
    <n v="2"/>
    <n v="1.5"/>
    <n v="880"/>
    <n v="5521"/>
    <n v="63"/>
    <x v="583"/>
    <x v="665"/>
    <n v="0"/>
    <n v="0"/>
    <n v="0"/>
    <n v="0"/>
    <n v="0"/>
    <n v="1"/>
    <n v="1958"/>
    <n v="62"/>
    <n v="460"/>
    <n v="34.003650700000001"/>
    <n v="-118.4806236"/>
  </r>
  <r>
    <s v="Townhouse"/>
    <s v="2644 5th St"/>
    <s v="Santa Monica"/>
    <x v="1"/>
    <s v="CA"/>
    <n v="90405"/>
    <x v="145"/>
    <n v="1"/>
    <n v="1"/>
    <n v="540"/>
    <n v="4799"/>
    <n v="91"/>
    <x v="584"/>
    <x v="666"/>
    <n v="0"/>
    <n v="0"/>
    <n v="0"/>
    <n v="0"/>
    <n v="0"/>
    <n v="1"/>
    <n v="1930"/>
    <n v="1"/>
    <n v="200"/>
    <n v="34.003579799999997"/>
    <n v="-118.47968059999999"/>
  </r>
  <r>
    <s v="Townhouse"/>
    <s v="2646 5th St"/>
    <s v="Santa Monica"/>
    <x v="1"/>
    <s v="CA"/>
    <n v="90405"/>
    <x v="145"/>
    <n v="1"/>
    <n v="1"/>
    <n v="618"/>
    <n v="4799"/>
    <n v="91"/>
    <x v="585"/>
    <x v="667"/>
    <n v="0"/>
    <n v="0"/>
    <n v="0"/>
    <n v="0"/>
    <n v="0"/>
    <n v="1"/>
    <n v="1930"/>
    <n v="1"/>
    <n v="200"/>
    <n v="34.003593799999997"/>
    <n v="-118.4796836"/>
  </r>
  <r>
    <s v="Townhouse"/>
    <s v="3214 Highland Ave #1"/>
    <s v="Santa Monica"/>
    <x v="1"/>
    <s v="CA"/>
    <n v="90405"/>
    <x v="345"/>
    <n v="3"/>
    <n v="2.5"/>
    <n v="1710"/>
    <n v="12072"/>
    <n v="1"/>
    <x v="586"/>
    <x v="668"/>
    <n v="0"/>
    <n v="0"/>
    <n v="0"/>
    <n v="0"/>
    <n v="0"/>
    <n v="1"/>
    <n v="2020"/>
    <n v="39"/>
    <n v="600"/>
    <n v="34.000622499999999"/>
    <n v="-118.4742998"/>
  </r>
  <r>
    <s v="Townhouse"/>
    <s v="605 Strand St"/>
    <s v="Santa Monica"/>
    <x v="1"/>
    <s v="CA"/>
    <n v="90405"/>
    <x v="383"/>
    <n v="2"/>
    <n v="1.5"/>
    <n v="1073"/>
    <n v="12072"/>
    <n v="50"/>
    <x v="587"/>
    <x v="669"/>
    <n v="0"/>
    <n v="0"/>
    <n v="0"/>
    <n v="0"/>
    <n v="0"/>
    <n v="1"/>
    <n v="1971"/>
    <n v="19"/>
    <n v="559"/>
    <n v="34.008369399999999"/>
    <n v="-118.4826384"/>
  </r>
  <r>
    <s v="Townhouse"/>
    <s v="693 Bay St"/>
    <s v="Santa Monica"/>
    <x v="1"/>
    <s v="CA"/>
    <n v="90405"/>
    <x v="384"/>
    <n v="2"/>
    <n v="2"/>
    <n v="815"/>
    <n v="20362"/>
    <n v="58"/>
    <x v="588"/>
    <x v="670"/>
    <n v="0"/>
    <n v="0"/>
    <n v="0"/>
    <n v="0"/>
    <n v="0"/>
    <n v="1"/>
    <n v="1963"/>
    <n v="7"/>
    <n v="425"/>
    <n v="34.011147000000001"/>
    <n v="-118.483315"/>
  </r>
  <r>
    <s v="Single Family Residential"/>
    <s v="1310 Harmony Way"/>
    <s v="Torrance"/>
    <x v="4"/>
    <s v="CA"/>
    <n v="90501"/>
    <x v="385"/>
    <n v="4"/>
    <n v="4"/>
    <n v="2050"/>
    <n v="1996"/>
    <n v="14"/>
    <x v="589"/>
    <x v="671"/>
    <n v="1"/>
    <n v="0"/>
    <n v="0"/>
    <n v="0"/>
    <n v="1"/>
    <n v="0"/>
    <n v="2007"/>
    <n v="4"/>
    <n v="110"/>
    <n v="33.820816299999997"/>
    <n v="-118.2997775"/>
  </r>
  <r>
    <s v="Single Family Residential"/>
    <s v="1520 W 216 th St"/>
    <s v="Torrance"/>
    <x v="4"/>
    <s v="CA"/>
    <n v="90501"/>
    <x v="386"/>
    <n v="4"/>
    <n v="2"/>
    <n v="1660"/>
    <n v="6905"/>
    <n v="73"/>
    <x v="590"/>
    <x v="672"/>
    <n v="1"/>
    <n v="0"/>
    <n v="0"/>
    <n v="0"/>
    <n v="1"/>
    <n v="0"/>
    <n v="1948"/>
    <n v="13"/>
    <m/>
    <n v="33.8322328"/>
    <n v="-118.3046642"/>
  </r>
  <r>
    <s v="Single Family Residential"/>
    <s v="1545 W 215th St"/>
    <s v="Torrance"/>
    <x v="4"/>
    <s v="CA"/>
    <n v="90501"/>
    <x v="127"/>
    <n v="3"/>
    <n v="2"/>
    <n v="1178"/>
    <n v="6001"/>
    <n v="76"/>
    <x v="591"/>
    <x v="673"/>
    <n v="1"/>
    <n v="0"/>
    <n v="0"/>
    <n v="0"/>
    <n v="1"/>
    <n v="0"/>
    <n v="1945"/>
    <n v="59"/>
    <m/>
    <n v="33.8336866"/>
    <n v="-118.305509"/>
  </r>
  <r>
    <s v="Single Family Residential"/>
    <s v="1559 W 214th St"/>
    <s v="Torrance"/>
    <x v="4"/>
    <s v="CA"/>
    <n v="90501"/>
    <x v="363"/>
    <n v="2"/>
    <n v="1"/>
    <n v="648"/>
    <n v="6000"/>
    <n v="71"/>
    <x v="592"/>
    <x v="674"/>
    <n v="1"/>
    <n v="0"/>
    <n v="0"/>
    <n v="0"/>
    <n v="1"/>
    <n v="0"/>
    <n v="1950"/>
    <n v="4"/>
    <m/>
    <n v="33.834694200000001"/>
    <n v="-118.3059315"/>
  </r>
  <r>
    <s v="Single Family Residential"/>
    <s v="1606 W 216th St"/>
    <s v="Torrance"/>
    <x v="4"/>
    <s v="CA"/>
    <n v="90501"/>
    <x v="387"/>
    <n v="2"/>
    <n v="1"/>
    <n v="732"/>
    <n v="6007"/>
    <n v="92"/>
    <x v="593"/>
    <x v="675"/>
    <n v="1"/>
    <n v="0"/>
    <n v="0"/>
    <n v="0"/>
    <n v="1"/>
    <n v="0"/>
    <n v="1929"/>
    <n v="12"/>
    <m/>
    <n v="33.832328400000002"/>
    <n v="-118.3068562"/>
  </r>
  <r>
    <s v="Single Family Residential"/>
    <s v="1608 Post Ave"/>
    <s v="Torrance"/>
    <x v="4"/>
    <s v="CA"/>
    <n v="90501"/>
    <x v="263"/>
    <n v="2"/>
    <n v="1"/>
    <n v="932"/>
    <n v="2670"/>
    <n v="98"/>
    <x v="594"/>
    <x v="676"/>
    <n v="1"/>
    <n v="0"/>
    <n v="0"/>
    <n v="0"/>
    <n v="1"/>
    <n v="0"/>
    <n v="1923"/>
    <n v="28"/>
    <m/>
    <n v="33.832131199999999"/>
    <n v="-118.32120690000001"/>
  </r>
  <r>
    <s v="Single Family Residential"/>
    <s v="1652 W 222nd St"/>
    <s v="Torrance"/>
    <x v="4"/>
    <s v="CA"/>
    <n v="90501"/>
    <x v="385"/>
    <n v="3"/>
    <n v="2"/>
    <n v="1112"/>
    <n v="7201"/>
    <n v="69"/>
    <x v="595"/>
    <x v="677"/>
    <n v="1"/>
    <n v="0"/>
    <n v="0"/>
    <n v="0"/>
    <n v="1"/>
    <n v="0"/>
    <n v="1952"/>
    <n v="3"/>
    <m/>
    <n v="33.825427500000004"/>
    <n v="-118.3083176"/>
  </r>
  <r>
    <s v="Single Family Residential"/>
    <s v="1920 Andreo Ave"/>
    <s v="Torrance"/>
    <x v="4"/>
    <s v="CA"/>
    <n v="90501"/>
    <x v="201"/>
    <n v="2"/>
    <n v="2"/>
    <n v="1209"/>
    <n v="5100"/>
    <n v="104"/>
    <x v="596"/>
    <x v="678"/>
    <n v="1"/>
    <n v="0"/>
    <n v="0"/>
    <n v="0"/>
    <n v="1"/>
    <n v="0"/>
    <n v="1917"/>
    <n v="34"/>
    <m/>
    <n v="33.828241300000002"/>
    <n v="-118.3152133"/>
  </r>
  <r>
    <s v="Single Family Residential"/>
    <s v="21804 Halldale Ave"/>
    <s v="Torrance"/>
    <x v="4"/>
    <s v="CA"/>
    <n v="90501"/>
    <x v="30"/>
    <n v="3"/>
    <n v="2"/>
    <n v="1458"/>
    <n v="7009"/>
    <n v="73"/>
    <x v="597"/>
    <x v="679"/>
    <n v="1"/>
    <n v="0"/>
    <n v="0"/>
    <n v="0"/>
    <n v="1"/>
    <n v="0"/>
    <n v="1948"/>
    <n v="32"/>
    <m/>
    <n v="33.830095399999998"/>
    <n v="-118.3013303"/>
  </r>
  <r>
    <s v="Single Family Residential"/>
    <s v="2313 Andreo Ave"/>
    <s v="Torrance"/>
    <x v="4"/>
    <s v="CA"/>
    <n v="90501"/>
    <x v="388"/>
    <n v="2"/>
    <n v="1"/>
    <n v="747"/>
    <n v="3162"/>
    <n v="97"/>
    <x v="598"/>
    <x v="680"/>
    <n v="1"/>
    <n v="0"/>
    <n v="0"/>
    <n v="0"/>
    <n v="1"/>
    <n v="0"/>
    <n v="1924"/>
    <n v="49"/>
    <m/>
    <n v="33.8246386"/>
    <n v="-118.31567"/>
  </r>
  <r>
    <s v="Single Family Residential"/>
    <s v="2320 W 234th St"/>
    <s v="Torrance"/>
    <x v="4"/>
    <s v="CA"/>
    <n v="90501"/>
    <x v="156"/>
    <n v="3"/>
    <n v="2"/>
    <n v="1587"/>
    <n v="5129"/>
    <n v="59"/>
    <x v="599"/>
    <x v="681"/>
    <n v="1"/>
    <n v="0"/>
    <n v="0"/>
    <n v="0"/>
    <n v="1"/>
    <n v="0"/>
    <n v="1962"/>
    <n v="4"/>
    <m/>
    <n v="33.813284899999999"/>
    <n v="-118.3232503"/>
  </r>
  <r>
    <s v="Townhouse"/>
    <s v="1001 Sartori Ave"/>
    <s v="Torrance"/>
    <x v="4"/>
    <s v="CA"/>
    <n v="90501"/>
    <x v="385"/>
    <n v="3"/>
    <n v="3"/>
    <n v="1500"/>
    <n v="4201"/>
    <n v="17"/>
    <x v="600"/>
    <x v="682"/>
    <n v="0"/>
    <n v="0"/>
    <n v="0"/>
    <n v="0"/>
    <n v="1"/>
    <n v="0"/>
    <n v="2004"/>
    <n v="5"/>
    <n v="507.5"/>
    <n v="33.836993999999997"/>
    <n v="-118.3182272"/>
  </r>
  <r>
    <s v="Townhouse"/>
    <s v="1301 Cabrillo Ave #112"/>
    <s v="Torrance"/>
    <x v="4"/>
    <s v="CA"/>
    <n v="90501"/>
    <x v="389"/>
    <n v="2"/>
    <n v="1"/>
    <n v="669"/>
    <n v="39834"/>
    <n v="28"/>
    <x v="601"/>
    <x v="683"/>
    <n v="0"/>
    <n v="0"/>
    <n v="0"/>
    <n v="0"/>
    <n v="1"/>
    <n v="0"/>
    <n v="1993"/>
    <n v="24"/>
    <n v="505"/>
    <n v="33.835079"/>
    <n v="-118.314903"/>
  </r>
  <r>
    <s v="Townhouse"/>
    <s v="1309 Harmony Way"/>
    <s v="Torrance"/>
    <x v="4"/>
    <s v="CA"/>
    <n v="90501"/>
    <x v="390"/>
    <n v="4"/>
    <n v="3.5"/>
    <n v="2016"/>
    <n v="1928"/>
    <n v="13"/>
    <x v="602"/>
    <x v="684"/>
    <n v="0"/>
    <n v="0"/>
    <n v="0"/>
    <n v="0"/>
    <n v="1"/>
    <n v="0"/>
    <n v="2008"/>
    <n v="28"/>
    <n v="110"/>
    <n v="33.821005399999997"/>
    <n v="-118.29982320000001"/>
  </r>
  <r>
    <s v="Townhouse"/>
    <s v="1444 W 227th St #15"/>
    <s v="Torrance"/>
    <x v="4"/>
    <s v="CA"/>
    <n v="90501"/>
    <x v="198"/>
    <n v="3"/>
    <n v="2.5"/>
    <n v="1188"/>
    <n v="21606"/>
    <n v="39"/>
    <x v="603"/>
    <x v="685"/>
    <n v="0"/>
    <n v="0"/>
    <n v="0"/>
    <n v="0"/>
    <n v="1"/>
    <n v="0"/>
    <n v="1982"/>
    <n v="74"/>
    <n v="280"/>
    <n v="33.8199203"/>
    <n v="-118.3031342"/>
  </r>
  <r>
    <s v="Townhouse"/>
    <s v="1611 W 208th St #4"/>
    <s v="Torrance"/>
    <x v="4"/>
    <s v="CA"/>
    <n v="90501"/>
    <x v="391"/>
    <n v="3"/>
    <n v="2.5"/>
    <n v="1860"/>
    <n v="7572"/>
    <n v="14"/>
    <x v="604"/>
    <x v="686"/>
    <n v="0"/>
    <n v="0"/>
    <n v="0"/>
    <n v="0"/>
    <n v="1"/>
    <n v="0"/>
    <n v="2007"/>
    <n v="24"/>
    <n v="260"/>
    <n v="33.842165000000001"/>
    <n v="-118.3071302"/>
  </r>
  <r>
    <s v="Townhouse"/>
    <s v="1660 220th St #9"/>
    <s v="Torrance"/>
    <x v="4"/>
    <s v="CA"/>
    <n v="90501"/>
    <x v="209"/>
    <n v="3"/>
    <n v="2.5"/>
    <n v="1460"/>
    <n v="16017"/>
    <n v="31"/>
    <x v="605"/>
    <x v="687"/>
    <n v="0"/>
    <n v="0"/>
    <n v="0"/>
    <n v="0"/>
    <n v="1"/>
    <n v="0"/>
    <n v="1990"/>
    <n v="6"/>
    <n v="380"/>
    <n v="33.827611099999999"/>
    <n v="-118.30872859999999"/>
  </r>
  <r>
    <s v="Townhouse"/>
    <s v="18323 S Western Ave #112"/>
    <s v="Torrance"/>
    <x v="4"/>
    <s v="CA"/>
    <n v="90501"/>
    <x v="101"/>
    <n v="2"/>
    <n v="2.5"/>
    <n v="1388"/>
    <n v="49562"/>
    <n v="41"/>
    <x v="606"/>
    <x v="688"/>
    <n v="0"/>
    <n v="0"/>
    <n v="0"/>
    <n v="0"/>
    <n v="1"/>
    <n v="0"/>
    <n v="1980"/>
    <n v="27"/>
    <n v="250"/>
    <n v="33.863976399999999"/>
    <n v="-118.309382"/>
  </r>
  <r>
    <s v="Single Family Residential"/>
    <s v="1023 W 213th St"/>
    <s v="Torrance"/>
    <x v="4"/>
    <s v="CA"/>
    <n v="90502"/>
    <x v="392"/>
    <n v="3"/>
    <n v="2"/>
    <n v="1215"/>
    <n v="5014"/>
    <n v="62"/>
    <x v="607"/>
    <x v="689"/>
    <n v="1"/>
    <n v="0"/>
    <n v="0"/>
    <n v="0"/>
    <n v="1"/>
    <n v="0"/>
    <n v="1959"/>
    <n v="4"/>
    <m/>
    <n v="33.835356699999998"/>
    <n v="-118.2932466"/>
  </r>
  <r>
    <s v="Single Family Residential"/>
    <s v="1054 W 210th St"/>
    <s v="Torrance"/>
    <x v="4"/>
    <s v="CA"/>
    <n v="90502"/>
    <x v="199"/>
    <n v="3"/>
    <n v="2"/>
    <n v="1096"/>
    <n v="5142"/>
    <n v="68"/>
    <x v="608"/>
    <x v="690"/>
    <n v="1"/>
    <n v="0"/>
    <n v="0"/>
    <n v="0"/>
    <n v="1"/>
    <n v="0"/>
    <n v="1953"/>
    <n v="8"/>
    <m/>
    <n v="33.839025399999997"/>
    <n v="-118.294297"/>
  </r>
  <r>
    <s v="Single Family Residential"/>
    <s v="1112 W 210th St"/>
    <s v="Torrance"/>
    <x v="4"/>
    <s v="CA"/>
    <n v="90502"/>
    <x v="30"/>
    <n v="5"/>
    <n v="3"/>
    <n v="2916"/>
    <n v="5444"/>
    <n v="68"/>
    <x v="609"/>
    <x v="691"/>
    <n v="1"/>
    <n v="0"/>
    <n v="0"/>
    <n v="0"/>
    <n v="1"/>
    <n v="0"/>
    <n v="1953"/>
    <n v="1"/>
    <m/>
    <n v="33.839018799999998"/>
    <n v="-118.2953703"/>
  </r>
  <r>
    <s v="Single Family Residential"/>
    <s v="1211 W 221st St"/>
    <s v="Torrance"/>
    <x v="4"/>
    <s v="CA"/>
    <n v="90502"/>
    <x v="393"/>
    <n v="4"/>
    <n v="2"/>
    <n v="1455"/>
    <n v="2841"/>
    <n v="52"/>
    <x v="610"/>
    <x v="692"/>
    <n v="1"/>
    <n v="0"/>
    <n v="0"/>
    <n v="0"/>
    <n v="1"/>
    <n v="0"/>
    <n v="1969"/>
    <n v="11"/>
    <m/>
    <n v="33.827085500000003"/>
    <n v="-118.2973113"/>
  </r>
  <r>
    <s v="Single Family Residential"/>
    <s v="22636 Meyler St #5"/>
    <s v="Torrance"/>
    <x v="4"/>
    <s v="CA"/>
    <n v="90502"/>
    <x v="394"/>
    <n v="4"/>
    <n v="3"/>
    <n v="1727"/>
    <n v="44352"/>
    <n v="6"/>
    <x v="611"/>
    <x v="693"/>
    <n v="1"/>
    <n v="0"/>
    <n v="0"/>
    <n v="0"/>
    <n v="1"/>
    <n v="0"/>
    <n v="2015"/>
    <n v="3"/>
    <n v="125"/>
    <n v="33.820585399999999"/>
    <n v="-118.2940799"/>
  </r>
  <r>
    <s v="Single Family Residential"/>
    <s v="22819 Menlo Ave"/>
    <s v="Torrance"/>
    <x v="4"/>
    <s v="CA"/>
    <n v="90502"/>
    <x v="395"/>
    <n v="3"/>
    <n v="1"/>
    <n v="925"/>
    <n v="5989"/>
    <n v="68"/>
    <x v="612"/>
    <x v="694"/>
    <n v="1"/>
    <n v="0"/>
    <n v="0"/>
    <n v="0"/>
    <n v="1"/>
    <n v="0"/>
    <n v="1953"/>
    <n v="6"/>
    <m/>
    <n v="33.818363699999999"/>
    <n v="-118.28835960000001"/>
  </r>
  <r>
    <s v="Townhouse"/>
    <s v="1028 W 223rd St"/>
    <s v="Torrance"/>
    <x v="4"/>
    <s v="CA"/>
    <n v="90502"/>
    <x v="396"/>
    <n v="3"/>
    <n v="3.5"/>
    <n v="1750"/>
    <n v="12072"/>
    <n v="0"/>
    <x v="613"/>
    <x v="695"/>
    <n v="0"/>
    <n v="0"/>
    <n v="0"/>
    <n v="0"/>
    <n v="1"/>
    <n v="0"/>
    <n v="2021"/>
    <n v="11"/>
    <n v="172"/>
    <n v="33.824133099999997"/>
    <n v="-118.29360680000001"/>
  </r>
  <r>
    <s v="Townhouse"/>
    <s v="21842 S Vermont Ave #6"/>
    <s v="Torrance"/>
    <x v="4"/>
    <s v="CA"/>
    <n v="90502"/>
    <x v="397"/>
    <n v="3"/>
    <n v="2"/>
    <n v="1063"/>
    <n v="19263"/>
    <n v="24"/>
    <x v="614"/>
    <x v="696"/>
    <n v="0"/>
    <n v="0"/>
    <n v="0"/>
    <n v="0"/>
    <n v="1"/>
    <n v="0"/>
    <n v="1997"/>
    <n v="54"/>
    <n v="158"/>
    <n v="33.829709000000001"/>
    <n v="-118.289085"/>
  </r>
  <r>
    <s v="Townhouse"/>
    <s v="22533 S Vermont Ave #53"/>
    <s v="Torrance"/>
    <x v="4"/>
    <s v="CA"/>
    <n v="90502"/>
    <x v="115"/>
    <n v="3"/>
    <n v="2"/>
    <n v="1221"/>
    <n v="211215"/>
    <n v="41"/>
    <x v="615"/>
    <x v="697"/>
    <n v="0"/>
    <n v="0"/>
    <n v="0"/>
    <n v="0"/>
    <n v="1"/>
    <n v="0"/>
    <n v="1980"/>
    <n v="5"/>
    <n v="366"/>
    <n v="33.821269000000001"/>
    <n v="-118.291487"/>
  </r>
  <r>
    <s v="Townhouse"/>
    <s v="23230 Sesame St. #A"/>
    <s v="Torrance"/>
    <x v="4"/>
    <s v="CA"/>
    <n v="90502"/>
    <x v="398"/>
    <n v="3"/>
    <n v="2"/>
    <n v="1064"/>
    <n v="313239"/>
    <n v="48"/>
    <x v="616"/>
    <x v="698"/>
    <n v="0"/>
    <n v="0"/>
    <n v="0"/>
    <n v="0"/>
    <n v="1"/>
    <n v="0"/>
    <n v="1973"/>
    <n v="46"/>
    <n v="280"/>
    <n v="33.814193799999998"/>
    <n v="-118.2885146"/>
  </r>
  <r>
    <s v="Townhouse"/>
    <s v="23314 Sesame St Unit A"/>
    <s v="Torrance"/>
    <x v="4"/>
    <s v="CA"/>
    <n v="90502"/>
    <x v="399"/>
    <n v="1"/>
    <n v="1"/>
    <n v="639"/>
    <n v="296172"/>
    <n v="48"/>
    <x v="617"/>
    <x v="699"/>
    <n v="0"/>
    <n v="0"/>
    <n v="0"/>
    <n v="0"/>
    <n v="1"/>
    <n v="0"/>
    <n v="1973"/>
    <n v="40"/>
    <n v="200"/>
    <n v="33.813201200000002"/>
    <n v="-118.2885699"/>
  </r>
  <r>
    <s v="Townhouse"/>
    <s v="800 Coriander Dr Unit R"/>
    <s v="Torrance"/>
    <x v="4"/>
    <s v="CA"/>
    <n v="90502"/>
    <x v="400"/>
    <n v="2"/>
    <n v="2"/>
    <n v="829"/>
    <n v="296172"/>
    <n v="48"/>
    <x v="618"/>
    <x v="700"/>
    <n v="0"/>
    <n v="0"/>
    <n v="0"/>
    <n v="0"/>
    <n v="1"/>
    <n v="0"/>
    <n v="1973"/>
    <n v="1"/>
    <n v="300"/>
    <n v="33.812395000000002"/>
    <n v="-118.288634"/>
  </r>
  <r>
    <s v="Single Family Residential"/>
    <s v="1741 Fern Ave"/>
    <s v="Torrance"/>
    <x v="4"/>
    <s v="CA"/>
    <n v="90503"/>
    <x v="240"/>
    <n v="3"/>
    <n v="2"/>
    <n v="1539"/>
    <n v="7501"/>
    <n v="70"/>
    <x v="619"/>
    <x v="701"/>
    <n v="1"/>
    <n v="0"/>
    <n v="0"/>
    <n v="0"/>
    <n v="1"/>
    <n v="0"/>
    <n v="1951"/>
    <n v="46"/>
    <m/>
    <n v="33.829999000000001"/>
    <n v="-118.332695"/>
  </r>
  <r>
    <s v="Single Family Residential"/>
    <s v="19940 Redbeam Ave"/>
    <s v="Torrance"/>
    <x v="4"/>
    <s v="CA"/>
    <n v="90503"/>
    <x v="401"/>
    <n v="4"/>
    <n v="2.5"/>
    <n v="2197"/>
    <n v="5434"/>
    <n v="52"/>
    <x v="620"/>
    <x v="702"/>
    <n v="1"/>
    <n v="0"/>
    <n v="0"/>
    <n v="0"/>
    <n v="1"/>
    <n v="0"/>
    <n v="1969"/>
    <n v="7"/>
    <m/>
    <n v="33.850601099999999"/>
    <n v="-118.3750251"/>
  </r>
  <r>
    <s v="Single Family Residential"/>
    <s v="20929 Annrita Ave"/>
    <s v="Torrance"/>
    <x v="4"/>
    <s v="CA"/>
    <n v="90503"/>
    <x v="35"/>
    <n v="3"/>
    <n v="2"/>
    <n v="1232"/>
    <n v="6923"/>
    <n v="62"/>
    <x v="621"/>
    <x v="703"/>
    <n v="1"/>
    <n v="0"/>
    <n v="0"/>
    <n v="0"/>
    <n v="1"/>
    <n v="0"/>
    <n v="1959"/>
    <n v="32"/>
    <m/>
    <n v="33.839690300000001"/>
    <n v="-118.3720122"/>
  </r>
  <r>
    <s v="Single Family Residential"/>
    <s v="21639 Howard Ave"/>
    <s v="Torrance"/>
    <x v="4"/>
    <s v="CA"/>
    <n v="90503"/>
    <x v="402"/>
    <n v="3"/>
    <n v="2"/>
    <n v="1602"/>
    <n v="9522"/>
    <n v="66"/>
    <x v="622"/>
    <x v="704"/>
    <n v="1"/>
    <n v="0"/>
    <n v="0"/>
    <n v="0"/>
    <n v="1"/>
    <n v="0"/>
    <n v="1955"/>
    <n v="4"/>
    <m/>
    <n v="33.832196099999997"/>
    <n v="-118.37361"/>
  </r>
  <r>
    <s v="Single Family Residential"/>
    <s v="4507 Narrot St"/>
    <s v="Torrance"/>
    <x v="4"/>
    <s v="CA"/>
    <n v="90503"/>
    <x v="130"/>
    <n v="4"/>
    <n v="2"/>
    <n v="1298"/>
    <n v="5190"/>
    <n v="67"/>
    <x v="623"/>
    <x v="705"/>
    <n v="1"/>
    <n v="0"/>
    <n v="0"/>
    <n v="0"/>
    <n v="1"/>
    <n v="0"/>
    <n v="1954"/>
    <n v="27"/>
    <m/>
    <n v="33.8558868"/>
    <n v="-118.3543445"/>
  </r>
  <r>
    <s v="Single Family Residential"/>
    <s v="815 Patronella Ave"/>
    <s v="Torrance"/>
    <x v="4"/>
    <s v="CA"/>
    <n v="90503"/>
    <x v="403"/>
    <n v="3"/>
    <n v="2"/>
    <n v="1413"/>
    <n v="5375"/>
    <n v="70"/>
    <x v="624"/>
    <x v="706"/>
    <n v="1"/>
    <n v="0"/>
    <n v="0"/>
    <n v="0"/>
    <n v="1"/>
    <n v="0"/>
    <n v="1951"/>
    <n v="12"/>
    <m/>
    <n v="33.838829199999999"/>
    <n v="-118.33434630000001"/>
  </r>
  <r>
    <s v="Townhouse"/>
    <s v="1745 Maple Ave #71"/>
    <s v="Torrance"/>
    <x v="4"/>
    <s v="CA"/>
    <n v="90503"/>
    <x v="97"/>
    <n v="2"/>
    <n v="2"/>
    <n v="1250"/>
    <n v="155988"/>
    <n v="58"/>
    <x v="625"/>
    <x v="707"/>
    <n v="0"/>
    <n v="0"/>
    <n v="0"/>
    <n v="0"/>
    <n v="1"/>
    <n v="0"/>
    <n v="1963"/>
    <n v="36"/>
    <n v="474"/>
    <n v="33.829730400000003"/>
    <n v="-118.3401274"/>
  </r>
  <r>
    <s v="Townhouse"/>
    <s v="2555 Plaza Del Amo Unit G"/>
    <s v="Torrance"/>
    <x v="4"/>
    <s v="CA"/>
    <n v="90503"/>
    <x v="353"/>
    <n v="2"/>
    <n v="2"/>
    <n v="1365"/>
    <n v="129250"/>
    <n v="37"/>
    <x v="626"/>
    <x v="708"/>
    <n v="0"/>
    <n v="0"/>
    <n v="0"/>
    <n v="0"/>
    <n v="1"/>
    <n v="0"/>
    <n v="1984"/>
    <n v="1"/>
    <n v="405"/>
    <n v="33.828096899999998"/>
    <n v="-118.3300313"/>
  </r>
  <r>
    <s v="Townhouse"/>
    <s v="2563 Plaza Del Amo #302"/>
    <s v="Torrance"/>
    <x v="4"/>
    <s v="CA"/>
    <n v="90503"/>
    <x v="145"/>
    <n v="2"/>
    <n v="2"/>
    <n v="1303"/>
    <n v="129090"/>
    <n v="36"/>
    <x v="627"/>
    <x v="709"/>
    <n v="0"/>
    <n v="0"/>
    <n v="0"/>
    <n v="0"/>
    <n v="1"/>
    <n v="0"/>
    <n v="1985"/>
    <n v="3"/>
    <n v="405"/>
    <n v="33.828899999999997"/>
    <n v="-118.33041299999999"/>
  </r>
  <r>
    <s v="Townhouse"/>
    <s v="2940 W Carson St #205"/>
    <s v="Torrance"/>
    <x v="4"/>
    <s v="CA"/>
    <n v="90503"/>
    <x v="0"/>
    <n v="2"/>
    <n v="2"/>
    <n v="1000"/>
    <n v="122036"/>
    <n v="59"/>
    <x v="628"/>
    <x v="710"/>
    <n v="0"/>
    <n v="0"/>
    <n v="0"/>
    <n v="0"/>
    <n v="1"/>
    <n v="0"/>
    <n v="1962"/>
    <n v="14"/>
    <n v="372"/>
    <n v="33.830683700000002"/>
    <n v="-118.33975700000001"/>
  </r>
  <r>
    <s v="Townhouse"/>
    <s v="3230 Merrill Dr #52"/>
    <s v="Torrance"/>
    <x v="4"/>
    <s v="CA"/>
    <n v="90503"/>
    <x v="404"/>
    <n v="1"/>
    <n v="1"/>
    <n v="726"/>
    <n v="158993"/>
    <n v="57"/>
    <x v="629"/>
    <x v="711"/>
    <n v="0"/>
    <n v="0"/>
    <n v="0"/>
    <n v="0"/>
    <n v="1"/>
    <n v="0"/>
    <n v="1964"/>
    <n v="8"/>
    <n v="391"/>
    <n v="33.830952500000002"/>
    <n v="-118.343501"/>
  </r>
  <r>
    <s v="Single Family Residential"/>
    <s v="16720 Falda Ave"/>
    <s v="Torrance"/>
    <x v="4"/>
    <s v="CA"/>
    <n v="90504"/>
    <x v="405"/>
    <n v="3"/>
    <n v="2"/>
    <n v="1498"/>
    <n v="5151"/>
    <n v="69"/>
    <x v="630"/>
    <x v="712"/>
    <n v="1"/>
    <n v="0"/>
    <n v="0"/>
    <n v="0"/>
    <n v="1"/>
    <n v="0"/>
    <n v="1952"/>
    <n v="5"/>
    <m/>
    <n v="33.878232300000001"/>
    <n v="-118.3293692"/>
  </r>
  <r>
    <s v="Single Family Residential"/>
    <s v="17110 Van Ness Ave"/>
    <s v="Torrance"/>
    <x v="4"/>
    <s v="CA"/>
    <n v="90504"/>
    <x v="406"/>
    <n v="3"/>
    <n v="2"/>
    <n v="1457"/>
    <n v="5101"/>
    <n v="67"/>
    <x v="631"/>
    <x v="713"/>
    <n v="1"/>
    <n v="0"/>
    <n v="0"/>
    <n v="0"/>
    <n v="1"/>
    <n v="0"/>
    <n v="1954"/>
    <n v="34"/>
    <m/>
    <n v="33.874860900000002"/>
    <n v="-118.3174966"/>
  </r>
  <r>
    <s v="Single Family Residential"/>
    <s v="18340 Glenburn Ave"/>
    <s v="Torrance"/>
    <x v="4"/>
    <s v="CA"/>
    <n v="90504"/>
    <x v="407"/>
    <n v="2"/>
    <n v="1"/>
    <n v="873"/>
    <n v="5000"/>
    <n v="68"/>
    <x v="632"/>
    <x v="714"/>
    <n v="1"/>
    <n v="0"/>
    <n v="0"/>
    <n v="0"/>
    <n v="1"/>
    <n v="0"/>
    <n v="1953"/>
    <n v="1"/>
    <m/>
    <n v="33.8638276"/>
    <n v="-118.33055640000001"/>
  </r>
  <r>
    <s v="Single Family Residential"/>
    <s v="18418 Wilton Pl"/>
    <s v="Torrance"/>
    <x v="4"/>
    <s v="CA"/>
    <n v="90504"/>
    <x v="408"/>
    <n v="3"/>
    <n v="1.5"/>
    <n v="1240"/>
    <n v="5274"/>
    <n v="66"/>
    <x v="633"/>
    <x v="715"/>
    <n v="1"/>
    <n v="0"/>
    <n v="0"/>
    <n v="0"/>
    <n v="1"/>
    <n v="0"/>
    <n v="1955"/>
    <n v="9"/>
    <m/>
    <n v="33.863136400000002"/>
    <n v="-118.31580700000001"/>
  </r>
  <r>
    <s v="Single Family Residential"/>
    <s v="18742 Van Ness Ave"/>
    <s v="Torrance"/>
    <x v="4"/>
    <s v="CA"/>
    <n v="90504"/>
    <x v="409"/>
    <n v="4"/>
    <n v="2"/>
    <n v="1829"/>
    <n v="5509"/>
    <n v="62"/>
    <x v="634"/>
    <x v="716"/>
    <n v="1"/>
    <n v="0"/>
    <n v="0"/>
    <n v="0"/>
    <n v="1"/>
    <n v="0"/>
    <n v="1959"/>
    <n v="6"/>
    <m/>
    <n v="33.8602153"/>
    <n v="-118.3174738"/>
  </r>
  <r>
    <s v="Single Family Residential"/>
    <s v="3334 Artesia Blvd"/>
    <s v="Torrance"/>
    <x v="4"/>
    <s v="CA"/>
    <n v="90504"/>
    <x v="410"/>
    <n v="4"/>
    <n v="3.5"/>
    <n v="1976"/>
    <n v="5690"/>
    <n v="71"/>
    <x v="635"/>
    <x v="717"/>
    <n v="1"/>
    <n v="0"/>
    <n v="0"/>
    <n v="0"/>
    <n v="1"/>
    <n v="0"/>
    <n v="1950"/>
    <n v="119"/>
    <m/>
    <n v="33.872596199999997"/>
    <n v="-118.3322002"/>
  </r>
  <r>
    <s v="Single Family Residential"/>
    <s v="3402 Artesia Blvd"/>
    <s v="Torrance"/>
    <x v="4"/>
    <s v="CA"/>
    <n v="90504"/>
    <x v="411"/>
    <n v="2"/>
    <n v="1.5"/>
    <n v="1389"/>
    <n v="5689"/>
    <n v="71"/>
    <x v="636"/>
    <x v="718"/>
    <n v="1"/>
    <n v="0"/>
    <n v="0"/>
    <n v="0"/>
    <n v="1"/>
    <n v="0"/>
    <n v="1950"/>
    <n v="49"/>
    <m/>
    <n v="33.8726202"/>
    <n v="-118.33306779999999"/>
  </r>
  <r>
    <s v="Single Family Residential"/>
    <s v="3642 W 181st St"/>
    <s v="Torrance"/>
    <x v="4"/>
    <s v="CA"/>
    <n v="90504"/>
    <x v="323"/>
    <n v="3"/>
    <n v="2"/>
    <n v="1833"/>
    <n v="5223"/>
    <n v="68"/>
    <x v="637"/>
    <x v="719"/>
    <n v="1"/>
    <n v="0"/>
    <n v="0"/>
    <n v="0"/>
    <n v="1"/>
    <n v="0"/>
    <n v="1953"/>
    <n v="1"/>
    <m/>
    <n v="33.866126600000001"/>
    <n v="-118.33708590000001"/>
  </r>
  <r>
    <s v="Single Family Residential"/>
    <s v="3849 W 170th St"/>
    <s v="Torrance"/>
    <x v="4"/>
    <s v="CA"/>
    <n v="90504"/>
    <x v="385"/>
    <n v="3"/>
    <n v="2"/>
    <n v="1106"/>
    <n v="5480"/>
    <n v="68"/>
    <x v="638"/>
    <x v="720"/>
    <n v="1"/>
    <n v="0"/>
    <n v="0"/>
    <n v="0"/>
    <n v="1"/>
    <n v="0"/>
    <n v="1953"/>
    <n v="5"/>
    <m/>
    <n v="33.876311299999998"/>
    <n v="-118.34092130000001"/>
  </r>
  <r>
    <s v="Single Family Residential"/>
    <s v="3921 Thornburgh Pl"/>
    <s v="Torrance"/>
    <x v="4"/>
    <s v="CA"/>
    <n v="90504"/>
    <x v="102"/>
    <n v="4"/>
    <n v="3"/>
    <n v="1605"/>
    <n v="5549"/>
    <n v="68"/>
    <x v="639"/>
    <x v="721"/>
    <n v="1"/>
    <n v="0"/>
    <n v="0"/>
    <n v="0"/>
    <n v="1"/>
    <n v="0"/>
    <n v="1953"/>
    <n v="7"/>
    <m/>
    <n v="33.8770393"/>
    <n v="-118.3416975"/>
  </r>
  <r>
    <s v="Townhouse"/>
    <s v="18339 Roslin Ave"/>
    <s v="Torrance"/>
    <x v="4"/>
    <s v="CA"/>
    <n v="90504"/>
    <x v="241"/>
    <n v="3"/>
    <n v="3"/>
    <n v="2059"/>
    <n v="6503"/>
    <n v="31"/>
    <x v="640"/>
    <x v="722"/>
    <n v="0"/>
    <n v="0"/>
    <n v="0"/>
    <n v="0"/>
    <n v="1"/>
    <n v="0"/>
    <n v="1990"/>
    <n v="13"/>
    <n v="507.5"/>
    <n v="33.863945000000001"/>
    <n v="-118.350623"/>
  </r>
  <r>
    <s v="Townhouse"/>
    <s v="18419 Van Ness Ave"/>
    <s v="Torrance"/>
    <x v="4"/>
    <s v="CA"/>
    <n v="90504"/>
    <x v="135"/>
    <n v="3"/>
    <n v="2"/>
    <n v="1241"/>
    <n v="217571"/>
    <n v="57"/>
    <x v="641"/>
    <x v="723"/>
    <n v="0"/>
    <n v="0"/>
    <n v="0"/>
    <n v="0"/>
    <n v="1"/>
    <n v="0"/>
    <n v="1964"/>
    <n v="35"/>
    <n v="320"/>
    <n v="33.864637000000002"/>
    <n v="-118.318518"/>
  </r>
  <r>
    <s v="Townhouse"/>
    <s v="4021 W 182nd St Unit D"/>
    <s v="Torrance"/>
    <x v="4"/>
    <s v="CA"/>
    <n v="90504"/>
    <x v="412"/>
    <n v="2"/>
    <n v="3"/>
    <n v="1691"/>
    <n v="25571"/>
    <n v="32"/>
    <x v="642"/>
    <x v="724"/>
    <n v="0"/>
    <n v="0"/>
    <n v="0"/>
    <n v="0"/>
    <n v="1"/>
    <n v="0"/>
    <n v="1989"/>
    <n v="12"/>
    <n v="260"/>
    <n v="33.865827899999999"/>
    <n v="-118.34463839999999"/>
  </r>
  <r>
    <s v="Single Family Residential"/>
    <s v="24210 Park St"/>
    <s v="Torrance"/>
    <x v="4"/>
    <s v="CA"/>
    <n v="90505"/>
    <x v="55"/>
    <n v="3"/>
    <n v="1.5"/>
    <n v="1287"/>
    <n v="2996"/>
    <n v="53"/>
    <x v="643"/>
    <x v="725"/>
    <n v="1"/>
    <n v="0"/>
    <n v="0"/>
    <n v="0"/>
    <n v="1"/>
    <n v="0"/>
    <n v="1968"/>
    <n v="7"/>
    <m/>
    <n v="33.803733000000001"/>
    <n v="-118.349699"/>
  </r>
  <r>
    <s v="Single Family Residential"/>
    <s v="24402 Los Codona Ave"/>
    <s v="Torrance"/>
    <x v="4"/>
    <s v="CA"/>
    <n v="90505"/>
    <x v="413"/>
    <n v="4"/>
    <n v="3.5"/>
    <n v="4168"/>
    <n v="6101"/>
    <n v="35"/>
    <x v="644"/>
    <x v="726"/>
    <n v="1"/>
    <n v="0"/>
    <n v="0"/>
    <n v="0"/>
    <n v="1"/>
    <n v="0"/>
    <n v="1986"/>
    <n v="22"/>
    <m/>
    <n v="33.8018176"/>
    <n v="-118.35315749999999"/>
  </r>
  <r>
    <s v="Single Family Residential"/>
    <s v="24403 Ward St"/>
    <s v="Torrance"/>
    <x v="4"/>
    <s v="CA"/>
    <n v="90505"/>
    <x v="414"/>
    <n v="2"/>
    <n v="1"/>
    <n v="680"/>
    <n v="4317"/>
    <n v="97"/>
    <x v="645"/>
    <x v="727"/>
    <n v="1"/>
    <n v="0"/>
    <n v="0"/>
    <n v="0"/>
    <n v="1"/>
    <n v="0"/>
    <n v="1924"/>
    <n v="243"/>
    <m/>
    <n v="33.801410199999999"/>
    <n v="-118.3490027"/>
  </r>
  <r>
    <s v="Single Family Residential"/>
    <s v="24859 Via Valmonte"/>
    <s v="Torrance"/>
    <x v="4"/>
    <s v="CA"/>
    <n v="90505"/>
    <x v="415"/>
    <n v="3"/>
    <n v="2"/>
    <n v="1760"/>
    <n v="6688"/>
    <n v="53"/>
    <x v="646"/>
    <x v="728"/>
    <n v="1"/>
    <n v="0"/>
    <n v="0"/>
    <n v="0"/>
    <n v="1"/>
    <n v="0"/>
    <n v="1968"/>
    <n v="39"/>
    <m/>
    <n v="33.799501300000003"/>
    <n v="-118.3558511"/>
  </r>
  <r>
    <s v="Single Family Residential"/>
    <s v="2521 Highcliff Dr"/>
    <s v="Torrance"/>
    <x v="4"/>
    <s v="CA"/>
    <n v="90505"/>
    <x v="76"/>
    <n v="3"/>
    <n v="2"/>
    <n v="1214"/>
    <n v="5523"/>
    <n v="66"/>
    <x v="647"/>
    <x v="729"/>
    <n v="1"/>
    <n v="0"/>
    <n v="0"/>
    <n v="0"/>
    <n v="1"/>
    <n v="0"/>
    <n v="1955"/>
    <n v="1"/>
    <m/>
    <n v="33.785198999999999"/>
    <n v="-118.33471160000001"/>
  </r>
  <r>
    <s v="Single Family Residential"/>
    <s v="26007 Crest Rd"/>
    <s v="Torrance"/>
    <x v="4"/>
    <s v="CA"/>
    <n v="90505"/>
    <x v="416"/>
    <n v="4"/>
    <n v="2"/>
    <n v="2125"/>
    <n v="5113"/>
    <n v="66"/>
    <x v="648"/>
    <x v="730"/>
    <n v="1"/>
    <n v="0"/>
    <n v="0"/>
    <n v="0"/>
    <n v="1"/>
    <n v="0"/>
    <n v="1955"/>
    <n v="5"/>
    <m/>
    <n v="33.785433699999999"/>
    <n v="-118.3345746"/>
  </r>
  <r>
    <s v="Single Family Residential"/>
    <s v="26110 Delos Dr"/>
    <s v="Torrance"/>
    <x v="4"/>
    <s v="CA"/>
    <n v="90505"/>
    <x v="91"/>
    <n v="3"/>
    <n v="2"/>
    <n v="1214"/>
    <n v="7017"/>
    <n v="66"/>
    <x v="649"/>
    <x v="731"/>
    <n v="1"/>
    <n v="0"/>
    <n v="0"/>
    <n v="0"/>
    <n v="1"/>
    <n v="0"/>
    <n v="1955"/>
    <n v="33"/>
    <m/>
    <n v="33.785150600000001"/>
    <n v="-118.3332961"/>
  </r>
  <r>
    <s v="Single Family Residential"/>
    <s v="2663 Grand Summit Rd"/>
    <s v="Torrance"/>
    <x v="4"/>
    <s v="CA"/>
    <n v="90505"/>
    <x v="88"/>
    <n v="4"/>
    <n v="3"/>
    <n v="1951"/>
    <n v="5335"/>
    <n v="67"/>
    <x v="650"/>
    <x v="732"/>
    <n v="1"/>
    <n v="0"/>
    <n v="0"/>
    <n v="0"/>
    <n v="1"/>
    <n v="0"/>
    <n v="1954"/>
    <n v="46"/>
    <m/>
    <n v="33.785507699999997"/>
    <n v="-118.3374968"/>
  </r>
  <r>
    <s v="Single Family Residential"/>
    <s v="4106 Via Lado"/>
    <s v="Torrance"/>
    <x v="4"/>
    <s v="CA"/>
    <n v="90505"/>
    <x v="417"/>
    <n v="3"/>
    <n v="2"/>
    <n v="1516"/>
    <n v="10195"/>
    <n v="63"/>
    <x v="651"/>
    <x v="733"/>
    <n v="1"/>
    <n v="0"/>
    <n v="0"/>
    <n v="0"/>
    <n v="1"/>
    <n v="0"/>
    <n v="1958"/>
    <n v="5"/>
    <m/>
    <n v="33.804036199999999"/>
    <n v="-118.3580882"/>
  </r>
  <r>
    <s v="Single Family Residential"/>
    <s v="4222 Paseo De Las Tortugas"/>
    <s v="Torrance"/>
    <x v="4"/>
    <s v="CA"/>
    <n v="90505"/>
    <x v="418"/>
    <n v="4"/>
    <n v="3"/>
    <n v="3450"/>
    <n v="11781"/>
    <n v="30"/>
    <x v="652"/>
    <x v="734"/>
    <n v="1"/>
    <n v="0"/>
    <n v="0"/>
    <n v="0"/>
    <n v="1"/>
    <n v="0"/>
    <n v="1991"/>
    <n v="7"/>
    <m/>
    <n v="33.802967600000002"/>
    <n v="-118.35996"/>
  </r>
  <r>
    <s v="Single Family Residential"/>
    <s v="5215 Doris Way"/>
    <s v="Torrance"/>
    <x v="4"/>
    <s v="CA"/>
    <n v="90505"/>
    <x v="419"/>
    <n v="2"/>
    <n v="1"/>
    <n v="924"/>
    <n v="7127"/>
    <n v="72"/>
    <x v="653"/>
    <x v="735"/>
    <n v="1"/>
    <n v="0"/>
    <n v="0"/>
    <n v="0"/>
    <n v="1"/>
    <n v="0"/>
    <n v="1949"/>
    <n v="43"/>
    <m/>
    <n v="33.814497099999997"/>
    <n v="-118.3694029"/>
  </r>
  <r>
    <s v="Single Family Residential"/>
    <s v="5327 Clearsite St"/>
    <s v="Torrance"/>
    <x v="4"/>
    <s v="CA"/>
    <n v="90505"/>
    <x v="420"/>
    <n v="3"/>
    <n v="2"/>
    <n v="1395"/>
    <n v="5151"/>
    <n v="69"/>
    <x v="654"/>
    <x v="736"/>
    <n v="1"/>
    <n v="0"/>
    <n v="0"/>
    <n v="0"/>
    <n v="1"/>
    <n v="0"/>
    <n v="1952"/>
    <n v="1"/>
    <m/>
    <n v="33.821070900000002"/>
    <n v="-118.3706427"/>
  </r>
  <r>
    <s v="Townhouse"/>
    <s v="22703 Nadine Cir Unit A"/>
    <s v="Torrance"/>
    <x v="4"/>
    <s v="CA"/>
    <n v="90505"/>
    <x v="421"/>
    <n v="1"/>
    <n v="2"/>
    <n v="950"/>
    <n v="484917"/>
    <n v="58"/>
    <x v="655"/>
    <x v="737"/>
    <n v="0"/>
    <n v="0"/>
    <n v="0"/>
    <n v="0"/>
    <n v="1"/>
    <n v="0"/>
    <n v="1963"/>
    <n v="2"/>
    <n v="430"/>
    <n v="33.822049"/>
    <n v="-118.34361"/>
  </r>
  <r>
    <s v="Townhouse"/>
    <s v="22909 Maple Ave Unit B"/>
    <s v="Torrance"/>
    <x v="4"/>
    <s v="CA"/>
    <n v="90505"/>
    <x v="422"/>
    <n v="2"/>
    <n v="1.5"/>
    <n v="950"/>
    <n v="985852"/>
    <n v="58"/>
    <x v="656"/>
    <x v="738"/>
    <n v="0"/>
    <n v="0"/>
    <n v="0"/>
    <n v="0"/>
    <n v="1"/>
    <n v="0"/>
    <n v="1963"/>
    <n v="75"/>
    <n v="430"/>
    <n v="33.820458000000002"/>
    <n v="-118.34188399999999"/>
  </r>
  <r>
    <s v="Townhouse"/>
    <s v="23930 Los Codona Ave #220"/>
    <s v="Torrance"/>
    <x v="4"/>
    <s v="CA"/>
    <n v="90505"/>
    <x v="289"/>
    <n v="2"/>
    <n v="2"/>
    <n v="990"/>
    <n v="47026"/>
    <n v="51"/>
    <x v="657"/>
    <x v="739"/>
    <n v="0"/>
    <n v="0"/>
    <n v="0"/>
    <n v="0"/>
    <n v="1"/>
    <n v="0"/>
    <n v="1970"/>
    <n v="6"/>
    <n v="369"/>
    <n v="33.807499300000003"/>
    <n v="-118.3522443"/>
  </r>
  <r>
    <s v="Townhouse"/>
    <s v="24410 Crenshaw Blvd #320"/>
    <s v="Torrance"/>
    <x v="4"/>
    <s v="CA"/>
    <n v="90505"/>
    <x v="423"/>
    <n v="1"/>
    <n v="1"/>
    <n v="713"/>
    <n v="99512"/>
    <n v="34"/>
    <x v="658"/>
    <x v="740"/>
    <n v="0"/>
    <n v="0"/>
    <n v="0"/>
    <n v="0"/>
    <n v="1"/>
    <n v="0"/>
    <n v="1987"/>
    <n v="24"/>
    <n v="377"/>
    <n v="33.803461599999999"/>
    <n v="-118.3266979"/>
  </r>
  <r>
    <s v="Townhouse"/>
    <s v="3614-1/2 Newton St"/>
    <s v="Torrance"/>
    <x v="4"/>
    <s v="CA"/>
    <n v="90505"/>
    <x v="424"/>
    <n v="2"/>
    <n v="1.5"/>
    <n v="1247"/>
    <n v="40514"/>
    <n v="47"/>
    <x v="659"/>
    <x v="741"/>
    <n v="0"/>
    <n v="0"/>
    <n v="0"/>
    <n v="0"/>
    <n v="1"/>
    <n v="0"/>
    <n v="1974"/>
    <n v="41"/>
    <n v="390"/>
    <n v="33.798521999999998"/>
    <n v="-118.348339"/>
  </r>
  <r>
    <s v="Single Family Residential"/>
    <s v="1101 Amoroso Pl"/>
    <s v="Venice"/>
    <x v="1"/>
    <s v="CA"/>
    <n v="90291"/>
    <x v="63"/>
    <n v="4"/>
    <n v="4.5"/>
    <n v="3932"/>
    <n v="4332"/>
    <n v="0"/>
    <x v="660"/>
    <x v="742"/>
    <n v="1"/>
    <n v="0"/>
    <n v="0"/>
    <n v="0"/>
    <n v="0"/>
    <n v="1"/>
    <n v="2021"/>
    <n v="46"/>
    <m/>
    <n v="33.998077500000001"/>
    <n v="-118.4546404"/>
  </r>
  <r>
    <s v="Single Family Residential"/>
    <s v="1120 Victoria Ave"/>
    <s v="Venice"/>
    <x v="1"/>
    <s v="CA"/>
    <n v="90291"/>
    <x v="329"/>
    <n v="3"/>
    <n v="2"/>
    <n v="1692"/>
    <n v="5578"/>
    <n v="98"/>
    <x v="661"/>
    <x v="743"/>
    <n v="1"/>
    <n v="0"/>
    <n v="0"/>
    <n v="0"/>
    <n v="0"/>
    <n v="1"/>
    <n v="1923"/>
    <n v="40"/>
    <m/>
    <n v="33.997013099999997"/>
    <n v="-118.4532049"/>
  </r>
  <r>
    <s v="Single Family Residential"/>
    <s v="1125 Marco Pl"/>
    <s v="Venice"/>
    <x v="1"/>
    <s v="CA"/>
    <n v="90291"/>
    <x v="68"/>
    <n v="4"/>
    <n v="5"/>
    <n v="2046"/>
    <n v="4000"/>
    <n v="94"/>
    <x v="662"/>
    <x v="744"/>
    <n v="1"/>
    <n v="0"/>
    <n v="0"/>
    <n v="0"/>
    <n v="0"/>
    <n v="1"/>
    <n v="1927"/>
    <n v="7"/>
    <m/>
    <n v="33.999128599999999"/>
    <n v="-118.45494359999999"/>
  </r>
  <r>
    <s v="Single Family Residential"/>
    <s v="1146 Grant Ave"/>
    <s v="Venice"/>
    <x v="1"/>
    <s v="CA"/>
    <n v="90291"/>
    <x v="425"/>
    <n v="4"/>
    <n v="3.5"/>
    <n v="2486"/>
    <n v="4197"/>
    <n v="92"/>
    <x v="663"/>
    <x v="745"/>
    <n v="1"/>
    <n v="0"/>
    <n v="0"/>
    <n v="0"/>
    <n v="0"/>
    <n v="1"/>
    <n v="1929"/>
    <n v="32"/>
    <m/>
    <n v="33.990934899999999"/>
    <n v="-118.4494023"/>
  </r>
  <r>
    <s v="Single Family Residential"/>
    <s v="120 Wavecrest Ave"/>
    <s v="Venice"/>
    <x v="1"/>
    <s v="CA"/>
    <n v="90291"/>
    <x v="1"/>
    <n v="3"/>
    <n v="3"/>
    <n v="2015"/>
    <n v="2250"/>
    <n v="108"/>
    <x v="664"/>
    <x v="746"/>
    <n v="1"/>
    <n v="0"/>
    <n v="0"/>
    <n v="0"/>
    <n v="0"/>
    <n v="1"/>
    <n v="1913"/>
    <n v="14"/>
    <m/>
    <n v="33.980735426696953"/>
    <n v="-118.4739405"/>
  </r>
  <r>
    <s v="Single Family Residential"/>
    <s v="1233 Vienna Way"/>
    <s v="Venice"/>
    <x v="1"/>
    <s v="CA"/>
    <n v="90291"/>
    <x v="426"/>
    <n v="4"/>
    <n v="4"/>
    <n v="8002"/>
    <n v="10893"/>
    <n v="7"/>
    <x v="665"/>
    <x v="747"/>
    <n v="1"/>
    <n v="0"/>
    <n v="0"/>
    <n v="0"/>
    <n v="0"/>
    <n v="1"/>
    <n v="2014"/>
    <n v="16"/>
    <m/>
    <n v="34.000691500000002"/>
    <n v="-118.4541787"/>
  </r>
  <r>
    <s v="Single Family Residential"/>
    <s v="1365 Appleton Way"/>
    <s v="Venice"/>
    <x v="1"/>
    <s v="CA"/>
    <n v="90291"/>
    <x v="427"/>
    <n v="5"/>
    <n v="5"/>
    <n v="5048"/>
    <n v="10891"/>
    <n v="7"/>
    <x v="666"/>
    <x v="748"/>
    <n v="1"/>
    <n v="0"/>
    <n v="0"/>
    <n v="0"/>
    <n v="0"/>
    <n v="1"/>
    <n v="2014"/>
    <n v="53"/>
    <m/>
    <n v="34.005079500000001"/>
    <n v="-118.4535376"/>
  </r>
  <r>
    <s v="Single Family Residential"/>
    <s v="1371 Palms Blvd"/>
    <s v="Venice"/>
    <x v="1"/>
    <s v="CA"/>
    <n v="90291"/>
    <x v="26"/>
    <n v="4"/>
    <n v="4.5"/>
    <n v="4331"/>
    <n v="8158"/>
    <n v="2"/>
    <x v="667"/>
    <x v="749"/>
    <n v="1"/>
    <n v="0"/>
    <n v="0"/>
    <n v="0"/>
    <n v="0"/>
    <n v="1"/>
    <n v="2019"/>
    <n v="46"/>
    <m/>
    <n v="34.003212599999998"/>
    <n v="-118.4519288"/>
  </r>
  <r>
    <s v="Single Family Residential"/>
    <s v="1902 Penmar Ave"/>
    <s v="Venice"/>
    <x v="1"/>
    <s v="CA"/>
    <n v="90291"/>
    <x v="428"/>
    <n v="4"/>
    <n v="4.5"/>
    <n v="3154"/>
    <n v="2849"/>
    <n v="0"/>
    <x v="668"/>
    <x v="750"/>
    <n v="1"/>
    <n v="0"/>
    <n v="0"/>
    <n v="0"/>
    <n v="0"/>
    <n v="1"/>
    <n v="2021"/>
    <n v="20"/>
    <m/>
    <n v="34.000869799999997"/>
    <n v="-118.4555395"/>
  </r>
  <r>
    <s v="Single Family Residential"/>
    <s v="21 29th Ave"/>
    <s v="Venice"/>
    <x v="1"/>
    <s v="CA"/>
    <n v="90291"/>
    <x v="29"/>
    <n v="4"/>
    <n v="5"/>
    <n v="3614"/>
    <n v="2641"/>
    <n v="0"/>
    <x v="669"/>
    <x v="751"/>
    <n v="1"/>
    <n v="0"/>
    <n v="0"/>
    <n v="0"/>
    <n v="0"/>
    <n v="1"/>
    <n v="2021"/>
    <n v="38"/>
    <m/>
    <n v="33.980502999999999"/>
    <n v="-118.4672791"/>
  </r>
  <r>
    <s v="Single Family Residential"/>
    <s v="213 Horizon Ave"/>
    <s v="Venice"/>
    <x v="1"/>
    <s v="CA"/>
    <n v="90291"/>
    <x v="429"/>
    <n v="4"/>
    <n v="4"/>
    <n v="3800"/>
    <n v="3061"/>
    <n v="2"/>
    <x v="670"/>
    <x v="752"/>
    <n v="1"/>
    <n v="0"/>
    <n v="0"/>
    <n v="0"/>
    <n v="0"/>
    <n v="1"/>
    <n v="2019"/>
    <n v="52"/>
    <m/>
    <n v="33.989809600000001"/>
    <n v="-118.4716633"/>
  </r>
  <r>
    <s v="Single Family Residential"/>
    <s v="219 Howland Canal"/>
    <s v="Venice"/>
    <x v="1"/>
    <s v="CA"/>
    <n v="90291"/>
    <x v="261"/>
    <n v="3"/>
    <n v="2.5"/>
    <n v="2354"/>
    <n v="2852"/>
    <n v="44"/>
    <x v="671"/>
    <x v="753"/>
    <n v="1"/>
    <n v="0"/>
    <n v="0"/>
    <n v="0"/>
    <n v="0"/>
    <n v="1"/>
    <n v="1977"/>
    <n v="33"/>
    <m/>
    <n v="33.983700399999996"/>
    <n v="-118.466883"/>
  </r>
  <r>
    <s v="Single Family Residential"/>
    <s v="2214 Glyndon Ave"/>
    <s v="Venice"/>
    <x v="1"/>
    <s v="CA"/>
    <n v="90291"/>
    <x v="361"/>
    <n v="4"/>
    <n v="3.5"/>
    <n v="1859"/>
    <n v="5657"/>
    <n v="94"/>
    <x v="672"/>
    <x v="754"/>
    <n v="1"/>
    <n v="0"/>
    <n v="0"/>
    <n v="0"/>
    <n v="0"/>
    <n v="1"/>
    <n v="1927"/>
    <n v="59"/>
    <m/>
    <n v="33.9982434"/>
    <n v="-118.4506954"/>
  </r>
  <r>
    <s v="Single Family Residential"/>
    <s v="230 Linnie Canal"/>
    <s v="Venice"/>
    <x v="1"/>
    <s v="CA"/>
    <n v="90291"/>
    <x v="334"/>
    <n v="6"/>
    <n v="8"/>
    <n v="3841"/>
    <n v="2849"/>
    <n v="8"/>
    <x v="673"/>
    <x v="755"/>
    <n v="1"/>
    <n v="0"/>
    <n v="0"/>
    <n v="0"/>
    <n v="0"/>
    <n v="1"/>
    <n v="2013"/>
    <n v="4"/>
    <m/>
    <n v="33.984102399999998"/>
    <n v="-118.4668546"/>
  </r>
  <r>
    <s v="Single Family Residential"/>
    <s v="241 Carroll Canal"/>
    <s v="Venice"/>
    <x v="1"/>
    <s v="CA"/>
    <n v="90291"/>
    <x v="63"/>
    <n v="5"/>
    <n v="4"/>
    <n v="3467"/>
    <n v="3197"/>
    <n v="45"/>
    <x v="674"/>
    <x v="756"/>
    <n v="1"/>
    <n v="0"/>
    <n v="0"/>
    <n v="0"/>
    <n v="0"/>
    <n v="1"/>
    <n v="1976"/>
    <n v="7"/>
    <m/>
    <n v="33.985302300000001"/>
    <n v="-118.4674036"/>
  </r>
  <r>
    <s v="Single Family Residential"/>
    <s v="2412 Bryan Ave"/>
    <s v="Venice"/>
    <x v="1"/>
    <s v="CA"/>
    <n v="90291"/>
    <x v="60"/>
    <n v="4"/>
    <n v="3"/>
    <n v="2613"/>
    <n v="3900"/>
    <n v="0"/>
    <x v="675"/>
    <x v="757"/>
    <n v="1"/>
    <n v="0"/>
    <n v="0"/>
    <n v="0"/>
    <n v="0"/>
    <n v="1"/>
    <n v="2021"/>
    <n v="59"/>
    <m/>
    <n v="33.986224499999999"/>
    <n v="-118.4568288"/>
  </r>
  <r>
    <s v="Single Family Residential"/>
    <s v="2818 Clune Ave"/>
    <s v="Venice"/>
    <x v="1"/>
    <s v="CA"/>
    <n v="90291"/>
    <x v="430"/>
    <n v="2"/>
    <n v="1"/>
    <n v="865"/>
    <n v="5155"/>
    <n v="82"/>
    <x v="676"/>
    <x v="758"/>
    <n v="1"/>
    <n v="0"/>
    <n v="0"/>
    <n v="0"/>
    <n v="0"/>
    <n v="1"/>
    <n v="1939"/>
    <n v="53"/>
    <m/>
    <n v="33.982883399999999"/>
    <n v="-118.46359080000001"/>
  </r>
  <r>
    <s v="Single Family Residential"/>
    <s v="3001 Grand Canal"/>
    <s v="Venice"/>
    <x v="1"/>
    <s v="CA"/>
    <n v="90291"/>
    <x v="431"/>
    <n v="4"/>
    <n v="3"/>
    <n v="2901"/>
    <n v="3698"/>
    <n v="44"/>
    <x v="677"/>
    <x v="759"/>
    <n v="1"/>
    <n v="0"/>
    <n v="0"/>
    <n v="0"/>
    <n v="0"/>
    <n v="1"/>
    <n v="1977"/>
    <n v="59"/>
    <m/>
    <n v="33.980640000000001"/>
    <n v="-118.46548989999999"/>
  </r>
  <r>
    <s v="Single Family Residential"/>
    <s v="319 Windward Ave"/>
    <s v="Venice"/>
    <x v="1"/>
    <s v="CA"/>
    <n v="90291"/>
    <x v="432"/>
    <n v="2"/>
    <n v="1"/>
    <n v="962"/>
    <n v="2865"/>
    <n v="101"/>
    <x v="678"/>
    <x v="760"/>
    <n v="1"/>
    <n v="0"/>
    <n v="0"/>
    <n v="0"/>
    <n v="0"/>
    <n v="1"/>
    <n v="1920"/>
    <n v="5"/>
    <m/>
    <n v="33.989793599999999"/>
    <n v="-118.46883680000001"/>
  </r>
  <r>
    <s v="Single Family Residential"/>
    <s v="330 Venice Way"/>
    <s v="Venice"/>
    <x v="1"/>
    <s v="CA"/>
    <n v="90291"/>
    <x v="74"/>
    <n v="3"/>
    <n v="3"/>
    <n v="1552"/>
    <n v="2285"/>
    <n v="69"/>
    <x v="679"/>
    <x v="761"/>
    <n v="1"/>
    <n v="0"/>
    <n v="0"/>
    <n v="0"/>
    <n v="0"/>
    <n v="1"/>
    <n v="1952"/>
    <n v="25"/>
    <m/>
    <n v="33.987164999999997"/>
    <n v="-118.46873600000001"/>
  </r>
  <r>
    <s v="Single Family Residential"/>
    <s v="404 Linnie Canal"/>
    <s v="Venice"/>
    <x v="1"/>
    <s v="CA"/>
    <n v="90291"/>
    <x v="117"/>
    <n v="2"/>
    <n v="1"/>
    <n v="1728.5"/>
    <n v="2849"/>
    <n v="73"/>
    <x v="680"/>
    <x v="762"/>
    <n v="1"/>
    <n v="0"/>
    <n v="0"/>
    <n v="0"/>
    <n v="0"/>
    <n v="1"/>
    <n v="1948"/>
    <n v="3"/>
    <m/>
    <n v="33.984478899999999"/>
    <n v="-118.4662366"/>
  </r>
  <r>
    <s v="Single Family Residential"/>
    <s v="405 Sherman Canal"/>
    <s v="Venice"/>
    <x v="1"/>
    <s v="CA"/>
    <n v="90291"/>
    <x v="429"/>
    <n v="4"/>
    <n v="3.5"/>
    <n v="3936"/>
    <n v="2850"/>
    <n v="21"/>
    <x v="681"/>
    <x v="763"/>
    <n v="1"/>
    <n v="0"/>
    <n v="0"/>
    <n v="0"/>
    <n v="0"/>
    <n v="1"/>
    <n v="2000"/>
    <n v="49"/>
    <m/>
    <n v="33.983632900000003"/>
    <n v="-118.4653854"/>
  </r>
  <r>
    <s v="Single Family Residential"/>
    <s v="408 Linnie Canal"/>
    <s v="Venice"/>
    <x v="1"/>
    <s v="CA"/>
    <n v="90291"/>
    <x v="117"/>
    <n v="2"/>
    <n v="1"/>
    <n v="1728.5"/>
    <n v="2849"/>
    <n v="97"/>
    <x v="682"/>
    <x v="762"/>
    <n v="1"/>
    <n v="0"/>
    <n v="0"/>
    <n v="0"/>
    <n v="0"/>
    <n v="1"/>
    <n v="1924"/>
    <n v="3"/>
    <m/>
    <n v="33.984586"/>
    <n v="-118.46620849999999"/>
  </r>
  <r>
    <s v="Single Family Residential"/>
    <s v="447 Carroll Canal"/>
    <s v="Venice"/>
    <x v="1"/>
    <s v="CA"/>
    <n v="90291"/>
    <x v="62"/>
    <n v="2"/>
    <n v="3"/>
    <n v="2024"/>
    <n v="2400"/>
    <n v="12"/>
    <x v="683"/>
    <x v="764"/>
    <n v="1"/>
    <n v="0"/>
    <n v="0"/>
    <n v="0"/>
    <n v="0"/>
    <n v="1"/>
    <n v="2009"/>
    <n v="35"/>
    <m/>
    <n v="33.986201700000002"/>
    <n v="-118.4659113"/>
  </r>
  <r>
    <s v="Single Family Residential"/>
    <s v="47 Clubhouse Ave"/>
    <s v="Venice"/>
    <x v="1"/>
    <s v="CA"/>
    <n v="90291"/>
    <x v="248"/>
    <n v="4"/>
    <n v="5.5"/>
    <n v="2930"/>
    <n v="3085"/>
    <n v="114"/>
    <x v="684"/>
    <x v="765"/>
    <n v="1"/>
    <n v="0"/>
    <n v="0"/>
    <n v="0"/>
    <n v="0"/>
    <n v="1"/>
    <n v="1907"/>
    <n v="9"/>
    <m/>
    <n v="33.989986399999999"/>
    <n v="-118.4742686"/>
  </r>
  <r>
    <s v="Single Family Residential"/>
    <s v="518 Santa Clara Ave"/>
    <s v="Venice"/>
    <x v="1"/>
    <s v="CA"/>
    <n v="90291"/>
    <x v="433"/>
    <n v="5"/>
    <n v="6"/>
    <n v="5011"/>
    <n v="5200"/>
    <n v="6"/>
    <x v="685"/>
    <x v="766"/>
    <n v="1"/>
    <n v="0"/>
    <n v="0"/>
    <n v="0"/>
    <n v="0"/>
    <n v="1"/>
    <n v="2015"/>
    <n v="18"/>
    <m/>
    <n v="33.991838799999996"/>
    <n v="-118.4670778"/>
  </r>
  <r>
    <s v="Single Family Residential"/>
    <s v="543 Rialto Ave"/>
    <s v="Venice"/>
    <x v="1"/>
    <s v="CA"/>
    <n v="90291"/>
    <x v="426"/>
    <n v="3"/>
    <n v="2.5"/>
    <n v="2577"/>
    <n v="2398"/>
    <n v="16"/>
    <x v="686"/>
    <x v="767"/>
    <n v="1"/>
    <n v="0"/>
    <n v="0"/>
    <n v="0"/>
    <n v="0"/>
    <n v="1"/>
    <n v="2005"/>
    <n v="40"/>
    <m/>
    <n v="33.989373800000003"/>
    <n v="-118.465887"/>
  </r>
  <r>
    <s v="Single Family Residential"/>
    <s v="628 Indiana Ave"/>
    <s v="Venice"/>
    <x v="1"/>
    <s v="CA"/>
    <n v="90291"/>
    <x v="293"/>
    <n v="5"/>
    <n v="2"/>
    <n v="2009"/>
    <n v="5280"/>
    <n v="69"/>
    <x v="687"/>
    <x v="768"/>
    <n v="1"/>
    <n v="0"/>
    <n v="0"/>
    <n v="0"/>
    <n v="0"/>
    <n v="1"/>
    <n v="1952"/>
    <n v="28"/>
    <m/>
    <n v="33.996446300000002"/>
    <n v="-118.4683529"/>
  </r>
  <r>
    <s v="Single Family Residential"/>
    <s v="632 Brooks Ave"/>
    <s v="Venice"/>
    <x v="1"/>
    <s v="CA"/>
    <n v="90291"/>
    <x v="4"/>
    <n v="5"/>
    <n v="4.5"/>
    <n v="3500"/>
    <n v="5194"/>
    <n v="4"/>
    <x v="688"/>
    <x v="769"/>
    <n v="1"/>
    <n v="0"/>
    <n v="0"/>
    <n v="0"/>
    <n v="0"/>
    <n v="1"/>
    <n v="2017"/>
    <n v="11"/>
    <m/>
    <n v="33.9957128"/>
    <n v="-118.46775599999999"/>
  </r>
  <r>
    <s v="Single Family Residential"/>
    <s v="639 Mildred Ave"/>
    <s v="Venice"/>
    <x v="1"/>
    <s v="CA"/>
    <n v="90291"/>
    <x v="434"/>
    <n v="3"/>
    <n v="3.5"/>
    <n v="2319"/>
    <n v="2001"/>
    <n v="6"/>
    <x v="689"/>
    <x v="770"/>
    <n v="1"/>
    <n v="0"/>
    <n v="0"/>
    <n v="0"/>
    <n v="0"/>
    <n v="1"/>
    <n v="2015"/>
    <n v="45"/>
    <m/>
    <n v="33.9873549"/>
    <n v="-118.4621935"/>
  </r>
  <r>
    <s v="Single Family Residential"/>
    <s v="667 Vernon Ave"/>
    <s v="Venice"/>
    <x v="1"/>
    <s v="CA"/>
    <n v="90291"/>
    <x v="435"/>
    <n v="3"/>
    <n v="2.5"/>
    <n v="1202"/>
    <n v="3981"/>
    <n v="69"/>
    <x v="690"/>
    <x v="771"/>
    <n v="1"/>
    <n v="0"/>
    <n v="0"/>
    <n v="0"/>
    <n v="0"/>
    <n v="1"/>
    <n v="1952"/>
    <n v="32"/>
    <m/>
    <n v="33.998208400000003"/>
    <n v="-118.4678464"/>
  </r>
  <r>
    <s v="Single Family Residential"/>
    <s v="668 Marr St"/>
    <s v="Venice"/>
    <x v="1"/>
    <s v="CA"/>
    <n v="90291"/>
    <x v="436"/>
    <n v="2"/>
    <n v="1"/>
    <n v="798"/>
    <n v="2864"/>
    <n v="68"/>
    <x v="691"/>
    <x v="772"/>
    <n v="1"/>
    <n v="0"/>
    <n v="0"/>
    <n v="0"/>
    <n v="0"/>
    <n v="1"/>
    <n v="1953"/>
    <n v="2"/>
    <m/>
    <n v="33.987451999999998"/>
    <n v="-118.45573779999999"/>
  </r>
  <r>
    <s v="Single Family Residential"/>
    <s v="739 California Ave"/>
    <s v="Venice"/>
    <x v="1"/>
    <s v="CA"/>
    <n v="90291"/>
    <x v="1"/>
    <n v="4"/>
    <n v="3.5"/>
    <n v="3112"/>
    <n v="2930"/>
    <n v="7"/>
    <x v="692"/>
    <x v="773"/>
    <n v="1"/>
    <n v="0"/>
    <n v="0"/>
    <n v="0"/>
    <n v="0"/>
    <n v="1"/>
    <n v="2014"/>
    <n v="48"/>
    <m/>
    <n v="33.994141900000002"/>
    <n v="-118.463836"/>
  </r>
  <r>
    <s v="Single Family Residential"/>
    <s v="750 California Ave"/>
    <s v="Venice"/>
    <x v="1"/>
    <s v="CA"/>
    <n v="90291"/>
    <x v="336"/>
    <n v="4"/>
    <n v="4"/>
    <n v="3257"/>
    <n v="2939"/>
    <n v="5"/>
    <x v="693"/>
    <x v="774"/>
    <n v="1"/>
    <n v="0"/>
    <n v="0"/>
    <n v="0"/>
    <n v="0"/>
    <n v="1"/>
    <n v="2016"/>
    <n v="42"/>
    <m/>
    <n v="33.994128000000003"/>
    <n v="-118.463264"/>
  </r>
  <r>
    <s v="Single Family Residential"/>
    <s v="751 California Ct"/>
    <s v="Venice"/>
    <x v="1"/>
    <s v="CA"/>
    <n v="90291"/>
    <x v="356"/>
    <n v="3"/>
    <n v="3.5"/>
    <n v="2353"/>
    <n v="2161"/>
    <n v="5"/>
    <x v="694"/>
    <x v="775"/>
    <n v="1"/>
    <n v="0"/>
    <n v="0"/>
    <n v="0"/>
    <n v="0"/>
    <n v="1"/>
    <n v="2016"/>
    <n v="42"/>
    <m/>
    <n v="33.994007799999999"/>
    <n v="-118.462954"/>
  </r>
  <r>
    <s v="Single Family Residential"/>
    <s v="804 Boccaccio Ave"/>
    <s v="Venice"/>
    <x v="1"/>
    <s v="CA"/>
    <n v="90291"/>
    <x v="437"/>
    <n v="2"/>
    <n v="2"/>
    <n v="1382"/>
    <n v="3622"/>
    <n v="98"/>
    <x v="695"/>
    <x v="776"/>
    <n v="1"/>
    <n v="0"/>
    <n v="0"/>
    <n v="0"/>
    <n v="0"/>
    <n v="1"/>
    <n v="1923"/>
    <n v="13"/>
    <m/>
    <n v="33.991017999999997"/>
    <n v="-118.4562506"/>
  </r>
  <r>
    <s v="Single Family Residential"/>
    <s v="817 Brooks Ave"/>
    <s v="Venice"/>
    <x v="1"/>
    <s v="CA"/>
    <n v="90291"/>
    <x v="438"/>
    <n v="3"/>
    <n v="2"/>
    <n v="1285"/>
    <n v="5062"/>
    <n v="72"/>
    <x v="696"/>
    <x v="777"/>
    <n v="1"/>
    <n v="0"/>
    <n v="0"/>
    <n v="0"/>
    <n v="0"/>
    <n v="1"/>
    <n v="1949"/>
    <n v="17"/>
    <m/>
    <n v="33.998110500000003"/>
    <n v="-118.4640742"/>
  </r>
  <r>
    <s v="Single Family Residential"/>
    <s v="835 Brooks Ave"/>
    <s v="Venice"/>
    <x v="1"/>
    <s v="CA"/>
    <n v="90291"/>
    <x v="439"/>
    <n v="5"/>
    <n v="4"/>
    <n v="2880"/>
    <n v="5650"/>
    <n v="93"/>
    <x v="697"/>
    <x v="778"/>
    <n v="1"/>
    <n v="0"/>
    <n v="0"/>
    <n v="0"/>
    <n v="0"/>
    <n v="1"/>
    <n v="1928"/>
    <n v="58"/>
    <m/>
    <n v="33.998396100000001"/>
    <n v="-118.46361090000001"/>
  </r>
  <r>
    <s v="Single Family Residential"/>
    <s v="899 Commonwealth Ave"/>
    <s v="Venice"/>
    <x v="1"/>
    <s v="CA"/>
    <n v="90291"/>
    <x v="1"/>
    <n v="3"/>
    <n v="3.5"/>
    <n v="2628"/>
    <n v="9551"/>
    <n v="16"/>
    <x v="698"/>
    <x v="779"/>
    <n v="1"/>
    <n v="0"/>
    <n v="0"/>
    <n v="0"/>
    <n v="0"/>
    <n v="1"/>
    <n v="2005"/>
    <n v="27"/>
    <m/>
    <n v="34.004160900000002"/>
    <n v="-118.4666192"/>
  </r>
  <r>
    <s v="Single Family Residential"/>
    <s v="921 Milwood Ave"/>
    <s v="Venice"/>
    <x v="1"/>
    <s v="CA"/>
    <n v="90291"/>
    <x v="90"/>
    <n v="2"/>
    <n v="1"/>
    <n v="864"/>
    <n v="4250"/>
    <n v="98"/>
    <x v="699"/>
    <x v="780"/>
    <n v="1"/>
    <n v="0"/>
    <n v="0"/>
    <n v="0"/>
    <n v="0"/>
    <n v="1"/>
    <n v="1923"/>
    <n v="26"/>
    <m/>
    <n v="33.9966005"/>
    <n v="-118.46091180000001"/>
  </r>
  <r>
    <s v="Townhouse"/>
    <s v="1124 5th Ave"/>
    <s v="Venice"/>
    <x v="1"/>
    <s v="CA"/>
    <n v="90291"/>
    <x v="68"/>
    <n v="2"/>
    <n v="2.5"/>
    <n v="1839"/>
    <n v="10247"/>
    <n v="22"/>
    <x v="700"/>
    <x v="781"/>
    <n v="0"/>
    <n v="0"/>
    <n v="0"/>
    <n v="0"/>
    <n v="0"/>
    <n v="1"/>
    <n v="1999"/>
    <n v="14"/>
    <n v="540"/>
    <n v="33.992380300000001"/>
    <n v="-118.46911830000001"/>
  </r>
  <r>
    <s v="Townhouse"/>
    <s v="1172 Nelrose Ave"/>
    <s v="Venice"/>
    <x v="1"/>
    <s v="CA"/>
    <n v="90291"/>
    <x v="249"/>
    <n v="4"/>
    <n v="2"/>
    <n v="1656"/>
    <n v="6034"/>
    <n v="74"/>
    <x v="701"/>
    <x v="782"/>
    <n v="0"/>
    <n v="0"/>
    <n v="0"/>
    <n v="0"/>
    <n v="0"/>
    <n v="1"/>
    <n v="1947"/>
    <n v="41"/>
    <n v="507.5"/>
    <n v="33.993747900000002"/>
    <n v="-118.45088869999999"/>
  </r>
  <r>
    <s v="Townhouse"/>
    <s v="15 26th Ave #1"/>
    <s v="Venice"/>
    <x v="1"/>
    <s v="CA"/>
    <n v="90291"/>
    <x v="12"/>
    <n v="3"/>
    <n v="3.5"/>
    <n v="2339"/>
    <n v="2590"/>
    <n v="36"/>
    <x v="702"/>
    <x v="783"/>
    <n v="0"/>
    <n v="0"/>
    <n v="0"/>
    <n v="0"/>
    <n v="0"/>
    <n v="1"/>
    <n v="1985"/>
    <n v="31"/>
    <n v="507.5"/>
    <n v="33.982036999999998"/>
    <n v="-118.4688542"/>
  </r>
  <r>
    <s v="Townhouse"/>
    <s v="2100 Abbot Kinney Blvd Unit B"/>
    <s v="Venice"/>
    <x v="1"/>
    <s v="CA"/>
    <n v="90291"/>
    <x v="440"/>
    <n v="2"/>
    <n v="3"/>
    <n v="3138"/>
    <n v="12072"/>
    <n v="98"/>
    <x v="703"/>
    <x v="784"/>
    <n v="0"/>
    <n v="0"/>
    <n v="0"/>
    <n v="0"/>
    <n v="0"/>
    <n v="1"/>
    <n v="1923"/>
    <n v="65"/>
    <n v="600"/>
    <n v="33.988211200000002"/>
    <n v="-118.4596612"/>
  </r>
  <r>
    <s v="Townhouse"/>
    <s v="2100 Abbot Kinney Blvd Unit C"/>
    <s v="Venice"/>
    <x v="1"/>
    <s v="CA"/>
    <n v="90291"/>
    <x v="441"/>
    <n v="2"/>
    <n v="3"/>
    <n v="2867"/>
    <n v="28855"/>
    <n v="98"/>
    <x v="703"/>
    <x v="785"/>
    <n v="0"/>
    <n v="0"/>
    <n v="0"/>
    <n v="0"/>
    <n v="0"/>
    <n v="1"/>
    <n v="1923"/>
    <n v="42"/>
    <n v="600"/>
    <n v="33.988211200000002"/>
    <n v="-118.4596612"/>
  </r>
  <r>
    <s v="Townhouse"/>
    <s v="2437 Walnut Ave"/>
    <s v="Venice"/>
    <x v="1"/>
    <s v="CA"/>
    <n v="90291"/>
    <x v="68"/>
    <n v="3"/>
    <n v="4"/>
    <n v="2181"/>
    <n v="5783"/>
    <n v="6"/>
    <x v="704"/>
    <x v="786"/>
    <n v="0"/>
    <n v="0"/>
    <n v="0"/>
    <n v="0"/>
    <n v="0"/>
    <n v="1"/>
    <n v="2015"/>
    <n v="35"/>
    <n v="329"/>
    <n v="33.994382899999998"/>
    <n v="-118.44949990000001"/>
  </r>
  <r>
    <s v="Townhouse"/>
    <s v="2707 Abbot Kinney Blvd #202"/>
    <s v="Venice"/>
    <x v="1"/>
    <s v="CA"/>
    <n v="90291"/>
    <x v="339"/>
    <n v="2"/>
    <n v="2"/>
    <n v="1133"/>
    <n v="12072"/>
    <n v="37"/>
    <x v="705"/>
    <x v="787"/>
    <n v="0"/>
    <n v="0"/>
    <n v="0"/>
    <n v="0"/>
    <n v="0"/>
    <n v="1"/>
    <n v="1984"/>
    <n v="64"/>
    <n v="435"/>
    <n v="33.988187000000003"/>
    <n v="-118.454233"/>
  </r>
  <r>
    <s v="Townhouse"/>
    <s v="41 Sunset Ave #103"/>
    <s v="Venice"/>
    <x v="1"/>
    <s v="CA"/>
    <n v="90291"/>
    <x v="279"/>
    <n v="2"/>
    <n v="2"/>
    <n v="1127"/>
    <n v="7343"/>
    <n v="41"/>
    <x v="706"/>
    <x v="788"/>
    <n v="0"/>
    <n v="0"/>
    <n v="0"/>
    <n v="0"/>
    <n v="0"/>
    <n v="1"/>
    <n v="1980"/>
    <n v="10"/>
    <n v="575"/>
    <n v="33.993598300000002"/>
    <n v="-118.4775834"/>
  </r>
  <r>
    <s v="Townhouse"/>
    <s v="512 Brooks Ave #3"/>
    <s v="Venice"/>
    <x v="1"/>
    <s v="CA"/>
    <n v="90291"/>
    <x v="41"/>
    <n v="3"/>
    <n v="2.5"/>
    <n v="2356"/>
    <n v="12072"/>
    <n v="13"/>
    <x v="707"/>
    <x v="410"/>
    <n v="0"/>
    <n v="0"/>
    <n v="0"/>
    <n v="0"/>
    <n v="0"/>
    <n v="1"/>
    <n v="2008"/>
    <n v="35"/>
    <n v="880"/>
    <n v="33.994377700000001"/>
    <n v="-118.47143729969592"/>
  </r>
  <r>
    <s v="Townhouse"/>
    <s v="550 Vernon Ave Unit A"/>
    <s v="Venice"/>
    <x v="1"/>
    <s v="CA"/>
    <n v="90291"/>
    <x v="36"/>
    <n v="4"/>
    <n v="3"/>
    <n v="1920"/>
    <n v="5110"/>
    <n v="16"/>
    <x v="708"/>
    <x v="789"/>
    <n v="0"/>
    <n v="0"/>
    <n v="0"/>
    <n v="0"/>
    <n v="0"/>
    <n v="1"/>
    <n v="2005"/>
    <n v="49"/>
    <n v="500"/>
    <n v="33.996381599999999"/>
    <n v="-118.4703603"/>
  </r>
  <r>
    <s v="Townhouse"/>
    <s v="615 Hampton Dr Unit C304"/>
    <s v="Venice"/>
    <x v="1"/>
    <s v="CA"/>
    <n v="90291"/>
    <x v="442"/>
    <n v="2"/>
    <n v="2"/>
    <n v="1737"/>
    <n v="14223"/>
    <n v="17"/>
    <x v="709"/>
    <x v="790"/>
    <n v="0"/>
    <n v="0"/>
    <n v="0"/>
    <n v="0"/>
    <n v="0"/>
    <n v="1"/>
    <n v="2004"/>
    <n v="17"/>
    <n v="525"/>
    <n v="33.994230899999998"/>
    <n v="-118.475038"/>
  </r>
  <r>
    <s v="Townhouse"/>
    <s v="691 Mildred Ave #1"/>
    <s v="Venice"/>
    <x v="1"/>
    <s v="CA"/>
    <n v="90291"/>
    <x v="67"/>
    <n v="3"/>
    <n v="2.5"/>
    <n v="2360"/>
    <n v="5280"/>
    <n v="21"/>
    <x v="710"/>
    <x v="791"/>
    <n v="0"/>
    <n v="0"/>
    <n v="0"/>
    <n v="0"/>
    <n v="0"/>
    <n v="1"/>
    <n v="2000"/>
    <n v="50"/>
    <n v="300"/>
    <n v="33.987482499999999"/>
    <n v="-118.4597753"/>
  </r>
  <r>
    <s v="Townhouse"/>
    <s v="815 Hampton Dr #9"/>
    <s v="Venice"/>
    <x v="1"/>
    <s v="CA"/>
    <n v="90291"/>
    <x v="443"/>
    <n v="1"/>
    <n v="2"/>
    <n v="1720"/>
    <n v="12072"/>
    <n v="13"/>
    <x v="711"/>
    <x v="792"/>
    <n v="0"/>
    <n v="0"/>
    <n v="0"/>
    <n v="0"/>
    <n v="0"/>
    <n v="1"/>
    <n v="2008"/>
    <n v="60"/>
    <n v="694"/>
    <n v="33.993115099999997"/>
    <n v="-118.47405759999999"/>
  </r>
  <r>
    <s v="Single Family Residential"/>
    <s v="5502 Pacific Ave"/>
    <s v="Venice"/>
    <x v="1"/>
    <s v="CA"/>
    <n v="90292"/>
    <x v="444"/>
    <n v="4"/>
    <n v="5"/>
    <n v="5400"/>
    <n v="3865"/>
    <n v="30"/>
    <x v="712"/>
    <x v="343"/>
    <n v="1"/>
    <n v="0"/>
    <n v="0"/>
    <n v="0"/>
    <n v="0"/>
    <n v="1"/>
    <n v="1991"/>
    <n v="28"/>
    <m/>
    <n v="33.9665453"/>
    <n v="-118.45553200000001"/>
  </r>
  <r>
    <s v="Single Family Residential"/>
    <s v="740 Howard St"/>
    <s v="Venice"/>
    <x v="1"/>
    <s v="CA"/>
    <n v="90292"/>
    <x v="74"/>
    <n v="3"/>
    <n v="2.5"/>
    <n v="2001"/>
    <n v="3000"/>
    <n v="54"/>
    <x v="713"/>
    <x v="793"/>
    <n v="1"/>
    <n v="0"/>
    <n v="0"/>
    <n v="0"/>
    <n v="0"/>
    <n v="1"/>
    <n v="1967"/>
    <n v="32"/>
    <m/>
    <n v="33.9867773"/>
    <n v="-118.4522556"/>
  </r>
  <r>
    <s v="Single Family Residential"/>
    <s v="828 Dickson St"/>
    <s v="Venice"/>
    <x v="1"/>
    <s v="CA"/>
    <n v="90292"/>
    <x v="303"/>
    <n v="3"/>
    <n v="3"/>
    <n v="2898"/>
    <n v="3811"/>
    <n v="44"/>
    <x v="714"/>
    <x v="794"/>
    <n v="1"/>
    <n v="0"/>
    <n v="0"/>
    <n v="0"/>
    <n v="0"/>
    <n v="1"/>
    <n v="1977"/>
    <n v="3"/>
    <m/>
    <n v="33.986420000000003"/>
    <n v="-118.451106"/>
  </r>
  <r>
    <s v="Single Family Residential"/>
    <s v="9015 Elevado St"/>
    <s v="West Hollywood"/>
    <x v="3"/>
    <s v="CA"/>
    <n v="90069"/>
    <x v="356"/>
    <n v="4"/>
    <n v="3"/>
    <n v="2312"/>
    <n v="4555"/>
    <n v="67"/>
    <x v="715"/>
    <x v="795"/>
    <n v="1"/>
    <n v="1"/>
    <n v="0"/>
    <n v="0"/>
    <n v="0"/>
    <n v="0"/>
    <n v="1954"/>
    <n v="131"/>
    <m/>
    <n v="34.085168000000003"/>
    <n v="-118.3878066"/>
  </r>
  <r>
    <s v="Townhouse"/>
    <s v="1033 Carol Dr #305"/>
    <s v="West Hollywood"/>
    <x v="3"/>
    <s v="CA"/>
    <n v="90069"/>
    <x v="119"/>
    <n v="2"/>
    <n v="2.5"/>
    <n v="1451"/>
    <n v="37263"/>
    <n v="46"/>
    <x v="716"/>
    <x v="796"/>
    <n v="0"/>
    <n v="1"/>
    <n v="0"/>
    <n v="0"/>
    <n v="0"/>
    <n v="0"/>
    <n v="1975"/>
    <n v="39"/>
    <n v="1095"/>
    <n v="34.089939999999999"/>
    <n v="-118.3914126"/>
  </r>
  <r>
    <s v="Townhouse"/>
    <s v="1033 Carol Dr Unit T6"/>
    <s v="West Hollywood"/>
    <x v="3"/>
    <s v="CA"/>
    <n v="90069"/>
    <x v="75"/>
    <n v="2"/>
    <n v="2.5"/>
    <n v="1579"/>
    <n v="37263"/>
    <n v="46"/>
    <x v="716"/>
    <x v="797"/>
    <n v="0"/>
    <n v="1"/>
    <n v="0"/>
    <n v="0"/>
    <n v="0"/>
    <n v="0"/>
    <n v="1975"/>
    <n v="49"/>
    <n v="1095"/>
    <n v="34.089939999999999"/>
    <n v="-118.3914126"/>
  </r>
  <r>
    <s v="Townhouse"/>
    <s v="818 N Doheny Dr Ph 1404"/>
    <s v="West Hollywood"/>
    <x v="3"/>
    <s v="CA"/>
    <n v="90069"/>
    <x v="345"/>
    <n v="2"/>
    <n v="2"/>
    <n v="1728.5"/>
    <n v="28148"/>
    <n v="58"/>
    <x v="717"/>
    <x v="798"/>
    <n v="0"/>
    <n v="1"/>
    <n v="0"/>
    <n v="0"/>
    <n v="0"/>
    <n v="0"/>
    <n v="1963"/>
    <n v="69"/>
    <n v="2566"/>
    <n v="34.085404099999998"/>
    <n v="-118.3893357"/>
  </r>
  <r>
    <s v="Townhouse"/>
    <s v="838 N Doheny Dr #101"/>
    <s v="West Hollywood"/>
    <x v="3"/>
    <s v="CA"/>
    <n v="90069"/>
    <x v="313"/>
    <n v="1"/>
    <n v="1"/>
    <n v="523"/>
    <n v="23165"/>
    <n v="60"/>
    <x v="718"/>
    <x v="799"/>
    <n v="0"/>
    <n v="1"/>
    <n v="0"/>
    <n v="0"/>
    <n v="0"/>
    <n v="0"/>
    <n v="1961"/>
    <n v="53"/>
    <n v="585"/>
    <n v="34.085757999999998"/>
    <n v="-118.38951830000001"/>
  </r>
  <r>
    <s v="Townhouse"/>
    <s v="838 N Doheny Dr Unit PHB"/>
    <s v="West Hollywood"/>
    <x v="3"/>
    <s v="CA"/>
    <n v="90069"/>
    <x v="269"/>
    <n v="4"/>
    <n v="5.5"/>
    <n v="2914"/>
    <n v="23165"/>
    <n v="60"/>
    <x v="718"/>
    <x v="800"/>
    <n v="0"/>
    <n v="1"/>
    <n v="0"/>
    <n v="0"/>
    <n v="0"/>
    <n v="0"/>
    <n v="1961"/>
    <n v="22"/>
    <n v="3249"/>
    <n v="34.085757999999998"/>
    <n v="-118.38951830000001"/>
  </r>
  <r>
    <s v="Townhouse"/>
    <s v="9255 Doheny Rd #1006"/>
    <s v="West Hollywood"/>
    <x v="3"/>
    <s v="CA"/>
    <n v="90069"/>
    <x v="1"/>
    <n v="1"/>
    <n v="2"/>
    <n v="1672"/>
    <n v="32230"/>
    <n v="56"/>
    <x v="719"/>
    <x v="801"/>
    <n v="0"/>
    <n v="1"/>
    <n v="0"/>
    <n v="0"/>
    <n v="0"/>
    <n v="0"/>
    <n v="1965"/>
    <n v="20"/>
    <n v="2829"/>
    <n v="34.090871900000003"/>
    <n v="-118.3939915"/>
  </r>
  <r>
    <s v="Townhouse"/>
    <s v="9255 Doheny Rd #1401"/>
    <s v="West Hollywood"/>
    <x v="3"/>
    <s v="CA"/>
    <n v="90069"/>
    <x v="445"/>
    <n v="3"/>
    <n v="2.5"/>
    <n v="2117"/>
    <n v="32195"/>
    <n v="56"/>
    <x v="719"/>
    <x v="802"/>
    <n v="0"/>
    <n v="1"/>
    <n v="0"/>
    <n v="0"/>
    <n v="0"/>
    <n v="0"/>
    <n v="1965"/>
    <n v="5"/>
    <n v="3443"/>
    <n v="34.090871900000003"/>
    <n v="-118.3939915"/>
  </r>
  <r>
    <s v="Townhouse"/>
    <s v="9255 Doheny Rd #1602"/>
    <s v="West Hollywood"/>
    <x v="3"/>
    <s v="CA"/>
    <n v="90069"/>
    <x v="446"/>
    <n v="2"/>
    <n v="1.5"/>
    <n v="2400"/>
    <n v="32230"/>
    <n v="56"/>
    <x v="719"/>
    <x v="803"/>
    <n v="0"/>
    <n v="1"/>
    <n v="0"/>
    <n v="0"/>
    <n v="0"/>
    <n v="0"/>
    <n v="1965"/>
    <n v="28"/>
    <n v="3208"/>
    <n v="34.090871900000003"/>
    <n v="-118.3939915"/>
  </r>
  <r>
    <s v="Townhouse"/>
    <s v="9255 Doheny Rd #2603"/>
    <s v="West Hollywood"/>
    <x v="3"/>
    <s v="CA"/>
    <n v="90069"/>
    <x v="226"/>
    <n v="1"/>
    <n v="1.5"/>
    <n v="1315"/>
    <n v="32195"/>
    <n v="56"/>
    <x v="719"/>
    <x v="804"/>
    <n v="0"/>
    <n v="1"/>
    <n v="0"/>
    <n v="0"/>
    <n v="0"/>
    <n v="0"/>
    <n v="1965"/>
    <n v="40"/>
    <n v="2025"/>
    <n v="34.090871900000003"/>
    <n v="-118.3939915"/>
  </r>
  <r>
    <s v="Townhouse"/>
    <s v="9255 Doheny Rd #2604"/>
    <s v="West Hollywood"/>
    <x v="3"/>
    <s v="CA"/>
    <n v="90069"/>
    <x v="447"/>
    <n v="1"/>
    <n v="1"/>
    <n v="1151"/>
    <n v="32230"/>
    <n v="56"/>
    <x v="719"/>
    <x v="805"/>
    <n v="0"/>
    <n v="1"/>
    <n v="0"/>
    <n v="0"/>
    <n v="0"/>
    <n v="0"/>
    <n v="1965"/>
    <n v="78"/>
    <n v="4257"/>
    <n v="34.090871900000003"/>
    <n v="-118.3939915"/>
  </r>
  <r>
    <s v="Townhouse"/>
    <s v="9255 Doheny Rd #2704"/>
    <s v="West Hollywood"/>
    <x v="3"/>
    <s v="CA"/>
    <n v="90069"/>
    <x v="447"/>
    <n v="1"/>
    <n v="1"/>
    <n v="1151"/>
    <n v="32230"/>
    <n v="56"/>
    <x v="719"/>
    <x v="805"/>
    <n v="0"/>
    <n v="1"/>
    <n v="0"/>
    <n v="0"/>
    <n v="0"/>
    <n v="0"/>
    <n v="1965"/>
    <n v="78"/>
    <n v="4257"/>
    <n v="34.090871900000003"/>
    <n v="-118.3939915"/>
  </r>
  <r>
    <s v="Townhouse"/>
    <s v="930 N Doheny Dr #415"/>
    <s v="West Hollywood"/>
    <x v="3"/>
    <s v="CA"/>
    <n v="90069"/>
    <x v="448"/>
    <n v="2"/>
    <n v="2.5"/>
    <n v="1611"/>
    <n v="36138"/>
    <n v="31"/>
    <x v="720"/>
    <x v="806"/>
    <n v="0"/>
    <n v="1"/>
    <n v="0"/>
    <n v="0"/>
    <n v="0"/>
    <n v="0"/>
    <n v="1990"/>
    <n v="62"/>
    <n v="975"/>
    <n v="34.088108200000001"/>
    <n v="-118.38931289999999"/>
  </r>
  <r>
    <s v="Townhouse"/>
    <s v="930 N Doheny Dr #416"/>
    <s v="West Hollywood"/>
    <x v="3"/>
    <s v="CA"/>
    <n v="90069"/>
    <x v="449"/>
    <n v="2"/>
    <n v="3"/>
    <n v="1611"/>
    <n v="36138"/>
    <n v="31"/>
    <x v="720"/>
    <x v="807"/>
    <n v="0"/>
    <n v="1"/>
    <n v="0"/>
    <n v="0"/>
    <n v="0"/>
    <n v="0"/>
    <n v="1990"/>
    <n v="104"/>
    <n v="975"/>
    <n v="34.088108200000001"/>
    <n v="-118.38931289999999"/>
  </r>
  <r>
    <s v="Townhouse"/>
    <s v="960 N Doheny Dr #306"/>
    <s v="West Hollywood"/>
    <x v="3"/>
    <s v="CA"/>
    <n v="90069"/>
    <x v="450"/>
    <n v="2"/>
    <n v="3"/>
    <n v="1737"/>
    <n v="13660"/>
    <n v="31"/>
    <x v="721"/>
    <x v="808"/>
    <n v="0"/>
    <n v="1"/>
    <n v="0"/>
    <n v="0"/>
    <n v="0"/>
    <n v="0"/>
    <n v="1990"/>
    <n v="67"/>
    <n v="718"/>
    <n v="34.088982999999999"/>
    <n v="-118.38947899999999"/>
  </r>
  <r>
    <s v="Single Family Residential"/>
    <s v="12538 Allin St"/>
    <s v="West Los Angeles"/>
    <x v="1"/>
    <s v="CA"/>
    <n v="90066"/>
    <x v="451"/>
    <n v="4"/>
    <n v="2"/>
    <n v="1876"/>
    <n v="5631"/>
    <n v="53"/>
    <x v="722"/>
    <x v="809"/>
    <n v="1"/>
    <n v="0"/>
    <n v="0"/>
    <n v="0"/>
    <n v="0"/>
    <n v="1"/>
    <n v="1968"/>
    <n v="6"/>
    <m/>
    <n v="33.985543300000003"/>
    <n v="-118.421764"/>
  </r>
  <r>
    <s v="Single Family Residential"/>
    <s v="5931 Abernathy Dr"/>
    <s v="Westchester"/>
    <x v="1"/>
    <s v="CA"/>
    <n v="90045"/>
    <x v="172"/>
    <n v="2"/>
    <n v="2"/>
    <n v="1450"/>
    <n v="7540"/>
    <n v="67"/>
    <x v="723"/>
    <x v="810"/>
    <n v="1"/>
    <n v="0"/>
    <n v="0"/>
    <n v="0"/>
    <n v="0"/>
    <n v="1"/>
    <n v="1954"/>
    <n v="28"/>
    <m/>
    <n v="33.971815599999999"/>
    <n v="-118.38616330000001"/>
  </r>
  <r>
    <s v="Single Family Residential"/>
    <s v="6357 W 85th St"/>
    <s v="Westchester"/>
    <x v="1"/>
    <s v="CA"/>
    <n v="90045"/>
    <x v="279"/>
    <n v="3"/>
    <n v="1.5"/>
    <n v="1345"/>
    <n v="6041"/>
    <n v="71"/>
    <x v="724"/>
    <x v="811"/>
    <n v="1"/>
    <n v="0"/>
    <n v="0"/>
    <n v="0"/>
    <n v="0"/>
    <n v="1"/>
    <n v="1950"/>
    <n v="66"/>
    <n v="2"/>
    <n v="33.961438299999998"/>
    <n v="-118.39835050000001"/>
  </r>
  <r>
    <s v="Single Family Residential"/>
    <s v="6357 W 85th St"/>
    <s v="Westchester"/>
    <x v="1"/>
    <s v="CA"/>
    <n v="90045"/>
    <x v="279"/>
    <n v="3"/>
    <n v="1.5"/>
    <n v="1345"/>
    <n v="6041"/>
    <n v="71"/>
    <x v="725"/>
    <x v="811"/>
    <n v="1"/>
    <n v="0"/>
    <n v="0"/>
    <n v="0"/>
    <n v="0"/>
    <n v="1"/>
    <n v="1950"/>
    <n v="66"/>
    <n v="2"/>
    <n v="33.961438299999998"/>
    <n v="-118.39449209455809"/>
  </r>
  <r>
    <s v="Single Family Residential"/>
    <s v="6445 W 87th St"/>
    <s v="Westchester"/>
    <x v="1"/>
    <s v="CA"/>
    <n v="90045"/>
    <x v="31"/>
    <n v="3"/>
    <n v="2"/>
    <n v="1585"/>
    <n v="6365"/>
    <n v="77"/>
    <x v="726"/>
    <x v="812"/>
    <n v="1"/>
    <n v="0"/>
    <n v="0"/>
    <n v="0"/>
    <n v="0"/>
    <n v="1"/>
    <n v="1944"/>
    <n v="4"/>
    <m/>
    <n v="33.958659400000002"/>
    <n v="-118.4008153"/>
  </r>
  <r>
    <s v="Single Family Residential"/>
    <s v="8215 Osage Ave"/>
    <s v="Westchester"/>
    <x v="1"/>
    <s v="CA"/>
    <n v="90045"/>
    <x v="452"/>
    <n v="2"/>
    <n v="1"/>
    <n v="696"/>
    <n v="5553"/>
    <n v="75"/>
    <x v="727"/>
    <x v="813"/>
    <n v="1"/>
    <n v="0"/>
    <n v="0"/>
    <n v="0"/>
    <n v="0"/>
    <n v="1"/>
    <n v="1946"/>
    <n v="61"/>
    <m/>
    <n v="33.963843099999998"/>
    <n v="-118.37899659999999"/>
  </r>
  <r>
    <s v="Single Family Residential"/>
    <s v="8924 Earhart Ave"/>
    <s v="Westchester"/>
    <x v="1"/>
    <s v="CA"/>
    <n v="90045"/>
    <x v="453"/>
    <n v="3"/>
    <n v="1"/>
    <n v="1149"/>
    <n v="5697"/>
    <n v="79"/>
    <x v="728"/>
    <x v="814"/>
    <n v="1"/>
    <n v="0"/>
    <n v="0"/>
    <n v="0"/>
    <n v="0"/>
    <n v="1"/>
    <n v="1942"/>
    <n v="28"/>
    <m/>
    <n v="33.955799399999997"/>
    <n v="-118.39177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4D51D-3FFA-4DEA-A100-264E12C7FD9E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F8" firstHeaderRow="0" firstDataRow="1" firstDataCol="1"/>
  <pivotFields count="24">
    <pivotField showAll="0"/>
    <pivotField showAll="0"/>
    <pivotField showAll="0"/>
    <pivotField showAll="0"/>
    <pivotField axis="axisRow" showAll="0">
      <items count="6">
        <item x="3"/>
        <item x="2"/>
        <item x="0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ax of PRICE" fld="12" subtotal="max" baseField="0" baseItem="0"/>
    <dataField name="Min of PRICE2" fld="12" subtotal="min" baseField="0" baseItem="0"/>
    <dataField name="Average of PRICE3" fld="12" subtotal="average" baseField="0" baseItem="0"/>
    <dataField name="StdDev of PRICE4" fld="12" subtotal="stdDev" baseField="4" baseItem="0"/>
    <dataField name="Count of PRICE5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77F1B-F198-475A-A691-8A43AB06B234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F8" firstHeaderRow="0" firstDataRow="1" firstDataCol="1"/>
  <pivotFields count="24">
    <pivotField showAll="0"/>
    <pivotField showAll="0"/>
    <pivotField showAll="0"/>
    <pivotField showAll="0"/>
    <pivotField axis="axisRow" showAll="0">
      <items count="6">
        <item x="3"/>
        <item x="2"/>
        <item x="0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ax of $/ SQUARE  FEET" fld="19" subtotal="max" baseField="0" baseItem="0"/>
    <dataField name="Min of $/ SQUARE  FEET2" fld="19" subtotal="min" baseField="0" baseItem="0"/>
    <dataField name="Average of $/ SQUARE  FEET3" fld="19" subtotal="average" baseField="0" baseItem="0"/>
    <dataField name="StdDev of $/ SQUARE  FEET4" fld="19" subtotal="stdDev" baseField="4" baseItem="0"/>
    <dataField name="Count of $/ SQUARE  FEET5" fld="1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48E01-54D8-4943-8294-5710E0F5B851}" name="PivotTable1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B275" firstHeaderRow="1" firstDataRow="1" firstDataCol="1" rowPageCount="1" colPageCount="1"/>
  <pivotFields count="25">
    <pivotField showAll="0"/>
    <pivotField showAll="0"/>
    <pivotField showAll="0"/>
    <pivotField axis="axisPage" multipleItemSelectionAllowed="1" showAll="0">
      <items count="6">
        <item h="1" x="3"/>
        <item h="1" x="2"/>
        <item h="1" x="0"/>
        <item h="1" x="4"/>
        <item x="1"/>
        <item t="default"/>
      </items>
    </pivotField>
    <pivotField showAll="0"/>
    <pivotField showAll="0"/>
    <pivotField axis="axisRow" showAll="0">
      <items count="455">
        <item x="151"/>
        <item x="159"/>
        <item x="179"/>
        <item x="399"/>
        <item x="181"/>
        <item x="164"/>
        <item x="423"/>
        <item x="160"/>
        <item x="162"/>
        <item x="163"/>
        <item x="150"/>
        <item x="182"/>
        <item x="161"/>
        <item x="400"/>
        <item x="195"/>
        <item x="203"/>
        <item x="205"/>
        <item x="177"/>
        <item x="191"/>
        <item x="404"/>
        <item x="108"/>
        <item x="422"/>
        <item x="104"/>
        <item x="93"/>
        <item x="389"/>
        <item x="198"/>
        <item x="112"/>
        <item x="210"/>
        <item x="217"/>
        <item x="397"/>
        <item x="0"/>
        <item x="184"/>
        <item x="97"/>
        <item x="204"/>
        <item x="421"/>
        <item x="311"/>
        <item x="211"/>
        <item x="196"/>
        <item x="105"/>
        <item x="209"/>
        <item x="95"/>
        <item x="314"/>
        <item x="398"/>
        <item x="197"/>
        <item x="180"/>
        <item x="137"/>
        <item x="289"/>
        <item x="165"/>
        <item x="92"/>
        <item x="115"/>
        <item x="146"/>
        <item x="135"/>
        <item x="231"/>
        <item x="136"/>
        <item x="111"/>
        <item x="247"/>
        <item x="96"/>
        <item x="347"/>
        <item x="113"/>
        <item x="378"/>
        <item x="143"/>
        <item x="391"/>
        <item x="178"/>
        <item x="313"/>
        <item x="387"/>
        <item x="239"/>
        <item x="193"/>
        <item x="106"/>
        <item x="148"/>
        <item x="101"/>
        <item x="363"/>
        <item x="98"/>
        <item x="266"/>
        <item x="353"/>
        <item x="183"/>
        <item x="342"/>
        <item x="424"/>
        <item x="237"/>
        <item x="388"/>
        <item x="221"/>
        <item x="142"/>
        <item x="287"/>
        <item x="395"/>
        <item x="109"/>
        <item x="102"/>
        <item x="355"/>
        <item x="199"/>
        <item x="412"/>
        <item x="326"/>
        <item x="407"/>
        <item x="206"/>
        <item x="232"/>
        <item x="110"/>
        <item x="194"/>
        <item x="126"/>
        <item x="202"/>
        <item x="263"/>
        <item x="116"/>
        <item x="158"/>
        <item x="258"/>
        <item x="152"/>
        <item x="145"/>
        <item x="411"/>
        <item x="390"/>
        <item x="257"/>
        <item x="367"/>
        <item x="392"/>
        <item x="125"/>
        <item x="396"/>
        <item x="405"/>
        <item x="259"/>
        <item x="393"/>
        <item x="332"/>
        <item x="406"/>
        <item x="312"/>
        <item x="166"/>
        <item x="256"/>
        <item x="414"/>
        <item x="385"/>
        <item x="238"/>
        <item x="30"/>
        <item x="153"/>
        <item x="292"/>
        <item x="144"/>
        <item x="127"/>
        <item x="140"/>
        <item x="94"/>
        <item x="71"/>
        <item x="200"/>
        <item x="386"/>
        <item x="394"/>
        <item x="201"/>
        <item x="288"/>
        <item x="265"/>
        <item x="409"/>
        <item x="366"/>
        <item x="129"/>
        <item x="207"/>
        <item x="362"/>
        <item x="408"/>
        <item x="307"/>
        <item x="384"/>
        <item x="291"/>
        <item x="114"/>
        <item x="241"/>
        <item x="225"/>
        <item x="285"/>
        <item x="368"/>
        <item x="325"/>
        <item x="286"/>
        <item x="208"/>
        <item x="452"/>
        <item x="103"/>
        <item x="155"/>
        <item x="156"/>
        <item x="240"/>
        <item x="316"/>
        <item x="264"/>
        <item x="34"/>
        <item x="107"/>
        <item x="323"/>
        <item x="317"/>
        <item x="149"/>
        <item x="284"/>
        <item x="318"/>
        <item x="100"/>
        <item x="55"/>
        <item x="369"/>
        <item x="324"/>
        <item x="170"/>
        <item x="319"/>
        <item x="134"/>
        <item x="283"/>
        <item x="320"/>
        <item x="119"/>
        <item x="278"/>
        <item x="419"/>
        <item x="52"/>
        <item x="54"/>
        <item x="192"/>
        <item x="75"/>
        <item x="176"/>
        <item x="290"/>
        <item x="76"/>
        <item x="133"/>
        <item x="453"/>
        <item x="403"/>
        <item x="130"/>
        <item x="349"/>
        <item x="420"/>
        <item x="51"/>
        <item x="40"/>
        <item x="99"/>
        <item x="79"/>
        <item x="230"/>
        <item x="89"/>
        <item x="417"/>
        <item x="91"/>
        <item x="416"/>
        <item x="341"/>
        <item x="383"/>
        <item x="281"/>
        <item x="56"/>
        <item x="35"/>
        <item x="53"/>
        <item x="82"/>
        <item x="175"/>
        <item x="410"/>
        <item x="154"/>
        <item x="402"/>
        <item x="279"/>
        <item x="70"/>
        <item x="87"/>
        <item x="357"/>
        <item x="352"/>
        <item x="415"/>
        <item x="381"/>
        <item x="339"/>
        <item x="174"/>
        <item x="436"/>
        <item x="31"/>
        <item x="69"/>
        <item x="365"/>
        <item x="330"/>
        <item x="448"/>
        <item x="189"/>
        <item x="2"/>
        <item x="86"/>
        <item x="172"/>
        <item x="401"/>
        <item x="121"/>
        <item x="157"/>
        <item x="141"/>
        <item x="218"/>
        <item x="66"/>
        <item x="360"/>
        <item x="449"/>
        <item x="124"/>
        <item x="364"/>
        <item x="327"/>
        <item x="245"/>
        <item x="370"/>
        <item x="222"/>
        <item x="85"/>
        <item x="328"/>
        <item x="88"/>
        <item x="118"/>
        <item x="84"/>
        <item x="380"/>
        <item x="128"/>
        <item x="147"/>
        <item x="450"/>
        <item x="270"/>
        <item x="359"/>
        <item x="277"/>
        <item x="223"/>
        <item x="77"/>
        <item x="351"/>
        <item x="190"/>
        <item x="80"/>
        <item x="268"/>
        <item x="442"/>
        <item x="216"/>
        <item x="132"/>
        <item x="244"/>
        <item x="90"/>
        <item x="213"/>
        <item x="78"/>
        <item x="32"/>
        <item x="350"/>
        <item x="139"/>
        <item x="65"/>
        <item x="437"/>
        <item x="228"/>
        <item x="413"/>
        <item x="310"/>
        <item x="219"/>
        <item x="131"/>
        <item x="309"/>
        <item x="173"/>
        <item x="215"/>
        <item x="36"/>
        <item x="83"/>
        <item x="220"/>
        <item x="73"/>
        <item x="243"/>
        <item x="274"/>
        <item x="120"/>
        <item x="438"/>
        <item x="117"/>
        <item x="246"/>
        <item x="229"/>
        <item x="432"/>
        <item x="16"/>
        <item x="435"/>
        <item x="249"/>
        <item x="122"/>
        <item x="451"/>
        <item x="382"/>
        <item x="123"/>
        <item x="67"/>
        <item x="212"/>
        <item x="315"/>
        <item x="443"/>
        <item x="185"/>
        <item x="68"/>
        <item x="430"/>
        <item x="38"/>
        <item x="41"/>
        <item x="282"/>
        <item x="171"/>
        <item x="81"/>
        <item x="187"/>
        <item x="276"/>
        <item x="64"/>
        <item x="19"/>
        <item x="57"/>
        <item x="233"/>
        <item x="329"/>
        <item x="418"/>
        <item x="255"/>
        <item x="322"/>
        <item x="17"/>
        <item x="254"/>
        <item x="345"/>
        <item x="280"/>
        <item x="358"/>
        <item x="24"/>
        <item x="224"/>
        <item x="447"/>
        <item x="74"/>
        <item x="168"/>
        <item x="186"/>
        <item x="235"/>
        <item x="373"/>
        <item x="348"/>
        <item x="226"/>
        <item x="297"/>
        <item x="296"/>
        <item x="434"/>
        <item x="227"/>
        <item x="303"/>
        <item x="11"/>
        <item x="346"/>
        <item x="441"/>
        <item x="188"/>
        <item x="356"/>
        <item x="248"/>
        <item x="267"/>
        <item x="252"/>
        <item x="440"/>
        <item x="15"/>
        <item x="294"/>
        <item x="376"/>
        <item x="302"/>
        <item x="167"/>
        <item x="425"/>
        <item x="58"/>
        <item x="428"/>
        <item x="29"/>
        <item x="293"/>
        <item x="361"/>
        <item x="300"/>
        <item x="72"/>
        <item x="1"/>
        <item x="308"/>
        <item x="3"/>
        <item x="37"/>
        <item x="39"/>
        <item x="253"/>
        <item x="275"/>
        <item x="18"/>
        <item x="46"/>
        <item x="6"/>
        <item x="372"/>
        <item x="321"/>
        <item x="12"/>
        <item x="9"/>
        <item x="214"/>
        <item x="343"/>
        <item x="331"/>
        <item x="439"/>
        <item x="354"/>
        <item x="62"/>
        <item x="273"/>
        <item x="242"/>
        <item x="261"/>
        <item x="269"/>
        <item x="50"/>
        <item x="272"/>
        <item x="49"/>
        <item x="60"/>
        <item x="445"/>
        <item x="48"/>
        <item x="169"/>
        <item x="446"/>
        <item x="250"/>
        <item x="333"/>
        <item x="431"/>
        <item x="13"/>
        <item x="138"/>
        <item x="304"/>
        <item x="375"/>
        <item x="10"/>
        <item x="379"/>
        <item x="33"/>
        <item x="63"/>
        <item x="336"/>
        <item x="21"/>
        <item x="340"/>
        <item x="27"/>
        <item x="305"/>
        <item x="377"/>
        <item x="236"/>
        <item x="334"/>
        <item x="234"/>
        <item x="344"/>
        <item x="429"/>
        <item x="262"/>
        <item x="301"/>
        <item x="260"/>
        <item x="43"/>
        <item x="426"/>
        <item x="251"/>
        <item x="299"/>
        <item x="14"/>
        <item x="271"/>
        <item x="4"/>
        <item x="25"/>
        <item x="298"/>
        <item x="444"/>
        <item x="371"/>
        <item x="26"/>
        <item x="47"/>
        <item x="45"/>
        <item x="338"/>
        <item x="23"/>
        <item x="20"/>
        <item x="433"/>
        <item x="374"/>
        <item x="28"/>
        <item x="61"/>
        <item x="44"/>
        <item x="59"/>
        <item x="42"/>
        <item x="7"/>
        <item x="335"/>
        <item x="427"/>
        <item x="8"/>
        <item x="337"/>
        <item x="22"/>
        <item x="295"/>
        <item x="5"/>
        <item x="306"/>
        <item t="default"/>
      </items>
    </pivotField>
    <pivotField showAll="0"/>
    <pivotField showAll="0"/>
    <pivotField showAll="0"/>
    <pivotField showAll="0"/>
    <pivotField showAll="0"/>
    <pivotField dataField="1" showAll="0">
      <items count="730">
        <item x="576"/>
        <item x="574"/>
        <item x="577"/>
        <item x="455"/>
        <item x="568"/>
        <item x="487"/>
        <item x="488"/>
        <item x="395"/>
        <item x="414"/>
        <item x="424"/>
        <item x="484"/>
        <item x="483"/>
        <item x="583"/>
        <item x="558"/>
        <item x="584"/>
        <item x="585"/>
        <item x="489"/>
        <item x="402"/>
        <item x="482"/>
        <item x="485"/>
        <item x="560"/>
        <item x="406"/>
        <item x="413"/>
        <item x="471"/>
        <item x="580"/>
        <item x="567"/>
        <item x="706"/>
        <item x="401"/>
        <item x="415"/>
        <item x="586"/>
        <item x="437"/>
        <item x="407"/>
        <item x="454"/>
        <item x="459"/>
        <item x="709"/>
        <item x="436"/>
        <item x="476"/>
        <item x="578"/>
        <item x="570"/>
        <item x="571"/>
        <item x="430"/>
        <item x="524"/>
        <item x="435"/>
        <item x="403"/>
        <item x="517"/>
        <item x="711"/>
        <item x="420"/>
        <item x="587"/>
        <item x="429"/>
        <item x="486"/>
        <item x="511"/>
        <item x="428"/>
        <item x="434"/>
        <item x="441"/>
        <item x="519"/>
        <item x="575"/>
        <item x="457"/>
        <item x="495"/>
        <item x="518"/>
        <item x="572"/>
        <item x="579"/>
        <item x="474"/>
        <item x="499"/>
        <item x="707"/>
        <item x="708"/>
        <item x="520"/>
        <item x="416"/>
        <item x="528"/>
        <item x="500"/>
        <item x="573"/>
        <item x="438"/>
        <item x="684"/>
        <item x="498"/>
        <item x="512"/>
        <item x="417"/>
        <item x="418"/>
        <item x="462"/>
        <item x="502"/>
        <item x="439"/>
        <item x="510"/>
        <item x="467"/>
        <item x="497"/>
        <item x="588"/>
        <item x="687"/>
        <item x="466"/>
        <item x="690"/>
        <item x="404"/>
        <item x="440"/>
        <item x="688"/>
        <item x="496"/>
        <item x="396"/>
        <item x="521"/>
        <item x="432"/>
        <item x="670"/>
        <item x="400"/>
        <item x="700"/>
        <item x="433"/>
        <item x="419"/>
        <item x="468"/>
        <item x="465"/>
        <item x="458"/>
        <item x="478"/>
        <item x="698"/>
        <item x="405"/>
        <item x="678"/>
        <item x="685"/>
        <item x="622"/>
        <item x="559"/>
        <item x="276"/>
        <item x="555"/>
        <item x="696"/>
        <item x="453"/>
        <item x="503"/>
        <item x="525"/>
        <item x="398"/>
        <item x="697"/>
        <item x="431"/>
        <item x="515"/>
        <item x="692"/>
        <item x="397"/>
        <item x="277"/>
        <item x="621"/>
        <item x="679"/>
        <item x="551"/>
        <item x="554"/>
        <item x="526"/>
        <item x="505"/>
        <item x="480"/>
        <item x="693"/>
        <item x="686"/>
        <item x="456"/>
        <item x="694"/>
        <item x="552"/>
        <item x="399"/>
        <item x="561"/>
        <item x="513"/>
        <item x="133"/>
        <item x="463"/>
        <item x="654"/>
        <item x="699"/>
        <item x="426"/>
        <item x="470"/>
        <item x="674"/>
        <item x="507"/>
        <item x="427"/>
        <item x="653"/>
        <item x="425"/>
        <item x="683"/>
        <item x="522"/>
        <item x="506"/>
        <item x="469"/>
        <item x="494"/>
        <item x="712"/>
        <item x="562"/>
        <item x="620"/>
        <item x="523"/>
        <item x="664"/>
        <item x="673"/>
        <item x="682"/>
        <item x="680"/>
        <item x="130"/>
        <item x="379"/>
        <item x="508"/>
        <item x="671"/>
        <item x="275"/>
        <item x="516"/>
        <item x="702"/>
        <item x="689"/>
        <item x="566"/>
        <item x="681"/>
        <item x="464"/>
        <item x="363"/>
        <item x="361"/>
        <item x="533"/>
        <item x="135"/>
        <item x="131"/>
        <item x="127"/>
        <item x="281"/>
        <item x="408"/>
        <item x="703"/>
        <item x="362"/>
        <item x="710"/>
        <item x="514"/>
        <item x="553"/>
        <item x="669"/>
        <item x="668"/>
        <item x="676"/>
        <item x="134"/>
        <item x="662"/>
        <item x="677"/>
        <item x="660"/>
        <item x="695"/>
        <item x="501"/>
        <item x="409"/>
        <item x="665"/>
        <item x="527"/>
        <item x="373"/>
        <item x="282"/>
        <item x="284"/>
        <item x="375"/>
        <item x="509"/>
        <item x="481"/>
        <item x="661"/>
        <item x="450"/>
        <item x="666"/>
        <item x="132"/>
        <item x="675"/>
        <item x="410"/>
        <item x="541"/>
        <item x="452"/>
        <item x="318"/>
        <item x="451"/>
        <item x="563"/>
        <item x="535"/>
        <item x="691"/>
        <item x="550"/>
        <item x="136"/>
        <item x="280"/>
        <item x="460"/>
        <item x="564"/>
        <item x="667"/>
        <item x="705"/>
        <item x="447"/>
        <item x="374"/>
        <item x="448"/>
        <item x="556"/>
        <item x="365"/>
        <item x="672"/>
        <item x="479"/>
        <item x="701"/>
        <item x="366"/>
        <item x="504"/>
        <item x="557"/>
        <item x="473"/>
        <item x="446"/>
        <item x="381"/>
        <item x="384"/>
        <item x="472"/>
        <item x="411"/>
        <item x="129"/>
        <item x="704"/>
        <item x="382"/>
        <item x="383"/>
        <item x="544"/>
        <item x="713"/>
        <item x="377"/>
        <item x="360"/>
        <item x="542"/>
        <item x="387"/>
        <item x="444"/>
        <item x="386"/>
        <item x="663"/>
        <item x="445"/>
        <item x="714"/>
        <item x="385"/>
        <item x="652"/>
        <item x="128"/>
        <item x="531"/>
        <item x="475"/>
        <item x="581"/>
        <item x="449"/>
        <item x="582"/>
        <item x="536"/>
        <item x="443"/>
        <item x="364"/>
        <item x="545"/>
        <item x="651"/>
        <item x="359"/>
        <item x="477"/>
        <item x="490"/>
        <item x="412"/>
        <item x="368"/>
        <item x="319"/>
        <item x="493"/>
        <item x="532"/>
        <item x="390"/>
        <item x="391"/>
        <item x="322"/>
        <item x="392"/>
        <item x="565"/>
        <item x="325"/>
        <item x="646"/>
        <item x="316"/>
        <item x="372"/>
        <item x="547"/>
        <item x="371"/>
        <item x="378"/>
        <item x="534"/>
        <item x="376"/>
        <item x="657"/>
        <item x="549"/>
        <item x="327"/>
        <item x="492"/>
        <item x="370"/>
        <item x="539"/>
        <item x="369"/>
        <item x="380"/>
        <item x="644"/>
        <item x="442"/>
        <item x="270"/>
        <item x="330"/>
        <item x="269"/>
        <item x="357"/>
        <item x="538"/>
        <item x="530"/>
        <item x="569"/>
        <item x="540"/>
        <item x="623"/>
        <item x="268"/>
        <item x="339"/>
        <item x="271"/>
        <item x="389"/>
        <item x="324"/>
        <item x="726"/>
        <item x="278"/>
        <item x="643"/>
        <item x="548"/>
        <item x="332"/>
        <item x="546"/>
        <item x="543"/>
        <item x="367"/>
        <item x="331"/>
        <item x="272"/>
        <item x="529"/>
        <item x="491"/>
        <item x="388"/>
        <item x="338"/>
        <item x="645"/>
        <item x="337"/>
        <item x="321"/>
        <item x="659"/>
        <item x="629"/>
        <item x="320"/>
        <item x="317"/>
        <item x="655"/>
        <item x="724"/>
        <item x="329"/>
        <item x="537"/>
        <item x="722"/>
        <item x="333"/>
        <item x="118"/>
        <item x="336"/>
        <item x="313"/>
        <item x="656"/>
        <item x="640"/>
        <item x="625"/>
        <item x="423"/>
        <item x="628"/>
        <item x="323"/>
        <item x="725"/>
        <item x="312"/>
        <item x="310"/>
        <item x="334"/>
        <item x="728"/>
        <item x="315"/>
        <item x="285"/>
        <item x="77"/>
        <item x="274"/>
        <item x="342"/>
        <item x="283"/>
        <item x="94"/>
        <item x="624"/>
        <item x="87"/>
        <item x="273"/>
        <item x="642"/>
        <item x="314"/>
        <item x="291"/>
        <item x="85"/>
        <item x="86"/>
        <item x="619"/>
        <item x="335"/>
        <item x="311"/>
        <item x="89"/>
        <item x="90"/>
        <item x="341"/>
        <item x="461"/>
        <item x="627"/>
        <item x="328"/>
        <item x="626"/>
        <item x="650"/>
        <item x="78"/>
        <item x="92"/>
        <item x="723"/>
        <item x="252"/>
        <item x="106"/>
        <item x="326"/>
        <item x="251"/>
        <item x="243"/>
        <item x="637"/>
        <item x="647"/>
        <item x="639"/>
        <item x="648"/>
        <item x="241"/>
        <item x="638"/>
        <item x="618"/>
        <item x="649"/>
        <item x="617"/>
        <item x="267"/>
        <item x="658"/>
        <item x="79"/>
        <item x="110"/>
        <item x="616"/>
        <item x="727"/>
        <item x="249"/>
        <item x="599"/>
        <item x="242"/>
        <item x="117"/>
        <item x="632"/>
        <item x="84"/>
        <item x="116"/>
        <item x="594"/>
        <item x="124"/>
        <item x="250"/>
        <item x="636"/>
        <item x="123"/>
        <item x="279"/>
        <item x="120"/>
        <item x="612"/>
        <item x="635"/>
        <item x="93"/>
        <item x="83"/>
        <item x="88"/>
        <item x="226"/>
        <item x="225"/>
        <item x="121"/>
        <item x="113"/>
        <item x="600"/>
        <item x="286"/>
        <item x="114"/>
        <item x="112"/>
        <item x="288"/>
        <item x="104"/>
        <item x="254"/>
        <item x="108"/>
        <item x="248"/>
        <item x="290"/>
        <item x="247"/>
        <item x="266"/>
        <item x="287"/>
        <item x="109"/>
        <item x="265"/>
        <item x="105"/>
        <item x="91"/>
        <item x="601"/>
        <item x="111"/>
        <item x="598"/>
        <item x="615"/>
        <item x="596"/>
        <item x="122"/>
        <item x="611"/>
        <item x="630"/>
        <item x="80"/>
        <item x="82"/>
        <item x="307"/>
        <item x="305"/>
        <item x="230"/>
        <item x="306"/>
        <item x="634"/>
        <item x="229"/>
        <item x="107"/>
        <item x="81"/>
        <item x="235"/>
        <item x="589"/>
        <item x="603"/>
        <item x="641"/>
        <item x="613"/>
        <item x="602"/>
        <item x="236"/>
        <item x="633"/>
        <item x="233"/>
        <item x="237"/>
        <item x="232"/>
        <item x="605"/>
        <item x="234"/>
        <item x="255"/>
        <item x="595"/>
        <item x="304"/>
        <item x="97"/>
        <item x="228"/>
        <item x="253"/>
        <item x="604"/>
        <item x="593"/>
        <item x="614"/>
        <item x="102"/>
        <item x="592"/>
        <item x="95"/>
        <item x="610"/>
        <item x="591"/>
        <item x="96"/>
        <item x="115"/>
        <item x="231"/>
        <item x="100"/>
        <item x="590"/>
        <item x="631"/>
        <item x="101"/>
        <item x="227"/>
        <item x="98"/>
        <item x="606"/>
        <item x="119"/>
        <item x="597"/>
        <item x="137"/>
        <item x="103"/>
        <item x="303"/>
        <item x="99"/>
        <item x="607"/>
        <item x="125"/>
        <item x="609"/>
        <item x="608"/>
        <item x="352"/>
        <item x="343"/>
        <item x="351"/>
        <item x="344"/>
        <item x="345"/>
        <item x="349"/>
        <item x="348"/>
        <item x="72"/>
        <item x="350"/>
        <item x="346"/>
        <item x="347"/>
        <item x="60"/>
        <item x="67"/>
        <item x="73"/>
        <item x="66"/>
        <item x="244"/>
        <item x="0"/>
        <item x="62"/>
        <item x="70"/>
        <item x="74"/>
        <item x="69"/>
        <item x="71"/>
        <item x="68"/>
        <item x="245"/>
        <item x="4"/>
        <item x="52"/>
        <item x="61"/>
        <item x="51"/>
        <item x="3"/>
        <item x="256"/>
        <item x="64"/>
        <item x="50"/>
        <item x="257"/>
        <item x="63"/>
        <item x="8"/>
        <item x="65"/>
        <item x="49"/>
        <item x="26"/>
        <item x="9"/>
        <item x="262"/>
        <item x="7"/>
        <item x="261"/>
        <item x="260"/>
        <item x="45"/>
        <item x="46"/>
        <item x="35"/>
        <item x="34"/>
        <item x="258"/>
        <item x="36"/>
        <item x="54"/>
        <item x="15"/>
        <item x="259"/>
        <item x="40"/>
        <item x="16"/>
        <item x="55"/>
        <item x="39"/>
        <item x="38"/>
        <item x="58"/>
        <item x="17"/>
        <item x="302"/>
        <item x="298"/>
        <item x="37"/>
        <item x="294"/>
        <item x="246"/>
        <item x="1"/>
        <item x="289"/>
        <item x="59"/>
        <item x="47"/>
        <item x="2"/>
        <item x="56"/>
        <item x="41"/>
        <item x="44"/>
        <item x="299"/>
        <item x="57"/>
        <item x="296"/>
        <item x="300"/>
        <item x="43"/>
        <item x="42"/>
        <item x="295"/>
        <item x="301"/>
        <item x="48"/>
        <item x="11"/>
        <item x="53"/>
        <item x="10"/>
        <item x="297"/>
        <item x="12"/>
        <item x="13"/>
        <item x="717"/>
        <item x="14"/>
        <item x="718"/>
        <item x="715"/>
        <item x="29"/>
        <item x="5"/>
        <item x="33"/>
        <item x="719"/>
        <item x="30"/>
        <item x="19"/>
        <item x="720"/>
        <item x="716"/>
        <item x="32"/>
        <item x="721"/>
        <item x="28"/>
        <item x="358"/>
        <item x="356"/>
        <item x="27"/>
        <item x="23"/>
        <item x="355"/>
        <item x="354"/>
        <item x="24"/>
        <item x="353"/>
        <item x="31"/>
        <item x="18"/>
        <item x="25"/>
        <item x="20"/>
        <item x="6"/>
        <item x="21"/>
        <item x="293"/>
        <item x="292"/>
        <item x="22"/>
        <item x="340"/>
        <item x="76"/>
        <item x="143"/>
        <item x="145"/>
        <item x="148"/>
        <item x="144"/>
        <item x="149"/>
        <item x="146"/>
        <item x="167"/>
        <item x="154"/>
        <item x="139"/>
        <item x="153"/>
        <item x="180"/>
        <item x="162"/>
        <item x="165"/>
        <item x="147"/>
        <item x="171"/>
        <item x="174"/>
        <item x="178"/>
        <item x="173"/>
        <item x="151"/>
        <item x="169"/>
        <item x="175"/>
        <item x="163"/>
        <item x="166"/>
        <item x="140"/>
        <item x="160"/>
        <item x="141"/>
        <item x="168"/>
        <item x="161"/>
        <item x="164"/>
        <item x="196"/>
        <item x="199"/>
        <item x="170"/>
        <item x="179"/>
        <item x="142"/>
        <item x="138"/>
        <item x="159"/>
        <item x="202"/>
        <item x="155"/>
        <item x="150"/>
        <item x="198"/>
        <item x="309"/>
        <item x="203"/>
        <item x="158"/>
        <item x="201"/>
        <item x="156"/>
        <item x="197"/>
        <item x="157"/>
        <item x="75"/>
        <item x="172"/>
        <item x="176"/>
        <item x="177"/>
        <item x="206"/>
        <item x="126"/>
        <item x="195"/>
        <item x="308"/>
        <item x="194"/>
        <item x="205"/>
        <item x="200"/>
        <item x="263"/>
        <item x="152"/>
        <item x="264"/>
        <item x="193"/>
        <item x="190"/>
        <item x="191"/>
        <item x="204"/>
        <item x="184"/>
        <item x="183"/>
        <item x="192"/>
        <item x="185"/>
        <item x="207"/>
        <item x="212"/>
        <item x="210"/>
        <item x="186"/>
        <item x="217"/>
        <item x="187"/>
        <item x="218"/>
        <item x="211"/>
        <item x="209"/>
        <item x="215"/>
        <item x="213"/>
        <item x="214"/>
        <item x="219"/>
        <item x="208"/>
        <item x="182"/>
        <item x="216"/>
        <item x="181"/>
        <item x="422"/>
        <item x="393"/>
        <item x="189"/>
        <item x="238"/>
        <item x="220"/>
        <item x="394"/>
        <item x="239"/>
        <item x="188"/>
        <item x="222"/>
        <item x="421"/>
        <item x="223"/>
        <item x="221"/>
        <item x="224"/>
        <item x="2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72">
    <i>
      <x v="20"/>
    </i>
    <i>
      <x v="22"/>
    </i>
    <i>
      <x v="23"/>
    </i>
    <i>
      <x v="26"/>
    </i>
    <i>
      <x v="32"/>
    </i>
    <i>
      <x v="35"/>
    </i>
    <i>
      <x v="38"/>
    </i>
    <i>
      <x v="39"/>
    </i>
    <i>
      <x v="40"/>
    </i>
    <i>
      <x v="41"/>
    </i>
    <i>
      <x v="46"/>
    </i>
    <i>
      <x v="48"/>
    </i>
    <i>
      <x v="49"/>
    </i>
    <i>
      <x v="51"/>
    </i>
    <i>
      <x v="54"/>
    </i>
    <i>
      <x v="56"/>
    </i>
    <i>
      <x v="57"/>
    </i>
    <i>
      <x v="58"/>
    </i>
    <i>
      <x v="59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5"/>
    </i>
    <i>
      <x v="77"/>
    </i>
    <i>
      <x v="80"/>
    </i>
    <i>
      <x v="81"/>
    </i>
    <i>
      <x v="83"/>
    </i>
    <i>
      <x v="84"/>
    </i>
    <i>
      <x v="85"/>
    </i>
    <i>
      <x v="86"/>
    </i>
    <i>
      <x v="88"/>
    </i>
    <i>
      <x v="92"/>
    </i>
    <i>
      <x v="97"/>
    </i>
    <i>
      <x v="98"/>
    </i>
    <i>
      <x v="101"/>
    </i>
    <i>
      <x v="104"/>
    </i>
    <i>
      <x v="105"/>
    </i>
    <i>
      <x v="112"/>
    </i>
    <i>
      <x v="114"/>
    </i>
    <i>
      <x v="120"/>
    </i>
    <i>
      <x v="124"/>
    </i>
    <i>
      <x v="126"/>
    </i>
    <i>
      <x v="127"/>
    </i>
    <i>
      <x v="128"/>
    </i>
    <i>
      <x v="132"/>
    </i>
    <i>
      <x v="135"/>
    </i>
    <i>
      <x v="137"/>
    </i>
    <i>
      <x v="138"/>
    </i>
    <i>
      <x v="141"/>
    </i>
    <i>
      <x v="143"/>
    </i>
    <i>
      <x v="144"/>
    </i>
    <i>
      <x v="146"/>
    </i>
    <i>
      <x v="147"/>
    </i>
    <i>
      <x v="149"/>
    </i>
    <i>
      <x v="151"/>
    </i>
    <i>
      <x v="152"/>
    </i>
    <i>
      <x v="154"/>
    </i>
    <i>
      <x v="156"/>
    </i>
    <i>
      <x v="158"/>
    </i>
    <i>
      <x v="159"/>
    </i>
    <i>
      <x v="161"/>
    </i>
    <i>
      <x v="163"/>
    </i>
    <i>
      <x v="164"/>
    </i>
    <i>
      <x v="165"/>
    </i>
    <i>
      <x v="166"/>
    </i>
    <i>
      <x v="167"/>
    </i>
    <i>
      <x v="170"/>
    </i>
    <i>
      <x v="172"/>
    </i>
    <i>
      <x v="173"/>
    </i>
    <i>
      <x v="174"/>
    </i>
    <i>
      <x v="175"/>
    </i>
    <i>
      <x v="177"/>
    </i>
    <i>
      <x v="178"/>
    </i>
    <i>
      <x v="180"/>
    </i>
    <i>
      <x v="182"/>
    </i>
    <i>
      <x v="183"/>
    </i>
    <i>
      <x v="185"/>
    </i>
    <i>
      <x v="187"/>
    </i>
    <i>
      <x v="188"/>
    </i>
    <i>
      <x v="190"/>
    </i>
    <i>
      <x v="191"/>
    </i>
    <i>
      <x v="192"/>
    </i>
    <i>
      <x v="193"/>
    </i>
    <i>
      <x v="195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8"/>
    </i>
    <i>
      <x v="210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6"/>
    </i>
    <i>
      <x v="227"/>
    </i>
    <i>
      <x v="228"/>
    </i>
    <i>
      <x v="234"/>
    </i>
    <i>
      <x v="235"/>
    </i>
    <i>
      <x v="238"/>
    </i>
    <i>
      <x v="239"/>
    </i>
    <i>
      <x v="241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3"/>
    </i>
    <i>
      <x v="254"/>
    </i>
    <i>
      <x v="256"/>
    </i>
    <i>
      <x v="257"/>
    </i>
    <i>
      <x v="258"/>
    </i>
    <i>
      <x v="259"/>
    </i>
    <i>
      <x v="261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5"/>
    </i>
    <i>
      <x v="278"/>
    </i>
    <i>
      <x v="281"/>
    </i>
    <i>
      <x v="282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7"/>
    </i>
    <i>
      <x v="298"/>
    </i>
    <i>
      <x v="299"/>
    </i>
    <i>
      <x v="300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1"/>
    </i>
    <i>
      <x v="313"/>
    </i>
    <i>
      <x v="314"/>
    </i>
    <i>
      <x v="315"/>
    </i>
    <i>
      <x v="316"/>
    </i>
    <i>
      <x v="318"/>
    </i>
    <i>
      <x v="322"/>
    </i>
    <i>
      <x v="324"/>
    </i>
    <i>
      <x v="325"/>
    </i>
    <i>
      <x v="326"/>
    </i>
    <i>
      <x v="327"/>
    </i>
    <i>
      <x v="330"/>
    </i>
    <i>
      <x v="331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4"/>
    </i>
    <i>
      <x v="346"/>
    </i>
    <i>
      <x v="347"/>
    </i>
    <i>
      <x v="350"/>
    </i>
    <i>
      <x v="351"/>
    </i>
    <i>
      <x v="353"/>
    </i>
    <i>
      <x v="356"/>
    </i>
    <i>
      <x v="357"/>
    </i>
    <i>
      <x v="358"/>
    </i>
    <i>
      <x v="359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8"/>
    </i>
    <i>
      <x v="390"/>
    </i>
    <i>
      <x v="391"/>
    </i>
    <i>
      <x v="393"/>
    </i>
    <i>
      <x v="394"/>
    </i>
    <i>
      <x v="397"/>
    </i>
    <i>
      <x v="398"/>
    </i>
    <i>
      <x v="399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4"/>
    </i>
    <i>
      <x v="416"/>
    </i>
    <i>
      <x v="417"/>
    </i>
    <i>
      <x v="421"/>
    </i>
    <i>
      <x v="422"/>
    </i>
    <i>
      <x v="425"/>
    </i>
    <i>
      <x v="427"/>
    </i>
    <i>
      <x v="428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2"/>
    </i>
  </rowItems>
  <colItems count="1">
    <i/>
  </colItems>
  <pageFields count="1">
    <pageField fld="3" hier="-1"/>
  </pageFields>
  <dataFields count="1">
    <dataField name="Sum of Distance from ocean" fld="12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BD2FD-EF29-4034-A9D5-0FA7624ABE21}" name="PivotTable6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rowHeaderCaption="Price per sqft">
  <location ref="A3:B432" firstHeaderRow="1" firstDataRow="1" firstDataCol="1" rowPageCount="1" colPageCount="1"/>
  <pivotFields count="25">
    <pivotField showAll="0"/>
    <pivotField showAll="0"/>
    <pivotField showAll="0"/>
    <pivotField axis="axisPage" multipleItemSelectionAllowed="1" showAll="0">
      <items count="6">
        <item h="1" x="3"/>
        <item h="1" x="2"/>
        <item h="1" x="0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816">
        <item x="301"/>
        <item x="138"/>
        <item x="691"/>
        <item x="434"/>
        <item x="686"/>
        <item x="684"/>
        <item x="687"/>
        <item x="110"/>
        <item x="671"/>
        <item x="431"/>
        <item x="232"/>
        <item x="214"/>
        <item x="273"/>
        <item x="726"/>
        <item x="299"/>
        <item x="724"/>
        <item x="436"/>
        <item x="155"/>
        <item x="685"/>
        <item x="707"/>
        <item x="210"/>
        <item x="721"/>
        <item x="435"/>
        <item x="722"/>
        <item x="173"/>
        <item x="695"/>
        <item x="331"/>
        <item x="250"/>
        <item x="245"/>
        <item x="443"/>
        <item x="181"/>
        <item x="126"/>
        <item x="254"/>
        <item x="333"/>
        <item x="251"/>
        <item x="280"/>
        <item x="217"/>
        <item x="235"/>
        <item x="688"/>
        <item x="470"/>
        <item x="193"/>
        <item x="716"/>
        <item x="147"/>
        <item x="432"/>
        <item x="433"/>
        <item x="157"/>
        <item x="158"/>
        <item x="188"/>
        <item x="697"/>
        <item x="723"/>
        <item x="708"/>
        <item x="258"/>
        <item x="194"/>
        <item x="118"/>
        <item x="696"/>
        <item x="244"/>
        <item x="693"/>
        <item x="738"/>
        <item x="248"/>
        <item x="163"/>
        <item x="514"/>
        <item x="220"/>
        <item x="145"/>
        <item x="175"/>
        <item x="471"/>
        <item x="238"/>
        <item x="509"/>
        <item x="218"/>
        <item x="239"/>
        <item x="252"/>
        <item x="167"/>
        <item x="242"/>
        <item x="170"/>
        <item x="223"/>
        <item x="34"/>
        <item x="672"/>
        <item x="700"/>
        <item x="253"/>
        <item x="329"/>
        <item x="712"/>
        <item x="171"/>
        <item x="189"/>
        <item x="243"/>
        <item x="698"/>
        <item x="166"/>
        <item x="710"/>
        <item x="429"/>
        <item x="330"/>
        <item x="159"/>
        <item x="366"/>
        <item x="27"/>
        <item x="682"/>
        <item x="160"/>
        <item x="204"/>
        <item x="284"/>
        <item x="375"/>
        <item x="430"/>
        <item x="719"/>
        <item x="192"/>
        <item x="692"/>
        <item x="121"/>
        <item x="713"/>
        <item x="718"/>
        <item x="740"/>
        <item x="741"/>
        <item x="679"/>
        <item x="190"/>
        <item x="176"/>
        <item x="270"/>
        <item x="119"/>
        <item x="201"/>
        <item x="263"/>
        <item x="116"/>
        <item x="177"/>
        <item x="737"/>
        <item x="168"/>
        <item x="191"/>
        <item x="169"/>
        <item x="222"/>
        <item x="151"/>
        <item x="283"/>
        <item x="437"/>
        <item x="412"/>
        <item x="183"/>
        <item x="699"/>
        <item x="195"/>
        <item x="84"/>
        <item x="709"/>
        <item x="122"/>
        <item x="739"/>
        <item x="730"/>
        <item x="124"/>
        <item x="212"/>
        <item x="231"/>
        <item x="230"/>
        <item x="144"/>
        <item x="211"/>
        <item x="152"/>
        <item x="240"/>
        <item x="205"/>
        <item x="382"/>
        <item x="381"/>
        <item x="219"/>
        <item x="367"/>
        <item x="498"/>
        <item x="747"/>
        <item x="483"/>
        <item x="332"/>
        <item x="334"/>
        <item x="307"/>
        <item x="340"/>
        <item x="264"/>
        <item x="481"/>
        <item x="136"/>
        <item x="681"/>
        <item x="213"/>
        <item x="490"/>
        <item x="486"/>
        <item x="120"/>
        <item x="134"/>
        <item x="275"/>
        <item x="487"/>
        <item x="361"/>
        <item x="312"/>
        <item x="502"/>
        <item x="113"/>
        <item x="0"/>
        <item x="475"/>
        <item x="128"/>
        <item x="208"/>
        <item x="130"/>
        <item x="262"/>
        <item x="127"/>
        <item x="10"/>
        <item x="513"/>
        <item x="281"/>
        <item x="146"/>
        <item x="510"/>
        <item x="701"/>
        <item x="187"/>
        <item x="117"/>
        <item x="324"/>
        <item x="711"/>
        <item x="449"/>
        <item x="109"/>
        <item x="261"/>
        <item x="689"/>
        <item x="123"/>
        <item x="408"/>
        <item x="282"/>
        <item x="438"/>
        <item x="107"/>
        <item x="215"/>
        <item x="314"/>
        <item x="413"/>
        <item x="426"/>
        <item x="309"/>
        <item x="174"/>
        <item x="391"/>
        <item x="734"/>
        <item x="180"/>
        <item x="702"/>
        <item x="690"/>
        <item x="200"/>
        <item x="103"/>
        <item x="100"/>
        <item x="305"/>
        <item x="365"/>
        <item x="197"/>
        <item x="255"/>
        <item x="304"/>
        <item x="216"/>
        <item x="717"/>
        <item x="225"/>
        <item x="106"/>
        <item x="441"/>
        <item x="165"/>
        <item x="500"/>
        <item x="114"/>
        <item x="469"/>
        <item x="143"/>
        <item x="236"/>
        <item x="393"/>
        <item x="108"/>
        <item x="198"/>
        <item x="129"/>
        <item x="196"/>
        <item x="75"/>
        <item x="448"/>
        <item x="13"/>
        <item x="379"/>
        <item x="186"/>
        <item x="482"/>
        <item x="246"/>
        <item x="203"/>
        <item x="499"/>
        <item x="28"/>
        <item x="619"/>
        <item x="56"/>
        <item x="628"/>
        <item x="247"/>
        <item x="241"/>
        <item x="276"/>
        <item x="111"/>
        <item x="209"/>
        <item x="797"/>
        <item x="439"/>
        <item x="440"/>
        <item x="206"/>
        <item x="425"/>
        <item x="610"/>
        <item x="294"/>
        <item x="445"/>
        <item x="221"/>
        <item x="310"/>
        <item x="673"/>
        <item x="55"/>
        <item x="627"/>
        <item x="678"/>
        <item x="234"/>
        <item x="161"/>
        <item x="409"/>
        <item x="501"/>
        <item x="101"/>
        <item x="256"/>
        <item x="311"/>
        <item x="428"/>
        <item x="271"/>
        <item x="362"/>
        <item x="631"/>
        <item x="224"/>
        <item x="715"/>
        <item x="80"/>
        <item x="677"/>
        <item x="402"/>
        <item x="720"/>
        <item x="287"/>
        <item x="104"/>
        <item x="297"/>
        <item x="202"/>
        <item x="292"/>
        <item x="233"/>
        <item x="57"/>
        <item x="796"/>
        <item x="35"/>
        <item x="615"/>
        <item x="485"/>
        <item x="424"/>
        <item x="260"/>
        <item x="494"/>
        <item x="683"/>
        <item x="364"/>
        <item x="229"/>
        <item x="105"/>
        <item x="489"/>
        <item x="272"/>
        <item x="125"/>
        <item x="415"/>
        <item x="453"/>
        <item x="153"/>
        <item x="289"/>
        <item x="406"/>
        <item x="495"/>
        <item x="694"/>
        <item x="91"/>
        <item x="474"/>
        <item x="154"/>
        <item x="38"/>
        <item x="386"/>
        <item x="728"/>
        <item x="59"/>
        <item x="44"/>
        <item x="484"/>
        <item x="480"/>
        <item x="447"/>
        <item x="336"/>
        <item x="46"/>
        <item x="24"/>
        <item x="505"/>
        <item x="85"/>
        <item x="98"/>
        <item x="115"/>
        <item x="664"/>
        <item x="184"/>
        <item x="363"/>
        <item x="652"/>
        <item x="732"/>
        <item x="77"/>
        <item x="387"/>
        <item x="319"/>
        <item x="293"/>
        <item x="420"/>
        <item x="616"/>
        <item x="162"/>
        <item x="725"/>
        <item x="54"/>
        <item x="624"/>
        <item x="555"/>
        <item x="36"/>
        <item x="594"/>
        <item x="296"/>
        <item x="288"/>
        <item x="259"/>
        <item x="676"/>
        <item x="290"/>
        <item x="94"/>
        <item x="39"/>
        <item x="62"/>
        <item x="60"/>
        <item x="411"/>
        <item x="414"/>
        <item x="634"/>
        <item x="335"/>
        <item x="164"/>
        <item x="156"/>
        <item x="74"/>
        <item x="442"/>
        <item x="308"/>
        <item x="733"/>
        <item x="112"/>
        <item x="323"/>
        <item x="178"/>
        <item x="635"/>
        <item x="706"/>
        <item x="625"/>
        <item x="389"/>
        <item x="704"/>
        <item x="302"/>
        <item x="496"/>
        <item x="751"/>
        <item x="491"/>
        <item x="714"/>
        <item x="12"/>
        <item x="791"/>
        <item x="622"/>
        <item x="536"/>
        <item x="493"/>
        <item x="388"/>
        <item x="455"/>
        <item x="404"/>
        <item x="72"/>
        <item x="89"/>
        <item x="488"/>
        <item x="377"/>
        <item x="401"/>
        <item x="654"/>
        <item x="407"/>
        <item x="277"/>
        <item x="360"/>
        <item x="337"/>
        <item x="580"/>
        <item x="617"/>
        <item x="228"/>
        <item x="512"/>
        <item x="427"/>
        <item x="620"/>
        <item x="71"/>
        <item x="279"/>
        <item x="552"/>
        <item x="736"/>
        <item x="466"/>
        <item x="257"/>
        <item x="623"/>
        <item x="450"/>
        <item x="374"/>
        <item x="368"/>
        <item x="390"/>
        <item x="503"/>
        <item x="639"/>
        <item x="345"/>
        <item x="61"/>
        <item x="384"/>
        <item x="226"/>
        <item x="472"/>
        <item x="286"/>
        <item x="446"/>
        <item x="285"/>
        <item x="237"/>
        <item x="497"/>
        <item x="410"/>
        <item x="626"/>
        <item x="150"/>
        <item x="618"/>
        <item x="23"/>
        <item x="812"/>
        <item x="313"/>
        <item x="621"/>
        <item x="306"/>
        <item x="58"/>
        <item x="806"/>
        <item x="95"/>
        <item x="465"/>
        <item x="179"/>
        <item x="278"/>
        <item x="663"/>
        <item x="338"/>
        <item x="675"/>
        <item x="504"/>
        <item x="347"/>
        <item x="661"/>
        <item x="784"/>
        <item x="351"/>
        <item x="380"/>
        <item x="269"/>
        <item x="249"/>
        <item x="630"/>
        <item x="295"/>
        <item x="18"/>
        <item x="511"/>
        <item x="603"/>
        <item x="274"/>
        <item x="199"/>
        <item x="705"/>
        <item x="422"/>
        <item x="456"/>
        <item x="585"/>
        <item x="300"/>
        <item x="322"/>
        <item x="601"/>
        <item x="808"/>
        <item x="786"/>
        <item x="51"/>
        <item x="794"/>
        <item x="789"/>
        <item x="807"/>
        <item x="421"/>
        <item x="40"/>
        <item x="519"/>
        <item x="479"/>
        <item x="139"/>
        <item x="93"/>
        <item x="729"/>
        <item x="583"/>
        <item x="680"/>
        <item x="574"/>
        <item x="604"/>
        <item x="613"/>
        <item x="73"/>
        <item x="349"/>
        <item x="397"/>
        <item x="750"/>
        <item x="376"/>
        <item x="185"/>
        <item x="53"/>
        <item x="207"/>
        <item x="141"/>
        <item x="765"/>
        <item x="325"/>
        <item x="790"/>
        <item x="588"/>
        <item x="142"/>
        <item x="79"/>
        <item x="599"/>
        <item x="182"/>
        <item x="590"/>
        <item x="605"/>
        <item x="343"/>
        <item x="459"/>
        <item x="358"/>
        <item x="600"/>
        <item x="148"/>
        <item x="785"/>
        <item x="452"/>
        <item x="451"/>
        <item x="321"/>
        <item x="473"/>
        <item x="596"/>
        <item x="19"/>
        <item x="96"/>
        <item x="320"/>
        <item x="597"/>
        <item x="444"/>
        <item x="99"/>
        <item x="611"/>
        <item x="385"/>
        <item x="265"/>
        <item x="17"/>
        <item x="582"/>
        <item x="744"/>
        <item x="86"/>
        <item x="76"/>
        <item x="403"/>
        <item x="576"/>
        <item x="773"/>
        <item x="811"/>
        <item x="353"/>
        <item x="595"/>
        <item x="665"/>
        <item x="810"/>
        <item x="78"/>
        <item x="554"/>
        <item x="814"/>
        <item x="476"/>
        <item x="575"/>
        <item x="20"/>
        <item x="609"/>
        <item x="317"/>
        <item x="267"/>
        <item x="457"/>
        <item x="731"/>
        <item x="461"/>
        <item x="70"/>
        <item x="637"/>
        <item x="395"/>
        <item x="550"/>
        <item x="560"/>
        <item x="527"/>
        <item x="45"/>
        <item x="268"/>
        <item x="405"/>
        <item x="63"/>
        <item x="463"/>
        <item x="42"/>
        <item x="809"/>
        <item x="674"/>
        <item x="346"/>
        <item x="318"/>
        <item x="266"/>
        <item x="703"/>
        <item x="742"/>
        <item x="350"/>
        <item x="348"/>
        <item x="598"/>
        <item x="11"/>
        <item x="88"/>
        <item x="650"/>
        <item x="632"/>
        <item x="584"/>
        <item x="357"/>
        <item x="659"/>
        <item x="291"/>
        <item x="633"/>
        <item x="15"/>
        <item x="31"/>
        <item x="762"/>
        <item x="592"/>
        <item x="326"/>
        <item x="540"/>
        <item x="477"/>
        <item x="315"/>
        <item x="492"/>
        <item x="383"/>
        <item x="30"/>
        <item x="417"/>
        <item x="423"/>
        <item x="227"/>
        <item x="781"/>
        <item x="49"/>
        <item x="400"/>
        <item x="581"/>
        <item x="378"/>
        <item x="591"/>
        <item x="354"/>
        <item x="298"/>
        <item x="657"/>
        <item x="629"/>
        <item x="149"/>
        <item x="396"/>
        <item x="516"/>
        <item x="636"/>
        <item x="21"/>
        <item x="14"/>
        <item x="398"/>
        <item x="577"/>
        <item x="135"/>
        <item x="670"/>
        <item x="359"/>
        <item x="547"/>
        <item x="418"/>
        <item x="41"/>
        <item x="589"/>
        <item x="578"/>
        <item x="638"/>
        <item x="579"/>
        <item x="90"/>
        <item x="356"/>
        <item x="770"/>
        <item x="352"/>
        <item x="782"/>
        <item x="68"/>
        <item x="755"/>
        <item x="518"/>
        <item x="529"/>
        <item x="478"/>
        <item x="16"/>
        <item x="506"/>
        <item x="602"/>
        <item x="792"/>
        <item x="766"/>
        <item x="33"/>
        <item x="745"/>
        <item x="517"/>
        <item x="37"/>
        <item x="97"/>
        <item x="779"/>
        <item x="9"/>
        <item x="763"/>
        <item x="775"/>
        <item x="778"/>
        <item x="558"/>
        <item x="507"/>
        <item x="460"/>
        <item x="788"/>
        <item x="641"/>
        <item x="22"/>
        <item x="756"/>
        <item x="735"/>
        <item x="458"/>
        <item x="669"/>
        <item x="727"/>
        <item x="644"/>
        <item x="614"/>
        <item x="795"/>
        <item x="538"/>
        <item x="662"/>
        <item x="787"/>
        <item x="464"/>
        <item x="462"/>
        <item x="92"/>
        <item x="752"/>
        <item x="131"/>
        <item x="548"/>
        <item x="593"/>
        <item x="793"/>
        <item x="339"/>
        <item x="800"/>
        <item x="392"/>
        <item x="799"/>
        <item x="316"/>
        <item x="3"/>
        <item x="667"/>
        <item x="372"/>
        <item x="749"/>
        <item x="467"/>
        <item x="454"/>
        <item x="132"/>
        <item x="567"/>
        <item x="69"/>
        <item x="774"/>
        <item x="776"/>
        <item x="172"/>
        <item x="341"/>
        <item x="419"/>
        <item x="748"/>
        <item x="303"/>
        <item x="660"/>
        <item x="587"/>
        <item x="520"/>
        <item x="743"/>
        <item x="533"/>
        <item x="651"/>
        <item x="4"/>
        <item x="534"/>
        <item x="344"/>
        <item x="523"/>
        <item x="656"/>
        <item x="759"/>
        <item x="416"/>
        <item x="82"/>
        <item x="655"/>
        <item x="551"/>
        <item x="568"/>
        <item x="52"/>
        <item x="87"/>
        <item x="612"/>
        <item x="647"/>
        <item x="798"/>
        <item x="813"/>
        <item x="140"/>
        <item x="43"/>
        <item x="5"/>
        <item x="668"/>
        <item x="370"/>
        <item x="646"/>
        <item x="342"/>
        <item x="32"/>
        <item x="2"/>
        <item x="394"/>
        <item x="757"/>
        <item x="48"/>
        <item x="777"/>
        <item x="666"/>
        <item x="783"/>
        <item x="539"/>
        <item x="6"/>
        <item x="649"/>
        <item x="373"/>
        <item x="532"/>
        <item x="553"/>
        <item x="769"/>
        <item x="508"/>
        <item x="607"/>
        <item x="768"/>
        <item x="1"/>
        <item x="648"/>
        <item x="399"/>
        <item x="81"/>
        <item x="572"/>
        <item x="753"/>
        <item x="746"/>
        <item x="524"/>
        <item x="528"/>
        <item x="586"/>
        <item x="653"/>
        <item x="83"/>
        <item x="355"/>
        <item x="771"/>
        <item x="761"/>
        <item x="521"/>
        <item x="803"/>
        <item x="67"/>
        <item x="102"/>
        <item x="557"/>
        <item x="754"/>
        <item x="544"/>
        <item x="566"/>
        <item x="65"/>
        <item x="525"/>
        <item x="369"/>
        <item x="522"/>
        <item x="563"/>
        <item x="643"/>
        <item x="562"/>
        <item x="764"/>
        <item x="137"/>
        <item x="772"/>
        <item x="133"/>
        <item x="658"/>
        <item x="371"/>
        <item x="802"/>
        <item x="561"/>
        <item x="468"/>
        <item x="47"/>
        <item x="573"/>
        <item x="8"/>
        <item x="569"/>
        <item x="801"/>
        <item x="565"/>
        <item x="29"/>
        <item x="767"/>
        <item x="571"/>
        <item x="515"/>
        <item x="606"/>
        <item x="559"/>
        <item x="760"/>
        <item x="535"/>
        <item x="66"/>
        <item x="804"/>
        <item x="780"/>
        <item x="328"/>
        <item x="526"/>
        <item x="530"/>
        <item x="531"/>
        <item x="570"/>
        <item x="64"/>
        <item x="545"/>
        <item x="805"/>
        <item x="542"/>
        <item x="541"/>
        <item x="645"/>
        <item x="564"/>
        <item x="556"/>
        <item x="640"/>
        <item x="758"/>
        <item x="549"/>
        <item x="546"/>
        <item x="608"/>
        <item x="327"/>
        <item x="642"/>
        <item x="537"/>
        <item x="26"/>
        <item x="50"/>
        <item x="25"/>
        <item x="7"/>
        <item x="5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429">
    <i>
      <x v="3"/>
    </i>
    <i>
      <x v="7"/>
    </i>
    <i>
      <x v="9"/>
    </i>
    <i>
      <x v="16"/>
    </i>
    <i>
      <x v="22"/>
    </i>
    <i>
      <x v="31"/>
    </i>
    <i>
      <x v="43"/>
    </i>
    <i>
      <x v="44"/>
    </i>
    <i>
      <x v="53"/>
    </i>
    <i>
      <x v="74"/>
    </i>
    <i>
      <x v="86"/>
    </i>
    <i>
      <x v="90"/>
    </i>
    <i>
      <x v="96"/>
    </i>
    <i>
      <x v="100"/>
    </i>
    <i>
      <x v="109"/>
    </i>
    <i>
      <x v="112"/>
    </i>
    <i>
      <x v="121"/>
    </i>
    <i>
      <x v="122"/>
    </i>
    <i>
      <x v="128"/>
    </i>
    <i>
      <x v="131"/>
    </i>
    <i>
      <x v="144"/>
    </i>
    <i>
      <x v="145"/>
    </i>
    <i>
      <x v="146"/>
    </i>
    <i>
      <x v="152"/>
    </i>
    <i>
      <x v="156"/>
    </i>
    <i>
      <x v="157"/>
    </i>
    <i>
      <x v="158"/>
    </i>
    <i>
      <x v="159"/>
    </i>
    <i>
      <x v="161"/>
    </i>
    <i>
      <x v="164"/>
    </i>
    <i>
      <x v="165"/>
    </i>
    <i>
      <x v="167"/>
    </i>
    <i>
      <x v="168"/>
    </i>
    <i>
      <x v="170"/>
    </i>
    <i>
      <x v="172"/>
    </i>
    <i>
      <x v="173"/>
    </i>
    <i>
      <x v="180"/>
    </i>
    <i>
      <x v="184"/>
    </i>
    <i>
      <x v="187"/>
    </i>
    <i>
      <x v="188"/>
    </i>
    <i>
      <x v="190"/>
    </i>
    <i>
      <x v="191"/>
    </i>
    <i>
      <x v="194"/>
    </i>
    <i>
      <x v="195"/>
    </i>
    <i>
      <x v="204"/>
    </i>
    <i>
      <x v="205"/>
    </i>
    <i>
      <x v="214"/>
    </i>
    <i>
      <x v="215"/>
    </i>
    <i>
      <x v="217"/>
    </i>
    <i>
      <x v="218"/>
    </i>
    <i>
      <x v="223"/>
    </i>
    <i>
      <x v="225"/>
    </i>
    <i>
      <x v="227"/>
    </i>
    <i>
      <x v="229"/>
    </i>
    <i>
      <x v="232"/>
    </i>
    <i>
      <x v="235"/>
    </i>
    <i>
      <x v="236"/>
    </i>
    <i>
      <x v="237"/>
    </i>
    <i>
      <x v="238"/>
    </i>
    <i>
      <x v="239"/>
    </i>
    <i>
      <x v="243"/>
    </i>
    <i>
      <x v="246"/>
    </i>
    <i>
      <x v="247"/>
    </i>
    <i>
      <x v="249"/>
    </i>
    <i>
      <x v="250"/>
    </i>
    <i>
      <x v="256"/>
    </i>
    <i>
      <x v="257"/>
    </i>
    <i>
      <x v="261"/>
    </i>
    <i>
      <x v="262"/>
    </i>
    <i>
      <x v="263"/>
    </i>
    <i>
      <x v="265"/>
    </i>
    <i>
      <x v="266"/>
    </i>
    <i>
      <x v="269"/>
    </i>
    <i>
      <x v="272"/>
    </i>
    <i>
      <x v="274"/>
    </i>
    <i>
      <x v="277"/>
    </i>
    <i>
      <x v="282"/>
    </i>
    <i>
      <x v="284"/>
    </i>
    <i>
      <x v="285"/>
    </i>
    <i>
      <x v="286"/>
    </i>
    <i>
      <x v="287"/>
    </i>
    <i>
      <x v="289"/>
    </i>
    <i>
      <x v="293"/>
    </i>
    <i>
      <x v="294"/>
    </i>
    <i>
      <x v="296"/>
    </i>
    <i>
      <x v="297"/>
    </i>
    <i>
      <x v="301"/>
    </i>
    <i>
      <x v="302"/>
    </i>
    <i>
      <x v="304"/>
    </i>
    <i>
      <x v="305"/>
    </i>
    <i>
      <x v="307"/>
    </i>
    <i>
      <x v="310"/>
    </i>
    <i>
      <x v="311"/>
    </i>
    <i>
      <x v="312"/>
    </i>
    <i>
      <x v="313"/>
    </i>
    <i>
      <x v="316"/>
    </i>
    <i>
      <x v="317"/>
    </i>
    <i>
      <x v="318"/>
    </i>
    <i>
      <x v="320"/>
    </i>
    <i>
      <x v="321"/>
    </i>
    <i>
      <x v="322"/>
    </i>
    <i>
      <x v="325"/>
    </i>
    <i>
      <x v="327"/>
    </i>
    <i>
      <x v="331"/>
    </i>
    <i>
      <x v="332"/>
    </i>
    <i>
      <x v="335"/>
    </i>
    <i>
      <x v="336"/>
    </i>
    <i>
      <x v="337"/>
    </i>
    <i>
      <x v="338"/>
    </i>
    <i>
      <x v="339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5"/>
    </i>
    <i>
      <x v="359"/>
    </i>
    <i>
      <x v="362"/>
    </i>
    <i>
      <x v="364"/>
    </i>
    <i>
      <x v="368"/>
    </i>
    <i>
      <x v="369"/>
    </i>
    <i>
      <x v="370"/>
    </i>
    <i>
      <x v="372"/>
    </i>
    <i>
      <x v="373"/>
    </i>
    <i>
      <x v="374"/>
    </i>
    <i>
      <x v="375"/>
    </i>
    <i>
      <x v="376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90"/>
    </i>
    <i>
      <x v="391"/>
    </i>
    <i>
      <x v="394"/>
    </i>
    <i>
      <x v="395"/>
    </i>
    <i>
      <x v="396"/>
    </i>
    <i>
      <x v="398"/>
    </i>
    <i>
      <x v="402"/>
    </i>
    <i>
      <x v="405"/>
    </i>
    <i>
      <x v="407"/>
    </i>
    <i>
      <x v="408"/>
    </i>
    <i>
      <x v="410"/>
    </i>
    <i>
      <x v="413"/>
    </i>
    <i>
      <x v="418"/>
    </i>
    <i>
      <x v="419"/>
    </i>
    <i>
      <x v="420"/>
    </i>
    <i>
      <x v="422"/>
    </i>
    <i>
      <x v="423"/>
    </i>
    <i>
      <x v="424"/>
    </i>
    <i>
      <x v="426"/>
    </i>
    <i>
      <x v="428"/>
    </i>
    <i>
      <x v="430"/>
    </i>
    <i>
      <x v="434"/>
    </i>
    <i>
      <x v="437"/>
    </i>
    <i>
      <x v="439"/>
    </i>
    <i>
      <x v="440"/>
    </i>
    <i>
      <x v="445"/>
    </i>
    <i>
      <x v="447"/>
    </i>
    <i>
      <x v="449"/>
    </i>
    <i>
      <x v="453"/>
    </i>
    <i>
      <x v="455"/>
    </i>
    <i>
      <x v="458"/>
    </i>
    <i>
      <x v="460"/>
    </i>
    <i>
      <x v="461"/>
    </i>
    <i>
      <x v="462"/>
    </i>
    <i>
      <x v="463"/>
    </i>
    <i>
      <x v="465"/>
    </i>
    <i>
      <x v="466"/>
    </i>
    <i>
      <x v="467"/>
    </i>
    <i>
      <x v="468"/>
    </i>
    <i>
      <x v="470"/>
    </i>
    <i>
      <x v="472"/>
    </i>
    <i>
      <x v="474"/>
    </i>
    <i>
      <x v="475"/>
    </i>
    <i>
      <x v="476"/>
    </i>
    <i>
      <x v="477"/>
    </i>
    <i>
      <x v="480"/>
    </i>
    <i>
      <x v="483"/>
    </i>
    <i>
      <x v="486"/>
    </i>
    <i>
      <x v="488"/>
    </i>
    <i>
      <x v="489"/>
    </i>
    <i>
      <x v="491"/>
    </i>
    <i>
      <x v="492"/>
    </i>
    <i>
      <x v="494"/>
    </i>
    <i>
      <x v="495"/>
    </i>
    <i>
      <x v="496"/>
    </i>
    <i>
      <x v="499"/>
    </i>
    <i>
      <x v="500"/>
    </i>
    <i>
      <x v="501"/>
    </i>
    <i>
      <x v="505"/>
    </i>
    <i>
      <x v="506"/>
    </i>
    <i>
      <x v="507"/>
    </i>
    <i>
      <x v="508"/>
    </i>
    <i>
      <x v="510"/>
    </i>
    <i>
      <x v="512"/>
    </i>
    <i>
      <x v="513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41"/>
    </i>
    <i>
      <x v="542"/>
    </i>
    <i>
      <x v="544"/>
    </i>
    <i>
      <x v="545"/>
    </i>
    <i>
      <x v="546"/>
    </i>
    <i>
      <x v="547"/>
    </i>
    <i>
      <x v="549"/>
    </i>
    <i>
      <x v="550"/>
    </i>
    <i>
      <x v="552"/>
    </i>
    <i>
      <x v="553"/>
    </i>
    <i>
      <x v="559"/>
    </i>
    <i>
      <x v="562"/>
    </i>
    <i>
      <x v="563"/>
    </i>
    <i>
      <x v="564"/>
    </i>
    <i>
      <x v="565"/>
    </i>
    <i>
      <x v="566"/>
    </i>
    <i>
      <x v="567"/>
    </i>
    <i>
      <x v="569"/>
    </i>
    <i>
      <x v="571"/>
    </i>
    <i>
      <x v="572"/>
    </i>
    <i>
      <x v="573"/>
    </i>
    <i>
      <x v="574"/>
    </i>
    <i>
      <x v="575"/>
    </i>
    <i>
      <x v="577"/>
    </i>
    <i>
      <x v="578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1"/>
    </i>
    <i>
      <x v="594"/>
    </i>
    <i>
      <x v="595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6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2"/>
    </i>
    <i>
      <x v="643"/>
    </i>
    <i>
      <x v="644"/>
    </i>
    <i>
      <x v="645"/>
    </i>
    <i>
      <x v="648"/>
    </i>
    <i>
      <x v="650"/>
    </i>
    <i>
      <x v="651"/>
    </i>
    <i>
      <x v="653"/>
    </i>
    <i>
      <x v="654"/>
    </i>
    <i>
      <x v="655"/>
    </i>
    <i>
      <x v="658"/>
    </i>
    <i>
      <x v="659"/>
    </i>
    <i>
      <x v="660"/>
    </i>
    <i>
      <x v="661"/>
    </i>
    <i>
      <x v="662"/>
    </i>
    <i>
      <x v="663"/>
    </i>
    <i>
      <x v="666"/>
    </i>
    <i>
      <x v="669"/>
    </i>
    <i>
      <x v="670"/>
    </i>
    <i>
      <x v="672"/>
    </i>
    <i>
      <x v="675"/>
    </i>
    <i>
      <x v="676"/>
    </i>
    <i>
      <x v="677"/>
    </i>
    <i>
      <x v="678"/>
    </i>
    <i>
      <x v="679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7"/>
    </i>
    <i>
      <x v="709"/>
    </i>
    <i>
      <x v="710"/>
    </i>
    <i>
      <x v="711"/>
    </i>
    <i>
      <x v="713"/>
    </i>
    <i>
      <x v="715"/>
    </i>
    <i>
      <x v="716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5"/>
    </i>
    <i>
      <x v="766"/>
    </i>
    <i>
      <x v="767"/>
    </i>
    <i>
      <x v="770"/>
    </i>
    <i>
      <x v="772"/>
    </i>
    <i>
      <x v="773"/>
    </i>
    <i>
      <x v="774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8"/>
    </i>
    <i>
      <x v="790"/>
    </i>
    <i>
      <x v="791"/>
    </i>
    <i>
      <x v="792"/>
    </i>
    <i>
      <x v="793"/>
    </i>
    <i>
      <x v="794"/>
    </i>
    <i>
      <x v="795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0"/>
    </i>
    <i>
      <x v="811"/>
    </i>
    <i>
      <x v="812"/>
    </i>
    <i>
      <x v="813"/>
    </i>
    <i>
      <x v="814"/>
    </i>
  </rowItems>
  <colItems count="1">
    <i/>
  </colItems>
  <pageFields count="1">
    <pageField fld="3" hier="-1"/>
  </pageFields>
  <dataFields count="1">
    <dataField name="Sum of Distance from ocean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00AF1A5-8C63-4947-B0C1-527E184813A7}" autoFormatId="16" applyNumberFormats="0" applyBorderFormats="0" applyFontFormats="0" applyPatternFormats="0" applyAlignmentFormats="0" applyWidthHeightFormats="0">
  <queryTableRefresh nextId="26">
    <queryTableFields count="25">
      <queryTableField id="1" name="PROPERTY TYPE" tableColumnId="1"/>
      <queryTableField id="18" dataBound="0" tableColumnId="18"/>
      <queryTableField id="2" name="ADDRESS" tableColumnId="2"/>
      <queryTableField id="3" name="CITY" tableColumnId="3"/>
      <queryTableField id="19" dataBound="0" tableColumnId="20"/>
      <queryTableField id="24" dataBound="0" tableColumnId="25"/>
      <queryTableField id="23" dataBound="0" tableColumnId="24"/>
      <queryTableField id="22" dataBound="0" tableColumnId="23"/>
      <queryTableField id="21" dataBound="0" tableColumnId="22"/>
      <queryTableField id="20" dataBound="0" tableColumnId="21"/>
      <queryTableField id="4" name="STATE OR PROVINCE" tableColumnId="4"/>
      <queryTableField id="5" name="ZIP OR POSTAL CODE" tableColumnId="5"/>
      <queryTableField id="6" name="PRICE" tableColumnId="6"/>
      <queryTableField id="7" name="BEDS" tableColumnId="7"/>
      <queryTableField id="8" name="BATHS" tableColumnId="8"/>
      <queryTableField id="9" name="SQUARE FEET" tableColumnId="9"/>
      <queryTableField id="10" name="LOT SIZE" tableColumnId="10"/>
      <queryTableField id="11" name="YEAR BUILT" tableColumnId="11"/>
      <queryTableField id="25" dataBound="0" tableColumnId="19"/>
      <queryTableField id="12" name="DAYS ON MARKET" tableColumnId="12"/>
      <queryTableField id="13" name="$/ SQUARE  FEET" tableColumnId="13"/>
      <queryTableField id="14" name="HOA/MONTH" tableColumnId="14"/>
      <queryTableField id="15" name="LATITUDE" tableColumnId="15"/>
      <queryTableField id="16" name="LONGITUDE" tableColumnId="16"/>
      <queryTableField id="17" name="Distance from ocean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DA49A1F-580B-4FD4-90E1-77F6E80CF4F6}" autoFormatId="16" applyNumberFormats="0" applyBorderFormats="0" applyFontFormats="0" applyPatternFormats="0" applyAlignmentFormats="0" applyWidthHeightFormats="0">
  <queryTableRefresh nextId="37">
    <queryTableFields count="25">
      <queryTableField id="1" name="PROPERTY TYPE" tableColumnId="1"/>
      <queryTableField id="2" name="ADDRESS" tableColumnId="2"/>
      <queryTableField id="3" name="CITY" tableColumnId="3"/>
      <queryTableField id="19" dataBound="0" tableColumnId="20"/>
      <queryTableField id="4" name="STATE OR PROVINCE" tableColumnId="4"/>
      <queryTableField id="5" name="ZIP OR POSTAL CODE" tableColumnId="5"/>
      <queryTableField id="6" name="PRICE" tableColumnId="6"/>
      <queryTableField id="7" name="BEDS" tableColumnId="7"/>
      <queryTableField id="8" name="BATHS" tableColumnId="8"/>
      <queryTableField id="9" name="SQUARE FEET" tableColumnId="9"/>
      <queryTableField id="10" name="LOT SIZE" tableColumnId="10"/>
      <queryTableField id="25" dataBound="0" tableColumnId="19"/>
      <queryTableField id="17" name="Distance from ocean" tableColumnId="17"/>
      <queryTableField id="13" name="$/ SQUARE  FEET" tableColumnId="13"/>
      <queryTableField id="18" dataBound="0" tableColumnId="18"/>
      <queryTableField id="24" dataBound="0" tableColumnId="25"/>
      <queryTableField id="23" dataBound="0" tableColumnId="24"/>
      <queryTableField id="22" dataBound="0" tableColumnId="23"/>
      <queryTableField id="21" dataBound="0" tableColumnId="22"/>
      <queryTableField id="20" dataBound="0" tableColumnId="21"/>
      <queryTableField id="11" name="YEAR BUILT" tableColumnId="11"/>
      <queryTableField id="12" name="DAYS ON MARKET" tableColumnId="12"/>
      <queryTableField id="14" name="HOA/MONTH" tableColumnId="14"/>
      <queryTableField id="15" name="LATITUDE" tableColumnId="15"/>
      <queryTableField id="16" name="LONGITUD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769ACA-0C76-4D9D-B2F4-5833B1493499}" name="MasterDataSet_after_OutliersDEL" displayName="MasterDataSet_after_OutliersDEL" ref="A1:Y834" tableType="queryTable" totalsRowShown="0">
  <autoFilter ref="A1:Y834" xr:uid="{45769ACA-0C76-4D9D-B2F4-5833B1493499}"/>
  <tableColumns count="25">
    <tableColumn id="1" xr3:uid="{D01A6E1E-0334-49EB-8CE4-F14524FB9AB1}" uniqueName="1" name="PROPERTY TYPE" queryTableFieldId="1" dataDxfId="24"/>
    <tableColumn id="18" xr3:uid="{8EAAC5B0-AB26-49B0-AB83-7044650B2A5B}" uniqueName="18" name="House Type Dummy " queryTableFieldId="18" dataDxfId="23"/>
    <tableColumn id="2" xr3:uid="{3B2AECDA-CCE7-43EA-A68D-594A5057CFBA}" uniqueName="2" name="ADDRESS" queryTableFieldId="2" dataDxfId="22"/>
    <tableColumn id="3" xr3:uid="{B97641F3-DA43-4CDD-9FD6-7246C125C9F2}" uniqueName="3" name="CITY" queryTableFieldId="3" dataDxfId="21"/>
    <tableColumn id="20" xr3:uid="{5AB9ED66-BD22-4C42-A915-01A8B2EF39C4}" uniqueName="20" name="Region" queryTableFieldId="19" dataDxfId="20">
      <calculatedColumnFormula>VLOOKUP(MasterDataSet_after_OutliersDEL[[#This Row],[CITY]],Region_Values,2,FALSE)</calculatedColumnFormula>
    </tableColumn>
    <tableColumn id="25" xr3:uid="{FD2D9CEC-D784-40CA-84C7-3DFAA1589FD9}" uniqueName="25" name="Metro " queryTableFieldId="24" dataDxfId="19">
      <calculatedColumnFormula>VLOOKUP(MasterDataSet_after_OutliersDEL[[#This Row],[Region]],Region_Dummy_Variables,2,FALSE)</calculatedColumnFormula>
    </tableColumn>
    <tableColumn id="24" xr3:uid="{DF5B6049-D951-429B-9B7E-01557A3CCDA9}" uniqueName="24" name="San Fernando " queryTableFieldId="23" dataDxfId="18">
      <calculatedColumnFormula>VLOOKUP(MasterDataSet_after_OutliersDEL[[#This Row],[Region]],Region_Dummy_Variables,3,FALSE)</calculatedColumnFormula>
    </tableColumn>
    <tableColumn id="23" xr3:uid="{D4980199-5DB4-453C-985E-E1FBB8B74D25}" uniqueName="23" name="South " queryTableFieldId="22" dataDxfId="17">
      <calculatedColumnFormula>VLOOKUP(MasterDataSet_after_OutliersDEL[[#This Row],[Region]],Region_Dummy_Variables,4,FALSE)</calculatedColumnFormula>
    </tableColumn>
    <tableColumn id="22" xr3:uid="{FC991E0C-0A0F-4E1E-9AE5-815B151E9A9D}" uniqueName="22" name="South Bay " queryTableFieldId="21" dataDxfId="16">
      <calculatedColumnFormula>VLOOKUP(MasterDataSet_after_OutliersDEL[[#This Row],[Region]],Region_Dummy_Variables,5,FALSE)</calculatedColumnFormula>
    </tableColumn>
    <tableColumn id="21" xr3:uid="{D647F1A9-1833-42D2-AFF9-BD0460C9D9D4}" uniqueName="21" name="West " queryTableFieldId="20" dataDxfId="15">
      <calculatedColumnFormula>VLOOKUP(MasterDataSet_after_OutliersDEL[[#This Row],[Region]],Region_Dummy_Variables,6,FALSE)</calculatedColumnFormula>
    </tableColumn>
    <tableColumn id="4" xr3:uid="{57F3D97E-81F0-487C-B91F-FF80A2546E18}" uniqueName="4" name="STATE OR PROVINCE" queryTableFieldId="4" dataDxfId="14"/>
    <tableColumn id="5" xr3:uid="{62859757-89C2-4904-9D2E-92E1A3E0ACBE}" uniqueName="5" name="ZIP OR POSTAL CODE" queryTableFieldId="5"/>
    <tableColumn id="6" xr3:uid="{3ED9CDDE-385F-4FE2-993D-057ED1FD2B39}" uniqueName="6" name="PRICE" queryTableFieldId="6"/>
    <tableColumn id="7" xr3:uid="{46929CC2-A5C3-4117-BD93-6C08DC906154}" uniqueName="7" name="BEDS" queryTableFieldId="7"/>
    <tableColumn id="8" xr3:uid="{1CB24FD9-AD9A-4FF1-927A-0EC67BAE13A2}" uniqueName="8" name="BATHS" queryTableFieldId="8"/>
    <tableColumn id="9" xr3:uid="{2C0FBCE0-E75A-42B6-AEB7-F4F6C86CE2F4}" uniqueName="9" name="SQUARE FEET" queryTableFieldId="9"/>
    <tableColumn id="10" xr3:uid="{B723CA10-158A-4417-8D83-517C3DD9B3CD}" uniqueName="10" name="LOT SIZE" queryTableFieldId="10"/>
    <tableColumn id="11" xr3:uid="{0E135C92-75BB-405D-9C24-2D3C76A1DEE3}" uniqueName="11" name="YEAR BUILT" queryTableFieldId="11"/>
    <tableColumn id="19" xr3:uid="{A396A357-1608-42D5-B074-6E00A3A452A6}" uniqueName="19" name="AGE" queryTableFieldId="25" dataDxfId="13">
      <calculatedColumnFormula>2021-MasterDataSet_after_OutliersDEL[[#This Row],[YEAR BUILT]]</calculatedColumnFormula>
    </tableColumn>
    <tableColumn id="12" xr3:uid="{07907427-8EF8-4A77-8EBD-25FC1BA2EDE7}" uniqueName="12" name="DAYS ON MARKET" queryTableFieldId="12"/>
    <tableColumn id="13" xr3:uid="{B7079EFA-A5CB-451F-9226-D837C3213AA7}" uniqueName="13" name="Price per sqft" queryTableFieldId="13"/>
    <tableColumn id="14" xr3:uid="{25A219E2-788F-47BA-BFE8-8557804B468C}" uniqueName="14" name="HOA/MONTH" queryTableFieldId="14"/>
    <tableColumn id="15" xr3:uid="{597863E7-9420-4506-92B8-E2CF65450224}" uniqueName="15" name="LATITUDE" queryTableFieldId="15"/>
    <tableColumn id="16" xr3:uid="{5871540E-ECA0-41C2-BB8B-6214D1D241CA}" uniqueName="16" name="LONGITUDE" queryTableFieldId="16"/>
    <tableColumn id="17" xr3:uid="{69D4D904-7712-4C32-885A-203FD2FB6C24}" uniqueName="17" name="Distance from ocean" queryTableField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A9FA73-BB0C-43EF-AAB4-098041E10760}" name="Table3" displayName="Table3" ref="A1:J12" totalsRowShown="0">
  <autoFilter ref="A1:J12" xr:uid="{9EA9FA73-BB0C-43EF-AAB4-098041E10760}"/>
  <tableColumns count="10">
    <tableColumn id="1" xr3:uid="{F31CD577-2ACE-4F14-A2C9-087FDE1FFE79}" name="City"/>
    <tableColumn id="2" xr3:uid="{7753F39B-BB62-4845-ADC9-7456F70F3458}" name="Region"/>
    <tableColumn id="3" xr3:uid="{AE44F5FD-73A1-4A57-9F17-99465D13C47C}" name="City2"/>
    <tableColumn id="4" xr3:uid="{BED04458-B0C5-4870-8975-88ADE5D4DFFE}" name="Region3"/>
    <tableColumn id="5" xr3:uid="{E2018A47-0D91-42B4-A50C-B11BF5450C50}" name="City "/>
    <tableColumn id="6" xr3:uid="{E45CF535-004B-48F7-9851-6385FA182A46}" name="Region4"/>
    <tableColumn id="7" xr3:uid="{5B089A36-595E-4A64-B36E-FC520450FDD4}" name="City5"/>
    <tableColumn id="8" xr3:uid="{2F17453F-0591-4C64-AC60-5962ADC8A976}" name="Region6"/>
    <tableColumn id="9" xr3:uid="{FD75C107-2A02-4BC0-B356-5D6F7A026423}" name="City7"/>
    <tableColumn id="10" xr3:uid="{96B80D0C-DEFD-4199-84EB-CFD2EAE41CFA}" name="Region8"/>
  </tableColumns>
  <tableStyleInfo name="TableStyleLight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22BD959-4351-4751-B2DA-AABAA12C11F5}" name="Table4" displayName="Table4" ref="A15:B44" totalsRowShown="0">
  <autoFilter ref="A15:B44" xr:uid="{F22BD959-4351-4751-B2DA-AABAA12C11F5}"/>
  <tableColumns count="2">
    <tableColumn id="1" xr3:uid="{8AA878CF-DC71-428A-B29C-FDD3FF1B2430}" name="City"/>
    <tableColumn id="2" xr3:uid="{116B8AEA-65B8-4963-A949-B8942BFFB64A}" name="Region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056A26-3690-4FF2-8D24-72C841EAC39C}" name="Table46" displayName="Table46" ref="D15:I44" totalsRowShown="0">
  <autoFilter ref="D15:I44" xr:uid="{97056A26-3690-4FF2-8D24-72C841EAC39C}"/>
  <tableColumns count="6">
    <tableColumn id="2" xr3:uid="{9174915F-7AF5-444E-927C-8104451AD52D}" name="Region"/>
    <tableColumn id="3" xr3:uid="{7B231811-82A3-48AF-8140-D413F4BD8546}" name="Metro"/>
    <tableColumn id="4" xr3:uid="{EA3FA5E0-0297-46F5-A8F8-2E84BAA4DE65}" name="San Fernando"/>
    <tableColumn id="5" xr3:uid="{28BDBF0B-A6D0-4A4A-96C6-A1FDD0CFE6C9}" name="South"/>
    <tableColumn id="6" xr3:uid="{DAA26ECC-F7EA-452E-85FA-543200493F14}" name="South Bay"/>
    <tableColumn id="7" xr3:uid="{154FCA73-B0FD-4A05-B9BE-8AC021CB026B}" name="West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363FEDF-F682-4BE9-B055-DA930B2E86C8}" name="Table2" displayName="Table2" ref="H1:I455" totalsRowShown="0">
  <autoFilter ref="H1:I455" xr:uid="{A363FEDF-F682-4BE9-B055-DA930B2E86C8}"/>
  <tableColumns count="2">
    <tableColumn id="1" xr3:uid="{7CED9D89-AECB-419E-BC6C-0BC378EA7643}" name="Distance from ocean" dataDxfId="12"/>
    <tableColumn id="2" xr3:uid="{FBF7E67B-6740-4AE5-8FA2-8A1F15240D7C}" name="Price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A13EABA-FEF9-421C-9C54-A2524C45CAC4}" name="Table10" displayName="Table10" ref="A1:B273" totalsRowShown="0">
  <autoFilter ref="A1:B273" xr:uid="{9A13EABA-FEF9-421C-9C54-A2524C45CAC4}"/>
  <tableColumns count="2">
    <tableColumn id="1" xr3:uid="{FD271F7C-0BB0-4000-B941-44CFA3D254B6}" name="Sum of Distance from ocean"/>
    <tableColumn id="2" xr3:uid="{518BB672-0ABB-49DF-A270-F14CBE589D4E}" name="Price"/>
  </tableColumns>
  <tableStyleInfo name="TableStyleLight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EF32CEC-895C-45D1-9851-67B871FAAB7E}" name="Table9" displayName="Table9" ref="A1:B209" totalsRowShown="0">
  <autoFilter ref="A1:B209" xr:uid="{0EF32CEC-895C-45D1-9851-67B871FAAB7E}"/>
  <tableColumns count="2">
    <tableColumn id="1" xr3:uid="{AAC50D5D-2C88-4E7A-B6DE-2C2C2FB476C5}" name="Sum of Distance from ocean"/>
    <tableColumn id="2" xr3:uid="{A88F40CE-3CC5-42A3-831C-A62C3AECB4EF}" name="Price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13BABB1-A201-463B-B16F-EF02427D7604}" name="Table8" displayName="Table8" ref="A1:B90" totalsRowShown="0">
  <autoFilter ref="A1:B90" xr:uid="{213BABB1-A201-463B-B16F-EF02427D7604}"/>
  <tableColumns count="2">
    <tableColumn id="1" xr3:uid="{BFD8A989-1CAB-4640-82F9-58AAAA9F727C}" name="Sum of Distance from ocean"/>
    <tableColumn id="2" xr3:uid="{91A272FF-83C1-4BD4-AF92-98C2FE33FDE2}" name="Price"/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B9214B1-3E47-4A45-84F5-6C7C779F6494}" name="Table7" displayName="Table7" ref="B1:C16" totalsRowShown="0">
  <autoFilter ref="B1:C16" xr:uid="{1B9214B1-3E47-4A45-84F5-6C7C779F6494}"/>
  <tableColumns count="2">
    <tableColumn id="1" xr3:uid="{FD48B48F-2C8C-46D8-B289-7D72EF43F432}" name="Distance from ocean"/>
    <tableColumn id="2" xr3:uid="{05F75A8E-A80C-403B-B0B4-EFA190B8AFD7}" name="Price"/>
  </tableColumns>
  <tableStyleInfo name="TableStyleLight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DF2EB4F-238F-4F1A-8314-3224054797C9}" name="Table11" displayName="Table11" ref="G1:H816" totalsRowShown="0">
  <autoFilter ref="G1:H816" xr:uid="{5DF2EB4F-238F-4F1A-8314-3224054797C9}"/>
  <tableColumns count="2">
    <tableColumn id="1" xr3:uid="{BFDBF5F4-4EA8-4844-8FB1-6FADF9959E43}" name="Distance from ocean"/>
    <tableColumn id="2" xr3:uid="{83C6B858-1A72-4174-9FCF-A7430678A792}" name="Price per sqft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8FA5EC1-9E00-4334-B2BC-4379AF7708C8}" name="Table12" displayName="Table12" ref="W1:X16" totalsRowShown="0">
  <autoFilter ref="W1:X16" xr:uid="{38FA5EC1-9E00-4334-B2BC-4379AF7708C8}"/>
  <tableColumns count="2">
    <tableColumn id="1" xr3:uid="{4DA7A652-4420-4527-8891-630FE06604C4}" name="Distance from ocean"/>
    <tableColumn id="2" xr3:uid="{37A9A2F6-6398-4CD4-9B2C-4BAB385F90DB}" name="Price per sqft Metro"/>
  </tableColumns>
  <tableStyleInfo name="TableStyleLight1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5F4BFE0-FA5E-4BDD-8506-638F08DB5966}" name="Table13" displayName="Table13" ref="W33:X136" totalsRowShown="0">
  <autoFilter ref="W33:X136" xr:uid="{75F4BFE0-FA5E-4BDD-8506-638F08DB5966}"/>
  <tableColumns count="2">
    <tableColumn id="1" xr3:uid="{0CEA7D25-A077-495A-ADC5-9ACA1A72829B}" name="Distance from ocean"/>
    <tableColumn id="2" xr3:uid="{165D6AFE-87D1-4AD1-AB52-D77846A275ED}" name="Price per sqft San Fernando"/>
  </tableColumns>
  <tableStyleInfo name="TableStyleLight13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6E5C788-B723-42A0-979B-9FC603D4887D}" name="Table14" displayName="Table14" ref="M33:N304" totalsRowShown="0">
  <autoFilter ref="M33:N304" xr:uid="{36E5C788-B723-42A0-979B-9FC603D4887D}"/>
  <tableColumns count="2">
    <tableColumn id="1" xr3:uid="{C9DAADAE-099E-4D36-84D2-AE596AB22DA6}" name="Distance from ocean"/>
    <tableColumn id="2" xr3:uid="{B73A7B77-42DB-40B8-AF0A-55507387C88B}" name="Price per sqft South Bay"/>
  </tableColumns>
  <tableStyleInfo name="TableStyleLight14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31A999D-CFAE-4527-81AF-7E1E81C1D893}" name="Table15" displayName="Table15" ref="A1:B209" totalsRowShown="0">
  <autoFilter ref="A1:B209" xr:uid="{B31A999D-CFAE-4527-81AF-7E1E81C1D893}"/>
  <tableColumns count="2">
    <tableColumn id="1" xr3:uid="{BE2AF747-8898-421B-B04F-9B7F71DB191E}" name="Distance from ocean"/>
    <tableColumn id="2" xr3:uid="{821057A4-BF16-4E1B-8E34-870BC5646B63}" name="Price for South Bay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1BE52D2-DEBB-4467-8C9A-F87D0DB638DD}" name="Table16" displayName="Table16" ref="Q1:R272" totalsRowShown="0">
  <autoFilter ref="Q1:R272" xr:uid="{A1BE52D2-DEBB-4467-8C9A-F87D0DB638DD}"/>
  <tableColumns count="2">
    <tableColumn id="1" xr3:uid="{D4EBFB1F-AD53-4AC2-BA97-F36DF435BE22}" name="Distance from ocean"/>
    <tableColumn id="2" xr3:uid="{7150BBD1-25CA-466A-AFF0-6EDA272F26BD}" name="Price per sqft South Bay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B0E510A-0AC7-43B0-A6AA-BDDF56C77D37}" name="Table17" displayName="Table17" ref="AF1:AG430" totalsRowShown="0">
  <autoFilter ref="AF1:AG430" xr:uid="{3B0E510A-0AC7-43B0-A6AA-BDDF56C77D37}"/>
  <tableColumns count="2">
    <tableColumn id="1" xr3:uid="{21BA2E1E-ADFB-4D6A-B6B6-90B03B10D890}" name="Distance from ocean"/>
    <tableColumn id="2" xr3:uid="{6E9676F7-DE0E-4535-A240-C83DDCF5241B}" name="Price per sqft West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903E435-3EAB-4FEA-B71E-F5443AA27E80}" name="MasterDataSet_after_OutliersDEL7" displayName="MasterDataSet_after_OutliersDEL7" ref="A1:Y834" tableType="queryTable" totalsRowShown="0">
  <autoFilter ref="A1:Y834" xr:uid="{45769ACA-0C76-4D9D-B2F4-5833B1493499}">
    <filterColumn colId="19">
      <filters>
        <filter val="1"/>
      </filters>
    </filterColumn>
  </autoFilter>
  <tableColumns count="25">
    <tableColumn id="1" xr3:uid="{5988041F-3AC0-4F5F-BB35-8D4B0007189B}" uniqueName="1" name="PROPERTY TYPE" queryTableFieldId="1" dataDxfId="11"/>
    <tableColumn id="2" xr3:uid="{01BF35A4-53A8-49EA-B18E-A581074ACBE1}" uniqueName="2" name="ADDRESS" queryTableFieldId="2" dataDxfId="10"/>
    <tableColumn id="3" xr3:uid="{23A994F6-6044-4AA2-AA37-B415554C3875}" uniqueName="3" name="CITY" queryTableFieldId="3" dataDxfId="9"/>
    <tableColumn id="20" xr3:uid="{04807406-1E07-44C5-9F54-82FE0338E7F0}" uniqueName="20" name="Region" queryTableFieldId="19" dataDxfId="8">
      <calculatedColumnFormula>VLOOKUP(MasterDataSet_after_OutliersDEL7[[#This Row],[CITY]],Region_Values,2,FALSE)</calculatedColumnFormula>
    </tableColumn>
    <tableColumn id="4" xr3:uid="{AEA43B14-8E7C-4603-9601-FDD747EFAF02}" uniqueName="4" name="STATE OR PROVINCE" queryTableFieldId="4" dataDxfId="7"/>
    <tableColumn id="5" xr3:uid="{95E17251-5E94-45FA-B9B7-5B444D75A86C}" uniqueName="5" name="ZIP OR POSTAL CODE" queryTableFieldId="5"/>
    <tableColumn id="6" xr3:uid="{1BBE5E20-F78F-42E1-9701-390A97794883}" uniqueName="6" name="PRICE" queryTableFieldId="6"/>
    <tableColumn id="7" xr3:uid="{DC06005C-1F36-46B9-BD0C-8E0FF9ECB480}" uniqueName="7" name="BEDS" queryTableFieldId="7"/>
    <tableColumn id="8" xr3:uid="{78C29F79-2EB8-4372-9CA8-658BB8EF4038}" uniqueName="8" name="BATHS" queryTableFieldId="8"/>
    <tableColumn id="9" xr3:uid="{F07C87D8-B33C-4A2C-B956-16C59D2480F1}" uniqueName="9" name="SQUARE FEET" queryTableFieldId="9"/>
    <tableColumn id="10" xr3:uid="{DE767EE3-ACC4-4057-BFDA-F0D4F2C0D662}" uniqueName="10" name="LOT SIZE" queryTableFieldId="10"/>
    <tableColumn id="19" xr3:uid="{2C49A0BE-AF58-48D5-9E37-5CC272E085B6}" uniqueName="19" name="AGE" queryTableFieldId="25" dataDxfId="6">
      <calculatedColumnFormula>2021-MasterDataSet_after_OutliersDEL7[[#This Row],[YEAR BUILT]]</calculatedColumnFormula>
    </tableColumn>
    <tableColumn id="17" xr3:uid="{6C50E3FB-F5C0-42E8-B81E-356AC46D4337}" uniqueName="17" name="Distance from ocean" queryTableFieldId="17"/>
    <tableColumn id="13" xr3:uid="{B91A515D-EBF5-4082-8FD2-30733345D8EA}" uniqueName="13" name="Price per sqft" queryTableFieldId="13"/>
    <tableColumn id="18" xr3:uid="{1D491BCC-B551-4F53-B69E-3295F5CA1B58}" uniqueName="18" name="House Type Dummy " queryTableFieldId="18" dataDxfId="5"/>
    <tableColumn id="25" xr3:uid="{9F74C428-FA16-417F-9008-C2DD030B599D}" uniqueName="25" name="Metro " queryTableFieldId="24" dataDxfId="4">
      <calculatedColumnFormula>VLOOKUP(MasterDataSet_after_OutliersDEL7[[#This Row],[Region]],Region_Dummy_Variables,2,FALSE)</calculatedColumnFormula>
    </tableColumn>
    <tableColumn id="24" xr3:uid="{B614A5CD-79FF-418D-ADFA-688E1E4F6E66}" uniqueName="24" name="San Fernando " queryTableFieldId="23" dataDxfId="3">
      <calculatedColumnFormula>VLOOKUP(MasterDataSet_after_OutliersDEL7[[#This Row],[Region]],Region_Dummy_Variables,3,FALSE)</calculatedColumnFormula>
    </tableColumn>
    <tableColumn id="23" xr3:uid="{5A4BC5FB-127D-4DFE-8E70-7E1098869E6E}" uniqueName="23" name="South " queryTableFieldId="22" dataDxfId="2">
      <calculatedColumnFormula>VLOOKUP(MasterDataSet_after_OutliersDEL7[[#This Row],[Region]],Region_Dummy_Variables,4,FALSE)</calculatedColumnFormula>
    </tableColumn>
    <tableColumn id="22" xr3:uid="{5D112981-4B71-489A-A667-FB4D17048C69}" uniqueName="22" name="South Bay " queryTableFieldId="21" dataDxfId="1">
      <calculatedColumnFormula>VLOOKUP(MasterDataSet_after_OutliersDEL7[[#This Row],[Region]],Region_Dummy_Variables,5,FALSE)</calculatedColumnFormula>
    </tableColumn>
    <tableColumn id="21" xr3:uid="{4849D097-8D79-409D-A3C3-5536D59BB326}" uniqueName="21" name="West " queryTableFieldId="20" dataDxfId="0">
      <calculatedColumnFormula>VLOOKUP(MasterDataSet_after_OutliersDEL7[[#This Row],[Region]],Region_Dummy_Variables,6,FALSE)</calculatedColumnFormula>
    </tableColumn>
    <tableColumn id="11" xr3:uid="{5AF3F87E-F620-4D4D-860D-D4A0363D8925}" uniqueName="11" name="YEAR BUILT" queryTableFieldId="11"/>
    <tableColumn id="12" xr3:uid="{B5E2A5E4-B814-4EB0-96AB-0CA46E3B0B4E}" uniqueName="12" name="DAYS ON MARKET" queryTableFieldId="12"/>
    <tableColumn id="14" xr3:uid="{9DD874F5-E6E8-4D13-9EE4-4D6353CBE256}" uniqueName="14" name="HOA/MONTH" queryTableFieldId="14"/>
    <tableColumn id="15" xr3:uid="{E61319BF-E13B-4A52-99C8-E0019E722B92}" uniqueName="15" name="LATITUDE" queryTableFieldId="15"/>
    <tableColumn id="16" xr3:uid="{6439D5D0-EF24-48C1-8D2B-081FC7409B64}" uniqueName="16" name="LONGITUDE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13.xml"/><Relationship Id="rId5" Type="http://schemas.openxmlformats.org/officeDocument/2006/relationships/table" Target="../tables/table12.xml"/><Relationship Id="rId4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4439E-1A6E-43CB-BB64-0E078A9D87A6}">
  <dimension ref="A2:I8"/>
  <sheetViews>
    <sheetView workbookViewId="0">
      <selection activeCell="I12" sqref="I12"/>
    </sheetView>
  </sheetViews>
  <sheetFormatPr defaultRowHeight="15.6" x14ac:dyDescent="0.3"/>
  <cols>
    <col min="1" max="1" width="12.3984375" bestFit="1" customWidth="1"/>
    <col min="2" max="2" width="12" bestFit="1" customWidth="1"/>
    <col min="3" max="3" width="12.69921875" bestFit="1" customWidth="1"/>
    <col min="4" max="4" width="16.5" bestFit="1" customWidth="1"/>
    <col min="5" max="5" width="15.59765625" bestFit="1" customWidth="1"/>
    <col min="6" max="6" width="14.59765625" bestFit="1" customWidth="1"/>
  </cols>
  <sheetData>
    <row r="2" spans="1:9" x14ac:dyDescent="0.3">
      <c r="G2" s="5">
        <v>0.25</v>
      </c>
      <c r="H2" s="5">
        <v>0.5</v>
      </c>
      <c r="I2" s="5">
        <v>0.75</v>
      </c>
    </row>
    <row r="3" spans="1:9" x14ac:dyDescent="0.3">
      <c r="A3" s="2" t="s">
        <v>908</v>
      </c>
      <c r="B3" t="s">
        <v>909</v>
      </c>
      <c r="C3" t="s">
        <v>910</v>
      </c>
      <c r="D3" t="s">
        <v>911</v>
      </c>
      <c r="E3" t="s">
        <v>912</v>
      </c>
      <c r="F3" t="s">
        <v>913</v>
      </c>
      <c r="G3" s="4" t="s">
        <v>914</v>
      </c>
      <c r="H3" s="4" t="s">
        <v>915</v>
      </c>
      <c r="I3" s="4" t="s">
        <v>916</v>
      </c>
    </row>
    <row r="4" spans="1:9" x14ac:dyDescent="0.3">
      <c r="A4" s="3" t="s">
        <v>889</v>
      </c>
      <c r="B4" s="1">
        <v>3725000</v>
      </c>
      <c r="C4" s="1">
        <v>629000</v>
      </c>
      <c r="D4" s="1">
        <v>2165431.1875</v>
      </c>
      <c r="E4" s="1">
        <v>981654.54090660764</v>
      </c>
      <c r="F4" s="1">
        <v>16</v>
      </c>
      <c r="G4" cm="1">
        <f t="array" ref="G4">_xlfn.PERCENTILE.INC(IF($A4=MasterDataSet_after_OutliersDEL[Region],MasterDataSet_after_OutliersDEL[PRICE],""),G$2)</f>
        <v>1395999.25</v>
      </c>
      <c r="H4" cm="1">
        <f t="array" ref="H4">_xlfn.PERCENTILE.INC(IF($A4=MasterDataSet_after_OutliersDEL[Region],MasterDataSet_after_OutliersDEL[PRICE],""),H$2)</f>
        <v>2335000</v>
      </c>
      <c r="I4" cm="1">
        <f t="array" ref="I4">_xlfn.PERCENTILE.INC(IF($A4=MasterDataSet_after_OutliersDEL[Region],MasterDataSet_after_OutliersDEL[PRICE],""),I$2)</f>
        <v>2766250</v>
      </c>
    </row>
    <row r="5" spans="1:9" x14ac:dyDescent="0.3">
      <c r="A5" s="3" t="s">
        <v>891</v>
      </c>
      <c r="B5" s="1">
        <v>3850000</v>
      </c>
      <c r="C5" s="1">
        <v>349000</v>
      </c>
      <c r="D5" s="1">
        <v>1120068.2718446602</v>
      </c>
      <c r="E5" s="1">
        <v>698325.22286335949</v>
      </c>
      <c r="F5" s="1">
        <v>103</v>
      </c>
      <c r="G5" cm="1">
        <f t="array" ref="G5">_xlfn.PERCENTILE.INC(IF($A5=MasterDataSet_after_OutliersDEL[Region],MasterDataSet_after_OutliersDEL[PRICE],""),G$2)</f>
        <v>599497.5</v>
      </c>
      <c r="H5" cm="1">
        <f t="array" ref="H5">_xlfn.PERCENTILE.INC(IF($A5=MasterDataSet_after_OutliersDEL[Region],MasterDataSet_after_OutliersDEL[PRICE],""),H$2)</f>
        <v>939000</v>
      </c>
      <c r="I5" cm="1">
        <f t="array" ref="I5">_xlfn.PERCENTILE.INC(IF($A5=MasterDataSet_after_OutliersDEL[Region],MasterDataSet_after_OutliersDEL[PRICE],""),I$2)</f>
        <v>1397000</v>
      </c>
    </row>
    <row r="6" spans="1:9" x14ac:dyDescent="0.3">
      <c r="A6" s="3" t="s">
        <v>890</v>
      </c>
      <c r="B6" s="1">
        <v>525000</v>
      </c>
      <c r="C6" s="1">
        <v>525000</v>
      </c>
      <c r="D6" s="1">
        <v>525000</v>
      </c>
      <c r="E6" s="1" t="e">
        <v>#DIV/0!</v>
      </c>
      <c r="F6" s="1">
        <v>1</v>
      </c>
      <c r="G6" cm="1">
        <f t="array" ref="G6">_xlfn.PERCENTILE.INC(IF($A6=MasterDataSet_after_OutliersDEL[Region],MasterDataSet_after_OutliersDEL[PRICE],""),G$2)</f>
        <v>525000</v>
      </c>
      <c r="H6" cm="1">
        <f t="array" ref="H6">_xlfn.PERCENTILE.INC(IF($A6=MasterDataSet_after_OutliersDEL[Region],MasterDataSet_after_OutliersDEL[PRICE],""),H$2)</f>
        <v>525000</v>
      </c>
      <c r="I6" cm="1">
        <f t="array" ref="I6">_xlfn.PERCENTILE.INC(IF($A6=MasterDataSet_after_OutliersDEL[Region],MasterDataSet_after_OutliersDEL[PRICE],""),I$2)</f>
        <v>525000</v>
      </c>
    </row>
    <row r="7" spans="1:9" x14ac:dyDescent="0.3">
      <c r="A7" s="3" t="s">
        <v>887</v>
      </c>
      <c r="B7" s="1">
        <v>6998000</v>
      </c>
      <c r="C7" s="1">
        <v>365000</v>
      </c>
      <c r="D7" s="1">
        <v>1606998.4014598541</v>
      </c>
      <c r="E7" s="1">
        <v>1213504.2244689036</v>
      </c>
      <c r="F7" s="1">
        <v>274</v>
      </c>
      <c r="G7" cm="1">
        <f t="array" ref="G7">_xlfn.PERCENTILE.INC(IF($A7=MasterDataSet_after_OutliersDEL[Region],MasterDataSet_after_OutliersDEL[PRICE],""),G$2)</f>
        <v>761175</v>
      </c>
      <c r="H7" cm="1">
        <f t="array" ref="H7">_xlfn.PERCENTILE.INC(IF($A7=MasterDataSet_after_OutliersDEL[Region],MasterDataSet_after_OutliersDEL[PRICE],""),H$2)</f>
        <v>1195000</v>
      </c>
      <c r="I7" cm="1">
        <f t="array" ref="I7">_xlfn.PERCENTILE.INC(IF($A7=MasterDataSet_after_OutliersDEL[Region],MasterDataSet_after_OutliersDEL[PRICE],""),I$2)</f>
        <v>1993250</v>
      </c>
    </row>
    <row r="8" spans="1:9" x14ac:dyDescent="0.3">
      <c r="A8" s="3" t="s">
        <v>888</v>
      </c>
      <c r="B8" s="1">
        <v>6995000</v>
      </c>
      <c r="C8" s="1">
        <v>459000</v>
      </c>
      <c r="D8" s="1">
        <v>2172132.0660592257</v>
      </c>
      <c r="E8" s="1">
        <v>1499766.1373628951</v>
      </c>
      <c r="F8" s="1">
        <v>439</v>
      </c>
      <c r="G8" cm="1">
        <f t="array" ref="G8">_xlfn.PERCENTILE.INC(IF($A8=MasterDataSet_after_OutliersDEL[Region],MasterDataSet_after_OutliersDEL[PRICE],""),G$2)</f>
        <v>1054500</v>
      </c>
      <c r="H8" cm="1">
        <f t="array" ref="H8">_xlfn.PERCENTILE.INC(IF($A8=MasterDataSet_after_OutliersDEL[Region],MasterDataSet_after_OutliersDEL[PRICE],""),H$2)</f>
        <v>1688888</v>
      </c>
      <c r="I8" cm="1">
        <f t="array" ref="I8">_xlfn.PERCENTILE.INC(IF($A8=MasterDataSet_after_OutliersDEL[Region],MasterDataSet_after_OutliersDEL[PRICE],""),I$2)</f>
        <v>2995000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558A-EB55-4953-974D-A0922B08C5FA}">
  <dimension ref="A2:I8"/>
  <sheetViews>
    <sheetView workbookViewId="0">
      <selection activeCell="C11" sqref="C11"/>
    </sheetView>
  </sheetViews>
  <sheetFormatPr defaultRowHeight="15.6" x14ac:dyDescent="0.3"/>
  <cols>
    <col min="1" max="1" width="12.3984375" bestFit="1" customWidth="1"/>
    <col min="2" max="2" width="21.8984375" bestFit="1" customWidth="1"/>
    <col min="3" max="3" width="22.59765625" bestFit="1" customWidth="1"/>
    <col min="4" max="4" width="26.3984375" bestFit="1" customWidth="1"/>
    <col min="5" max="5" width="25.5" bestFit="1" customWidth="1"/>
    <col min="6" max="6" width="24.3984375" bestFit="1" customWidth="1"/>
  </cols>
  <sheetData>
    <row r="2" spans="1:9" x14ac:dyDescent="0.3">
      <c r="G2" s="5">
        <v>0.25</v>
      </c>
      <c r="H2" s="5">
        <v>0.5</v>
      </c>
      <c r="I2" s="5">
        <v>0.75</v>
      </c>
    </row>
    <row r="3" spans="1:9" x14ac:dyDescent="0.3">
      <c r="A3" s="2" t="s">
        <v>908</v>
      </c>
      <c r="B3" t="s">
        <v>917</v>
      </c>
      <c r="C3" t="s">
        <v>918</v>
      </c>
      <c r="D3" t="s">
        <v>919</v>
      </c>
      <c r="E3" t="s">
        <v>920</v>
      </c>
      <c r="F3" t="s">
        <v>921</v>
      </c>
      <c r="G3" s="4" t="s">
        <v>914</v>
      </c>
      <c r="H3" s="4" t="s">
        <v>922</v>
      </c>
      <c r="I3" s="4" t="s">
        <v>916</v>
      </c>
    </row>
    <row r="4" spans="1:9" x14ac:dyDescent="0.3">
      <c r="A4" s="3" t="s">
        <v>889</v>
      </c>
      <c r="B4" s="1">
        <v>2063.4231103388356</v>
      </c>
      <c r="C4" s="1">
        <v>597.26919795221841</v>
      </c>
      <c r="D4" s="1">
        <v>1290.3473073732666</v>
      </c>
      <c r="E4" s="1">
        <v>501.13763851102124</v>
      </c>
      <c r="F4" s="1">
        <v>16</v>
      </c>
      <c r="G4" cm="1">
        <f t="array" ref="G4">_xlfn.PERCENTILE.INC(IF($A4=MasterDataSet_after_OutliersDEL[Region],MasterDataSet_after_OutliersDEL[Price per sqft],""),'Price per SqFt Pivot by Region'!G$2)</f>
        <v>883.98759499940502</v>
      </c>
      <c r="H4" cm="1">
        <f t="array" ref="H4">_xlfn.PERCENTILE.INC(IF($A4=MasterDataSet_after_OutliersDEL[Region],MasterDataSet_after_OutliersDEL[Price per sqft],""),'Price per SqFt Pivot by Region'!H$2)</f>
        <v>1201.8875055609433</v>
      </c>
      <c r="I4" cm="1">
        <f t="array" ref="I4">_xlfn.PERCENTILE.INC(IF($A4=MasterDataSet_after_OutliersDEL[Region],MasterDataSet_after_OutliersDEL[Price per sqft],""),'Price per SqFt Pivot by Region'!I$2)</f>
        <v>1740.9204339217952</v>
      </c>
    </row>
    <row r="5" spans="1:9" x14ac:dyDescent="0.3">
      <c r="A5" s="3" t="s">
        <v>891</v>
      </c>
      <c r="B5" s="1">
        <v>1232.8767123287671</v>
      </c>
      <c r="C5" s="1">
        <v>401.19402985074629</v>
      </c>
      <c r="D5" s="1">
        <v>631.84298993389427</v>
      </c>
      <c r="E5" s="1">
        <v>153.89720190220217</v>
      </c>
      <c r="F5" s="1">
        <v>103</v>
      </c>
      <c r="G5" cm="1">
        <f t="array" ref="G5">_xlfn.PERCENTILE.INC(IF($A5=MasterDataSet_after_OutliersDEL[Region],MasterDataSet_after_OutliersDEL[Price per sqft],""),'Price per SqFt Pivot by Region'!G$2)</f>
        <v>514.27547458774086</v>
      </c>
      <c r="H5" cm="1">
        <f t="array" ref="H5">_xlfn.PERCENTILE.INC(IF($A5=MasterDataSet_after_OutliersDEL[Region],MasterDataSet_after_OutliersDEL[Price per sqft],""),'Price per SqFt Pivot by Region'!H$2)</f>
        <v>587.79956427015247</v>
      </c>
      <c r="I5" cm="1">
        <f t="array" ref="I5">_xlfn.PERCENTILE.INC(IF($A5=MasterDataSet_after_OutliersDEL[Region],MasterDataSet_after_OutliersDEL[Price per sqft],""),'Price per SqFt Pivot by Region'!I$2)</f>
        <v>711.46931269213883</v>
      </c>
    </row>
    <row r="6" spans="1:9" x14ac:dyDescent="0.3">
      <c r="A6" s="3" t="s">
        <v>890</v>
      </c>
      <c r="B6" s="1">
        <v>605.53633217993081</v>
      </c>
      <c r="C6" s="1">
        <v>605.53633217993081</v>
      </c>
      <c r="D6" s="1">
        <v>605.53633217993081</v>
      </c>
      <c r="E6" s="1" t="e">
        <v>#DIV/0!</v>
      </c>
      <c r="F6" s="1">
        <v>1</v>
      </c>
      <c r="G6" cm="1">
        <f t="array" ref="G6">_xlfn.PERCENTILE.INC(IF($A6=MasterDataSet_after_OutliersDEL[Region],MasterDataSet_after_OutliersDEL[Price per sqft],""),'Price per SqFt Pivot by Region'!G$2)</f>
        <v>605.53633217993081</v>
      </c>
      <c r="H6" cm="1">
        <f t="array" ref="H6">_xlfn.PERCENTILE.INC(IF($A6=MasterDataSet_after_OutliersDEL[Region],MasterDataSet_after_OutliersDEL[Price per sqft],""),'Price per SqFt Pivot by Region'!H$2)</f>
        <v>605.53633217993081</v>
      </c>
      <c r="I6" cm="1">
        <f t="array" ref="I6">_xlfn.PERCENTILE.INC(IF($A6=MasterDataSet_after_OutliersDEL[Region],MasterDataSet_after_OutliersDEL[Price per sqft],""),'Price per SqFt Pivot by Region'!I$2)</f>
        <v>605.53633217993081</v>
      </c>
    </row>
    <row r="7" spans="1:9" x14ac:dyDescent="0.3">
      <c r="A7" s="3" t="s">
        <v>887</v>
      </c>
      <c r="B7" s="1">
        <v>2518.2481751824816</v>
      </c>
      <c r="C7" s="1">
        <v>88.851851851851848</v>
      </c>
      <c r="D7" s="1">
        <v>791.89494484245802</v>
      </c>
      <c r="E7" s="1">
        <v>297.2615616187021</v>
      </c>
      <c r="F7" s="1">
        <v>274</v>
      </c>
      <c r="G7" cm="1">
        <f t="array" ref="G7">_xlfn.PERCENTILE.INC(IF($A7=MasterDataSet_after_OutliersDEL[Region],MasterDataSet_after_OutliersDEL[Price per sqft],""),'Price per SqFt Pivot by Region'!G$2)</f>
        <v>588.86716325153725</v>
      </c>
      <c r="H7" cm="1">
        <f t="array" ref="H7">_xlfn.PERCENTILE.INC(IF($A7=MasterDataSet_after_OutliersDEL[Region],MasterDataSet_after_OutliersDEL[Price per sqft],""),'Price per SqFt Pivot by Region'!H$2)</f>
        <v>765.38802186127168</v>
      </c>
      <c r="I7" cm="1">
        <f t="array" ref="I7">_xlfn.PERCENTILE.INC(IF($A7=MasterDataSet_after_OutliersDEL[Region],MasterDataSet_after_OutliersDEL[Price per sqft],""),'Price per SqFt Pivot by Region'!I$2)</f>
        <v>933.79505254073422</v>
      </c>
    </row>
    <row r="8" spans="1:9" x14ac:dyDescent="0.3">
      <c r="A8" s="3" t="s">
        <v>888</v>
      </c>
      <c r="B8" s="1">
        <v>3901.2168933428775</v>
      </c>
      <c r="C8" s="1">
        <v>329.76569279722304</v>
      </c>
      <c r="D8" s="1">
        <v>1088.201448800628</v>
      </c>
      <c r="E8" s="1">
        <v>483.80536208214011</v>
      </c>
      <c r="F8" s="1">
        <v>439</v>
      </c>
      <c r="G8" cm="1">
        <f t="array" ref="G8">_xlfn.PERCENTILE.INC(IF($A8=MasterDataSet_after_OutliersDEL[Region],MasterDataSet_after_OutliersDEL[Price per sqft],""),'Price per SqFt Pivot by Region'!G$2)</f>
        <v>777.99774724615827</v>
      </c>
      <c r="H8" cm="1">
        <f t="array" ref="H8">_xlfn.PERCENTILE.INC(IF($A8=MasterDataSet_after_OutliersDEL[Region],MasterDataSet_after_OutliersDEL[Price per sqft],""),'Price per SqFt Pivot by Region'!H$2)</f>
        <v>967.61133603238864</v>
      </c>
      <c r="I8" cm="1">
        <f t="array" ref="I8">_xlfn.PERCENTILE.INC(IF($A8=MasterDataSet_after_OutliersDEL[Region],MasterDataSet_after_OutliersDEL[Price per sqft],""),'Price per SqFt Pivot by Region'!I$2)</f>
        <v>1260.6671450931631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B0ADD-2945-4C60-A543-9F230D894A8A}">
  <dimension ref="A1:Y834"/>
  <sheetViews>
    <sheetView tabSelected="1" workbookViewId="0">
      <selection activeCell="F6" sqref="F6"/>
    </sheetView>
  </sheetViews>
  <sheetFormatPr defaultRowHeight="15.6" x14ac:dyDescent="0.3"/>
  <cols>
    <col min="1" max="1" width="21.5" bestFit="1" customWidth="1"/>
    <col min="2" max="2" width="20.59765625" bestFit="1" customWidth="1"/>
    <col min="3" max="3" width="30.69921875" bestFit="1" customWidth="1"/>
    <col min="4" max="4" width="20.5" bestFit="1" customWidth="1"/>
    <col min="5" max="5" width="20.5" customWidth="1"/>
    <col min="6" max="7" width="21" bestFit="1" customWidth="1"/>
    <col min="8" max="8" width="8.5" bestFit="1" customWidth="1"/>
    <col min="9" max="9" width="12.09765625" bestFit="1" customWidth="1"/>
    <col min="10" max="10" width="14.19921875" bestFit="1" customWidth="1"/>
    <col min="11" max="11" width="18.09765625" style="6" bestFit="1" customWidth="1"/>
    <col min="12" max="12" width="21" bestFit="1" customWidth="1"/>
    <col min="13" max="14" width="18.5" bestFit="1" customWidth="1"/>
    <col min="15" max="15" width="17.19921875" bestFit="1" customWidth="1"/>
    <col min="16" max="16" width="14.3984375" bestFit="1" customWidth="1"/>
    <col min="17" max="17" width="12.69921875" bestFit="1" customWidth="1"/>
    <col min="18" max="18" width="20.59765625" bestFit="1" customWidth="1"/>
    <col min="19" max="19" width="20.59765625" customWidth="1"/>
    <col min="20" max="20" width="18.5" bestFit="1" customWidth="1"/>
    <col min="21" max="21" width="17.19921875" bestFit="1" customWidth="1"/>
    <col min="22" max="22" width="18.09765625" bestFit="1" customWidth="1"/>
    <col min="23" max="23" width="11.8984375" bestFit="1" customWidth="1"/>
    <col min="24" max="24" width="17.5" bestFit="1" customWidth="1"/>
    <col min="25" max="25" width="20.59765625" bestFit="1" customWidth="1"/>
  </cols>
  <sheetData>
    <row r="1" spans="1:25" x14ac:dyDescent="0.3">
      <c r="A1" t="s">
        <v>0</v>
      </c>
      <c r="B1" t="s">
        <v>886</v>
      </c>
      <c r="C1" t="s">
        <v>1</v>
      </c>
      <c r="D1" t="s">
        <v>2</v>
      </c>
      <c r="E1" t="s">
        <v>893</v>
      </c>
      <c r="F1" t="s">
        <v>903</v>
      </c>
      <c r="G1" t="s">
        <v>891</v>
      </c>
      <c r="H1" t="s">
        <v>904</v>
      </c>
      <c r="I1" t="s">
        <v>905</v>
      </c>
      <c r="J1" t="s">
        <v>906</v>
      </c>
      <c r="K1" s="6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923</v>
      </c>
      <c r="T1" t="s">
        <v>11</v>
      </c>
      <c r="U1" t="s">
        <v>924</v>
      </c>
      <c r="V1" t="s">
        <v>12</v>
      </c>
      <c r="W1" t="s">
        <v>13</v>
      </c>
      <c r="X1" t="s">
        <v>14</v>
      </c>
      <c r="Y1" t="s">
        <v>15</v>
      </c>
    </row>
    <row r="2" spans="1:25" x14ac:dyDescent="0.3">
      <c r="A2" s="1" t="s">
        <v>16</v>
      </c>
      <c r="B2" s="1">
        <v>0</v>
      </c>
      <c r="C2" s="1" t="s">
        <v>17</v>
      </c>
      <c r="D2" s="1" t="s">
        <v>18</v>
      </c>
      <c r="E2" s="1" t="str">
        <f>VLOOKUP(MasterDataSet_after_OutliersDEL[[#This Row],[CITY]],Region_Values,2,FALSE)</f>
        <v>South</v>
      </c>
      <c r="F2" s="1">
        <f>VLOOKUP(MasterDataSet_after_OutliersDEL[[#This Row],[Region]],Region_Dummy_Variables,2,FALSE)</f>
        <v>0</v>
      </c>
      <c r="G2" s="1">
        <f>VLOOKUP(MasterDataSet_after_OutliersDEL[[#This Row],[Region]],Region_Dummy_Variables,3,FALSE)</f>
        <v>0</v>
      </c>
      <c r="H2" s="1">
        <f>VLOOKUP(MasterDataSet_after_OutliersDEL[[#This Row],[Region]],Region_Dummy_Variables,4,FALSE)</f>
        <v>1</v>
      </c>
      <c r="I2" s="1">
        <f>VLOOKUP(MasterDataSet_after_OutliersDEL[[#This Row],[Region]],Region_Dummy_Variables,5,FALSE)</f>
        <v>0</v>
      </c>
      <c r="J2" s="1">
        <f>VLOOKUP(MasterDataSet_after_OutliersDEL[[#This Row],[Region]],Region_Dummy_Variables,6,FALSE)</f>
        <v>0</v>
      </c>
      <c r="K2" s="7" t="s">
        <v>19</v>
      </c>
      <c r="L2">
        <v>90016</v>
      </c>
      <c r="M2">
        <v>525000</v>
      </c>
      <c r="N2">
        <v>2</v>
      </c>
      <c r="O2">
        <v>2</v>
      </c>
      <c r="P2">
        <v>867</v>
      </c>
      <c r="Q2">
        <v>74357</v>
      </c>
      <c r="R2">
        <v>1949</v>
      </c>
      <c r="S2">
        <f>2021-MasterDataSet_after_OutliersDEL[[#This Row],[YEAR BUILT]]</f>
        <v>72</v>
      </c>
      <c r="T2">
        <v>39</v>
      </c>
      <c r="U2">
        <v>605.53633217993081</v>
      </c>
      <c r="V2">
        <v>523</v>
      </c>
      <c r="W2">
        <v>34.020410200000001</v>
      </c>
      <c r="X2">
        <v>-118.3738838</v>
      </c>
      <c r="Y2">
        <v>6.366903981953441</v>
      </c>
    </row>
    <row r="3" spans="1:25" x14ac:dyDescent="0.3">
      <c r="A3" s="1" t="s">
        <v>20</v>
      </c>
      <c r="B3" s="1">
        <v>1</v>
      </c>
      <c r="C3" s="1" t="s">
        <v>21</v>
      </c>
      <c r="D3" s="1" t="s">
        <v>22</v>
      </c>
      <c r="E3" s="1" t="str">
        <f>VLOOKUP(MasterDataSet_after_OutliersDEL[[#This Row],[CITY]],Region_Values,2,FALSE)</f>
        <v>West</v>
      </c>
      <c r="F3" s="1">
        <f>VLOOKUP(MasterDataSet_after_OutliersDEL[[#This Row],[Region]],Region_Dummy_Variables,2,FALSE)</f>
        <v>0</v>
      </c>
      <c r="G3" s="1">
        <f>VLOOKUP(MasterDataSet_after_OutliersDEL[[#This Row],[Region]],Region_Dummy_Variables,3,FALSE)</f>
        <v>0</v>
      </c>
      <c r="H3" s="1">
        <f>VLOOKUP(MasterDataSet_after_OutliersDEL[[#This Row],[Region]],Region_Dummy_Variables,4,FALSE)</f>
        <v>0</v>
      </c>
      <c r="I3" s="1">
        <f>VLOOKUP(MasterDataSet_after_OutliersDEL[[#This Row],[Region]],Region_Dummy_Variables,5,FALSE)</f>
        <v>0</v>
      </c>
      <c r="J3" s="1">
        <f>VLOOKUP(MasterDataSet_after_OutliersDEL[[#This Row],[Region]],Region_Dummy_Variables,6,FALSE)</f>
        <v>1</v>
      </c>
      <c r="K3" s="7" t="s">
        <v>19</v>
      </c>
      <c r="L3">
        <v>90210</v>
      </c>
      <c r="M3">
        <v>2995000</v>
      </c>
      <c r="N3">
        <v>3</v>
      </c>
      <c r="O3">
        <v>2.5</v>
      </c>
      <c r="P3">
        <v>2074</v>
      </c>
      <c r="Q3">
        <v>12262</v>
      </c>
      <c r="R3">
        <v>2005</v>
      </c>
      <c r="S3">
        <f>2021-MasterDataSet_after_OutliersDEL[[#This Row],[YEAR BUILT]]</f>
        <v>16</v>
      </c>
      <c r="T3">
        <v>12</v>
      </c>
      <c r="U3">
        <v>1444.0694310511089</v>
      </c>
      <c r="W3">
        <v>34.111771599999997</v>
      </c>
      <c r="X3">
        <v>-118.4395394</v>
      </c>
      <c r="Y3">
        <v>7.5179804855653316</v>
      </c>
    </row>
    <row r="4" spans="1:25" x14ac:dyDescent="0.3">
      <c r="A4" s="1" t="s">
        <v>20</v>
      </c>
      <c r="B4" s="1">
        <v>1</v>
      </c>
      <c r="C4" s="1" t="s">
        <v>23</v>
      </c>
      <c r="D4" s="1" t="s">
        <v>22</v>
      </c>
      <c r="E4" s="1" t="str">
        <f>VLOOKUP(MasterDataSet_after_OutliersDEL[[#This Row],[CITY]],Region_Values,2,FALSE)</f>
        <v>West</v>
      </c>
      <c r="F4" s="1">
        <f>VLOOKUP(MasterDataSet_after_OutliersDEL[[#This Row],[Region]],Region_Dummy_Variables,2,FALSE)</f>
        <v>0</v>
      </c>
      <c r="G4" s="1">
        <f>VLOOKUP(MasterDataSet_after_OutliersDEL[[#This Row],[Region]],Region_Dummy_Variables,3,FALSE)</f>
        <v>0</v>
      </c>
      <c r="H4" s="1">
        <f>VLOOKUP(MasterDataSet_after_OutliersDEL[[#This Row],[Region]],Region_Dummy_Variables,4,FALSE)</f>
        <v>0</v>
      </c>
      <c r="I4" s="1">
        <f>VLOOKUP(MasterDataSet_after_OutliersDEL[[#This Row],[Region]],Region_Dummy_Variables,5,FALSE)</f>
        <v>0</v>
      </c>
      <c r="J4" s="1">
        <f>VLOOKUP(MasterDataSet_after_OutliersDEL[[#This Row],[Region]],Region_Dummy_Variables,6,FALSE)</f>
        <v>1</v>
      </c>
      <c r="K4" s="7" t="s">
        <v>19</v>
      </c>
      <c r="L4">
        <v>90210</v>
      </c>
      <c r="M4">
        <v>1395000</v>
      </c>
      <c r="N4">
        <v>2</v>
      </c>
      <c r="O4">
        <v>1.5</v>
      </c>
      <c r="P4">
        <v>1022</v>
      </c>
      <c r="Q4">
        <v>4075</v>
      </c>
      <c r="R4">
        <v>1962</v>
      </c>
      <c r="S4">
        <f>2021-MasterDataSet_after_OutliersDEL[[#This Row],[YEAR BUILT]]</f>
        <v>59</v>
      </c>
      <c r="T4">
        <v>62</v>
      </c>
      <c r="U4">
        <v>1364.9706457925636</v>
      </c>
      <c r="W4">
        <v>34.112158100000002</v>
      </c>
      <c r="X4">
        <v>-118.4394702</v>
      </c>
      <c r="Y4">
        <v>7.542218805541645</v>
      </c>
    </row>
    <row r="5" spans="1:25" x14ac:dyDescent="0.3">
      <c r="A5" s="1" t="s">
        <v>20</v>
      </c>
      <c r="B5" s="1">
        <v>1</v>
      </c>
      <c r="C5" s="1" t="s">
        <v>24</v>
      </c>
      <c r="D5" s="1" t="s">
        <v>22</v>
      </c>
      <c r="E5" s="1" t="str">
        <f>VLOOKUP(MasterDataSet_after_OutliersDEL[[#This Row],[CITY]],Region_Values,2,FALSE)</f>
        <v>West</v>
      </c>
      <c r="F5" s="1">
        <f>VLOOKUP(MasterDataSet_after_OutliersDEL[[#This Row],[Region]],Region_Dummy_Variables,2,FALSE)</f>
        <v>0</v>
      </c>
      <c r="G5" s="1">
        <f>VLOOKUP(MasterDataSet_after_OutliersDEL[[#This Row],[Region]],Region_Dummy_Variables,3,FALSE)</f>
        <v>0</v>
      </c>
      <c r="H5" s="1">
        <f>VLOOKUP(MasterDataSet_after_OutliersDEL[[#This Row],[Region]],Region_Dummy_Variables,4,FALSE)</f>
        <v>0</v>
      </c>
      <c r="I5" s="1">
        <f>VLOOKUP(MasterDataSet_after_OutliersDEL[[#This Row],[Region]],Region_Dummy_Variables,5,FALSE)</f>
        <v>0</v>
      </c>
      <c r="J5" s="1">
        <f>VLOOKUP(MasterDataSet_after_OutliersDEL[[#This Row],[Region]],Region_Dummy_Variables,6,FALSE)</f>
        <v>1</v>
      </c>
      <c r="K5" s="7" t="s">
        <v>19</v>
      </c>
      <c r="L5">
        <v>90210</v>
      </c>
      <c r="M5">
        <v>3000000</v>
      </c>
      <c r="N5">
        <v>3</v>
      </c>
      <c r="O5">
        <v>3.5</v>
      </c>
      <c r="P5">
        <v>2490</v>
      </c>
      <c r="Q5">
        <v>5779</v>
      </c>
      <c r="R5">
        <v>1960</v>
      </c>
      <c r="S5">
        <f>2021-MasterDataSet_after_OutliersDEL[[#This Row],[YEAR BUILT]]</f>
        <v>61</v>
      </c>
      <c r="T5">
        <v>8</v>
      </c>
      <c r="U5">
        <v>1204.8192771084337</v>
      </c>
      <c r="W5">
        <v>34.094683000000003</v>
      </c>
      <c r="X5">
        <v>-118.433317</v>
      </c>
      <c r="Y5">
        <v>6.8168461445782977</v>
      </c>
    </row>
    <row r="6" spans="1:25" x14ac:dyDescent="0.3">
      <c r="A6" s="1" t="s">
        <v>20</v>
      </c>
      <c r="B6" s="1">
        <v>1</v>
      </c>
      <c r="C6" s="1" t="s">
        <v>25</v>
      </c>
      <c r="D6" s="1" t="s">
        <v>22</v>
      </c>
      <c r="E6" s="1" t="str">
        <f>VLOOKUP(MasterDataSet_after_OutliersDEL[[#This Row],[CITY]],Region_Values,2,FALSE)</f>
        <v>West</v>
      </c>
      <c r="F6" s="1">
        <f>VLOOKUP(MasterDataSet_after_OutliersDEL[[#This Row],[Region]],Region_Dummy_Variables,2,FALSE)</f>
        <v>0</v>
      </c>
      <c r="G6" s="1">
        <f>VLOOKUP(MasterDataSet_after_OutliersDEL[[#This Row],[Region]],Region_Dummy_Variables,3,FALSE)</f>
        <v>0</v>
      </c>
      <c r="H6" s="1">
        <f>VLOOKUP(MasterDataSet_after_OutliersDEL[[#This Row],[Region]],Region_Dummy_Variables,4,FALSE)</f>
        <v>0</v>
      </c>
      <c r="I6" s="1">
        <f>VLOOKUP(MasterDataSet_after_OutliersDEL[[#This Row],[Region]],Region_Dummy_Variables,5,FALSE)</f>
        <v>0</v>
      </c>
      <c r="J6" s="1">
        <f>VLOOKUP(MasterDataSet_after_OutliersDEL[[#This Row],[Region]],Region_Dummy_Variables,6,FALSE)</f>
        <v>1</v>
      </c>
      <c r="K6" s="7" t="s">
        <v>19</v>
      </c>
      <c r="L6">
        <v>90210</v>
      </c>
      <c r="M6">
        <v>4995000</v>
      </c>
      <c r="N6">
        <v>3</v>
      </c>
      <c r="O6">
        <v>4</v>
      </c>
      <c r="P6">
        <v>3890</v>
      </c>
      <c r="Q6">
        <v>24153</v>
      </c>
      <c r="R6">
        <v>1960</v>
      </c>
      <c r="S6">
        <f>2021-MasterDataSet_after_OutliersDEL[[#This Row],[YEAR BUILT]]</f>
        <v>61</v>
      </c>
      <c r="T6">
        <v>169</v>
      </c>
      <c r="U6">
        <v>1284.0616966580976</v>
      </c>
      <c r="W6">
        <v>34.094156499999997</v>
      </c>
      <c r="X6">
        <v>-118.4340605</v>
      </c>
      <c r="Y6">
        <v>6.7612572872663428</v>
      </c>
    </row>
    <row r="7" spans="1:25" x14ac:dyDescent="0.3">
      <c r="A7" s="1" t="s">
        <v>20</v>
      </c>
      <c r="B7" s="1">
        <v>1</v>
      </c>
      <c r="C7" s="1" t="s">
        <v>26</v>
      </c>
      <c r="D7" s="1" t="s">
        <v>22</v>
      </c>
      <c r="E7" s="1" t="str">
        <f>VLOOKUP(MasterDataSet_after_OutliersDEL[[#This Row],[CITY]],Region_Values,2,FALSE)</f>
        <v>West</v>
      </c>
      <c r="F7" s="1">
        <f>VLOOKUP(MasterDataSet_after_OutliersDEL[[#This Row],[Region]],Region_Dummy_Variables,2,FALSE)</f>
        <v>0</v>
      </c>
      <c r="G7" s="1">
        <f>VLOOKUP(MasterDataSet_after_OutliersDEL[[#This Row],[Region]],Region_Dummy_Variables,3,FALSE)</f>
        <v>0</v>
      </c>
      <c r="H7" s="1">
        <f>VLOOKUP(MasterDataSet_after_OutliersDEL[[#This Row],[Region]],Region_Dummy_Variables,4,FALSE)</f>
        <v>0</v>
      </c>
      <c r="I7" s="1">
        <f>VLOOKUP(MasterDataSet_after_OutliersDEL[[#This Row],[Region]],Region_Dummy_Variables,5,FALSE)</f>
        <v>0</v>
      </c>
      <c r="J7" s="1">
        <f>VLOOKUP(MasterDataSet_after_OutliersDEL[[#This Row],[Region]],Region_Dummy_Variables,6,FALSE)</f>
        <v>1</v>
      </c>
      <c r="K7" s="7" t="s">
        <v>19</v>
      </c>
      <c r="L7">
        <v>90210</v>
      </c>
      <c r="M7">
        <v>6995000</v>
      </c>
      <c r="N7">
        <v>6</v>
      </c>
      <c r="O7">
        <v>7</v>
      </c>
      <c r="P7">
        <v>5214</v>
      </c>
      <c r="Q7">
        <v>26287</v>
      </c>
      <c r="R7">
        <v>1984</v>
      </c>
      <c r="S7">
        <f>2021-MasterDataSet_after_OutliersDEL[[#This Row],[YEAR BUILT]]</f>
        <v>37</v>
      </c>
      <c r="T7">
        <v>61</v>
      </c>
      <c r="U7">
        <v>1341.5803605677024</v>
      </c>
      <c r="W7">
        <v>34.099279799999998</v>
      </c>
      <c r="X7">
        <v>-118.4083462</v>
      </c>
      <c r="Y7">
        <v>8.0631294388878167</v>
      </c>
    </row>
    <row r="8" spans="1:25" x14ac:dyDescent="0.3">
      <c r="A8" s="1" t="s">
        <v>20</v>
      </c>
      <c r="B8" s="1">
        <v>1</v>
      </c>
      <c r="C8" s="1" t="s">
        <v>27</v>
      </c>
      <c r="D8" s="1" t="s">
        <v>22</v>
      </c>
      <c r="E8" s="1" t="str">
        <f>VLOOKUP(MasterDataSet_after_OutliersDEL[[#This Row],[CITY]],Region_Values,2,FALSE)</f>
        <v>West</v>
      </c>
      <c r="F8" s="1">
        <f>VLOOKUP(MasterDataSet_after_OutliersDEL[[#This Row],[Region]],Region_Dummy_Variables,2,FALSE)</f>
        <v>0</v>
      </c>
      <c r="G8" s="1">
        <f>VLOOKUP(MasterDataSet_after_OutliersDEL[[#This Row],[Region]],Region_Dummy_Variables,3,FALSE)</f>
        <v>0</v>
      </c>
      <c r="H8" s="1">
        <f>VLOOKUP(MasterDataSet_after_OutliersDEL[[#This Row],[Region]],Region_Dummy_Variables,4,FALSE)</f>
        <v>0</v>
      </c>
      <c r="I8" s="1">
        <f>VLOOKUP(MasterDataSet_after_OutliersDEL[[#This Row],[Region]],Region_Dummy_Variables,5,FALSE)</f>
        <v>0</v>
      </c>
      <c r="J8" s="1">
        <f>VLOOKUP(MasterDataSet_after_OutliersDEL[[#This Row],[Region]],Region_Dummy_Variables,6,FALSE)</f>
        <v>1</v>
      </c>
      <c r="K8" s="7" t="s">
        <v>19</v>
      </c>
      <c r="L8">
        <v>90210</v>
      </c>
      <c r="M8">
        <v>3200000</v>
      </c>
      <c r="N8">
        <v>3</v>
      </c>
      <c r="O8">
        <v>2</v>
      </c>
      <c r="P8">
        <v>2300</v>
      </c>
      <c r="Q8">
        <v>33471</v>
      </c>
      <c r="R8">
        <v>1956</v>
      </c>
      <c r="S8">
        <f>2021-MasterDataSet_after_OutliersDEL[[#This Row],[YEAR BUILT]]</f>
        <v>65</v>
      </c>
      <c r="T8">
        <v>252</v>
      </c>
      <c r="U8">
        <v>1391.304347826087</v>
      </c>
      <c r="W8">
        <v>34.126668799999997</v>
      </c>
      <c r="X8">
        <v>-118.4195734</v>
      </c>
      <c r="Y8">
        <v>9.020928138124102</v>
      </c>
    </row>
    <row r="9" spans="1:25" x14ac:dyDescent="0.3">
      <c r="A9" s="1" t="s">
        <v>20</v>
      </c>
      <c r="B9" s="1">
        <v>1</v>
      </c>
      <c r="C9" s="1" t="s">
        <v>28</v>
      </c>
      <c r="D9" s="1" t="s">
        <v>22</v>
      </c>
      <c r="E9" s="1" t="str">
        <f>VLOOKUP(MasterDataSet_after_OutliersDEL[[#This Row],[CITY]],Region_Values,2,FALSE)</f>
        <v>West</v>
      </c>
      <c r="F9" s="1">
        <f>VLOOKUP(MasterDataSet_after_OutliersDEL[[#This Row],[Region]],Region_Dummy_Variables,2,FALSE)</f>
        <v>0</v>
      </c>
      <c r="G9" s="1">
        <f>VLOOKUP(MasterDataSet_after_OutliersDEL[[#This Row],[Region]],Region_Dummy_Variables,3,FALSE)</f>
        <v>0</v>
      </c>
      <c r="H9" s="1">
        <f>VLOOKUP(MasterDataSet_after_OutliersDEL[[#This Row],[Region]],Region_Dummy_Variables,4,FALSE)</f>
        <v>0</v>
      </c>
      <c r="I9" s="1">
        <f>VLOOKUP(MasterDataSet_after_OutliersDEL[[#This Row],[Region]],Region_Dummy_Variables,5,FALSE)</f>
        <v>0</v>
      </c>
      <c r="J9" s="1">
        <f>VLOOKUP(MasterDataSet_after_OutliersDEL[[#This Row],[Region]],Region_Dummy_Variables,6,FALSE)</f>
        <v>1</v>
      </c>
      <c r="K9" s="7" t="s">
        <v>19</v>
      </c>
      <c r="L9">
        <v>90210</v>
      </c>
      <c r="M9">
        <v>5999999</v>
      </c>
      <c r="N9">
        <v>2</v>
      </c>
      <c r="O9">
        <v>2</v>
      </c>
      <c r="P9">
        <v>1542</v>
      </c>
      <c r="Q9">
        <v>73025</v>
      </c>
      <c r="R9">
        <v>1961</v>
      </c>
      <c r="S9">
        <f>2021-MasterDataSet_after_OutliersDEL[[#This Row],[YEAR BUILT]]</f>
        <v>60</v>
      </c>
      <c r="T9">
        <v>46</v>
      </c>
      <c r="U9">
        <v>3891.0499351491571</v>
      </c>
      <c r="W9">
        <v>34.098113300000001</v>
      </c>
      <c r="X9">
        <v>-118.42977310000001</v>
      </c>
      <c r="Y9">
        <v>7.1285582592926069</v>
      </c>
    </row>
    <row r="10" spans="1:25" x14ac:dyDescent="0.3">
      <c r="A10" s="1" t="s">
        <v>20</v>
      </c>
      <c r="B10" s="1">
        <v>1</v>
      </c>
      <c r="C10" s="1" t="s">
        <v>29</v>
      </c>
      <c r="D10" s="1" t="s">
        <v>22</v>
      </c>
      <c r="E10" s="1" t="str">
        <f>VLOOKUP(MasterDataSet_after_OutliersDEL[[#This Row],[CITY]],Region_Values,2,FALSE)</f>
        <v>West</v>
      </c>
      <c r="F10" s="1">
        <f>VLOOKUP(MasterDataSet_after_OutliersDEL[[#This Row],[Region]],Region_Dummy_Variables,2,FALSE)</f>
        <v>0</v>
      </c>
      <c r="G10" s="1">
        <f>VLOOKUP(MasterDataSet_after_OutliersDEL[[#This Row],[Region]],Region_Dummy_Variables,3,FALSE)</f>
        <v>0</v>
      </c>
      <c r="H10" s="1">
        <f>VLOOKUP(MasterDataSet_after_OutliersDEL[[#This Row],[Region]],Region_Dummy_Variables,4,FALSE)</f>
        <v>0</v>
      </c>
      <c r="I10" s="1">
        <f>VLOOKUP(MasterDataSet_after_OutliersDEL[[#This Row],[Region]],Region_Dummy_Variables,5,FALSE)</f>
        <v>0</v>
      </c>
      <c r="J10" s="1">
        <f>VLOOKUP(MasterDataSet_after_OutliersDEL[[#This Row],[Region]],Region_Dummy_Variables,6,FALSE)</f>
        <v>1</v>
      </c>
      <c r="K10" s="7" t="s">
        <v>19</v>
      </c>
      <c r="L10">
        <v>90210</v>
      </c>
      <c r="M10">
        <v>6300000</v>
      </c>
      <c r="N10">
        <v>3</v>
      </c>
      <c r="O10">
        <v>4</v>
      </c>
      <c r="P10">
        <v>3521</v>
      </c>
      <c r="Q10">
        <v>235005</v>
      </c>
      <c r="R10">
        <v>1952</v>
      </c>
      <c r="S10">
        <f>2021-MasterDataSet_after_OutliersDEL[[#This Row],[YEAR BUILT]]</f>
        <v>69</v>
      </c>
      <c r="T10">
        <v>162</v>
      </c>
      <c r="U10">
        <v>1789.2644135188866</v>
      </c>
      <c r="W10">
        <v>34.097400299999997</v>
      </c>
      <c r="X10">
        <v>-118.4326034</v>
      </c>
      <c r="Y10">
        <v>6.983135003988413</v>
      </c>
    </row>
    <row r="11" spans="1:25" x14ac:dyDescent="0.3">
      <c r="A11" s="1" t="s">
        <v>20</v>
      </c>
      <c r="B11" s="1">
        <v>1</v>
      </c>
      <c r="C11" s="1" t="s">
        <v>30</v>
      </c>
      <c r="D11" s="1" t="s">
        <v>22</v>
      </c>
      <c r="E11" s="1" t="str">
        <f>VLOOKUP(MasterDataSet_after_OutliersDEL[[#This Row],[CITY]],Region_Values,2,FALSE)</f>
        <v>West</v>
      </c>
      <c r="F11" s="1">
        <f>VLOOKUP(MasterDataSet_after_OutliersDEL[[#This Row],[Region]],Region_Dummy_Variables,2,FALSE)</f>
        <v>0</v>
      </c>
      <c r="G11" s="1">
        <f>VLOOKUP(MasterDataSet_after_OutliersDEL[[#This Row],[Region]],Region_Dummy_Variables,3,FALSE)</f>
        <v>0</v>
      </c>
      <c r="H11" s="1">
        <f>VLOOKUP(MasterDataSet_after_OutliersDEL[[#This Row],[Region]],Region_Dummy_Variables,4,FALSE)</f>
        <v>0</v>
      </c>
      <c r="I11" s="1">
        <f>VLOOKUP(MasterDataSet_after_OutliersDEL[[#This Row],[Region]],Region_Dummy_Variables,5,FALSE)</f>
        <v>0</v>
      </c>
      <c r="J11" s="1">
        <f>VLOOKUP(MasterDataSet_after_OutliersDEL[[#This Row],[Region]],Region_Dummy_Variables,6,FALSE)</f>
        <v>1</v>
      </c>
      <c r="K11" s="7" t="s">
        <v>19</v>
      </c>
      <c r="L11">
        <v>90210</v>
      </c>
      <c r="M11">
        <v>3250000</v>
      </c>
      <c r="N11">
        <v>4</v>
      </c>
      <c r="O11">
        <v>4.5</v>
      </c>
      <c r="P11">
        <v>2850</v>
      </c>
      <c r="Q11">
        <v>9794</v>
      </c>
      <c r="R11">
        <v>1966</v>
      </c>
      <c r="S11">
        <f>2021-MasterDataSet_after_OutliersDEL[[#This Row],[YEAR BUILT]]</f>
        <v>55</v>
      </c>
      <c r="T11">
        <v>18</v>
      </c>
      <c r="U11">
        <v>1140.3508771929824</v>
      </c>
      <c r="W11">
        <v>34.100172399999998</v>
      </c>
      <c r="X11">
        <v>-118.4333366</v>
      </c>
      <c r="Y11">
        <v>7.0993603243562742</v>
      </c>
    </row>
    <row r="12" spans="1:25" x14ac:dyDescent="0.3">
      <c r="A12" s="1" t="s">
        <v>20</v>
      </c>
      <c r="B12" s="1">
        <v>1</v>
      </c>
      <c r="C12" s="1" t="s">
        <v>31</v>
      </c>
      <c r="D12" s="1" t="s">
        <v>22</v>
      </c>
      <c r="E12" s="1" t="str">
        <f>VLOOKUP(MasterDataSet_after_OutliersDEL[[#This Row],[CITY]],Region_Values,2,FALSE)</f>
        <v>West</v>
      </c>
      <c r="F12" s="1">
        <f>VLOOKUP(MasterDataSet_after_OutliersDEL[[#This Row],[Region]],Region_Dummy_Variables,2,FALSE)</f>
        <v>0</v>
      </c>
      <c r="G12" s="1">
        <f>VLOOKUP(MasterDataSet_after_OutliersDEL[[#This Row],[Region]],Region_Dummy_Variables,3,FALSE)</f>
        <v>0</v>
      </c>
      <c r="H12" s="1">
        <f>VLOOKUP(MasterDataSet_after_OutliersDEL[[#This Row],[Region]],Region_Dummy_Variables,4,FALSE)</f>
        <v>0</v>
      </c>
      <c r="I12" s="1">
        <f>VLOOKUP(MasterDataSet_after_OutliersDEL[[#This Row],[Region]],Region_Dummy_Variables,5,FALSE)</f>
        <v>0</v>
      </c>
      <c r="J12" s="1">
        <f>VLOOKUP(MasterDataSet_after_OutliersDEL[[#This Row],[Region]],Region_Dummy_Variables,6,FALSE)</f>
        <v>1</v>
      </c>
      <c r="K12" s="7" t="s">
        <v>19</v>
      </c>
      <c r="L12">
        <v>90210</v>
      </c>
      <c r="M12">
        <v>3900000</v>
      </c>
      <c r="N12">
        <v>5</v>
      </c>
      <c r="O12">
        <v>6.5</v>
      </c>
      <c r="P12">
        <v>6367</v>
      </c>
      <c r="Q12">
        <v>12801</v>
      </c>
      <c r="R12">
        <v>1991</v>
      </c>
      <c r="S12">
        <f>2021-MasterDataSet_after_OutliersDEL[[#This Row],[YEAR BUILT]]</f>
        <v>30</v>
      </c>
      <c r="T12">
        <v>117</v>
      </c>
      <c r="U12">
        <v>612.53337521595734</v>
      </c>
      <c r="W12">
        <v>34.103094200000001</v>
      </c>
      <c r="X12">
        <v>-118.4166297</v>
      </c>
      <c r="Y12">
        <v>7.8976846911051997</v>
      </c>
    </row>
    <row r="13" spans="1:25" x14ac:dyDescent="0.3">
      <c r="A13" s="1" t="s">
        <v>20</v>
      </c>
      <c r="B13" s="1">
        <v>1</v>
      </c>
      <c r="C13" s="1" t="s">
        <v>32</v>
      </c>
      <c r="D13" s="1" t="s">
        <v>22</v>
      </c>
      <c r="E13" s="1" t="str">
        <f>VLOOKUP(MasterDataSet_after_OutliersDEL[[#This Row],[CITY]],Region_Values,2,FALSE)</f>
        <v>West</v>
      </c>
      <c r="F13" s="1">
        <f>VLOOKUP(MasterDataSet_after_OutliersDEL[[#This Row],[Region]],Region_Dummy_Variables,2,FALSE)</f>
        <v>0</v>
      </c>
      <c r="G13" s="1">
        <f>VLOOKUP(MasterDataSet_after_OutliersDEL[[#This Row],[Region]],Region_Dummy_Variables,3,FALSE)</f>
        <v>0</v>
      </c>
      <c r="H13" s="1">
        <f>VLOOKUP(MasterDataSet_after_OutliersDEL[[#This Row],[Region]],Region_Dummy_Variables,4,FALSE)</f>
        <v>0</v>
      </c>
      <c r="I13" s="1">
        <f>VLOOKUP(MasterDataSet_after_OutliersDEL[[#This Row],[Region]],Region_Dummy_Variables,5,FALSE)</f>
        <v>0</v>
      </c>
      <c r="J13" s="1">
        <f>VLOOKUP(MasterDataSet_after_OutliersDEL[[#This Row],[Region]],Region_Dummy_Variables,6,FALSE)</f>
        <v>1</v>
      </c>
      <c r="K13" s="7" t="s">
        <v>19</v>
      </c>
      <c r="L13">
        <v>90210</v>
      </c>
      <c r="M13">
        <v>2599000</v>
      </c>
      <c r="N13">
        <v>3</v>
      </c>
      <c r="O13">
        <v>3</v>
      </c>
      <c r="P13">
        <v>2546</v>
      </c>
      <c r="Q13">
        <v>14316</v>
      </c>
      <c r="R13">
        <v>1955</v>
      </c>
      <c r="S13">
        <f>2021-MasterDataSet_after_OutliersDEL[[#This Row],[YEAR BUILT]]</f>
        <v>66</v>
      </c>
      <c r="T13">
        <v>20</v>
      </c>
      <c r="U13">
        <v>1020.8169677926159</v>
      </c>
      <c r="W13">
        <v>34.105038899999997</v>
      </c>
      <c r="X13">
        <v>-118.4238405</v>
      </c>
      <c r="Y13">
        <v>7.7108684095947249</v>
      </c>
    </row>
    <row r="14" spans="1:25" x14ac:dyDescent="0.3">
      <c r="A14" s="1" t="s">
        <v>20</v>
      </c>
      <c r="B14" s="1">
        <v>1</v>
      </c>
      <c r="C14" s="1" t="s">
        <v>33</v>
      </c>
      <c r="D14" s="1" t="s">
        <v>22</v>
      </c>
      <c r="E14" s="1" t="str">
        <f>VLOOKUP(MasterDataSet_after_OutliersDEL[[#This Row],[CITY]],Region_Values,2,FALSE)</f>
        <v>West</v>
      </c>
      <c r="F14" s="1">
        <f>VLOOKUP(MasterDataSet_after_OutliersDEL[[#This Row],[Region]],Region_Dummy_Variables,2,FALSE)</f>
        <v>0</v>
      </c>
      <c r="G14" s="1">
        <f>VLOOKUP(MasterDataSet_after_OutliersDEL[[#This Row],[Region]],Region_Dummy_Variables,3,FALSE)</f>
        <v>0</v>
      </c>
      <c r="H14" s="1">
        <f>VLOOKUP(MasterDataSet_after_OutliersDEL[[#This Row],[Region]],Region_Dummy_Variables,4,FALSE)</f>
        <v>0</v>
      </c>
      <c r="I14" s="1">
        <f>VLOOKUP(MasterDataSet_after_OutliersDEL[[#This Row],[Region]],Region_Dummy_Variables,5,FALSE)</f>
        <v>0</v>
      </c>
      <c r="J14" s="1">
        <f>VLOOKUP(MasterDataSet_after_OutliersDEL[[#This Row],[Region]],Region_Dummy_Variables,6,FALSE)</f>
        <v>1</v>
      </c>
      <c r="K14" s="7" t="s">
        <v>19</v>
      </c>
      <c r="L14">
        <v>90210</v>
      </c>
      <c r="M14">
        <v>3249000</v>
      </c>
      <c r="N14">
        <v>4</v>
      </c>
      <c r="O14">
        <v>4.5</v>
      </c>
      <c r="P14">
        <v>4043</v>
      </c>
      <c r="Q14">
        <v>7059</v>
      </c>
      <c r="R14">
        <v>1993</v>
      </c>
      <c r="S14">
        <f>2021-MasterDataSet_after_OutliersDEL[[#This Row],[YEAR BUILT]]</f>
        <v>28</v>
      </c>
      <c r="T14">
        <v>42</v>
      </c>
      <c r="U14">
        <v>803.61117981696759</v>
      </c>
      <c r="W14">
        <v>34.105066000000001</v>
      </c>
      <c r="X14">
        <v>-118.4182493</v>
      </c>
      <c r="Y14">
        <v>7.9302256080762596</v>
      </c>
    </row>
    <row r="15" spans="1:25" x14ac:dyDescent="0.3">
      <c r="A15" s="1" t="s">
        <v>20</v>
      </c>
      <c r="B15" s="1">
        <v>1</v>
      </c>
      <c r="C15" s="1" t="s">
        <v>34</v>
      </c>
      <c r="D15" s="1" t="s">
        <v>22</v>
      </c>
      <c r="E15" s="1" t="str">
        <f>VLOOKUP(MasterDataSet_after_OutliersDEL[[#This Row],[CITY]],Region_Values,2,FALSE)</f>
        <v>West</v>
      </c>
      <c r="F15" s="1">
        <f>VLOOKUP(MasterDataSet_after_OutliersDEL[[#This Row],[Region]],Region_Dummy_Variables,2,FALSE)</f>
        <v>0</v>
      </c>
      <c r="G15" s="1">
        <f>VLOOKUP(MasterDataSet_after_OutliersDEL[[#This Row],[Region]],Region_Dummy_Variables,3,FALSE)</f>
        <v>0</v>
      </c>
      <c r="H15" s="1">
        <f>VLOOKUP(MasterDataSet_after_OutliersDEL[[#This Row],[Region]],Region_Dummy_Variables,4,FALSE)</f>
        <v>0</v>
      </c>
      <c r="I15" s="1">
        <f>VLOOKUP(MasterDataSet_after_OutliersDEL[[#This Row],[Region]],Region_Dummy_Variables,5,FALSE)</f>
        <v>0</v>
      </c>
      <c r="J15" s="1">
        <f>VLOOKUP(MasterDataSet_after_OutliersDEL[[#This Row],[Region]],Region_Dummy_Variables,6,FALSE)</f>
        <v>1</v>
      </c>
      <c r="K15" s="7" t="s">
        <v>19</v>
      </c>
      <c r="L15">
        <v>90210</v>
      </c>
      <c r="M15">
        <v>3795000</v>
      </c>
      <c r="N15">
        <v>5</v>
      </c>
      <c r="O15">
        <v>4.5</v>
      </c>
      <c r="P15">
        <v>5712</v>
      </c>
      <c r="Q15">
        <v>21850</v>
      </c>
      <c r="R15">
        <v>1959</v>
      </c>
      <c r="S15">
        <f>2021-MasterDataSet_after_OutliersDEL[[#This Row],[YEAR BUILT]]</f>
        <v>62</v>
      </c>
      <c r="T15">
        <v>90</v>
      </c>
      <c r="U15">
        <v>664.39075630252103</v>
      </c>
      <c r="W15">
        <v>34.106296999999998</v>
      </c>
      <c r="X15">
        <v>-118.4181117</v>
      </c>
      <c r="Y15">
        <v>7.9972393167039808</v>
      </c>
    </row>
    <row r="16" spans="1:25" x14ac:dyDescent="0.3">
      <c r="A16" s="1" t="s">
        <v>20</v>
      </c>
      <c r="B16" s="1">
        <v>1</v>
      </c>
      <c r="C16" s="1" t="s">
        <v>35</v>
      </c>
      <c r="D16" s="1" t="s">
        <v>22</v>
      </c>
      <c r="E16" s="1" t="str">
        <f>VLOOKUP(MasterDataSet_after_OutliersDEL[[#This Row],[CITY]],Region_Values,2,FALSE)</f>
        <v>West</v>
      </c>
      <c r="F16" s="1">
        <f>VLOOKUP(MasterDataSet_after_OutliersDEL[[#This Row],[Region]],Region_Dummy_Variables,2,FALSE)</f>
        <v>0</v>
      </c>
      <c r="G16" s="1">
        <f>VLOOKUP(MasterDataSet_after_OutliersDEL[[#This Row],[Region]],Region_Dummy_Variables,3,FALSE)</f>
        <v>0</v>
      </c>
      <c r="H16" s="1">
        <f>VLOOKUP(MasterDataSet_after_OutliersDEL[[#This Row],[Region]],Region_Dummy_Variables,4,FALSE)</f>
        <v>0</v>
      </c>
      <c r="I16" s="1">
        <f>VLOOKUP(MasterDataSet_after_OutliersDEL[[#This Row],[Region]],Region_Dummy_Variables,5,FALSE)</f>
        <v>0</v>
      </c>
      <c r="J16" s="1">
        <f>VLOOKUP(MasterDataSet_after_OutliersDEL[[#This Row],[Region]],Region_Dummy_Variables,6,FALSE)</f>
        <v>1</v>
      </c>
      <c r="K16" s="7" t="s">
        <v>19</v>
      </c>
      <c r="L16">
        <v>90210</v>
      </c>
      <c r="M16">
        <v>4950000</v>
      </c>
      <c r="N16">
        <v>5</v>
      </c>
      <c r="O16">
        <v>5</v>
      </c>
      <c r="P16">
        <v>4545</v>
      </c>
      <c r="Q16">
        <v>8984</v>
      </c>
      <c r="R16">
        <v>1960</v>
      </c>
      <c r="S16">
        <f>2021-MasterDataSet_after_OutliersDEL[[#This Row],[YEAR BUILT]]</f>
        <v>61</v>
      </c>
      <c r="T16">
        <v>117</v>
      </c>
      <c r="U16">
        <v>1089.1089108910892</v>
      </c>
      <c r="W16">
        <v>34.106497900000001</v>
      </c>
      <c r="X16">
        <v>-118.4177901</v>
      </c>
      <c r="Y16">
        <v>8.0199700352833307</v>
      </c>
    </row>
    <row r="17" spans="1:25" x14ac:dyDescent="0.3">
      <c r="A17" s="1" t="s">
        <v>20</v>
      </c>
      <c r="B17" s="1">
        <v>1</v>
      </c>
      <c r="C17" s="1" t="s">
        <v>36</v>
      </c>
      <c r="D17" s="1" t="s">
        <v>22</v>
      </c>
      <c r="E17" s="1" t="str">
        <f>VLOOKUP(MasterDataSet_after_OutliersDEL[[#This Row],[CITY]],Region_Values,2,FALSE)</f>
        <v>West</v>
      </c>
      <c r="F17" s="1">
        <f>VLOOKUP(MasterDataSet_after_OutliersDEL[[#This Row],[Region]],Region_Dummy_Variables,2,FALSE)</f>
        <v>0</v>
      </c>
      <c r="G17" s="1">
        <f>VLOOKUP(MasterDataSet_after_OutliersDEL[[#This Row],[Region]],Region_Dummy_Variables,3,FALSE)</f>
        <v>0</v>
      </c>
      <c r="H17" s="1">
        <f>VLOOKUP(MasterDataSet_after_OutliersDEL[[#This Row],[Region]],Region_Dummy_Variables,4,FALSE)</f>
        <v>0</v>
      </c>
      <c r="I17" s="1">
        <f>VLOOKUP(MasterDataSet_after_OutliersDEL[[#This Row],[Region]],Region_Dummy_Variables,5,FALSE)</f>
        <v>0</v>
      </c>
      <c r="J17" s="1">
        <f>VLOOKUP(MasterDataSet_after_OutliersDEL[[#This Row],[Region]],Region_Dummy_Variables,6,FALSE)</f>
        <v>1</v>
      </c>
      <c r="K17" s="7" t="s">
        <v>19</v>
      </c>
      <c r="L17">
        <v>90210</v>
      </c>
      <c r="M17">
        <v>2995000</v>
      </c>
      <c r="N17">
        <v>4</v>
      </c>
      <c r="O17">
        <v>4</v>
      </c>
      <c r="P17">
        <v>2890</v>
      </c>
      <c r="Q17">
        <v>9190</v>
      </c>
      <c r="R17">
        <v>1950</v>
      </c>
      <c r="S17">
        <f>2021-MasterDataSet_after_OutliersDEL[[#This Row],[YEAR BUILT]]</f>
        <v>71</v>
      </c>
      <c r="T17">
        <v>6</v>
      </c>
      <c r="U17">
        <v>1036.3321799307957</v>
      </c>
      <c r="W17">
        <v>34.107343399999998</v>
      </c>
      <c r="X17">
        <v>-118.4366103</v>
      </c>
      <c r="Y17">
        <v>7.367927716463611</v>
      </c>
    </row>
    <row r="18" spans="1:25" x14ac:dyDescent="0.3">
      <c r="A18" s="1" t="s">
        <v>20</v>
      </c>
      <c r="B18" s="1">
        <v>1</v>
      </c>
      <c r="C18" s="1" t="s">
        <v>37</v>
      </c>
      <c r="D18" s="1" t="s">
        <v>22</v>
      </c>
      <c r="E18" s="1" t="str">
        <f>VLOOKUP(MasterDataSet_after_OutliersDEL[[#This Row],[CITY]],Region_Values,2,FALSE)</f>
        <v>West</v>
      </c>
      <c r="F18" s="1">
        <f>VLOOKUP(MasterDataSet_after_OutliersDEL[[#This Row],[Region]],Region_Dummy_Variables,2,FALSE)</f>
        <v>0</v>
      </c>
      <c r="G18" s="1">
        <f>VLOOKUP(MasterDataSet_after_OutliersDEL[[#This Row],[Region]],Region_Dummy_Variables,3,FALSE)</f>
        <v>0</v>
      </c>
      <c r="H18" s="1">
        <f>VLOOKUP(MasterDataSet_after_OutliersDEL[[#This Row],[Region]],Region_Dummy_Variables,4,FALSE)</f>
        <v>0</v>
      </c>
      <c r="I18" s="1">
        <f>VLOOKUP(MasterDataSet_after_OutliersDEL[[#This Row],[Region]],Region_Dummy_Variables,5,FALSE)</f>
        <v>0</v>
      </c>
      <c r="J18" s="1">
        <f>VLOOKUP(MasterDataSet_after_OutliersDEL[[#This Row],[Region]],Region_Dummy_Variables,6,FALSE)</f>
        <v>1</v>
      </c>
      <c r="K18" s="7" t="s">
        <v>19</v>
      </c>
      <c r="L18">
        <v>90210</v>
      </c>
      <c r="M18">
        <v>2750000</v>
      </c>
      <c r="N18">
        <v>4</v>
      </c>
      <c r="O18">
        <v>2.5</v>
      </c>
      <c r="P18">
        <v>2441</v>
      </c>
      <c r="Q18">
        <v>8244</v>
      </c>
      <c r="R18">
        <v>1949</v>
      </c>
      <c r="S18">
        <f>2021-MasterDataSet_after_OutliersDEL[[#This Row],[YEAR BUILT]]</f>
        <v>72</v>
      </c>
      <c r="T18">
        <v>50</v>
      </c>
      <c r="U18">
        <v>1126.5874641540352</v>
      </c>
      <c r="W18">
        <v>34.108208900000001</v>
      </c>
      <c r="X18">
        <v>-118.43633850000001</v>
      </c>
      <c r="Y18">
        <v>7.4250703766061381</v>
      </c>
    </row>
    <row r="19" spans="1:25" x14ac:dyDescent="0.3">
      <c r="A19" s="1" t="s">
        <v>20</v>
      </c>
      <c r="B19" s="1">
        <v>1</v>
      </c>
      <c r="C19" s="1" t="s">
        <v>38</v>
      </c>
      <c r="D19" s="1" t="s">
        <v>22</v>
      </c>
      <c r="E19" s="1" t="str">
        <f>VLOOKUP(MasterDataSet_after_OutliersDEL[[#This Row],[CITY]],Region_Values,2,FALSE)</f>
        <v>West</v>
      </c>
      <c r="F19" s="1">
        <f>VLOOKUP(MasterDataSet_after_OutliersDEL[[#This Row],[Region]],Region_Dummy_Variables,2,FALSE)</f>
        <v>0</v>
      </c>
      <c r="G19" s="1">
        <f>VLOOKUP(MasterDataSet_after_OutliersDEL[[#This Row],[Region]],Region_Dummy_Variables,3,FALSE)</f>
        <v>0</v>
      </c>
      <c r="H19" s="1">
        <f>VLOOKUP(MasterDataSet_after_OutliersDEL[[#This Row],[Region]],Region_Dummy_Variables,4,FALSE)</f>
        <v>0</v>
      </c>
      <c r="I19" s="1">
        <f>VLOOKUP(MasterDataSet_after_OutliersDEL[[#This Row],[Region]],Region_Dummy_Variables,5,FALSE)</f>
        <v>0</v>
      </c>
      <c r="J19" s="1">
        <f>VLOOKUP(MasterDataSet_after_OutliersDEL[[#This Row],[Region]],Region_Dummy_Variables,6,FALSE)</f>
        <v>1</v>
      </c>
      <c r="K19" s="7" t="s">
        <v>19</v>
      </c>
      <c r="L19">
        <v>90210</v>
      </c>
      <c r="M19">
        <v>1825000</v>
      </c>
      <c r="N19">
        <v>3</v>
      </c>
      <c r="O19">
        <v>2</v>
      </c>
      <c r="P19">
        <v>1920</v>
      </c>
      <c r="Q19">
        <v>15651</v>
      </c>
      <c r="R19">
        <v>1964</v>
      </c>
      <c r="S19">
        <f>2021-MasterDataSet_after_OutliersDEL[[#This Row],[YEAR BUILT]]</f>
        <v>57</v>
      </c>
      <c r="T19">
        <v>1</v>
      </c>
      <c r="U19">
        <v>950.52083333333337</v>
      </c>
      <c r="W19">
        <v>34.108951599999997</v>
      </c>
      <c r="X19">
        <v>-118.4362531</v>
      </c>
      <c r="Y19">
        <v>7.4691128079718263</v>
      </c>
    </row>
    <row r="20" spans="1:25" x14ac:dyDescent="0.3">
      <c r="A20" s="1" t="s">
        <v>20</v>
      </c>
      <c r="B20" s="1">
        <v>1</v>
      </c>
      <c r="C20" s="1" t="s">
        <v>39</v>
      </c>
      <c r="D20" s="1" t="s">
        <v>22</v>
      </c>
      <c r="E20" s="1" t="str">
        <f>VLOOKUP(MasterDataSet_after_OutliersDEL[[#This Row],[CITY]],Region_Values,2,FALSE)</f>
        <v>West</v>
      </c>
      <c r="F20" s="1">
        <f>VLOOKUP(MasterDataSet_after_OutliersDEL[[#This Row],[Region]],Region_Dummy_Variables,2,FALSE)</f>
        <v>0</v>
      </c>
      <c r="G20" s="1">
        <f>VLOOKUP(MasterDataSet_after_OutliersDEL[[#This Row],[Region]],Region_Dummy_Variables,3,FALSE)</f>
        <v>0</v>
      </c>
      <c r="H20" s="1">
        <f>VLOOKUP(MasterDataSet_after_OutliersDEL[[#This Row],[Region]],Region_Dummy_Variables,4,FALSE)</f>
        <v>0</v>
      </c>
      <c r="I20" s="1">
        <f>VLOOKUP(MasterDataSet_after_OutliersDEL[[#This Row],[Region]],Region_Dummy_Variables,5,FALSE)</f>
        <v>0</v>
      </c>
      <c r="J20" s="1">
        <f>VLOOKUP(MasterDataSet_after_OutliersDEL[[#This Row],[Region]],Region_Dummy_Variables,6,FALSE)</f>
        <v>1</v>
      </c>
      <c r="K20" s="7" t="s">
        <v>19</v>
      </c>
      <c r="L20">
        <v>90210</v>
      </c>
      <c r="M20">
        <v>2250000</v>
      </c>
      <c r="N20">
        <v>4</v>
      </c>
      <c r="O20">
        <v>3</v>
      </c>
      <c r="P20">
        <v>2551</v>
      </c>
      <c r="Q20">
        <v>11939</v>
      </c>
      <c r="R20">
        <v>1952</v>
      </c>
      <c r="S20">
        <f>2021-MasterDataSet_after_OutliersDEL[[#This Row],[YEAR BUILT]]</f>
        <v>69</v>
      </c>
      <c r="T20">
        <v>4</v>
      </c>
      <c r="U20">
        <v>882.0070560564485</v>
      </c>
      <c r="W20">
        <v>34.114100299999997</v>
      </c>
      <c r="X20">
        <v>-118.40430430000001</v>
      </c>
      <c r="Y20">
        <v>8.9341510287440222</v>
      </c>
    </row>
    <row r="21" spans="1:25" x14ac:dyDescent="0.3">
      <c r="A21" s="1" t="s">
        <v>20</v>
      </c>
      <c r="B21" s="1">
        <v>1</v>
      </c>
      <c r="C21" s="1" t="s">
        <v>40</v>
      </c>
      <c r="D21" s="1" t="s">
        <v>22</v>
      </c>
      <c r="E21" s="1" t="str">
        <f>VLOOKUP(MasterDataSet_after_OutliersDEL[[#This Row],[CITY]],Region_Values,2,FALSE)</f>
        <v>West</v>
      </c>
      <c r="F21" s="1">
        <f>VLOOKUP(MasterDataSet_after_OutliersDEL[[#This Row],[Region]],Region_Dummy_Variables,2,FALSE)</f>
        <v>0</v>
      </c>
      <c r="G21" s="1">
        <f>VLOOKUP(MasterDataSet_after_OutliersDEL[[#This Row],[Region]],Region_Dummy_Variables,3,FALSE)</f>
        <v>0</v>
      </c>
      <c r="H21" s="1">
        <f>VLOOKUP(MasterDataSet_after_OutliersDEL[[#This Row],[Region]],Region_Dummy_Variables,4,FALSE)</f>
        <v>0</v>
      </c>
      <c r="I21" s="1">
        <f>VLOOKUP(MasterDataSet_after_OutliersDEL[[#This Row],[Region]],Region_Dummy_Variables,5,FALSE)</f>
        <v>0</v>
      </c>
      <c r="J21" s="1">
        <f>VLOOKUP(MasterDataSet_after_OutliersDEL[[#This Row],[Region]],Region_Dummy_Variables,6,FALSE)</f>
        <v>1</v>
      </c>
      <c r="K21" s="7" t="s">
        <v>19</v>
      </c>
      <c r="L21">
        <v>90210</v>
      </c>
      <c r="M21">
        <v>3195000</v>
      </c>
      <c r="N21">
        <v>4</v>
      </c>
      <c r="O21">
        <v>3.5</v>
      </c>
      <c r="P21">
        <v>3390</v>
      </c>
      <c r="Q21">
        <v>11163</v>
      </c>
      <c r="R21">
        <v>1960</v>
      </c>
      <c r="S21">
        <f>2021-MasterDataSet_after_OutliersDEL[[#This Row],[YEAR BUILT]]</f>
        <v>61</v>
      </c>
      <c r="T21">
        <v>5</v>
      </c>
      <c r="U21">
        <v>942.47787610619469</v>
      </c>
      <c r="W21">
        <v>34.113552900000002</v>
      </c>
      <c r="X21">
        <v>-118.4239089</v>
      </c>
      <c r="Y21">
        <v>8.1544617584957262</v>
      </c>
    </row>
    <row r="22" spans="1:25" x14ac:dyDescent="0.3">
      <c r="A22" s="1" t="s">
        <v>20</v>
      </c>
      <c r="B22" s="1">
        <v>1</v>
      </c>
      <c r="C22" s="1" t="s">
        <v>41</v>
      </c>
      <c r="D22" s="1" t="s">
        <v>22</v>
      </c>
      <c r="E22" s="1" t="str">
        <f>VLOOKUP(MasterDataSet_after_OutliersDEL[[#This Row],[CITY]],Region_Values,2,FALSE)</f>
        <v>West</v>
      </c>
      <c r="F22" s="1">
        <f>VLOOKUP(MasterDataSet_after_OutliersDEL[[#This Row],[Region]],Region_Dummy_Variables,2,FALSE)</f>
        <v>0</v>
      </c>
      <c r="G22" s="1">
        <f>VLOOKUP(MasterDataSet_after_OutliersDEL[[#This Row],[Region]],Region_Dummy_Variables,3,FALSE)</f>
        <v>0</v>
      </c>
      <c r="H22" s="1">
        <f>VLOOKUP(MasterDataSet_after_OutliersDEL[[#This Row],[Region]],Region_Dummy_Variables,4,FALSE)</f>
        <v>0</v>
      </c>
      <c r="I22" s="1">
        <f>VLOOKUP(MasterDataSet_after_OutliersDEL[[#This Row],[Region]],Region_Dummy_Variables,5,FALSE)</f>
        <v>0</v>
      </c>
      <c r="J22" s="1">
        <f>VLOOKUP(MasterDataSet_after_OutliersDEL[[#This Row],[Region]],Region_Dummy_Variables,6,FALSE)</f>
        <v>1</v>
      </c>
      <c r="K22" s="7" t="s">
        <v>19</v>
      </c>
      <c r="L22">
        <v>90210</v>
      </c>
      <c r="M22">
        <v>2099000</v>
      </c>
      <c r="N22">
        <v>3</v>
      </c>
      <c r="O22">
        <v>2</v>
      </c>
      <c r="P22">
        <v>2145</v>
      </c>
      <c r="Q22">
        <v>11979</v>
      </c>
      <c r="R22">
        <v>1956</v>
      </c>
      <c r="S22">
        <f>2021-MasterDataSet_after_OutliersDEL[[#This Row],[YEAR BUILT]]</f>
        <v>65</v>
      </c>
      <c r="T22">
        <v>60</v>
      </c>
      <c r="U22">
        <v>978.55477855477852</v>
      </c>
      <c r="W22">
        <v>34.115268800000003</v>
      </c>
      <c r="X22">
        <v>-118.404123</v>
      </c>
      <c r="Y22">
        <v>8.9989436537370384</v>
      </c>
    </row>
    <row r="23" spans="1:25" x14ac:dyDescent="0.3">
      <c r="A23" s="1" t="s">
        <v>20</v>
      </c>
      <c r="B23" s="1">
        <v>1</v>
      </c>
      <c r="C23" s="1" t="s">
        <v>42</v>
      </c>
      <c r="D23" s="1" t="s">
        <v>22</v>
      </c>
      <c r="E23" s="1" t="str">
        <f>VLOOKUP(MasterDataSet_after_OutliersDEL[[#This Row],[CITY]],Region_Values,2,FALSE)</f>
        <v>West</v>
      </c>
      <c r="F23" s="1">
        <f>VLOOKUP(MasterDataSet_after_OutliersDEL[[#This Row],[Region]],Region_Dummy_Variables,2,FALSE)</f>
        <v>0</v>
      </c>
      <c r="G23" s="1">
        <f>VLOOKUP(MasterDataSet_after_OutliersDEL[[#This Row],[Region]],Region_Dummy_Variables,3,FALSE)</f>
        <v>0</v>
      </c>
      <c r="H23" s="1">
        <f>VLOOKUP(MasterDataSet_after_OutliersDEL[[#This Row],[Region]],Region_Dummy_Variables,4,FALSE)</f>
        <v>0</v>
      </c>
      <c r="I23" s="1">
        <f>VLOOKUP(MasterDataSet_after_OutliersDEL[[#This Row],[Region]],Region_Dummy_Variables,5,FALSE)</f>
        <v>0</v>
      </c>
      <c r="J23" s="1">
        <f>VLOOKUP(MasterDataSet_after_OutliersDEL[[#This Row],[Region]],Region_Dummy_Variables,6,FALSE)</f>
        <v>1</v>
      </c>
      <c r="K23" s="7" t="s">
        <v>19</v>
      </c>
      <c r="L23">
        <v>90210</v>
      </c>
      <c r="M23">
        <v>4950000</v>
      </c>
      <c r="N23">
        <v>4</v>
      </c>
      <c r="O23">
        <v>4.5</v>
      </c>
      <c r="P23">
        <v>4552</v>
      </c>
      <c r="Q23">
        <v>14698</v>
      </c>
      <c r="R23">
        <v>1991</v>
      </c>
      <c r="S23">
        <f>2021-MasterDataSet_after_OutliersDEL[[#This Row],[YEAR BUILT]]</f>
        <v>30</v>
      </c>
      <c r="T23">
        <v>10</v>
      </c>
      <c r="U23">
        <v>1087.4340949033392</v>
      </c>
      <c r="W23">
        <v>34.114965099999999</v>
      </c>
      <c r="X23">
        <v>-118.39967420000001</v>
      </c>
      <c r="Y23">
        <v>9.1641903192517784</v>
      </c>
    </row>
    <row r="24" spans="1:25" x14ac:dyDescent="0.3">
      <c r="A24" s="1" t="s">
        <v>20</v>
      </c>
      <c r="B24" s="1">
        <v>1</v>
      </c>
      <c r="C24" s="1" t="s">
        <v>43</v>
      </c>
      <c r="D24" s="1" t="s">
        <v>22</v>
      </c>
      <c r="E24" s="1" t="str">
        <f>VLOOKUP(MasterDataSet_after_OutliersDEL[[#This Row],[CITY]],Region_Values,2,FALSE)</f>
        <v>West</v>
      </c>
      <c r="F24" s="1">
        <f>VLOOKUP(MasterDataSet_after_OutliersDEL[[#This Row],[Region]],Region_Dummy_Variables,2,FALSE)</f>
        <v>0</v>
      </c>
      <c r="G24" s="1">
        <f>VLOOKUP(MasterDataSet_after_OutliersDEL[[#This Row],[Region]],Region_Dummy_Variables,3,FALSE)</f>
        <v>0</v>
      </c>
      <c r="H24" s="1">
        <f>VLOOKUP(MasterDataSet_after_OutliersDEL[[#This Row],[Region]],Region_Dummy_Variables,4,FALSE)</f>
        <v>0</v>
      </c>
      <c r="I24" s="1">
        <f>VLOOKUP(MasterDataSet_after_OutliersDEL[[#This Row],[Region]],Region_Dummy_Variables,5,FALSE)</f>
        <v>0</v>
      </c>
      <c r="J24" s="1">
        <f>VLOOKUP(MasterDataSet_after_OutliersDEL[[#This Row],[Region]],Region_Dummy_Variables,6,FALSE)</f>
        <v>1</v>
      </c>
      <c r="K24" s="7" t="s">
        <v>19</v>
      </c>
      <c r="L24">
        <v>90210</v>
      </c>
      <c r="M24">
        <v>5500000</v>
      </c>
      <c r="N24">
        <v>4</v>
      </c>
      <c r="O24">
        <v>4.5</v>
      </c>
      <c r="P24">
        <v>4775</v>
      </c>
      <c r="Q24">
        <v>24489</v>
      </c>
      <c r="R24">
        <v>1974</v>
      </c>
      <c r="S24">
        <f>2021-MasterDataSet_after_OutliersDEL[[#This Row],[YEAR BUILT]]</f>
        <v>47</v>
      </c>
      <c r="T24">
        <v>145</v>
      </c>
      <c r="U24">
        <v>1151.8324607329844</v>
      </c>
      <c r="W24">
        <v>34.123668700000003</v>
      </c>
      <c r="X24">
        <v>-118.4017693</v>
      </c>
      <c r="Y24">
        <v>9.5127856446478791</v>
      </c>
    </row>
    <row r="25" spans="1:25" x14ac:dyDescent="0.3">
      <c r="A25" s="1" t="s">
        <v>20</v>
      </c>
      <c r="B25" s="1">
        <v>1</v>
      </c>
      <c r="C25" s="1" t="s">
        <v>44</v>
      </c>
      <c r="D25" s="1" t="s">
        <v>22</v>
      </c>
      <c r="E25" s="1" t="str">
        <f>VLOOKUP(MasterDataSet_after_OutliersDEL[[#This Row],[CITY]],Region_Values,2,FALSE)</f>
        <v>West</v>
      </c>
      <c r="F25" s="1">
        <f>VLOOKUP(MasterDataSet_after_OutliersDEL[[#This Row],[Region]],Region_Dummy_Variables,2,FALSE)</f>
        <v>0</v>
      </c>
      <c r="G25" s="1">
        <f>VLOOKUP(MasterDataSet_after_OutliersDEL[[#This Row],[Region]],Region_Dummy_Variables,3,FALSE)</f>
        <v>0</v>
      </c>
      <c r="H25" s="1">
        <f>VLOOKUP(MasterDataSet_after_OutliersDEL[[#This Row],[Region]],Region_Dummy_Variables,4,FALSE)</f>
        <v>0</v>
      </c>
      <c r="I25" s="1">
        <f>VLOOKUP(MasterDataSet_after_OutliersDEL[[#This Row],[Region]],Region_Dummy_Variables,5,FALSE)</f>
        <v>0</v>
      </c>
      <c r="J25" s="1">
        <f>VLOOKUP(MasterDataSet_after_OutliersDEL[[#This Row],[Region]],Region_Dummy_Variables,6,FALSE)</f>
        <v>1</v>
      </c>
      <c r="K25" s="7" t="s">
        <v>19</v>
      </c>
      <c r="L25">
        <v>90210</v>
      </c>
      <c r="M25">
        <v>2995000</v>
      </c>
      <c r="N25">
        <v>4</v>
      </c>
      <c r="O25">
        <v>3.5</v>
      </c>
      <c r="P25">
        <v>3524</v>
      </c>
      <c r="Q25">
        <v>15500</v>
      </c>
      <c r="R25">
        <v>1990</v>
      </c>
      <c r="S25">
        <f>2021-MasterDataSet_after_OutliersDEL[[#This Row],[YEAR BUILT]]</f>
        <v>31</v>
      </c>
      <c r="T25">
        <v>18</v>
      </c>
      <c r="U25">
        <v>849.88649262202046</v>
      </c>
      <c r="V25">
        <v>140</v>
      </c>
      <c r="W25">
        <v>34.125258100000003</v>
      </c>
      <c r="X25">
        <v>-118.431781</v>
      </c>
      <c r="Y25">
        <v>8.5386091499529027</v>
      </c>
    </row>
    <row r="26" spans="1:25" x14ac:dyDescent="0.3">
      <c r="A26" s="1" t="s">
        <v>20</v>
      </c>
      <c r="B26" s="1">
        <v>1</v>
      </c>
      <c r="C26" s="1" t="s">
        <v>45</v>
      </c>
      <c r="D26" s="1" t="s">
        <v>22</v>
      </c>
      <c r="E26" s="1" t="str">
        <f>VLOOKUP(MasterDataSet_after_OutliersDEL[[#This Row],[CITY]],Region_Values,2,FALSE)</f>
        <v>West</v>
      </c>
      <c r="F26" s="1">
        <f>VLOOKUP(MasterDataSet_after_OutliersDEL[[#This Row],[Region]],Region_Dummy_Variables,2,FALSE)</f>
        <v>0</v>
      </c>
      <c r="G26" s="1">
        <f>VLOOKUP(MasterDataSet_after_OutliersDEL[[#This Row],[Region]],Region_Dummy_Variables,3,FALSE)</f>
        <v>0</v>
      </c>
      <c r="H26" s="1">
        <f>VLOOKUP(MasterDataSet_after_OutliersDEL[[#This Row],[Region]],Region_Dummy_Variables,4,FALSE)</f>
        <v>0</v>
      </c>
      <c r="I26" s="1">
        <f>VLOOKUP(MasterDataSet_after_OutliersDEL[[#This Row],[Region]],Region_Dummy_Variables,5,FALSE)</f>
        <v>0</v>
      </c>
      <c r="J26" s="1">
        <f>VLOOKUP(MasterDataSet_after_OutliersDEL[[#This Row],[Region]],Region_Dummy_Variables,6,FALSE)</f>
        <v>1</v>
      </c>
      <c r="K26" s="7" t="s">
        <v>19</v>
      </c>
      <c r="L26">
        <v>90210</v>
      </c>
      <c r="M26">
        <v>3999995</v>
      </c>
      <c r="N26">
        <v>5</v>
      </c>
      <c r="O26">
        <v>6</v>
      </c>
      <c r="P26">
        <v>5289</v>
      </c>
      <c r="Q26">
        <v>13983</v>
      </c>
      <c r="R26">
        <v>2002</v>
      </c>
      <c r="S26">
        <f>2021-MasterDataSet_after_OutliersDEL[[#This Row],[YEAR BUILT]]</f>
        <v>19</v>
      </c>
      <c r="T26">
        <v>14</v>
      </c>
      <c r="U26">
        <v>756.28568727547736</v>
      </c>
      <c r="W26">
        <v>34.129961000000002</v>
      </c>
      <c r="X26">
        <v>-118.4359754</v>
      </c>
      <c r="Y26">
        <v>8.6853864313296771</v>
      </c>
    </row>
    <row r="27" spans="1:25" x14ac:dyDescent="0.3">
      <c r="A27" s="1" t="s">
        <v>20</v>
      </c>
      <c r="B27" s="1">
        <v>1</v>
      </c>
      <c r="C27" s="1" t="s">
        <v>46</v>
      </c>
      <c r="D27" s="1" t="s">
        <v>22</v>
      </c>
      <c r="E27" s="1" t="str">
        <f>VLOOKUP(MasterDataSet_after_OutliersDEL[[#This Row],[CITY]],Region_Values,2,FALSE)</f>
        <v>West</v>
      </c>
      <c r="F27" s="1">
        <f>VLOOKUP(MasterDataSet_after_OutliersDEL[[#This Row],[Region]],Region_Dummy_Variables,2,FALSE)</f>
        <v>0</v>
      </c>
      <c r="G27" s="1">
        <f>VLOOKUP(MasterDataSet_after_OutliersDEL[[#This Row],[Region]],Region_Dummy_Variables,3,FALSE)</f>
        <v>0</v>
      </c>
      <c r="H27" s="1">
        <f>VLOOKUP(MasterDataSet_after_OutliersDEL[[#This Row],[Region]],Region_Dummy_Variables,4,FALSE)</f>
        <v>0</v>
      </c>
      <c r="I27" s="1">
        <f>VLOOKUP(MasterDataSet_after_OutliersDEL[[#This Row],[Region]],Region_Dummy_Variables,5,FALSE)</f>
        <v>0</v>
      </c>
      <c r="J27" s="1">
        <f>VLOOKUP(MasterDataSet_after_OutliersDEL[[#This Row],[Region]],Region_Dummy_Variables,6,FALSE)</f>
        <v>1</v>
      </c>
      <c r="K27" s="7" t="s">
        <v>19</v>
      </c>
      <c r="L27">
        <v>90210</v>
      </c>
      <c r="M27">
        <v>6700000</v>
      </c>
      <c r="N27">
        <v>3</v>
      </c>
      <c r="O27">
        <v>3.5</v>
      </c>
      <c r="P27">
        <v>1728.5</v>
      </c>
      <c r="Q27">
        <v>179872</v>
      </c>
      <c r="R27">
        <v>1955</v>
      </c>
      <c r="S27">
        <f>2021-MasterDataSet_after_OutliersDEL[[#This Row],[YEAR BUILT]]</f>
        <v>66</v>
      </c>
      <c r="T27">
        <v>130</v>
      </c>
      <c r="U27">
        <v>3876.1932311252531</v>
      </c>
      <c r="W27">
        <v>34.128531899999999</v>
      </c>
      <c r="X27">
        <v>-118.4244794</v>
      </c>
      <c r="Y27">
        <v>8.9605971885495439</v>
      </c>
    </row>
    <row r="28" spans="1:25" x14ac:dyDescent="0.3">
      <c r="A28" s="1" t="s">
        <v>20</v>
      </c>
      <c r="B28" s="1">
        <v>1</v>
      </c>
      <c r="C28" s="1" t="s">
        <v>47</v>
      </c>
      <c r="D28" s="1" t="s">
        <v>22</v>
      </c>
      <c r="E28" s="1" t="str">
        <f>VLOOKUP(MasterDataSet_after_OutliersDEL[[#This Row],[CITY]],Region_Values,2,FALSE)</f>
        <v>West</v>
      </c>
      <c r="F28" s="1">
        <f>VLOOKUP(MasterDataSet_after_OutliersDEL[[#This Row],[Region]],Region_Dummy_Variables,2,FALSE)</f>
        <v>0</v>
      </c>
      <c r="G28" s="1">
        <f>VLOOKUP(MasterDataSet_after_OutliersDEL[[#This Row],[Region]],Region_Dummy_Variables,3,FALSE)</f>
        <v>0</v>
      </c>
      <c r="H28" s="1">
        <f>VLOOKUP(MasterDataSet_after_OutliersDEL[[#This Row],[Region]],Region_Dummy_Variables,4,FALSE)</f>
        <v>0</v>
      </c>
      <c r="I28" s="1">
        <f>VLOOKUP(MasterDataSet_after_OutliersDEL[[#This Row],[Region]],Region_Dummy_Variables,5,FALSE)</f>
        <v>0</v>
      </c>
      <c r="J28" s="1">
        <f>VLOOKUP(MasterDataSet_after_OutliersDEL[[#This Row],[Region]],Region_Dummy_Variables,6,FALSE)</f>
        <v>1</v>
      </c>
      <c r="K28" s="7" t="s">
        <v>19</v>
      </c>
      <c r="L28">
        <v>90210</v>
      </c>
      <c r="M28">
        <v>5495000</v>
      </c>
      <c r="N28">
        <v>3</v>
      </c>
      <c r="O28">
        <v>2</v>
      </c>
      <c r="P28">
        <v>1814</v>
      </c>
      <c r="Q28">
        <v>14062</v>
      </c>
      <c r="R28">
        <v>1922</v>
      </c>
      <c r="S28">
        <f>2021-MasterDataSet_after_OutliersDEL[[#This Row],[YEAR BUILT]]</f>
        <v>99</v>
      </c>
      <c r="T28">
        <v>96</v>
      </c>
      <c r="U28">
        <v>3029.2171995589856</v>
      </c>
      <c r="W28">
        <v>34.078817399999998</v>
      </c>
      <c r="X28">
        <v>-118.4048318</v>
      </c>
      <c r="Y28">
        <v>7.0919946413842174</v>
      </c>
    </row>
    <row r="29" spans="1:25" x14ac:dyDescent="0.3">
      <c r="A29" s="1" t="s">
        <v>20</v>
      </c>
      <c r="B29" s="1">
        <v>1</v>
      </c>
      <c r="C29" s="1" t="s">
        <v>48</v>
      </c>
      <c r="D29" s="1" t="s">
        <v>22</v>
      </c>
      <c r="E29" s="1" t="str">
        <f>VLOOKUP(MasterDataSet_after_OutliersDEL[[#This Row],[CITY]],Region_Values,2,FALSE)</f>
        <v>West</v>
      </c>
      <c r="F29" s="1">
        <f>VLOOKUP(MasterDataSet_after_OutliersDEL[[#This Row],[Region]],Region_Dummy_Variables,2,FALSE)</f>
        <v>0</v>
      </c>
      <c r="G29" s="1">
        <f>VLOOKUP(MasterDataSet_after_OutliersDEL[[#This Row],[Region]],Region_Dummy_Variables,3,FALSE)</f>
        <v>0</v>
      </c>
      <c r="H29" s="1">
        <f>VLOOKUP(MasterDataSet_after_OutliersDEL[[#This Row],[Region]],Region_Dummy_Variables,4,FALSE)</f>
        <v>0</v>
      </c>
      <c r="I29" s="1">
        <f>VLOOKUP(MasterDataSet_after_OutliersDEL[[#This Row],[Region]],Region_Dummy_Variables,5,FALSE)</f>
        <v>0</v>
      </c>
      <c r="J29" s="1">
        <f>VLOOKUP(MasterDataSet_after_OutliersDEL[[#This Row],[Region]],Region_Dummy_Variables,6,FALSE)</f>
        <v>1</v>
      </c>
      <c r="K29" s="7" t="s">
        <v>19</v>
      </c>
      <c r="L29">
        <v>90210</v>
      </c>
      <c r="M29">
        <v>2349000</v>
      </c>
      <c r="N29">
        <v>4</v>
      </c>
      <c r="O29">
        <v>4</v>
      </c>
      <c r="P29">
        <v>4442</v>
      </c>
      <c r="Q29">
        <v>5163</v>
      </c>
      <c r="R29">
        <v>1991</v>
      </c>
      <c r="S29">
        <f>2021-MasterDataSet_after_OutliersDEL[[#This Row],[YEAR BUILT]]</f>
        <v>30</v>
      </c>
      <c r="T29">
        <v>7</v>
      </c>
      <c r="U29">
        <v>528.81584871679422</v>
      </c>
      <c r="W29">
        <v>34.100204900000001</v>
      </c>
      <c r="X29">
        <v>-118.40163680000001</v>
      </c>
      <c r="Y29">
        <v>8.3928934054266158</v>
      </c>
    </row>
    <row r="30" spans="1:25" x14ac:dyDescent="0.3">
      <c r="A30" s="1" t="s">
        <v>20</v>
      </c>
      <c r="B30" s="1">
        <v>1</v>
      </c>
      <c r="C30" s="1" t="s">
        <v>49</v>
      </c>
      <c r="D30" s="1" t="s">
        <v>22</v>
      </c>
      <c r="E30" s="1" t="str">
        <f>VLOOKUP(MasterDataSet_after_OutliersDEL[[#This Row],[CITY]],Region_Values,2,FALSE)</f>
        <v>West</v>
      </c>
      <c r="F30" s="1">
        <f>VLOOKUP(MasterDataSet_after_OutliersDEL[[#This Row],[Region]],Region_Dummy_Variables,2,FALSE)</f>
        <v>0</v>
      </c>
      <c r="G30" s="1">
        <f>VLOOKUP(MasterDataSet_after_OutliersDEL[[#This Row],[Region]],Region_Dummy_Variables,3,FALSE)</f>
        <v>0</v>
      </c>
      <c r="H30" s="1">
        <f>VLOOKUP(MasterDataSet_after_OutliersDEL[[#This Row],[Region]],Region_Dummy_Variables,4,FALSE)</f>
        <v>0</v>
      </c>
      <c r="I30" s="1">
        <f>VLOOKUP(MasterDataSet_after_OutliersDEL[[#This Row],[Region]],Region_Dummy_Variables,5,FALSE)</f>
        <v>0</v>
      </c>
      <c r="J30" s="1">
        <f>VLOOKUP(MasterDataSet_after_OutliersDEL[[#This Row],[Region]],Region_Dummy_Variables,6,FALSE)</f>
        <v>1</v>
      </c>
      <c r="K30" s="7" t="s">
        <v>19</v>
      </c>
      <c r="L30">
        <v>90210</v>
      </c>
      <c r="M30">
        <v>3795000</v>
      </c>
      <c r="N30">
        <v>4</v>
      </c>
      <c r="O30">
        <v>4.5</v>
      </c>
      <c r="P30">
        <v>5635</v>
      </c>
      <c r="Q30">
        <v>6181</v>
      </c>
      <c r="R30">
        <v>1979</v>
      </c>
      <c r="S30">
        <f>2021-MasterDataSet_after_OutliersDEL[[#This Row],[YEAR BUILT]]</f>
        <v>42</v>
      </c>
      <c r="T30">
        <v>71</v>
      </c>
      <c r="U30">
        <v>673.46938775510205</v>
      </c>
      <c r="W30">
        <v>34.098029500000003</v>
      </c>
      <c r="X30">
        <v>-118.4015455</v>
      </c>
      <c r="Y30">
        <v>8.27103647640606</v>
      </c>
    </row>
    <row r="31" spans="1:25" x14ac:dyDescent="0.3">
      <c r="A31" s="1" t="s">
        <v>20</v>
      </c>
      <c r="B31" s="1">
        <v>1</v>
      </c>
      <c r="C31" s="1" t="s">
        <v>50</v>
      </c>
      <c r="D31" s="1" t="s">
        <v>22</v>
      </c>
      <c r="E31" s="1" t="str">
        <f>VLOOKUP(MasterDataSet_after_OutliersDEL[[#This Row],[CITY]],Region_Values,2,FALSE)</f>
        <v>West</v>
      </c>
      <c r="F31" s="1">
        <f>VLOOKUP(MasterDataSet_after_OutliersDEL[[#This Row],[Region]],Region_Dummy_Variables,2,FALSE)</f>
        <v>0</v>
      </c>
      <c r="G31" s="1">
        <f>VLOOKUP(MasterDataSet_after_OutliersDEL[[#This Row],[Region]],Region_Dummy_Variables,3,FALSE)</f>
        <v>0</v>
      </c>
      <c r="H31" s="1">
        <f>VLOOKUP(MasterDataSet_after_OutliersDEL[[#This Row],[Region]],Region_Dummy_Variables,4,FALSE)</f>
        <v>0</v>
      </c>
      <c r="I31" s="1">
        <f>VLOOKUP(MasterDataSet_after_OutliersDEL[[#This Row],[Region]],Region_Dummy_Variables,5,FALSE)</f>
        <v>0</v>
      </c>
      <c r="J31" s="1">
        <f>VLOOKUP(MasterDataSet_after_OutliersDEL[[#This Row],[Region]],Region_Dummy_Variables,6,FALSE)</f>
        <v>1</v>
      </c>
      <c r="K31" s="7" t="s">
        <v>19</v>
      </c>
      <c r="L31">
        <v>90210</v>
      </c>
      <c r="M31">
        <v>4999000</v>
      </c>
      <c r="N31">
        <v>3</v>
      </c>
      <c r="O31">
        <v>2.5</v>
      </c>
      <c r="P31">
        <v>2753</v>
      </c>
      <c r="Q31">
        <v>13807</v>
      </c>
      <c r="R31">
        <v>1961</v>
      </c>
      <c r="S31">
        <f>2021-MasterDataSet_after_OutliersDEL[[#This Row],[YEAR BUILT]]</f>
        <v>60</v>
      </c>
      <c r="T31">
        <v>55</v>
      </c>
      <c r="U31">
        <v>1815.8372684344351</v>
      </c>
      <c r="W31">
        <v>34.095329100000001</v>
      </c>
      <c r="X31">
        <v>-118.4032299</v>
      </c>
      <c r="Y31">
        <v>8.0625757974300427</v>
      </c>
    </row>
    <row r="32" spans="1:25" x14ac:dyDescent="0.3">
      <c r="A32" s="1" t="s">
        <v>20</v>
      </c>
      <c r="B32" s="1">
        <v>1</v>
      </c>
      <c r="C32" s="1" t="s">
        <v>51</v>
      </c>
      <c r="D32" s="1" t="s">
        <v>22</v>
      </c>
      <c r="E32" s="1" t="str">
        <f>VLOOKUP(MasterDataSet_after_OutliersDEL[[#This Row],[CITY]],Region_Values,2,FALSE)</f>
        <v>West</v>
      </c>
      <c r="F32" s="1">
        <f>VLOOKUP(MasterDataSet_after_OutliersDEL[[#This Row],[Region]],Region_Dummy_Variables,2,FALSE)</f>
        <v>0</v>
      </c>
      <c r="G32" s="1">
        <f>VLOOKUP(MasterDataSet_after_OutliersDEL[[#This Row],[Region]],Region_Dummy_Variables,3,FALSE)</f>
        <v>0</v>
      </c>
      <c r="H32" s="1">
        <f>VLOOKUP(MasterDataSet_after_OutliersDEL[[#This Row],[Region]],Region_Dummy_Variables,4,FALSE)</f>
        <v>0</v>
      </c>
      <c r="I32" s="1">
        <f>VLOOKUP(MasterDataSet_after_OutliersDEL[[#This Row],[Region]],Region_Dummy_Variables,5,FALSE)</f>
        <v>0</v>
      </c>
      <c r="J32" s="1">
        <f>VLOOKUP(MasterDataSet_after_OutliersDEL[[#This Row],[Region]],Region_Dummy_Variables,6,FALSE)</f>
        <v>1</v>
      </c>
      <c r="K32" s="7" t="s">
        <v>19</v>
      </c>
      <c r="L32">
        <v>90210</v>
      </c>
      <c r="M32">
        <v>5250000</v>
      </c>
      <c r="N32">
        <v>6</v>
      </c>
      <c r="O32">
        <v>6</v>
      </c>
      <c r="P32">
        <v>5000</v>
      </c>
      <c r="Q32">
        <v>10088</v>
      </c>
      <c r="R32">
        <v>1955</v>
      </c>
      <c r="S32">
        <f>2021-MasterDataSet_after_OutliersDEL[[#This Row],[YEAR BUILT]]</f>
        <v>66</v>
      </c>
      <c r="T32">
        <v>5</v>
      </c>
      <c r="U32">
        <v>1050</v>
      </c>
      <c r="W32">
        <v>34.097236799999997</v>
      </c>
      <c r="X32">
        <v>-118.40391839999999</v>
      </c>
      <c r="Y32">
        <v>8.149827276500023</v>
      </c>
    </row>
    <row r="33" spans="1:25" x14ac:dyDescent="0.3">
      <c r="A33" s="1" t="s">
        <v>20</v>
      </c>
      <c r="B33" s="1">
        <v>1</v>
      </c>
      <c r="C33" s="1" t="s">
        <v>52</v>
      </c>
      <c r="D33" s="1" t="s">
        <v>22</v>
      </c>
      <c r="E33" s="1" t="str">
        <f>VLOOKUP(MasterDataSet_after_OutliersDEL[[#This Row],[CITY]],Region_Values,2,FALSE)</f>
        <v>West</v>
      </c>
      <c r="F33" s="1">
        <f>VLOOKUP(MasterDataSet_after_OutliersDEL[[#This Row],[Region]],Region_Dummy_Variables,2,FALSE)</f>
        <v>0</v>
      </c>
      <c r="G33" s="1">
        <f>VLOOKUP(MasterDataSet_after_OutliersDEL[[#This Row],[Region]],Region_Dummy_Variables,3,FALSE)</f>
        <v>0</v>
      </c>
      <c r="H33" s="1">
        <f>VLOOKUP(MasterDataSet_after_OutliersDEL[[#This Row],[Region]],Region_Dummy_Variables,4,FALSE)</f>
        <v>0</v>
      </c>
      <c r="I33" s="1">
        <f>VLOOKUP(MasterDataSet_after_OutliersDEL[[#This Row],[Region]],Region_Dummy_Variables,5,FALSE)</f>
        <v>0</v>
      </c>
      <c r="J33" s="1">
        <f>VLOOKUP(MasterDataSet_after_OutliersDEL[[#This Row],[Region]],Region_Dummy_Variables,6,FALSE)</f>
        <v>1</v>
      </c>
      <c r="K33" s="7" t="s">
        <v>19</v>
      </c>
      <c r="L33">
        <v>90210</v>
      </c>
      <c r="M33">
        <v>4125000</v>
      </c>
      <c r="N33">
        <v>4</v>
      </c>
      <c r="O33">
        <v>3.5</v>
      </c>
      <c r="P33">
        <v>3980</v>
      </c>
      <c r="Q33">
        <v>14529</v>
      </c>
      <c r="R33">
        <v>1969</v>
      </c>
      <c r="S33">
        <f>2021-MasterDataSet_after_OutliersDEL[[#This Row],[YEAR BUILT]]</f>
        <v>52</v>
      </c>
      <c r="T33">
        <v>39</v>
      </c>
      <c r="U33">
        <v>1036.4321608040202</v>
      </c>
      <c r="W33">
        <v>34.111475499999997</v>
      </c>
      <c r="X33">
        <v>-118.4013173</v>
      </c>
      <c r="Y33">
        <v>8.9290551781057097</v>
      </c>
    </row>
    <row r="34" spans="1:25" x14ac:dyDescent="0.3">
      <c r="A34" s="1" t="s">
        <v>20</v>
      </c>
      <c r="B34" s="1">
        <v>1</v>
      </c>
      <c r="C34" s="1" t="s">
        <v>53</v>
      </c>
      <c r="D34" s="1" t="s">
        <v>22</v>
      </c>
      <c r="E34" s="1" t="str">
        <f>VLOOKUP(MasterDataSet_after_OutliersDEL[[#This Row],[CITY]],Region_Values,2,FALSE)</f>
        <v>West</v>
      </c>
      <c r="F34" s="1">
        <f>VLOOKUP(MasterDataSet_after_OutliersDEL[[#This Row],[Region]],Region_Dummy_Variables,2,FALSE)</f>
        <v>0</v>
      </c>
      <c r="G34" s="1">
        <f>VLOOKUP(MasterDataSet_after_OutliersDEL[[#This Row],[Region]],Region_Dummy_Variables,3,FALSE)</f>
        <v>0</v>
      </c>
      <c r="H34" s="1">
        <f>VLOOKUP(MasterDataSet_after_OutliersDEL[[#This Row],[Region]],Region_Dummy_Variables,4,FALSE)</f>
        <v>0</v>
      </c>
      <c r="I34" s="1">
        <f>VLOOKUP(MasterDataSet_after_OutliersDEL[[#This Row],[Region]],Region_Dummy_Variables,5,FALSE)</f>
        <v>0</v>
      </c>
      <c r="J34" s="1">
        <f>VLOOKUP(MasterDataSet_after_OutliersDEL[[#This Row],[Region]],Region_Dummy_Variables,6,FALSE)</f>
        <v>1</v>
      </c>
      <c r="K34" s="7" t="s">
        <v>19</v>
      </c>
      <c r="L34">
        <v>90210</v>
      </c>
      <c r="M34">
        <v>5750000</v>
      </c>
      <c r="N34">
        <v>5</v>
      </c>
      <c r="O34">
        <v>4.5</v>
      </c>
      <c r="P34">
        <v>4221</v>
      </c>
      <c r="Q34">
        <v>12484</v>
      </c>
      <c r="R34">
        <v>1938</v>
      </c>
      <c r="S34">
        <f>2021-MasterDataSet_after_OutliersDEL[[#This Row],[YEAR BUILT]]</f>
        <v>83</v>
      </c>
      <c r="T34">
        <v>8</v>
      </c>
      <c r="U34">
        <v>1362.2364368633025</v>
      </c>
      <c r="W34">
        <v>34.098266899999999</v>
      </c>
      <c r="X34">
        <v>-118.404421</v>
      </c>
      <c r="Y34">
        <v>8.1880908246997173</v>
      </c>
    </row>
    <row r="35" spans="1:25" x14ac:dyDescent="0.3">
      <c r="A35" s="1" t="s">
        <v>20</v>
      </c>
      <c r="B35" s="1">
        <v>1</v>
      </c>
      <c r="C35" s="1" t="s">
        <v>54</v>
      </c>
      <c r="D35" s="1" t="s">
        <v>22</v>
      </c>
      <c r="E35" s="1" t="str">
        <f>VLOOKUP(MasterDataSet_after_OutliersDEL[[#This Row],[CITY]],Region_Values,2,FALSE)</f>
        <v>West</v>
      </c>
      <c r="F35" s="1">
        <f>VLOOKUP(MasterDataSet_after_OutliersDEL[[#This Row],[Region]],Region_Dummy_Variables,2,FALSE)</f>
        <v>0</v>
      </c>
      <c r="G35" s="1">
        <f>VLOOKUP(MasterDataSet_after_OutliersDEL[[#This Row],[Region]],Region_Dummy_Variables,3,FALSE)</f>
        <v>0</v>
      </c>
      <c r="H35" s="1">
        <f>VLOOKUP(MasterDataSet_after_OutliersDEL[[#This Row],[Region]],Region_Dummy_Variables,4,FALSE)</f>
        <v>0</v>
      </c>
      <c r="I35" s="1">
        <f>VLOOKUP(MasterDataSet_after_OutliersDEL[[#This Row],[Region]],Region_Dummy_Variables,5,FALSE)</f>
        <v>0</v>
      </c>
      <c r="J35" s="1">
        <f>VLOOKUP(MasterDataSet_after_OutliersDEL[[#This Row],[Region]],Region_Dummy_Variables,6,FALSE)</f>
        <v>1</v>
      </c>
      <c r="K35" s="7" t="s">
        <v>19</v>
      </c>
      <c r="L35">
        <v>90210</v>
      </c>
      <c r="M35">
        <v>2895000</v>
      </c>
      <c r="N35">
        <v>4</v>
      </c>
      <c r="O35">
        <v>3</v>
      </c>
      <c r="P35">
        <v>2550</v>
      </c>
      <c r="Q35">
        <v>12168</v>
      </c>
      <c r="R35">
        <v>1962</v>
      </c>
      <c r="S35">
        <f>2021-MasterDataSet_after_OutliersDEL[[#This Row],[YEAR BUILT]]</f>
        <v>59</v>
      </c>
      <c r="T35">
        <v>54</v>
      </c>
      <c r="U35">
        <v>1135.2941176470588</v>
      </c>
      <c r="W35">
        <v>34.113108400000002</v>
      </c>
      <c r="X35">
        <v>-118.42575720000001</v>
      </c>
      <c r="Y35">
        <v>8.0639605917611838</v>
      </c>
    </row>
    <row r="36" spans="1:25" x14ac:dyDescent="0.3">
      <c r="A36" s="1" t="s">
        <v>16</v>
      </c>
      <c r="B36" s="1">
        <v>0</v>
      </c>
      <c r="C36" s="1" t="s">
        <v>55</v>
      </c>
      <c r="D36" s="1" t="s">
        <v>22</v>
      </c>
      <c r="E36" s="1" t="str">
        <f>VLOOKUP(MasterDataSet_after_OutliersDEL[[#This Row],[CITY]],Region_Values,2,FALSE)</f>
        <v>West</v>
      </c>
      <c r="F36" s="1">
        <f>VLOOKUP(MasterDataSet_after_OutliersDEL[[#This Row],[Region]],Region_Dummy_Variables,2,FALSE)</f>
        <v>0</v>
      </c>
      <c r="G36" s="1">
        <f>VLOOKUP(MasterDataSet_after_OutliersDEL[[#This Row],[Region]],Region_Dummy_Variables,3,FALSE)</f>
        <v>0</v>
      </c>
      <c r="H36" s="1">
        <f>VLOOKUP(MasterDataSet_after_OutliersDEL[[#This Row],[Region]],Region_Dummy_Variables,4,FALSE)</f>
        <v>0</v>
      </c>
      <c r="I36" s="1">
        <f>VLOOKUP(MasterDataSet_after_OutliersDEL[[#This Row],[Region]],Region_Dummy_Variables,5,FALSE)</f>
        <v>0</v>
      </c>
      <c r="J36" s="1">
        <f>VLOOKUP(MasterDataSet_after_OutliersDEL[[#This Row],[Region]],Region_Dummy_Variables,6,FALSE)</f>
        <v>1</v>
      </c>
      <c r="K36" s="7" t="s">
        <v>19</v>
      </c>
      <c r="L36">
        <v>90210</v>
      </c>
      <c r="M36">
        <v>799000</v>
      </c>
      <c r="N36">
        <v>1</v>
      </c>
      <c r="O36">
        <v>2</v>
      </c>
      <c r="P36">
        <v>1565</v>
      </c>
      <c r="Q36">
        <v>22501</v>
      </c>
      <c r="R36">
        <v>1974</v>
      </c>
      <c r="S36">
        <f>2021-MasterDataSet_after_OutliersDEL[[#This Row],[YEAR BUILT]]</f>
        <v>47</v>
      </c>
      <c r="T36">
        <v>19</v>
      </c>
      <c r="U36">
        <v>510.54313099041536</v>
      </c>
      <c r="V36">
        <v>746</v>
      </c>
      <c r="W36">
        <v>34.072826499999998</v>
      </c>
      <c r="X36">
        <v>-118.3913441</v>
      </c>
      <c r="Y36">
        <v>7.3066124509895909</v>
      </c>
    </row>
    <row r="37" spans="1:25" x14ac:dyDescent="0.3">
      <c r="A37" s="1" t="s">
        <v>16</v>
      </c>
      <c r="B37" s="1">
        <v>0</v>
      </c>
      <c r="C37" s="1" t="s">
        <v>56</v>
      </c>
      <c r="D37" s="1" t="s">
        <v>22</v>
      </c>
      <c r="E37" s="1" t="str">
        <f>VLOOKUP(MasterDataSet_after_OutliersDEL[[#This Row],[CITY]],Region_Values,2,FALSE)</f>
        <v>West</v>
      </c>
      <c r="F37" s="1">
        <f>VLOOKUP(MasterDataSet_after_OutliersDEL[[#This Row],[Region]],Region_Dummy_Variables,2,FALSE)</f>
        <v>0</v>
      </c>
      <c r="G37" s="1">
        <f>VLOOKUP(MasterDataSet_after_OutliersDEL[[#This Row],[Region]],Region_Dummy_Variables,3,FALSE)</f>
        <v>0</v>
      </c>
      <c r="H37" s="1">
        <f>VLOOKUP(MasterDataSet_after_OutliersDEL[[#This Row],[Region]],Region_Dummy_Variables,4,FALSE)</f>
        <v>0</v>
      </c>
      <c r="I37" s="1">
        <f>VLOOKUP(MasterDataSet_after_OutliersDEL[[#This Row],[Region]],Region_Dummy_Variables,5,FALSE)</f>
        <v>0</v>
      </c>
      <c r="J37" s="1">
        <f>VLOOKUP(MasterDataSet_after_OutliersDEL[[#This Row],[Region]],Region_Dummy_Variables,6,FALSE)</f>
        <v>1</v>
      </c>
      <c r="K37" s="7" t="s">
        <v>19</v>
      </c>
      <c r="L37">
        <v>90210</v>
      </c>
      <c r="M37">
        <v>1350000</v>
      </c>
      <c r="N37">
        <v>4</v>
      </c>
      <c r="O37">
        <v>3</v>
      </c>
      <c r="P37">
        <v>1865</v>
      </c>
      <c r="Q37">
        <v>12072</v>
      </c>
      <c r="R37">
        <v>1969</v>
      </c>
      <c r="S37">
        <f>2021-MasterDataSet_after_OutliersDEL[[#This Row],[YEAR BUILT]]</f>
        <v>52</v>
      </c>
      <c r="T37">
        <v>1</v>
      </c>
      <c r="U37">
        <v>723.86058981233248</v>
      </c>
      <c r="V37">
        <v>507.5</v>
      </c>
      <c r="W37">
        <v>34.072800000000001</v>
      </c>
      <c r="X37">
        <v>-118.392645</v>
      </c>
      <c r="Y37">
        <v>7.2521818928809534</v>
      </c>
    </row>
    <row r="38" spans="1:25" x14ac:dyDescent="0.3">
      <c r="A38" s="1" t="s">
        <v>16</v>
      </c>
      <c r="B38" s="1">
        <v>0</v>
      </c>
      <c r="C38" s="1" t="s">
        <v>57</v>
      </c>
      <c r="D38" s="1" t="s">
        <v>22</v>
      </c>
      <c r="E38" s="1" t="str">
        <f>VLOOKUP(MasterDataSet_after_OutliersDEL[[#This Row],[CITY]],Region_Values,2,FALSE)</f>
        <v>West</v>
      </c>
      <c r="F38" s="1">
        <f>VLOOKUP(MasterDataSet_after_OutliersDEL[[#This Row],[Region]],Region_Dummy_Variables,2,FALSE)</f>
        <v>0</v>
      </c>
      <c r="G38" s="1">
        <f>VLOOKUP(MasterDataSet_after_OutliersDEL[[#This Row],[Region]],Region_Dummy_Variables,3,FALSE)</f>
        <v>0</v>
      </c>
      <c r="H38" s="1">
        <f>VLOOKUP(MasterDataSet_after_OutliersDEL[[#This Row],[Region]],Region_Dummy_Variables,4,FALSE)</f>
        <v>0</v>
      </c>
      <c r="I38" s="1">
        <f>VLOOKUP(MasterDataSet_after_OutliersDEL[[#This Row],[Region]],Region_Dummy_Variables,5,FALSE)</f>
        <v>0</v>
      </c>
      <c r="J38" s="1">
        <f>VLOOKUP(MasterDataSet_after_OutliersDEL[[#This Row],[Region]],Region_Dummy_Variables,6,FALSE)</f>
        <v>1</v>
      </c>
      <c r="K38" s="7" t="s">
        <v>19</v>
      </c>
      <c r="L38">
        <v>90210</v>
      </c>
      <c r="M38">
        <v>1675000</v>
      </c>
      <c r="N38">
        <v>2</v>
      </c>
      <c r="O38">
        <v>2.5</v>
      </c>
      <c r="P38">
        <v>2152</v>
      </c>
      <c r="Q38">
        <v>25614</v>
      </c>
      <c r="R38">
        <v>1976</v>
      </c>
      <c r="S38">
        <f>2021-MasterDataSet_after_OutliersDEL[[#This Row],[YEAR BUILT]]</f>
        <v>45</v>
      </c>
      <c r="T38">
        <v>173</v>
      </c>
      <c r="U38">
        <v>778.34572490706319</v>
      </c>
      <c r="V38">
        <v>1651</v>
      </c>
      <c r="W38">
        <v>34.073226300000002</v>
      </c>
      <c r="X38">
        <v>-118.3913441</v>
      </c>
      <c r="Y38">
        <v>7.3259173419633115</v>
      </c>
    </row>
    <row r="39" spans="1:25" x14ac:dyDescent="0.3">
      <c r="A39" s="1" t="s">
        <v>16</v>
      </c>
      <c r="B39" s="1">
        <v>0</v>
      </c>
      <c r="C39" s="1" t="s">
        <v>58</v>
      </c>
      <c r="D39" s="1" t="s">
        <v>22</v>
      </c>
      <c r="E39" s="1" t="str">
        <f>VLOOKUP(MasterDataSet_after_OutliersDEL[[#This Row],[CITY]],Region_Values,2,FALSE)</f>
        <v>West</v>
      </c>
      <c r="F39" s="1">
        <f>VLOOKUP(MasterDataSet_after_OutliersDEL[[#This Row],[Region]],Region_Dummy_Variables,2,FALSE)</f>
        <v>0</v>
      </c>
      <c r="G39" s="1">
        <f>VLOOKUP(MasterDataSet_after_OutliersDEL[[#This Row],[Region]],Region_Dummy_Variables,3,FALSE)</f>
        <v>0</v>
      </c>
      <c r="H39" s="1">
        <f>VLOOKUP(MasterDataSet_after_OutliersDEL[[#This Row],[Region]],Region_Dummy_Variables,4,FALSE)</f>
        <v>0</v>
      </c>
      <c r="I39" s="1">
        <f>VLOOKUP(MasterDataSet_after_OutliersDEL[[#This Row],[Region]],Region_Dummy_Variables,5,FALSE)</f>
        <v>0</v>
      </c>
      <c r="J39" s="1">
        <f>VLOOKUP(MasterDataSet_after_OutliersDEL[[#This Row],[Region]],Region_Dummy_Variables,6,FALSE)</f>
        <v>1</v>
      </c>
      <c r="K39" s="7" t="s">
        <v>19</v>
      </c>
      <c r="L39">
        <v>90210</v>
      </c>
      <c r="M39">
        <v>3985000</v>
      </c>
      <c r="N39">
        <v>4</v>
      </c>
      <c r="O39">
        <v>4.5</v>
      </c>
      <c r="P39">
        <v>3502</v>
      </c>
      <c r="Q39">
        <v>25614</v>
      </c>
      <c r="R39">
        <v>1976</v>
      </c>
      <c r="S39">
        <f>2021-MasterDataSet_after_OutliersDEL[[#This Row],[YEAR BUILT]]</f>
        <v>45</v>
      </c>
      <c r="T39">
        <v>32</v>
      </c>
      <c r="U39">
        <v>1137.9211878926328</v>
      </c>
      <c r="V39">
        <v>2679</v>
      </c>
      <c r="W39">
        <v>34.073226300000002</v>
      </c>
      <c r="X39">
        <v>-118.3913441</v>
      </c>
      <c r="Y39">
        <v>7.3259173419633115</v>
      </c>
    </row>
    <row r="40" spans="1:25" x14ac:dyDescent="0.3">
      <c r="A40" s="1" t="s">
        <v>16</v>
      </c>
      <c r="B40" s="1">
        <v>0</v>
      </c>
      <c r="C40" s="1" t="s">
        <v>59</v>
      </c>
      <c r="D40" s="1" t="s">
        <v>22</v>
      </c>
      <c r="E40" s="1" t="str">
        <f>VLOOKUP(MasterDataSet_after_OutliersDEL[[#This Row],[CITY]],Region_Values,2,FALSE)</f>
        <v>West</v>
      </c>
      <c r="F40" s="1">
        <f>VLOOKUP(MasterDataSet_after_OutliersDEL[[#This Row],[Region]],Region_Dummy_Variables,2,FALSE)</f>
        <v>0</v>
      </c>
      <c r="G40" s="1">
        <f>VLOOKUP(MasterDataSet_after_OutliersDEL[[#This Row],[Region]],Region_Dummy_Variables,3,FALSE)</f>
        <v>0</v>
      </c>
      <c r="H40" s="1">
        <f>VLOOKUP(MasterDataSet_after_OutliersDEL[[#This Row],[Region]],Region_Dummy_Variables,4,FALSE)</f>
        <v>0</v>
      </c>
      <c r="I40" s="1">
        <f>VLOOKUP(MasterDataSet_after_OutliersDEL[[#This Row],[Region]],Region_Dummy_Variables,5,FALSE)</f>
        <v>0</v>
      </c>
      <c r="J40" s="1">
        <f>VLOOKUP(MasterDataSet_after_OutliersDEL[[#This Row],[Region]],Region_Dummy_Variables,6,FALSE)</f>
        <v>1</v>
      </c>
      <c r="K40" s="7" t="s">
        <v>19</v>
      </c>
      <c r="L40">
        <v>90210</v>
      </c>
      <c r="M40">
        <v>969000</v>
      </c>
      <c r="N40">
        <v>2</v>
      </c>
      <c r="O40">
        <v>2</v>
      </c>
      <c r="P40">
        <v>1294</v>
      </c>
      <c r="Q40">
        <v>15402</v>
      </c>
      <c r="R40">
        <v>1973</v>
      </c>
      <c r="S40">
        <f>2021-MasterDataSet_after_OutliersDEL[[#This Row],[YEAR BUILT]]</f>
        <v>48</v>
      </c>
      <c r="T40">
        <v>18</v>
      </c>
      <c r="U40">
        <v>748.84080370942809</v>
      </c>
      <c r="V40">
        <v>487</v>
      </c>
      <c r="W40">
        <v>34.075991199999997</v>
      </c>
      <c r="X40">
        <v>-118.3905225</v>
      </c>
      <c r="Y40">
        <v>7.4939156978634349</v>
      </c>
    </row>
    <row r="41" spans="1:25" x14ac:dyDescent="0.3">
      <c r="A41" s="1" t="s">
        <v>16</v>
      </c>
      <c r="B41" s="1">
        <v>0</v>
      </c>
      <c r="C41" s="1" t="s">
        <v>60</v>
      </c>
      <c r="D41" s="1" t="s">
        <v>22</v>
      </c>
      <c r="E41" s="1" t="str">
        <f>VLOOKUP(MasterDataSet_after_OutliersDEL[[#This Row],[CITY]],Region_Values,2,FALSE)</f>
        <v>West</v>
      </c>
      <c r="F41" s="1">
        <f>VLOOKUP(MasterDataSet_after_OutliersDEL[[#This Row],[Region]],Region_Dummy_Variables,2,FALSE)</f>
        <v>0</v>
      </c>
      <c r="G41" s="1">
        <f>VLOOKUP(MasterDataSet_after_OutliersDEL[[#This Row],[Region]],Region_Dummy_Variables,3,FALSE)</f>
        <v>0</v>
      </c>
      <c r="H41" s="1">
        <f>VLOOKUP(MasterDataSet_after_OutliersDEL[[#This Row],[Region]],Region_Dummy_Variables,4,FALSE)</f>
        <v>0</v>
      </c>
      <c r="I41" s="1">
        <f>VLOOKUP(MasterDataSet_after_OutliersDEL[[#This Row],[Region]],Region_Dummy_Variables,5,FALSE)</f>
        <v>0</v>
      </c>
      <c r="J41" s="1">
        <f>VLOOKUP(MasterDataSet_after_OutliersDEL[[#This Row],[Region]],Region_Dummy_Variables,6,FALSE)</f>
        <v>1</v>
      </c>
      <c r="K41" s="7" t="s">
        <v>19</v>
      </c>
      <c r="L41">
        <v>90210</v>
      </c>
      <c r="M41">
        <v>1250000</v>
      </c>
      <c r="N41">
        <v>2</v>
      </c>
      <c r="O41">
        <v>2.5</v>
      </c>
      <c r="P41">
        <v>1594</v>
      </c>
      <c r="Q41">
        <v>30786</v>
      </c>
      <c r="R41">
        <v>1999</v>
      </c>
      <c r="S41">
        <f>2021-MasterDataSet_after_OutliersDEL[[#This Row],[YEAR BUILT]]</f>
        <v>22</v>
      </c>
      <c r="T41">
        <v>26</v>
      </c>
      <c r="U41">
        <v>784.19071518193221</v>
      </c>
      <c r="V41">
        <v>1458</v>
      </c>
      <c r="W41">
        <v>34.0760535</v>
      </c>
      <c r="X41">
        <v>-118.3913898</v>
      </c>
      <c r="Y41">
        <v>7.4620920670546518</v>
      </c>
    </row>
    <row r="42" spans="1:25" x14ac:dyDescent="0.3">
      <c r="A42" s="1" t="s">
        <v>16</v>
      </c>
      <c r="B42" s="1">
        <v>0</v>
      </c>
      <c r="C42" s="1" t="s">
        <v>61</v>
      </c>
      <c r="D42" s="1" t="s">
        <v>22</v>
      </c>
      <c r="E42" s="1" t="str">
        <f>VLOOKUP(MasterDataSet_after_OutliersDEL[[#This Row],[CITY]],Region_Values,2,FALSE)</f>
        <v>West</v>
      </c>
      <c r="F42" s="1">
        <f>VLOOKUP(MasterDataSet_after_OutliersDEL[[#This Row],[Region]],Region_Dummy_Variables,2,FALSE)</f>
        <v>0</v>
      </c>
      <c r="G42" s="1">
        <f>VLOOKUP(MasterDataSet_after_OutliersDEL[[#This Row],[Region]],Region_Dummy_Variables,3,FALSE)</f>
        <v>0</v>
      </c>
      <c r="H42" s="1">
        <f>VLOOKUP(MasterDataSet_after_OutliersDEL[[#This Row],[Region]],Region_Dummy_Variables,4,FALSE)</f>
        <v>0</v>
      </c>
      <c r="I42" s="1">
        <f>VLOOKUP(MasterDataSet_after_OutliersDEL[[#This Row],[Region]],Region_Dummy_Variables,5,FALSE)</f>
        <v>0</v>
      </c>
      <c r="J42" s="1">
        <f>VLOOKUP(MasterDataSet_after_OutliersDEL[[#This Row],[Region]],Region_Dummy_Variables,6,FALSE)</f>
        <v>1</v>
      </c>
      <c r="K42" s="7" t="s">
        <v>19</v>
      </c>
      <c r="L42">
        <v>90210</v>
      </c>
      <c r="M42">
        <v>1725000</v>
      </c>
      <c r="N42">
        <v>3</v>
      </c>
      <c r="O42">
        <v>2.5</v>
      </c>
      <c r="P42">
        <v>1913</v>
      </c>
      <c r="Q42">
        <v>28561</v>
      </c>
      <c r="R42">
        <v>1973</v>
      </c>
      <c r="S42">
        <f>2021-MasterDataSet_after_OutliersDEL[[#This Row],[YEAR BUILT]]</f>
        <v>48</v>
      </c>
      <c r="T42">
        <v>75</v>
      </c>
      <c r="U42">
        <v>901.72503920543647</v>
      </c>
      <c r="V42">
        <v>650</v>
      </c>
      <c r="W42">
        <v>34.076769400000003</v>
      </c>
      <c r="X42">
        <v>-118.3925672</v>
      </c>
      <c r="Y42">
        <v>7.4505954170139974</v>
      </c>
    </row>
    <row r="43" spans="1:25" x14ac:dyDescent="0.3">
      <c r="A43" s="1" t="s">
        <v>16</v>
      </c>
      <c r="B43" s="1">
        <v>0</v>
      </c>
      <c r="C43" s="1" t="s">
        <v>62</v>
      </c>
      <c r="D43" s="1" t="s">
        <v>22</v>
      </c>
      <c r="E43" s="1" t="str">
        <f>VLOOKUP(MasterDataSet_after_OutliersDEL[[#This Row],[CITY]],Region_Values,2,FALSE)</f>
        <v>West</v>
      </c>
      <c r="F43" s="1">
        <f>VLOOKUP(MasterDataSet_after_OutliersDEL[[#This Row],[Region]],Region_Dummy_Variables,2,FALSE)</f>
        <v>0</v>
      </c>
      <c r="G43" s="1">
        <f>VLOOKUP(MasterDataSet_after_OutliersDEL[[#This Row],[Region]],Region_Dummy_Variables,3,FALSE)</f>
        <v>0</v>
      </c>
      <c r="H43" s="1">
        <f>VLOOKUP(MasterDataSet_after_OutliersDEL[[#This Row],[Region]],Region_Dummy_Variables,4,FALSE)</f>
        <v>0</v>
      </c>
      <c r="I43" s="1">
        <f>VLOOKUP(MasterDataSet_after_OutliersDEL[[#This Row],[Region]],Region_Dummy_Variables,5,FALSE)</f>
        <v>0</v>
      </c>
      <c r="J43" s="1">
        <f>VLOOKUP(MasterDataSet_after_OutliersDEL[[#This Row],[Region]],Region_Dummy_Variables,6,FALSE)</f>
        <v>1</v>
      </c>
      <c r="K43" s="7" t="s">
        <v>19</v>
      </c>
      <c r="L43">
        <v>90210</v>
      </c>
      <c r="M43">
        <v>3075000</v>
      </c>
      <c r="N43">
        <v>3</v>
      </c>
      <c r="O43">
        <v>4</v>
      </c>
      <c r="P43">
        <v>2802</v>
      </c>
      <c r="Q43">
        <v>34978</v>
      </c>
      <c r="R43">
        <v>1990</v>
      </c>
      <c r="S43">
        <f>2021-MasterDataSet_after_OutliersDEL[[#This Row],[YEAR BUILT]]</f>
        <v>31</v>
      </c>
      <c r="T43">
        <v>75</v>
      </c>
      <c r="U43">
        <v>1097.4304068522483</v>
      </c>
      <c r="V43">
        <v>2817</v>
      </c>
      <c r="W43">
        <v>34.077412199999998</v>
      </c>
      <c r="X43">
        <v>-118.3941133</v>
      </c>
      <c r="Y43">
        <v>7.421898074652276</v>
      </c>
    </row>
    <row r="44" spans="1:25" x14ac:dyDescent="0.3">
      <c r="A44" s="1" t="s">
        <v>16</v>
      </c>
      <c r="B44" s="1">
        <v>0</v>
      </c>
      <c r="C44" s="1" t="s">
        <v>63</v>
      </c>
      <c r="D44" s="1" t="s">
        <v>22</v>
      </c>
      <c r="E44" s="1" t="str">
        <f>VLOOKUP(MasterDataSet_after_OutliersDEL[[#This Row],[CITY]],Region_Values,2,FALSE)</f>
        <v>West</v>
      </c>
      <c r="F44" s="1">
        <f>VLOOKUP(MasterDataSet_after_OutliersDEL[[#This Row],[Region]],Region_Dummy_Variables,2,FALSE)</f>
        <v>0</v>
      </c>
      <c r="G44" s="1">
        <f>VLOOKUP(MasterDataSet_after_OutliersDEL[[#This Row],[Region]],Region_Dummy_Variables,3,FALSE)</f>
        <v>0</v>
      </c>
      <c r="H44" s="1">
        <f>VLOOKUP(MasterDataSet_after_OutliersDEL[[#This Row],[Region]],Region_Dummy_Variables,4,FALSE)</f>
        <v>0</v>
      </c>
      <c r="I44" s="1">
        <f>VLOOKUP(MasterDataSet_after_OutliersDEL[[#This Row],[Region]],Region_Dummy_Variables,5,FALSE)</f>
        <v>0</v>
      </c>
      <c r="J44" s="1">
        <f>VLOOKUP(MasterDataSet_after_OutliersDEL[[#This Row],[Region]],Region_Dummy_Variables,6,FALSE)</f>
        <v>1</v>
      </c>
      <c r="K44" s="7" t="s">
        <v>19</v>
      </c>
      <c r="L44">
        <v>90210</v>
      </c>
      <c r="M44">
        <v>1988000</v>
      </c>
      <c r="N44">
        <v>3</v>
      </c>
      <c r="O44">
        <v>3.5</v>
      </c>
      <c r="P44">
        <v>1987</v>
      </c>
      <c r="Q44">
        <v>34978</v>
      </c>
      <c r="R44">
        <v>1990</v>
      </c>
      <c r="S44">
        <f>2021-MasterDataSet_after_OutliersDEL[[#This Row],[YEAR BUILT]]</f>
        <v>31</v>
      </c>
      <c r="T44">
        <v>218</v>
      </c>
      <c r="U44">
        <v>1000.5032712632109</v>
      </c>
      <c r="V44">
        <v>2862</v>
      </c>
      <c r="W44">
        <v>34.077412199999998</v>
      </c>
      <c r="X44">
        <v>-118.3941133</v>
      </c>
      <c r="Y44">
        <v>7.421898074652276</v>
      </c>
    </row>
    <row r="45" spans="1:25" x14ac:dyDescent="0.3">
      <c r="A45" s="1" t="s">
        <v>16</v>
      </c>
      <c r="B45" s="1">
        <v>0</v>
      </c>
      <c r="C45" s="1" t="s">
        <v>64</v>
      </c>
      <c r="D45" s="1" t="s">
        <v>22</v>
      </c>
      <c r="E45" s="1" t="str">
        <f>VLOOKUP(MasterDataSet_after_OutliersDEL[[#This Row],[CITY]],Region_Values,2,FALSE)</f>
        <v>West</v>
      </c>
      <c r="F45" s="1">
        <f>VLOOKUP(MasterDataSet_after_OutliersDEL[[#This Row],[Region]],Region_Dummy_Variables,2,FALSE)</f>
        <v>0</v>
      </c>
      <c r="G45" s="1">
        <f>VLOOKUP(MasterDataSet_after_OutliersDEL[[#This Row],[Region]],Region_Dummy_Variables,3,FALSE)</f>
        <v>0</v>
      </c>
      <c r="H45" s="1">
        <f>VLOOKUP(MasterDataSet_after_OutliersDEL[[#This Row],[Region]],Region_Dummy_Variables,4,FALSE)</f>
        <v>0</v>
      </c>
      <c r="I45" s="1">
        <f>VLOOKUP(MasterDataSet_after_OutliersDEL[[#This Row],[Region]],Region_Dummy_Variables,5,FALSE)</f>
        <v>0</v>
      </c>
      <c r="J45" s="1">
        <f>VLOOKUP(MasterDataSet_after_OutliersDEL[[#This Row],[Region]],Region_Dummy_Variables,6,FALSE)</f>
        <v>1</v>
      </c>
      <c r="K45" s="7" t="s">
        <v>19</v>
      </c>
      <c r="L45">
        <v>90210</v>
      </c>
      <c r="M45">
        <v>3095000</v>
      </c>
      <c r="N45">
        <v>3</v>
      </c>
      <c r="O45">
        <v>4</v>
      </c>
      <c r="P45">
        <v>2314</v>
      </c>
      <c r="Q45">
        <v>34978</v>
      </c>
      <c r="R45">
        <v>1990</v>
      </c>
      <c r="S45">
        <f>2021-MasterDataSet_after_OutliersDEL[[#This Row],[YEAR BUILT]]</f>
        <v>31</v>
      </c>
      <c r="T45">
        <v>41</v>
      </c>
      <c r="U45">
        <v>1337.5108038029387</v>
      </c>
      <c r="V45">
        <v>2909</v>
      </c>
      <c r="W45">
        <v>34.077412199999998</v>
      </c>
      <c r="X45">
        <v>-118.3941133</v>
      </c>
      <c r="Y45">
        <v>7.421898074652276</v>
      </c>
    </row>
    <row r="46" spans="1:25" x14ac:dyDescent="0.3">
      <c r="A46" s="1" t="s">
        <v>16</v>
      </c>
      <c r="B46" s="1">
        <v>0</v>
      </c>
      <c r="C46" s="1" t="s">
        <v>65</v>
      </c>
      <c r="D46" s="1" t="s">
        <v>22</v>
      </c>
      <c r="E46" s="1" t="str">
        <f>VLOOKUP(MasterDataSet_after_OutliersDEL[[#This Row],[CITY]],Region_Values,2,FALSE)</f>
        <v>West</v>
      </c>
      <c r="F46" s="1">
        <f>VLOOKUP(MasterDataSet_after_OutliersDEL[[#This Row],[Region]],Region_Dummy_Variables,2,FALSE)</f>
        <v>0</v>
      </c>
      <c r="G46" s="1">
        <f>VLOOKUP(MasterDataSet_after_OutliersDEL[[#This Row],[Region]],Region_Dummy_Variables,3,FALSE)</f>
        <v>0</v>
      </c>
      <c r="H46" s="1">
        <f>VLOOKUP(MasterDataSet_after_OutliersDEL[[#This Row],[Region]],Region_Dummy_Variables,4,FALSE)</f>
        <v>0</v>
      </c>
      <c r="I46" s="1">
        <f>VLOOKUP(MasterDataSet_after_OutliersDEL[[#This Row],[Region]],Region_Dummy_Variables,5,FALSE)</f>
        <v>0</v>
      </c>
      <c r="J46" s="1">
        <f>VLOOKUP(MasterDataSet_after_OutliersDEL[[#This Row],[Region]],Region_Dummy_Variables,6,FALSE)</f>
        <v>1</v>
      </c>
      <c r="K46" s="7" t="s">
        <v>19</v>
      </c>
      <c r="L46">
        <v>90210</v>
      </c>
      <c r="M46">
        <v>1175000</v>
      </c>
      <c r="N46">
        <v>2</v>
      </c>
      <c r="O46">
        <v>2</v>
      </c>
      <c r="P46">
        <v>1566</v>
      </c>
      <c r="Q46">
        <v>22503</v>
      </c>
      <c r="R46">
        <v>1974</v>
      </c>
      <c r="S46">
        <f>2021-MasterDataSet_after_OutliersDEL[[#This Row],[YEAR BUILT]]</f>
        <v>47</v>
      </c>
      <c r="T46">
        <v>91</v>
      </c>
      <c r="U46">
        <v>750.3192848020434</v>
      </c>
      <c r="V46">
        <v>647</v>
      </c>
      <c r="W46">
        <v>34.078452300000002</v>
      </c>
      <c r="X46">
        <v>-118.3913898</v>
      </c>
      <c r="Y46">
        <v>7.5811943271468802</v>
      </c>
    </row>
    <row r="47" spans="1:25" x14ac:dyDescent="0.3">
      <c r="A47" s="1" t="s">
        <v>16</v>
      </c>
      <c r="B47" s="1">
        <v>0</v>
      </c>
      <c r="C47" s="1" t="s">
        <v>66</v>
      </c>
      <c r="D47" s="1" t="s">
        <v>22</v>
      </c>
      <c r="E47" s="1" t="str">
        <f>VLOOKUP(MasterDataSet_after_OutliersDEL[[#This Row],[CITY]],Region_Values,2,FALSE)</f>
        <v>West</v>
      </c>
      <c r="F47" s="1">
        <f>VLOOKUP(MasterDataSet_after_OutliersDEL[[#This Row],[Region]],Region_Dummy_Variables,2,FALSE)</f>
        <v>0</v>
      </c>
      <c r="G47" s="1">
        <f>VLOOKUP(MasterDataSet_after_OutliersDEL[[#This Row],[Region]],Region_Dummy_Variables,3,FALSE)</f>
        <v>0</v>
      </c>
      <c r="H47" s="1">
        <f>VLOOKUP(MasterDataSet_after_OutliersDEL[[#This Row],[Region]],Region_Dummy_Variables,4,FALSE)</f>
        <v>0</v>
      </c>
      <c r="I47" s="1">
        <f>VLOOKUP(MasterDataSet_after_OutliersDEL[[#This Row],[Region]],Region_Dummy_Variables,5,FALSE)</f>
        <v>0</v>
      </c>
      <c r="J47" s="1">
        <f>VLOOKUP(MasterDataSet_after_OutliersDEL[[#This Row],[Region]],Region_Dummy_Variables,6,FALSE)</f>
        <v>1</v>
      </c>
      <c r="K47" s="7" t="s">
        <v>19</v>
      </c>
      <c r="L47">
        <v>90210</v>
      </c>
      <c r="M47">
        <v>1995000</v>
      </c>
      <c r="N47">
        <v>2</v>
      </c>
      <c r="O47">
        <v>2.5</v>
      </c>
      <c r="P47">
        <v>1999</v>
      </c>
      <c r="Q47">
        <v>20935</v>
      </c>
      <c r="R47">
        <v>2009</v>
      </c>
      <c r="S47">
        <f>2021-MasterDataSet_after_OutliersDEL[[#This Row],[YEAR BUILT]]</f>
        <v>12</v>
      </c>
      <c r="T47">
        <v>90</v>
      </c>
      <c r="U47">
        <v>997.99899949974986</v>
      </c>
      <c r="V47">
        <v>1780</v>
      </c>
      <c r="W47">
        <v>34.0790413</v>
      </c>
      <c r="X47">
        <v>-118.3901573</v>
      </c>
      <c r="Y47">
        <v>7.6593565606435856</v>
      </c>
    </row>
    <row r="48" spans="1:25" x14ac:dyDescent="0.3">
      <c r="A48" s="1" t="s">
        <v>16</v>
      </c>
      <c r="B48" s="1">
        <v>0</v>
      </c>
      <c r="C48" s="1" t="s">
        <v>67</v>
      </c>
      <c r="D48" s="1" t="s">
        <v>22</v>
      </c>
      <c r="E48" s="1" t="str">
        <f>VLOOKUP(MasterDataSet_after_OutliersDEL[[#This Row],[CITY]],Region_Values,2,FALSE)</f>
        <v>West</v>
      </c>
      <c r="F48" s="1">
        <f>VLOOKUP(MasterDataSet_after_OutliersDEL[[#This Row],[Region]],Region_Dummy_Variables,2,FALSE)</f>
        <v>0</v>
      </c>
      <c r="G48" s="1">
        <f>VLOOKUP(MasterDataSet_after_OutliersDEL[[#This Row],[Region]],Region_Dummy_Variables,3,FALSE)</f>
        <v>0</v>
      </c>
      <c r="H48" s="1">
        <f>VLOOKUP(MasterDataSet_after_OutliersDEL[[#This Row],[Region]],Region_Dummy_Variables,4,FALSE)</f>
        <v>0</v>
      </c>
      <c r="I48" s="1">
        <f>VLOOKUP(MasterDataSet_after_OutliersDEL[[#This Row],[Region]],Region_Dummy_Variables,5,FALSE)</f>
        <v>0</v>
      </c>
      <c r="J48" s="1">
        <f>VLOOKUP(MasterDataSet_after_OutliersDEL[[#This Row],[Region]],Region_Dummy_Variables,6,FALSE)</f>
        <v>1</v>
      </c>
      <c r="K48" s="7" t="s">
        <v>19</v>
      </c>
      <c r="L48">
        <v>90210</v>
      </c>
      <c r="M48">
        <v>1350000</v>
      </c>
      <c r="N48">
        <v>2</v>
      </c>
      <c r="O48">
        <v>2</v>
      </c>
      <c r="P48">
        <v>1789</v>
      </c>
      <c r="Q48">
        <v>14997</v>
      </c>
      <c r="R48">
        <v>1978</v>
      </c>
      <c r="S48">
        <f>2021-MasterDataSet_after_OutliersDEL[[#This Row],[YEAR BUILT]]</f>
        <v>43</v>
      </c>
      <c r="T48">
        <v>40</v>
      </c>
      <c r="U48">
        <v>754.61151481274453</v>
      </c>
      <c r="V48">
        <v>782</v>
      </c>
      <c r="W48">
        <v>34.079246599999998</v>
      </c>
      <c r="X48">
        <v>-118.3906138</v>
      </c>
      <c r="Y48">
        <v>7.6515663755096694</v>
      </c>
    </row>
    <row r="49" spans="1:25" x14ac:dyDescent="0.3">
      <c r="A49" s="1" t="s">
        <v>16</v>
      </c>
      <c r="B49" s="1">
        <v>0</v>
      </c>
      <c r="C49" s="1" t="s">
        <v>68</v>
      </c>
      <c r="D49" s="1" t="s">
        <v>22</v>
      </c>
      <c r="E49" s="1" t="str">
        <f>VLOOKUP(MasterDataSet_after_OutliersDEL[[#This Row],[CITY]],Region_Values,2,FALSE)</f>
        <v>West</v>
      </c>
      <c r="F49" s="1">
        <f>VLOOKUP(MasterDataSet_after_OutliersDEL[[#This Row],[Region]],Region_Dummy_Variables,2,FALSE)</f>
        <v>0</v>
      </c>
      <c r="G49" s="1">
        <f>VLOOKUP(MasterDataSet_after_OutliersDEL[[#This Row],[Region]],Region_Dummy_Variables,3,FALSE)</f>
        <v>0</v>
      </c>
      <c r="H49" s="1">
        <f>VLOOKUP(MasterDataSet_after_OutliersDEL[[#This Row],[Region]],Region_Dummy_Variables,4,FALSE)</f>
        <v>0</v>
      </c>
      <c r="I49" s="1">
        <f>VLOOKUP(MasterDataSet_after_OutliersDEL[[#This Row],[Region]],Region_Dummy_Variables,5,FALSE)</f>
        <v>0</v>
      </c>
      <c r="J49" s="1">
        <f>VLOOKUP(MasterDataSet_after_OutliersDEL[[#This Row],[Region]],Region_Dummy_Variables,6,FALSE)</f>
        <v>1</v>
      </c>
      <c r="K49" s="7" t="s">
        <v>19</v>
      </c>
      <c r="L49">
        <v>90210</v>
      </c>
      <c r="M49">
        <v>5995000</v>
      </c>
      <c r="N49">
        <v>4</v>
      </c>
      <c r="O49">
        <v>3.5</v>
      </c>
      <c r="P49">
        <v>3420</v>
      </c>
      <c r="Q49">
        <v>26272</v>
      </c>
      <c r="R49">
        <v>2015</v>
      </c>
      <c r="S49">
        <f>2021-MasterDataSet_after_OutliersDEL[[#This Row],[YEAR BUILT]]</f>
        <v>6</v>
      </c>
      <c r="T49">
        <v>1</v>
      </c>
      <c r="U49">
        <v>1752.9239766081871</v>
      </c>
      <c r="V49">
        <v>1520</v>
      </c>
      <c r="W49">
        <v>34.078954600000003</v>
      </c>
      <c r="X49">
        <v>-118.3919375</v>
      </c>
      <c r="Y49">
        <v>7.5848336963813079</v>
      </c>
    </row>
    <row r="50" spans="1:25" x14ac:dyDescent="0.3">
      <c r="A50" s="1" t="s">
        <v>20</v>
      </c>
      <c r="B50" s="1">
        <v>1</v>
      </c>
      <c r="C50" s="1" t="s">
        <v>69</v>
      </c>
      <c r="D50" s="1" t="s">
        <v>22</v>
      </c>
      <c r="E50" s="1" t="str">
        <f>VLOOKUP(MasterDataSet_after_OutliersDEL[[#This Row],[CITY]],Region_Values,2,FALSE)</f>
        <v>West</v>
      </c>
      <c r="F50" s="1">
        <f>VLOOKUP(MasterDataSet_after_OutliersDEL[[#This Row],[Region]],Region_Dummy_Variables,2,FALSE)</f>
        <v>0</v>
      </c>
      <c r="G50" s="1">
        <f>VLOOKUP(MasterDataSet_after_OutliersDEL[[#This Row],[Region]],Region_Dummy_Variables,3,FALSE)</f>
        <v>0</v>
      </c>
      <c r="H50" s="1">
        <f>VLOOKUP(MasterDataSet_after_OutliersDEL[[#This Row],[Region]],Region_Dummy_Variables,4,FALSE)</f>
        <v>0</v>
      </c>
      <c r="I50" s="1">
        <f>VLOOKUP(MasterDataSet_after_OutliersDEL[[#This Row],[Region]],Region_Dummy_Variables,5,FALSE)</f>
        <v>0</v>
      </c>
      <c r="J50" s="1">
        <f>VLOOKUP(MasterDataSet_after_OutliersDEL[[#This Row],[Region]],Region_Dummy_Variables,6,FALSE)</f>
        <v>1</v>
      </c>
      <c r="K50" s="7" t="s">
        <v>19</v>
      </c>
      <c r="L50">
        <v>90211</v>
      </c>
      <c r="M50">
        <v>4685000</v>
      </c>
      <c r="N50">
        <v>5</v>
      </c>
      <c r="O50">
        <v>6</v>
      </c>
      <c r="P50">
        <v>3400</v>
      </c>
      <c r="Q50">
        <v>5849</v>
      </c>
      <c r="R50">
        <v>2003</v>
      </c>
      <c r="S50">
        <f>2021-MasterDataSet_after_OutliersDEL[[#This Row],[YEAR BUILT]]</f>
        <v>18</v>
      </c>
      <c r="T50">
        <v>1</v>
      </c>
      <c r="U50">
        <v>1377.9411764705883</v>
      </c>
      <c r="W50">
        <v>34.066363299999999</v>
      </c>
      <c r="X50">
        <v>-118.3863877</v>
      </c>
      <c r="Y50">
        <v>7.2167692716487499</v>
      </c>
    </row>
    <row r="51" spans="1:25" x14ac:dyDescent="0.3">
      <c r="A51" s="1" t="s">
        <v>20</v>
      </c>
      <c r="B51" s="1">
        <v>1</v>
      </c>
      <c r="C51" s="1" t="s">
        <v>70</v>
      </c>
      <c r="D51" s="1" t="s">
        <v>22</v>
      </c>
      <c r="E51" s="1" t="str">
        <f>VLOOKUP(MasterDataSet_after_OutliersDEL[[#This Row],[CITY]],Region_Values,2,FALSE)</f>
        <v>West</v>
      </c>
      <c r="F51" s="1">
        <f>VLOOKUP(MasterDataSet_after_OutliersDEL[[#This Row],[Region]],Region_Dummy_Variables,2,FALSE)</f>
        <v>0</v>
      </c>
      <c r="G51" s="1">
        <f>VLOOKUP(MasterDataSet_after_OutliersDEL[[#This Row],[Region]],Region_Dummy_Variables,3,FALSE)</f>
        <v>0</v>
      </c>
      <c r="H51" s="1">
        <f>VLOOKUP(MasterDataSet_after_OutliersDEL[[#This Row],[Region]],Region_Dummy_Variables,4,FALSE)</f>
        <v>0</v>
      </c>
      <c r="I51" s="1">
        <f>VLOOKUP(MasterDataSet_after_OutliersDEL[[#This Row],[Region]],Region_Dummy_Variables,5,FALSE)</f>
        <v>0</v>
      </c>
      <c r="J51" s="1">
        <f>VLOOKUP(MasterDataSet_after_OutliersDEL[[#This Row],[Region]],Region_Dummy_Variables,6,FALSE)</f>
        <v>1</v>
      </c>
      <c r="K51" s="7" t="s">
        <v>19</v>
      </c>
      <c r="L51">
        <v>90211</v>
      </c>
      <c r="M51">
        <v>5950000</v>
      </c>
      <c r="N51">
        <v>5</v>
      </c>
      <c r="O51">
        <v>7</v>
      </c>
      <c r="P51">
        <v>5606</v>
      </c>
      <c r="Q51">
        <v>5756</v>
      </c>
      <c r="R51">
        <v>2020</v>
      </c>
      <c r="S51">
        <f>2021-MasterDataSet_after_OutliersDEL[[#This Row],[YEAR BUILT]]</f>
        <v>1</v>
      </c>
      <c r="T51">
        <v>47</v>
      </c>
      <c r="U51">
        <v>1061.3628255440599</v>
      </c>
      <c r="W51">
        <v>34.068666999999998</v>
      </c>
      <c r="X51">
        <v>-118.3884</v>
      </c>
      <c r="Y51">
        <v>7.2339781186147158</v>
      </c>
    </row>
    <row r="52" spans="1:25" x14ac:dyDescent="0.3">
      <c r="A52" s="1" t="s">
        <v>20</v>
      </c>
      <c r="B52" s="1">
        <v>1</v>
      </c>
      <c r="C52" s="1" t="s">
        <v>71</v>
      </c>
      <c r="D52" s="1" t="s">
        <v>22</v>
      </c>
      <c r="E52" s="1" t="str">
        <f>VLOOKUP(MasterDataSet_after_OutliersDEL[[#This Row],[CITY]],Region_Values,2,FALSE)</f>
        <v>West</v>
      </c>
      <c r="F52" s="1">
        <f>VLOOKUP(MasterDataSet_after_OutliersDEL[[#This Row],[Region]],Region_Dummy_Variables,2,FALSE)</f>
        <v>0</v>
      </c>
      <c r="G52" s="1">
        <f>VLOOKUP(MasterDataSet_after_OutliersDEL[[#This Row],[Region]],Region_Dummy_Variables,3,FALSE)</f>
        <v>0</v>
      </c>
      <c r="H52" s="1">
        <f>VLOOKUP(MasterDataSet_after_OutliersDEL[[#This Row],[Region]],Region_Dummy_Variables,4,FALSE)</f>
        <v>0</v>
      </c>
      <c r="I52" s="1">
        <f>VLOOKUP(MasterDataSet_after_OutliersDEL[[#This Row],[Region]],Region_Dummy_Variables,5,FALSE)</f>
        <v>0</v>
      </c>
      <c r="J52" s="1">
        <f>VLOOKUP(MasterDataSet_after_OutliersDEL[[#This Row],[Region]],Region_Dummy_Variables,6,FALSE)</f>
        <v>1</v>
      </c>
      <c r="K52" s="7" t="s">
        <v>19</v>
      </c>
      <c r="L52">
        <v>90211</v>
      </c>
      <c r="M52">
        <v>5285000</v>
      </c>
      <c r="N52">
        <v>5</v>
      </c>
      <c r="O52">
        <v>5.5</v>
      </c>
      <c r="P52">
        <v>1728.5</v>
      </c>
      <c r="Q52">
        <v>6501</v>
      </c>
      <c r="R52">
        <v>2021</v>
      </c>
      <c r="S52">
        <f>2021-MasterDataSet_after_OutliersDEL[[#This Row],[YEAR BUILT]]</f>
        <v>0</v>
      </c>
      <c r="T52">
        <v>5</v>
      </c>
      <c r="U52">
        <v>3057.5643621637259</v>
      </c>
      <c r="W52">
        <v>34.068561799999998</v>
      </c>
      <c r="X52">
        <v>-118.38132469999999</v>
      </c>
      <c r="Y52">
        <v>7.536581239544617</v>
      </c>
    </row>
    <row r="53" spans="1:25" x14ac:dyDescent="0.3">
      <c r="A53" s="1" t="s">
        <v>20</v>
      </c>
      <c r="B53" s="1">
        <v>1</v>
      </c>
      <c r="C53" s="1" t="s">
        <v>72</v>
      </c>
      <c r="D53" s="1" t="s">
        <v>22</v>
      </c>
      <c r="E53" s="1" t="str">
        <f>VLOOKUP(MasterDataSet_after_OutliersDEL[[#This Row],[CITY]],Region_Values,2,FALSE)</f>
        <v>West</v>
      </c>
      <c r="F53" s="1">
        <f>VLOOKUP(MasterDataSet_after_OutliersDEL[[#This Row],[Region]],Region_Dummy_Variables,2,FALSE)</f>
        <v>0</v>
      </c>
      <c r="G53" s="1">
        <f>VLOOKUP(MasterDataSet_after_OutliersDEL[[#This Row],[Region]],Region_Dummy_Variables,3,FALSE)</f>
        <v>0</v>
      </c>
      <c r="H53" s="1">
        <f>VLOOKUP(MasterDataSet_after_OutliersDEL[[#This Row],[Region]],Region_Dummy_Variables,4,FALSE)</f>
        <v>0</v>
      </c>
      <c r="I53" s="1">
        <f>VLOOKUP(MasterDataSet_after_OutliersDEL[[#This Row],[Region]],Region_Dummy_Variables,5,FALSE)</f>
        <v>0</v>
      </c>
      <c r="J53" s="1">
        <f>VLOOKUP(MasterDataSet_after_OutliersDEL[[#This Row],[Region]],Region_Dummy_Variables,6,FALSE)</f>
        <v>1</v>
      </c>
      <c r="K53" s="7" t="s">
        <v>19</v>
      </c>
      <c r="L53">
        <v>90211</v>
      </c>
      <c r="M53">
        <v>3199000</v>
      </c>
      <c r="N53">
        <v>3</v>
      </c>
      <c r="O53">
        <v>4</v>
      </c>
      <c r="P53">
        <v>3575</v>
      </c>
      <c r="Q53">
        <v>6502</v>
      </c>
      <c r="R53">
        <v>1926</v>
      </c>
      <c r="S53">
        <f>2021-MasterDataSet_after_OutliersDEL[[#This Row],[YEAR BUILT]]</f>
        <v>95</v>
      </c>
      <c r="T53">
        <v>6</v>
      </c>
      <c r="U53">
        <v>894.82517482517483</v>
      </c>
      <c r="W53">
        <v>34.0687432</v>
      </c>
      <c r="X53">
        <v>-118.37765</v>
      </c>
      <c r="Y53">
        <v>7.7076484048489471</v>
      </c>
    </row>
    <row r="54" spans="1:25" x14ac:dyDescent="0.3">
      <c r="A54" s="1" t="s">
        <v>20</v>
      </c>
      <c r="B54" s="1">
        <v>1</v>
      </c>
      <c r="C54" s="1" t="s">
        <v>73</v>
      </c>
      <c r="D54" s="1" t="s">
        <v>22</v>
      </c>
      <c r="E54" s="1" t="str">
        <f>VLOOKUP(MasterDataSet_after_OutliersDEL[[#This Row],[CITY]],Region_Values,2,FALSE)</f>
        <v>West</v>
      </c>
      <c r="F54" s="1">
        <f>VLOOKUP(MasterDataSet_after_OutliersDEL[[#This Row],[Region]],Region_Dummy_Variables,2,FALSE)</f>
        <v>0</v>
      </c>
      <c r="G54" s="1">
        <f>VLOOKUP(MasterDataSet_after_OutliersDEL[[#This Row],[Region]],Region_Dummy_Variables,3,FALSE)</f>
        <v>0</v>
      </c>
      <c r="H54" s="1">
        <f>VLOOKUP(MasterDataSet_after_OutliersDEL[[#This Row],[Region]],Region_Dummy_Variables,4,FALSE)</f>
        <v>0</v>
      </c>
      <c r="I54" s="1">
        <f>VLOOKUP(MasterDataSet_after_OutliersDEL[[#This Row],[Region]],Region_Dummy_Variables,5,FALSE)</f>
        <v>0</v>
      </c>
      <c r="J54" s="1">
        <f>VLOOKUP(MasterDataSet_after_OutliersDEL[[#This Row],[Region]],Region_Dummy_Variables,6,FALSE)</f>
        <v>1</v>
      </c>
      <c r="K54" s="7" t="s">
        <v>19</v>
      </c>
      <c r="L54">
        <v>90211</v>
      </c>
      <c r="M54">
        <v>5280000</v>
      </c>
      <c r="N54">
        <v>5</v>
      </c>
      <c r="O54">
        <v>5.5</v>
      </c>
      <c r="P54">
        <v>4000</v>
      </c>
      <c r="Q54">
        <v>5995</v>
      </c>
      <c r="R54">
        <v>2018</v>
      </c>
      <c r="S54">
        <f>2021-MasterDataSet_after_OutliersDEL[[#This Row],[YEAR BUILT]]</f>
        <v>3</v>
      </c>
      <c r="T54">
        <v>123</v>
      </c>
      <c r="U54">
        <v>1320</v>
      </c>
      <c r="W54">
        <v>34.061731000000002</v>
      </c>
      <c r="X54">
        <v>-118.384878</v>
      </c>
      <c r="Y54">
        <v>7.0828823795204636</v>
      </c>
    </row>
    <row r="55" spans="1:25" x14ac:dyDescent="0.3">
      <c r="A55" s="1" t="s">
        <v>20</v>
      </c>
      <c r="B55" s="1">
        <v>1</v>
      </c>
      <c r="C55" s="1" t="s">
        <v>74</v>
      </c>
      <c r="D55" s="1" t="s">
        <v>22</v>
      </c>
      <c r="E55" s="1" t="str">
        <f>VLOOKUP(MasterDataSet_after_OutliersDEL[[#This Row],[CITY]],Region_Values,2,FALSE)</f>
        <v>West</v>
      </c>
      <c r="F55" s="1">
        <f>VLOOKUP(MasterDataSet_after_OutliersDEL[[#This Row],[Region]],Region_Dummy_Variables,2,FALSE)</f>
        <v>0</v>
      </c>
      <c r="G55" s="1">
        <f>VLOOKUP(MasterDataSet_after_OutliersDEL[[#This Row],[Region]],Region_Dummy_Variables,3,FALSE)</f>
        <v>0</v>
      </c>
      <c r="H55" s="1">
        <f>VLOOKUP(MasterDataSet_after_OutliersDEL[[#This Row],[Region]],Region_Dummy_Variables,4,FALSE)</f>
        <v>0</v>
      </c>
      <c r="I55" s="1">
        <f>VLOOKUP(MasterDataSet_after_OutliersDEL[[#This Row],[Region]],Region_Dummy_Variables,5,FALSE)</f>
        <v>0</v>
      </c>
      <c r="J55" s="1">
        <f>VLOOKUP(MasterDataSet_after_OutliersDEL[[#This Row],[Region]],Region_Dummy_Variables,6,FALSE)</f>
        <v>1</v>
      </c>
      <c r="K55" s="7" t="s">
        <v>19</v>
      </c>
      <c r="L55">
        <v>90211</v>
      </c>
      <c r="M55">
        <v>3695000</v>
      </c>
      <c r="N55">
        <v>4</v>
      </c>
      <c r="O55">
        <v>4</v>
      </c>
      <c r="P55">
        <v>4026</v>
      </c>
      <c r="Q55">
        <v>5995</v>
      </c>
      <c r="R55">
        <v>1991</v>
      </c>
      <c r="S55">
        <f>2021-MasterDataSet_after_OutliersDEL[[#This Row],[YEAR BUILT]]</f>
        <v>30</v>
      </c>
      <c r="T55">
        <v>243</v>
      </c>
      <c r="U55">
        <v>917.78440139095881</v>
      </c>
      <c r="W55">
        <v>34.059984499999999</v>
      </c>
      <c r="X55">
        <v>-118.38800790000001</v>
      </c>
      <c r="Y55">
        <v>6.8673394262660299</v>
      </c>
    </row>
    <row r="56" spans="1:25" x14ac:dyDescent="0.3">
      <c r="A56" s="1" t="s">
        <v>20</v>
      </c>
      <c r="B56" s="1">
        <v>1</v>
      </c>
      <c r="C56" s="1" t="s">
        <v>75</v>
      </c>
      <c r="D56" s="1" t="s">
        <v>22</v>
      </c>
      <c r="E56" s="1" t="str">
        <f>VLOOKUP(MasterDataSet_after_OutliersDEL[[#This Row],[CITY]],Region_Values,2,FALSE)</f>
        <v>West</v>
      </c>
      <c r="F56" s="1">
        <f>VLOOKUP(MasterDataSet_after_OutliersDEL[[#This Row],[Region]],Region_Dummy_Variables,2,FALSE)</f>
        <v>0</v>
      </c>
      <c r="G56" s="1">
        <f>VLOOKUP(MasterDataSet_after_OutliersDEL[[#This Row],[Region]],Region_Dummy_Variables,3,FALSE)</f>
        <v>0</v>
      </c>
      <c r="H56" s="1">
        <f>VLOOKUP(MasterDataSet_after_OutliersDEL[[#This Row],[Region]],Region_Dummy_Variables,4,FALSE)</f>
        <v>0</v>
      </c>
      <c r="I56" s="1">
        <f>VLOOKUP(MasterDataSet_after_OutliersDEL[[#This Row],[Region]],Region_Dummy_Variables,5,FALSE)</f>
        <v>0</v>
      </c>
      <c r="J56" s="1">
        <f>VLOOKUP(MasterDataSet_after_OutliersDEL[[#This Row],[Region]],Region_Dummy_Variables,6,FALSE)</f>
        <v>1</v>
      </c>
      <c r="K56" s="7" t="s">
        <v>19</v>
      </c>
      <c r="L56">
        <v>90211</v>
      </c>
      <c r="M56">
        <v>3595000</v>
      </c>
      <c r="N56">
        <v>5</v>
      </c>
      <c r="O56">
        <v>3.5</v>
      </c>
      <c r="P56">
        <v>4630</v>
      </c>
      <c r="Q56">
        <v>4796</v>
      </c>
      <c r="R56">
        <v>2004</v>
      </c>
      <c r="S56">
        <f>2021-MasterDataSet_after_OutliersDEL[[#This Row],[YEAR BUILT]]</f>
        <v>17</v>
      </c>
      <c r="T56">
        <v>85</v>
      </c>
      <c r="U56">
        <v>776.45788336933049</v>
      </c>
      <c r="W56">
        <v>34.058142400000001</v>
      </c>
      <c r="X56">
        <v>-118.3875006</v>
      </c>
      <c r="Y56">
        <v>6.8132494237320387</v>
      </c>
    </row>
    <row r="57" spans="1:25" x14ac:dyDescent="0.3">
      <c r="A57" s="1" t="s">
        <v>20</v>
      </c>
      <c r="B57" s="1">
        <v>1</v>
      </c>
      <c r="C57" s="1" t="s">
        <v>76</v>
      </c>
      <c r="D57" s="1" t="s">
        <v>22</v>
      </c>
      <c r="E57" s="1" t="str">
        <f>VLOOKUP(MasterDataSet_after_OutliersDEL[[#This Row],[CITY]],Region_Values,2,FALSE)</f>
        <v>West</v>
      </c>
      <c r="F57" s="1">
        <f>VLOOKUP(MasterDataSet_after_OutliersDEL[[#This Row],[Region]],Region_Dummy_Variables,2,FALSE)</f>
        <v>0</v>
      </c>
      <c r="G57" s="1">
        <f>VLOOKUP(MasterDataSet_after_OutliersDEL[[#This Row],[Region]],Region_Dummy_Variables,3,FALSE)</f>
        <v>0</v>
      </c>
      <c r="H57" s="1">
        <f>VLOOKUP(MasterDataSet_after_OutliersDEL[[#This Row],[Region]],Region_Dummy_Variables,4,FALSE)</f>
        <v>0</v>
      </c>
      <c r="I57" s="1">
        <f>VLOOKUP(MasterDataSet_after_OutliersDEL[[#This Row],[Region]],Region_Dummy_Variables,5,FALSE)</f>
        <v>0</v>
      </c>
      <c r="J57" s="1">
        <f>VLOOKUP(MasterDataSet_after_OutliersDEL[[#This Row],[Region]],Region_Dummy_Variables,6,FALSE)</f>
        <v>1</v>
      </c>
      <c r="K57" s="7" t="s">
        <v>19</v>
      </c>
      <c r="L57">
        <v>90211</v>
      </c>
      <c r="M57">
        <v>3545000</v>
      </c>
      <c r="N57">
        <v>6</v>
      </c>
      <c r="O57">
        <v>4.5</v>
      </c>
      <c r="P57">
        <v>5050</v>
      </c>
      <c r="Q57">
        <v>4797</v>
      </c>
      <c r="R57">
        <v>1998</v>
      </c>
      <c r="S57">
        <f>2021-MasterDataSet_after_OutliersDEL[[#This Row],[YEAR BUILT]]</f>
        <v>23</v>
      </c>
      <c r="T57">
        <v>211</v>
      </c>
      <c r="U57">
        <v>701.98019801980195</v>
      </c>
      <c r="W57">
        <v>34.0580468</v>
      </c>
      <c r="X57">
        <v>-118.3880509</v>
      </c>
      <c r="Y57">
        <v>6.7840882769570632</v>
      </c>
    </row>
    <row r="58" spans="1:25" x14ac:dyDescent="0.3">
      <c r="A58" s="1" t="s">
        <v>16</v>
      </c>
      <c r="B58" s="1">
        <v>0</v>
      </c>
      <c r="C58" s="1" t="s">
        <v>77</v>
      </c>
      <c r="D58" s="1" t="s">
        <v>22</v>
      </c>
      <c r="E58" s="1" t="str">
        <f>VLOOKUP(MasterDataSet_after_OutliersDEL[[#This Row],[CITY]],Region_Values,2,FALSE)</f>
        <v>West</v>
      </c>
      <c r="F58" s="1">
        <f>VLOOKUP(MasterDataSet_after_OutliersDEL[[#This Row],[Region]],Region_Dummy_Variables,2,FALSE)</f>
        <v>0</v>
      </c>
      <c r="G58" s="1">
        <f>VLOOKUP(MasterDataSet_after_OutliersDEL[[#This Row],[Region]],Region_Dummy_Variables,3,FALSE)</f>
        <v>0</v>
      </c>
      <c r="H58" s="1">
        <f>VLOOKUP(MasterDataSet_after_OutliersDEL[[#This Row],[Region]],Region_Dummy_Variables,4,FALSE)</f>
        <v>0</v>
      </c>
      <c r="I58" s="1">
        <f>VLOOKUP(MasterDataSet_after_OutliersDEL[[#This Row],[Region]],Region_Dummy_Variables,5,FALSE)</f>
        <v>0</v>
      </c>
      <c r="J58" s="1">
        <f>VLOOKUP(MasterDataSet_after_OutliersDEL[[#This Row],[Region]],Region_Dummy_Variables,6,FALSE)</f>
        <v>1</v>
      </c>
      <c r="K58" s="7" t="s">
        <v>19</v>
      </c>
      <c r="L58">
        <v>90211</v>
      </c>
      <c r="M58">
        <v>1169000</v>
      </c>
      <c r="N58">
        <v>2</v>
      </c>
      <c r="O58">
        <v>3.5</v>
      </c>
      <c r="P58">
        <v>1729</v>
      </c>
      <c r="Q58">
        <v>26004</v>
      </c>
      <c r="R58">
        <v>1982</v>
      </c>
      <c r="S58">
        <f>2021-MasterDataSet_after_OutliersDEL[[#This Row],[YEAR BUILT]]</f>
        <v>39</v>
      </c>
      <c r="T58">
        <v>13</v>
      </c>
      <c r="U58">
        <v>676.1133603238867</v>
      </c>
      <c r="V58">
        <v>660</v>
      </c>
      <c r="W58">
        <v>34.066345099999999</v>
      </c>
      <c r="X58">
        <v>-118.3744555</v>
      </c>
      <c r="Y58">
        <v>7.7507065727862576</v>
      </c>
    </row>
    <row r="59" spans="1:25" x14ac:dyDescent="0.3">
      <c r="A59" s="1" t="s">
        <v>16</v>
      </c>
      <c r="B59" s="1">
        <v>0</v>
      </c>
      <c r="C59" s="1" t="s">
        <v>78</v>
      </c>
      <c r="D59" s="1" t="s">
        <v>22</v>
      </c>
      <c r="E59" s="1" t="str">
        <f>VLOOKUP(MasterDataSet_after_OutliersDEL[[#This Row],[CITY]],Region_Values,2,FALSE)</f>
        <v>West</v>
      </c>
      <c r="F59" s="1">
        <f>VLOOKUP(MasterDataSet_after_OutliersDEL[[#This Row],[Region]],Region_Dummy_Variables,2,FALSE)</f>
        <v>0</v>
      </c>
      <c r="G59" s="1">
        <f>VLOOKUP(MasterDataSet_after_OutliersDEL[[#This Row],[Region]],Region_Dummy_Variables,3,FALSE)</f>
        <v>0</v>
      </c>
      <c r="H59" s="1">
        <f>VLOOKUP(MasterDataSet_after_OutliersDEL[[#This Row],[Region]],Region_Dummy_Variables,4,FALSE)</f>
        <v>0</v>
      </c>
      <c r="I59" s="1">
        <f>VLOOKUP(MasterDataSet_after_OutliersDEL[[#This Row],[Region]],Region_Dummy_Variables,5,FALSE)</f>
        <v>0</v>
      </c>
      <c r="J59" s="1">
        <f>VLOOKUP(MasterDataSet_after_OutliersDEL[[#This Row],[Region]],Region_Dummy_Variables,6,FALSE)</f>
        <v>1</v>
      </c>
      <c r="K59" s="7" t="s">
        <v>19</v>
      </c>
      <c r="L59">
        <v>90211</v>
      </c>
      <c r="M59">
        <v>1069000</v>
      </c>
      <c r="N59">
        <v>2</v>
      </c>
      <c r="O59">
        <v>2</v>
      </c>
      <c r="P59">
        <v>1478</v>
      </c>
      <c r="Q59">
        <v>23849</v>
      </c>
      <c r="R59">
        <v>1965</v>
      </c>
      <c r="S59">
        <f>2021-MasterDataSet_after_OutliersDEL[[#This Row],[YEAR BUILT]]</f>
        <v>56</v>
      </c>
      <c r="T59">
        <v>270</v>
      </c>
      <c r="U59">
        <v>723.27469553450612</v>
      </c>
      <c r="V59">
        <v>475</v>
      </c>
      <c r="W59">
        <v>34.068979499999998</v>
      </c>
      <c r="X59">
        <v>-118.38595789999999</v>
      </c>
      <c r="Y59">
        <v>7.3531239427444808</v>
      </c>
    </row>
    <row r="60" spans="1:25" x14ac:dyDescent="0.3">
      <c r="A60" s="1" t="s">
        <v>16</v>
      </c>
      <c r="B60" s="1">
        <v>0</v>
      </c>
      <c r="C60" s="1" t="s">
        <v>79</v>
      </c>
      <c r="D60" s="1" t="s">
        <v>22</v>
      </c>
      <c r="E60" s="1" t="str">
        <f>VLOOKUP(MasterDataSet_after_OutliersDEL[[#This Row],[CITY]],Region_Values,2,FALSE)</f>
        <v>West</v>
      </c>
      <c r="F60" s="1">
        <f>VLOOKUP(MasterDataSet_after_OutliersDEL[[#This Row],[Region]],Region_Dummy_Variables,2,FALSE)</f>
        <v>0</v>
      </c>
      <c r="G60" s="1">
        <f>VLOOKUP(MasterDataSet_after_OutliersDEL[[#This Row],[Region]],Region_Dummy_Variables,3,FALSE)</f>
        <v>0</v>
      </c>
      <c r="H60" s="1">
        <f>VLOOKUP(MasterDataSet_after_OutliersDEL[[#This Row],[Region]],Region_Dummy_Variables,4,FALSE)</f>
        <v>0</v>
      </c>
      <c r="I60" s="1">
        <f>VLOOKUP(MasterDataSet_after_OutliersDEL[[#This Row],[Region]],Region_Dummy_Variables,5,FALSE)</f>
        <v>0</v>
      </c>
      <c r="J60" s="1">
        <f>VLOOKUP(MasterDataSet_after_OutliersDEL[[#This Row],[Region]],Region_Dummy_Variables,6,FALSE)</f>
        <v>1</v>
      </c>
      <c r="K60" s="7" t="s">
        <v>19</v>
      </c>
      <c r="L60">
        <v>90211</v>
      </c>
      <c r="M60">
        <v>1255000</v>
      </c>
      <c r="N60">
        <v>2</v>
      </c>
      <c r="O60">
        <v>2</v>
      </c>
      <c r="P60">
        <v>1463</v>
      </c>
      <c r="Q60">
        <v>96911</v>
      </c>
      <c r="R60">
        <v>1986</v>
      </c>
      <c r="S60">
        <f>2021-MasterDataSet_after_OutliersDEL[[#This Row],[YEAR BUILT]]</f>
        <v>35</v>
      </c>
      <c r="T60">
        <v>461</v>
      </c>
      <c r="U60">
        <v>857.82638414217365</v>
      </c>
      <c r="V60">
        <v>1536</v>
      </c>
      <c r="W60">
        <v>34.070282200000001</v>
      </c>
      <c r="X60">
        <v>-118.3852275</v>
      </c>
      <c r="Y60">
        <v>7.44390246694668</v>
      </c>
    </row>
    <row r="61" spans="1:25" x14ac:dyDescent="0.3">
      <c r="A61" s="1" t="s">
        <v>16</v>
      </c>
      <c r="B61" s="1">
        <v>0</v>
      </c>
      <c r="C61" s="1" t="s">
        <v>80</v>
      </c>
      <c r="D61" s="1" t="s">
        <v>22</v>
      </c>
      <c r="E61" s="1" t="str">
        <f>VLOOKUP(MasterDataSet_after_OutliersDEL[[#This Row],[CITY]],Region_Values,2,FALSE)</f>
        <v>West</v>
      </c>
      <c r="F61" s="1">
        <f>VLOOKUP(MasterDataSet_after_OutliersDEL[[#This Row],[Region]],Region_Dummy_Variables,2,FALSE)</f>
        <v>0</v>
      </c>
      <c r="G61" s="1">
        <f>VLOOKUP(MasterDataSet_after_OutliersDEL[[#This Row],[Region]],Region_Dummy_Variables,3,FALSE)</f>
        <v>0</v>
      </c>
      <c r="H61" s="1">
        <f>VLOOKUP(MasterDataSet_after_OutliersDEL[[#This Row],[Region]],Region_Dummy_Variables,4,FALSE)</f>
        <v>0</v>
      </c>
      <c r="I61" s="1">
        <f>VLOOKUP(MasterDataSet_after_OutliersDEL[[#This Row],[Region]],Region_Dummy_Variables,5,FALSE)</f>
        <v>0</v>
      </c>
      <c r="J61" s="1">
        <f>VLOOKUP(MasterDataSet_after_OutliersDEL[[#This Row],[Region]],Region_Dummy_Variables,6,FALSE)</f>
        <v>1</v>
      </c>
      <c r="K61" s="7" t="s">
        <v>19</v>
      </c>
      <c r="L61">
        <v>90211</v>
      </c>
      <c r="M61">
        <v>1075000</v>
      </c>
      <c r="N61">
        <v>2</v>
      </c>
      <c r="O61">
        <v>2</v>
      </c>
      <c r="P61">
        <v>1433</v>
      </c>
      <c r="Q61">
        <v>96911</v>
      </c>
      <c r="R61">
        <v>1986</v>
      </c>
      <c r="S61">
        <f>2021-MasterDataSet_after_OutliersDEL[[#This Row],[YEAR BUILT]]</f>
        <v>35</v>
      </c>
      <c r="T61">
        <v>4</v>
      </c>
      <c r="U61">
        <v>750.17445917655266</v>
      </c>
      <c r="V61">
        <v>1775</v>
      </c>
      <c r="W61">
        <v>34.070282200000001</v>
      </c>
      <c r="X61">
        <v>-118.3852275</v>
      </c>
      <c r="Y61">
        <v>7.44390246694668</v>
      </c>
    </row>
    <row r="62" spans="1:25" x14ac:dyDescent="0.3">
      <c r="A62" s="1" t="s">
        <v>16</v>
      </c>
      <c r="B62" s="1">
        <v>0</v>
      </c>
      <c r="C62" s="1" t="s">
        <v>81</v>
      </c>
      <c r="D62" s="1" t="s">
        <v>22</v>
      </c>
      <c r="E62" s="1" t="str">
        <f>VLOOKUP(MasterDataSet_after_OutliersDEL[[#This Row],[CITY]],Region_Values,2,FALSE)</f>
        <v>West</v>
      </c>
      <c r="F62" s="1">
        <f>VLOOKUP(MasterDataSet_after_OutliersDEL[[#This Row],[Region]],Region_Dummy_Variables,2,FALSE)</f>
        <v>0</v>
      </c>
      <c r="G62" s="1">
        <f>VLOOKUP(MasterDataSet_after_OutliersDEL[[#This Row],[Region]],Region_Dummy_Variables,3,FALSE)</f>
        <v>0</v>
      </c>
      <c r="H62" s="1">
        <f>VLOOKUP(MasterDataSet_after_OutliersDEL[[#This Row],[Region]],Region_Dummy_Variables,4,FALSE)</f>
        <v>0</v>
      </c>
      <c r="I62" s="1">
        <f>VLOOKUP(MasterDataSet_after_OutliersDEL[[#This Row],[Region]],Region_Dummy_Variables,5,FALSE)</f>
        <v>0</v>
      </c>
      <c r="J62" s="1">
        <f>VLOOKUP(MasterDataSet_after_OutliersDEL[[#This Row],[Region]],Region_Dummy_Variables,6,FALSE)</f>
        <v>1</v>
      </c>
      <c r="K62" s="7" t="s">
        <v>19</v>
      </c>
      <c r="L62">
        <v>90211</v>
      </c>
      <c r="M62">
        <v>999000</v>
      </c>
      <c r="N62">
        <v>2</v>
      </c>
      <c r="O62">
        <v>2</v>
      </c>
      <c r="P62">
        <v>1273</v>
      </c>
      <c r="Q62">
        <v>29789</v>
      </c>
      <c r="R62">
        <v>2011</v>
      </c>
      <c r="S62">
        <f>2021-MasterDataSet_after_OutliersDEL[[#This Row],[YEAR BUILT]]</f>
        <v>10</v>
      </c>
      <c r="T62">
        <v>4</v>
      </c>
      <c r="U62">
        <v>784.7604084838963</v>
      </c>
      <c r="V62">
        <v>630</v>
      </c>
      <c r="W62">
        <v>34.063018</v>
      </c>
      <c r="X62">
        <v>-118.375395</v>
      </c>
      <c r="Y62">
        <v>7.5712737750019592</v>
      </c>
    </row>
    <row r="63" spans="1:25" x14ac:dyDescent="0.3">
      <c r="A63" s="1" t="s">
        <v>16</v>
      </c>
      <c r="B63" s="1">
        <v>0</v>
      </c>
      <c r="C63" s="1" t="s">
        <v>82</v>
      </c>
      <c r="D63" s="1" t="s">
        <v>22</v>
      </c>
      <c r="E63" s="1" t="str">
        <f>VLOOKUP(MasterDataSet_after_OutliersDEL[[#This Row],[CITY]],Region_Values,2,FALSE)</f>
        <v>West</v>
      </c>
      <c r="F63" s="1">
        <f>VLOOKUP(MasterDataSet_after_OutliersDEL[[#This Row],[Region]],Region_Dummy_Variables,2,FALSE)</f>
        <v>0</v>
      </c>
      <c r="G63" s="1">
        <f>VLOOKUP(MasterDataSet_after_OutliersDEL[[#This Row],[Region]],Region_Dummy_Variables,3,FALSE)</f>
        <v>0</v>
      </c>
      <c r="H63" s="1">
        <f>VLOOKUP(MasterDataSet_after_OutliersDEL[[#This Row],[Region]],Region_Dummy_Variables,4,FALSE)</f>
        <v>0</v>
      </c>
      <c r="I63" s="1">
        <f>VLOOKUP(MasterDataSet_after_OutliersDEL[[#This Row],[Region]],Region_Dummy_Variables,5,FALSE)</f>
        <v>0</v>
      </c>
      <c r="J63" s="1">
        <f>VLOOKUP(MasterDataSet_after_OutliersDEL[[#This Row],[Region]],Region_Dummy_Variables,6,FALSE)</f>
        <v>1</v>
      </c>
      <c r="K63" s="7" t="s">
        <v>19</v>
      </c>
      <c r="L63">
        <v>90211</v>
      </c>
      <c r="M63">
        <v>1249000</v>
      </c>
      <c r="N63">
        <v>2</v>
      </c>
      <c r="O63">
        <v>2.5</v>
      </c>
      <c r="P63">
        <v>1490</v>
      </c>
      <c r="Q63">
        <v>12882</v>
      </c>
      <c r="R63">
        <v>1989</v>
      </c>
      <c r="S63">
        <f>2021-MasterDataSet_after_OutliersDEL[[#This Row],[YEAR BUILT]]</f>
        <v>32</v>
      </c>
      <c r="T63">
        <v>69</v>
      </c>
      <c r="U63">
        <v>838.255033557047</v>
      </c>
      <c r="V63">
        <v>565</v>
      </c>
      <c r="W63">
        <v>34.0624483</v>
      </c>
      <c r="X63">
        <v>-118.3743606</v>
      </c>
      <c r="Y63">
        <v>7.5966559961775273</v>
      </c>
    </row>
    <row r="64" spans="1:25" x14ac:dyDescent="0.3">
      <c r="A64" s="1" t="s">
        <v>16</v>
      </c>
      <c r="B64" s="1">
        <v>0</v>
      </c>
      <c r="C64" s="1" t="s">
        <v>83</v>
      </c>
      <c r="D64" s="1" t="s">
        <v>22</v>
      </c>
      <c r="E64" s="1" t="str">
        <f>VLOOKUP(MasterDataSet_after_OutliersDEL[[#This Row],[CITY]],Region_Values,2,FALSE)</f>
        <v>West</v>
      </c>
      <c r="F64" s="1">
        <f>VLOOKUP(MasterDataSet_after_OutliersDEL[[#This Row],[Region]],Region_Dummy_Variables,2,FALSE)</f>
        <v>0</v>
      </c>
      <c r="G64" s="1">
        <f>VLOOKUP(MasterDataSet_after_OutliersDEL[[#This Row],[Region]],Region_Dummy_Variables,3,FALSE)</f>
        <v>0</v>
      </c>
      <c r="H64" s="1">
        <f>VLOOKUP(MasterDataSet_after_OutliersDEL[[#This Row],[Region]],Region_Dummy_Variables,4,FALSE)</f>
        <v>0</v>
      </c>
      <c r="I64" s="1">
        <f>VLOOKUP(MasterDataSet_after_OutliersDEL[[#This Row],[Region]],Region_Dummy_Variables,5,FALSE)</f>
        <v>0</v>
      </c>
      <c r="J64" s="1">
        <f>VLOOKUP(MasterDataSet_after_OutliersDEL[[#This Row],[Region]],Region_Dummy_Variables,6,FALSE)</f>
        <v>1</v>
      </c>
      <c r="K64" s="7" t="s">
        <v>19</v>
      </c>
      <c r="L64">
        <v>90211</v>
      </c>
      <c r="M64">
        <v>2100000</v>
      </c>
      <c r="N64">
        <v>2</v>
      </c>
      <c r="O64">
        <v>2.5</v>
      </c>
      <c r="P64">
        <v>2676</v>
      </c>
      <c r="Q64">
        <v>99725</v>
      </c>
      <c r="R64">
        <v>1981</v>
      </c>
      <c r="S64">
        <f>2021-MasterDataSet_after_OutliersDEL[[#This Row],[YEAR BUILT]]</f>
        <v>40</v>
      </c>
      <c r="T64">
        <v>26</v>
      </c>
      <c r="U64">
        <v>784.75336322869953</v>
      </c>
      <c r="V64">
        <v>2275</v>
      </c>
      <c r="W64">
        <v>34.070796199999997</v>
      </c>
      <c r="X64">
        <v>-118.3852567</v>
      </c>
      <c r="Y64">
        <v>7.4661877487100146</v>
      </c>
    </row>
    <row r="65" spans="1:25" x14ac:dyDescent="0.3">
      <c r="A65" s="1" t="s">
        <v>16</v>
      </c>
      <c r="B65" s="1">
        <v>0</v>
      </c>
      <c r="C65" s="1" t="s">
        <v>84</v>
      </c>
      <c r="D65" s="1" t="s">
        <v>22</v>
      </c>
      <c r="E65" s="1" t="str">
        <f>VLOOKUP(MasterDataSet_after_OutliersDEL[[#This Row],[CITY]],Region_Values,2,FALSE)</f>
        <v>West</v>
      </c>
      <c r="F65" s="1">
        <f>VLOOKUP(MasterDataSet_after_OutliersDEL[[#This Row],[Region]],Region_Dummy_Variables,2,FALSE)</f>
        <v>0</v>
      </c>
      <c r="G65" s="1">
        <f>VLOOKUP(MasterDataSet_after_OutliersDEL[[#This Row],[Region]],Region_Dummy_Variables,3,FALSE)</f>
        <v>0</v>
      </c>
      <c r="H65" s="1">
        <f>VLOOKUP(MasterDataSet_after_OutliersDEL[[#This Row],[Region]],Region_Dummy_Variables,4,FALSE)</f>
        <v>0</v>
      </c>
      <c r="I65" s="1">
        <f>VLOOKUP(MasterDataSet_after_OutliersDEL[[#This Row],[Region]],Region_Dummy_Variables,5,FALSE)</f>
        <v>0</v>
      </c>
      <c r="J65" s="1">
        <f>VLOOKUP(MasterDataSet_after_OutliersDEL[[#This Row],[Region]],Region_Dummy_Variables,6,FALSE)</f>
        <v>1</v>
      </c>
      <c r="K65" s="7" t="s">
        <v>19</v>
      </c>
      <c r="L65">
        <v>90211</v>
      </c>
      <c r="M65">
        <v>2850000</v>
      </c>
      <c r="N65">
        <v>2</v>
      </c>
      <c r="O65">
        <v>2.5</v>
      </c>
      <c r="P65">
        <v>2850</v>
      </c>
      <c r="Q65">
        <v>99725</v>
      </c>
      <c r="R65">
        <v>1981</v>
      </c>
      <c r="S65">
        <f>2021-MasterDataSet_after_OutliersDEL[[#This Row],[YEAR BUILT]]</f>
        <v>40</v>
      </c>
      <c r="T65">
        <v>55</v>
      </c>
      <c r="U65">
        <v>1000</v>
      </c>
      <c r="V65">
        <v>2350</v>
      </c>
      <c r="W65">
        <v>34.070796199999997</v>
      </c>
      <c r="X65">
        <v>-118.3852567</v>
      </c>
      <c r="Y65">
        <v>7.4661877487100146</v>
      </c>
    </row>
    <row r="66" spans="1:25" x14ac:dyDescent="0.3">
      <c r="A66" s="1" t="s">
        <v>16</v>
      </c>
      <c r="B66" s="1">
        <v>0</v>
      </c>
      <c r="C66" s="1" t="s">
        <v>85</v>
      </c>
      <c r="D66" s="1" t="s">
        <v>22</v>
      </c>
      <c r="E66" s="1" t="str">
        <f>VLOOKUP(MasterDataSet_after_OutliersDEL[[#This Row],[CITY]],Region_Values,2,FALSE)</f>
        <v>West</v>
      </c>
      <c r="F66" s="1">
        <f>VLOOKUP(MasterDataSet_after_OutliersDEL[[#This Row],[Region]],Region_Dummy_Variables,2,FALSE)</f>
        <v>0</v>
      </c>
      <c r="G66" s="1">
        <f>VLOOKUP(MasterDataSet_after_OutliersDEL[[#This Row],[Region]],Region_Dummy_Variables,3,FALSE)</f>
        <v>0</v>
      </c>
      <c r="H66" s="1">
        <f>VLOOKUP(MasterDataSet_after_OutliersDEL[[#This Row],[Region]],Region_Dummy_Variables,4,FALSE)</f>
        <v>0</v>
      </c>
      <c r="I66" s="1">
        <f>VLOOKUP(MasterDataSet_after_OutliersDEL[[#This Row],[Region]],Region_Dummy_Variables,5,FALSE)</f>
        <v>0</v>
      </c>
      <c r="J66" s="1">
        <f>VLOOKUP(MasterDataSet_after_OutliersDEL[[#This Row],[Region]],Region_Dummy_Variables,6,FALSE)</f>
        <v>1</v>
      </c>
      <c r="K66" s="7" t="s">
        <v>19</v>
      </c>
      <c r="L66">
        <v>90211</v>
      </c>
      <c r="M66">
        <v>5975000</v>
      </c>
      <c r="N66">
        <v>3</v>
      </c>
      <c r="O66">
        <v>3.5</v>
      </c>
      <c r="P66">
        <v>2916</v>
      </c>
      <c r="Q66">
        <v>12072</v>
      </c>
      <c r="R66">
        <v>2020</v>
      </c>
      <c r="S66">
        <f>2021-MasterDataSet_after_OutliersDEL[[#This Row],[YEAR BUILT]]</f>
        <v>1</v>
      </c>
      <c r="T66">
        <v>58</v>
      </c>
      <c r="U66">
        <v>2049.0397805212619</v>
      </c>
      <c r="V66">
        <v>2995</v>
      </c>
      <c r="W66">
        <v>34.065587899999997</v>
      </c>
      <c r="X66">
        <v>-118.37855589999999</v>
      </c>
      <c r="Y66">
        <v>7.5321957439574998</v>
      </c>
    </row>
    <row r="67" spans="1:25" x14ac:dyDescent="0.3">
      <c r="A67" s="1" t="s">
        <v>16</v>
      </c>
      <c r="B67" s="1">
        <v>0</v>
      </c>
      <c r="C67" s="1" t="s">
        <v>86</v>
      </c>
      <c r="D67" s="1" t="s">
        <v>22</v>
      </c>
      <c r="E67" s="1" t="str">
        <f>VLOOKUP(MasterDataSet_after_OutliersDEL[[#This Row],[CITY]],Region_Values,2,FALSE)</f>
        <v>West</v>
      </c>
      <c r="F67" s="1">
        <f>VLOOKUP(MasterDataSet_after_OutliersDEL[[#This Row],[Region]],Region_Dummy_Variables,2,FALSE)</f>
        <v>0</v>
      </c>
      <c r="G67" s="1">
        <f>VLOOKUP(MasterDataSet_after_OutliersDEL[[#This Row],[Region]],Region_Dummy_Variables,3,FALSE)</f>
        <v>0</v>
      </c>
      <c r="H67" s="1">
        <f>VLOOKUP(MasterDataSet_after_OutliersDEL[[#This Row],[Region]],Region_Dummy_Variables,4,FALSE)</f>
        <v>0</v>
      </c>
      <c r="I67" s="1">
        <f>VLOOKUP(MasterDataSet_after_OutliersDEL[[#This Row],[Region]],Region_Dummy_Variables,5,FALSE)</f>
        <v>0</v>
      </c>
      <c r="J67" s="1">
        <f>VLOOKUP(MasterDataSet_after_OutliersDEL[[#This Row],[Region]],Region_Dummy_Variables,6,FALSE)</f>
        <v>1</v>
      </c>
      <c r="K67" s="7" t="s">
        <v>19</v>
      </c>
      <c r="L67">
        <v>90211</v>
      </c>
      <c r="M67">
        <v>3600000</v>
      </c>
      <c r="N67">
        <v>3</v>
      </c>
      <c r="O67">
        <v>3.5</v>
      </c>
      <c r="P67">
        <v>2226</v>
      </c>
      <c r="Q67">
        <v>12072</v>
      </c>
      <c r="R67">
        <v>2020</v>
      </c>
      <c r="S67">
        <f>2021-MasterDataSet_after_OutliersDEL[[#This Row],[YEAR BUILT]]</f>
        <v>1</v>
      </c>
      <c r="T67">
        <v>58</v>
      </c>
      <c r="U67">
        <v>1617.2506738544475</v>
      </c>
      <c r="V67">
        <v>2995</v>
      </c>
      <c r="W67">
        <v>34.065587899999997</v>
      </c>
      <c r="X67">
        <v>-118.37855589999999</v>
      </c>
      <c r="Y67">
        <v>7.5321957439574998</v>
      </c>
    </row>
    <row r="68" spans="1:25" x14ac:dyDescent="0.3">
      <c r="A68" s="1" t="s">
        <v>16</v>
      </c>
      <c r="B68" s="1">
        <v>0</v>
      </c>
      <c r="C68" s="1" t="s">
        <v>87</v>
      </c>
      <c r="D68" s="1" t="s">
        <v>22</v>
      </c>
      <c r="E68" s="1" t="str">
        <f>VLOOKUP(MasterDataSet_after_OutliersDEL[[#This Row],[CITY]],Region_Values,2,FALSE)</f>
        <v>West</v>
      </c>
      <c r="F68" s="1">
        <f>VLOOKUP(MasterDataSet_after_OutliersDEL[[#This Row],[Region]],Region_Dummy_Variables,2,FALSE)</f>
        <v>0</v>
      </c>
      <c r="G68" s="1">
        <f>VLOOKUP(MasterDataSet_after_OutliersDEL[[#This Row],[Region]],Region_Dummy_Variables,3,FALSE)</f>
        <v>0</v>
      </c>
      <c r="H68" s="1">
        <f>VLOOKUP(MasterDataSet_after_OutliersDEL[[#This Row],[Region]],Region_Dummy_Variables,4,FALSE)</f>
        <v>0</v>
      </c>
      <c r="I68" s="1">
        <f>VLOOKUP(MasterDataSet_after_OutliersDEL[[#This Row],[Region]],Region_Dummy_Variables,5,FALSE)</f>
        <v>0</v>
      </c>
      <c r="J68" s="1">
        <f>VLOOKUP(MasterDataSet_after_OutliersDEL[[#This Row],[Region]],Region_Dummy_Variables,6,FALSE)</f>
        <v>1</v>
      </c>
      <c r="K68" s="7" t="s">
        <v>19</v>
      </c>
      <c r="L68">
        <v>90211</v>
      </c>
      <c r="M68">
        <v>5850000</v>
      </c>
      <c r="N68">
        <v>3</v>
      </c>
      <c r="O68">
        <v>3.5</v>
      </c>
      <c r="P68">
        <v>3096</v>
      </c>
      <c r="Q68">
        <v>12072</v>
      </c>
      <c r="R68">
        <v>2020</v>
      </c>
      <c r="S68">
        <f>2021-MasterDataSet_after_OutliersDEL[[#This Row],[YEAR BUILT]]</f>
        <v>1</v>
      </c>
      <c r="T68">
        <v>58</v>
      </c>
      <c r="U68">
        <v>1889.5348837209303</v>
      </c>
      <c r="V68">
        <v>2995</v>
      </c>
      <c r="W68">
        <v>34.065587899999997</v>
      </c>
      <c r="X68">
        <v>-118.37855589999999</v>
      </c>
      <c r="Y68">
        <v>7.5321957439574998</v>
      </c>
    </row>
    <row r="69" spans="1:25" x14ac:dyDescent="0.3">
      <c r="A69" s="1" t="s">
        <v>20</v>
      </c>
      <c r="B69" s="1">
        <v>1</v>
      </c>
      <c r="C69" s="1" t="s">
        <v>88</v>
      </c>
      <c r="D69" s="1" t="s">
        <v>22</v>
      </c>
      <c r="E69" s="1" t="str">
        <f>VLOOKUP(MasterDataSet_after_OutliersDEL[[#This Row],[CITY]],Region_Values,2,FALSE)</f>
        <v>West</v>
      </c>
      <c r="F69" s="1">
        <f>VLOOKUP(MasterDataSet_after_OutliersDEL[[#This Row],[Region]],Region_Dummy_Variables,2,FALSE)</f>
        <v>0</v>
      </c>
      <c r="G69" s="1">
        <f>VLOOKUP(MasterDataSet_after_OutliersDEL[[#This Row],[Region]],Region_Dummy_Variables,3,FALSE)</f>
        <v>0</v>
      </c>
      <c r="H69" s="1">
        <f>VLOOKUP(MasterDataSet_after_OutliersDEL[[#This Row],[Region]],Region_Dummy_Variables,4,FALSE)</f>
        <v>0</v>
      </c>
      <c r="I69" s="1">
        <f>VLOOKUP(MasterDataSet_after_OutliersDEL[[#This Row],[Region]],Region_Dummy_Variables,5,FALSE)</f>
        <v>0</v>
      </c>
      <c r="J69" s="1">
        <f>VLOOKUP(MasterDataSet_after_OutliersDEL[[#This Row],[Region]],Region_Dummy_Variables,6,FALSE)</f>
        <v>1</v>
      </c>
      <c r="K69" s="7" t="s">
        <v>19</v>
      </c>
      <c r="L69">
        <v>90212</v>
      </c>
      <c r="M69">
        <v>3395000</v>
      </c>
      <c r="N69">
        <v>3</v>
      </c>
      <c r="O69">
        <v>4</v>
      </c>
      <c r="P69">
        <v>2180</v>
      </c>
      <c r="Q69">
        <v>6728</v>
      </c>
      <c r="R69">
        <v>1939</v>
      </c>
      <c r="S69">
        <f>2021-MasterDataSet_after_OutliersDEL[[#This Row],[YEAR BUILT]]</f>
        <v>82</v>
      </c>
      <c r="T69">
        <v>75</v>
      </c>
      <c r="U69">
        <v>1557.3394495412845</v>
      </c>
      <c r="W69">
        <v>34.055838999999999</v>
      </c>
      <c r="X69">
        <v>-118.40606409999999</v>
      </c>
      <c r="Y69">
        <v>5.8893841346752005</v>
      </c>
    </row>
    <row r="70" spans="1:25" x14ac:dyDescent="0.3">
      <c r="A70" s="1" t="s">
        <v>20</v>
      </c>
      <c r="B70" s="1">
        <v>1</v>
      </c>
      <c r="C70" s="1" t="s">
        <v>89</v>
      </c>
      <c r="D70" s="1" t="s">
        <v>22</v>
      </c>
      <c r="E70" s="1" t="str">
        <f>VLOOKUP(MasterDataSet_after_OutliersDEL[[#This Row],[CITY]],Region_Values,2,FALSE)</f>
        <v>West</v>
      </c>
      <c r="F70" s="1">
        <f>VLOOKUP(MasterDataSet_after_OutliersDEL[[#This Row],[Region]],Region_Dummy_Variables,2,FALSE)</f>
        <v>0</v>
      </c>
      <c r="G70" s="1">
        <f>VLOOKUP(MasterDataSet_after_OutliersDEL[[#This Row],[Region]],Region_Dummy_Variables,3,FALSE)</f>
        <v>0</v>
      </c>
      <c r="H70" s="1">
        <f>VLOOKUP(MasterDataSet_after_OutliersDEL[[#This Row],[Region]],Region_Dummy_Variables,4,FALSE)</f>
        <v>0</v>
      </c>
      <c r="I70" s="1">
        <f>VLOOKUP(MasterDataSet_after_OutliersDEL[[#This Row],[Region]],Region_Dummy_Variables,5,FALSE)</f>
        <v>0</v>
      </c>
      <c r="J70" s="1">
        <f>VLOOKUP(MasterDataSet_after_OutliersDEL[[#This Row],[Region]],Region_Dummy_Variables,6,FALSE)</f>
        <v>1</v>
      </c>
      <c r="K70" s="7" t="s">
        <v>19</v>
      </c>
      <c r="L70">
        <v>90212</v>
      </c>
      <c r="M70">
        <v>3995000</v>
      </c>
      <c r="N70">
        <v>4</v>
      </c>
      <c r="O70">
        <v>4.5</v>
      </c>
      <c r="P70">
        <v>3573</v>
      </c>
      <c r="Q70">
        <v>6070</v>
      </c>
      <c r="R70">
        <v>1933</v>
      </c>
      <c r="S70">
        <f>2021-MasterDataSet_after_OutliersDEL[[#This Row],[YEAR BUILT]]</f>
        <v>88</v>
      </c>
      <c r="T70">
        <v>35</v>
      </c>
      <c r="U70">
        <v>1118.108032465715</v>
      </c>
      <c r="W70">
        <v>34.061484700000001</v>
      </c>
      <c r="X70">
        <v>-118.3911195</v>
      </c>
      <c r="Y70">
        <v>6.7929059131292426</v>
      </c>
    </row>
    <row r="71" spans="1:25" x14ac:dyDescent="0.3">
      <c r="A71" s="1" t="s">
        <v>20</v>
      </c>
      <c r="B71" s="1">
        <v>1</v>
      </c>
      <c r="C71" s="1" t="s">
        <v>90</v>
      </c>
      <c r="D71" s="1" t="s">
        <v>22</v>
      </c>
      <c r="E71" s="1" t="str">
        <f>VLOOKUP(MasterDataSet_after_OutliersDEL[[#This Row],[CITY]],Region_Values,2,FALSE)</f>
        <v>West</v>
      </c>
      <c r="F71" s="1">
        <f>VLOOKUP(MasterDataSet_after_OutliersDEL[[#This Row],[Region]],Region_Dummy_Variables,2,FALSE)</f>
        <v>0</v>
      </c>
      <c r="G71" s="1">
        <f>VLOOKUP(MasterDataSet_after_OutliersDEL[[#This Row],[Region]],Region_Dummy_Variables,3,FALSE)</f>
        <v>0</v>
      </c>
      <c r="H71" s="1">
        <f>VLOOKUP(MasterDataSet_after_OutliersDEL[[#This Row],[Region]],Region_Dummy_Variables,4,FALSE)</f>
        <v>0</v>
      </c>
      <c r="I71" s="1">
        <f>VLOOKUP(MasterDataSet_after_OutliersDEL[[#This Row],[Region]],Region_Dummy_Variables,5,FALSE)</f>
        <v>0</v>
      </c>
      <c r="J71" s="1">
        <f>VLOOKUP(MasterDataSet_after_OutliersDEL[[#This Row],[Region]],Region_Dummy_Variables,6,FALSE)</f>
        <v>1</v>
      </c>
      <c r="K71" s="7" t="s">
        <v>19</v>
      </c>
      <c r="L71">
        <v>90212</v>
      </c>
      <c r="M71">
        <v>4999000</v>
      </c>
      <c r="N71">
        <v>5</v>
      </c>
      <c r="O71">
        <v>5.5</v>
      </c>
      <c r="P71">
        <v>4085</v>
      </c>
      <c r="Q71">
        <v>7500</v>
      </c>
      <c r="R71">
        <v>2016</v>
      </c>
      <c r="S71">
        <f>2021-MasterDataSet_after_OutliersDEL[[#This Row],[YEAR BUILT]]</f>
        <v>5</v>
      </c>
      <c r="T71">
        <v>26</v>
      </c>
      <c r="U71">
        <v>1223.7454100367197</v>
      </c>
      <c r="W71">
        <v>34.060652300000001</v>
      </c>
      <c r="X71">
        <v>-118.3999481</v>
      </c>
      <c r="Y71">
        <v>6.3720814738876053</v>
      </c>
    </row>
    <row r="72" spans="1:25" x14ac:dyDescent="0.3">
      <c r="A72" s="1" t="s">
        <v>16</v>
      </c>
      <c r="B72" s="1">
        <v>0</v>
      </c>
      <c r="C72" s="1" t="s">
        <v>91</v>
      </c>
      <c r="D72" s="1" t="s">
        <v>22</v>
      </c>
      <c r="E72" s="1" t="str">
        <f>VLOOKUP(MasterDataSet_after_OutliersDEL[[#This Row],[CITY]],Region_Values,2,FALSE)</f>
        <v>West</v>
      </c>
      <c r="F72" s="1">
        <f>VLOOKUP(MasterDataSet_after_OutliersDEL[[#This Row],[Region]],Region_Dummy_Variables,2,FALSE)</f>
        <v>0</v>
      </c>
      <c r="G72" s="1">
        <f>VLOOKUP(MasterDataSet_after_OutliersDEL[[#This Row],[Region]],Region_Dummy_Variables,3,FALSE)</f>
        <v>0</v>
      </c>
      <c r="H72" s="1">
        <f>VLOOKUP(MasterDataSet_after_OutliersDEL[[#This Row],[Region]],Region_Dummy_Variables,4,FALSE)</f>
        <v>0</v>
      </c>
      <c r="I72" s="1">
        <f>VLOOKUP(MasterDataSet_after_OutliersDEL[[#This Row],[Region]],Region_Dummy_Variables,5,FALSE)</f>
        <v>0</v>
      </c>
      <c r="J72" s="1">
        <f>VLOOKUP(MasterDataSet_after_OutliersDEL[[#This Row],[Region]],Region_Dummy_Variables,6,FALSE)</f>
        <v>1</v>
      </c>
      <c r="K72" s="7" t="s">
        <v>19</v>
      </c>
      <c r="L72">
        <v>90212</v>
      </c>
      <c r="M72">
        <v>2095000</v>
      </c>
      <c r="N72">
        <v>4</v>
      </c>
      <c r="O72">
        <v>3.5</v>
      </c>
      <c r="P72">
        <v>2113</v>
      </c>
      <c r="Q72">
        <v>18210</v>
      </c>
      <c r="R72">
        <v>1974</v>
      </c>
      <c r="S72">
        <f>2021-MasterDataSet_after_OutliersDEL[[#This Row],[YEAR BUILT]]</f>
        <v>47</v>
      </c>
      <c r="T72">
        <v>103</v>
      </c>
      <c r="U72">
        <v>991.48130619971607</v>
      </c>
      <c r="V72">
        <v>807</v>
      </c>
      <c r="W72">
        <v>34.066274499999999</v>
      </c>
      <c r="X72">
        <v>-118.3921201</v>
      </c>
      <c r="Y72">
        <v>6.9650407105745362</v>
      </c>
    </row>
    <row r="73" spans="1:25" x14ac:dyDescent="0.3">
      <c r="A73" s="1" t="s">
        <v>16</v>
      </c>
      <c r="B73" s="1">
        <v>0</v>
      </c>
      <c r="C73" s="1" t="s">
        <v>92</v>
      </c>
      <c r="D73" s="1" t="s">
        <v>22</v>
      </c>
      <c r="E73" s="1" t="str">
        <f>VLOOKUP(MasterDataSet_after_OutliersDEL[[#This Row],[CITY]],Region_Values,2,FALSE)</f>
        <v>West</v>
      </c>
      <c r="F73" s="1">
        <f>VLOOKUP(MasterDataSet_after_OutliersDEL[[#This Row],[Region]],Region_Dummy_Variables,2,FALSE)</f>
        <v>0</v>
      </c>
      <c r="G73" s="1">
        <f>VLOOKUP(MasterDataSet_after_OutliersDEL[[#This Row],[Region]],Region_Dummy_Variables,3,FALSE)</f>
        <v>0</v>
      </c>
      <c r="H73" s="1">
        <f>VLOOKUP(MasterDataSet_after_OutliersDEL[[#This Row],[Region]],Region_Dummy_Variables,4,FALSE)</f>
        <v>0</v>
      </c>
      <c r="I73" s="1">
        <f>VLOOKUP(MasterDataSet_after_OutliersDEL[[#This Row],[Region]],Region_Dummy_Variables,5,FALSE)</f>
        <v>0</v>
      </c>
      <c r="J73" s="1">
        <f>VLOOKUP(MasterDataSet_after_OutliersDEL[[#This Row],[Region]],Region_Dummy_Variables,6,FALSE)</f>
        <v>1</v>
      </c>
      <c r="K73" s="7" t="s">
        <v>19</v>
      </c>
      <c r="L73">
        <v>90212</v>
      </c>
      <c r="M73">
        <v>1695000</v>
      </c>
      <c r="N73">
        <v>2</v>
      </c>
      <c r="O73">
        <v>3</v>
      </c>
      <c r="P73">
        <v>2053</v>
      </c>
      <c r="Q73">
        <v>5941</v>
      </c>
      <c r="R73">
        <v>1980</v>
      </c>
      <c r="S73">
        <f>2021-MasterDataSet_after_OutliersDEL[[#This Row],[YEAR BUILT]]</f>
        <v>41</v>
      </c>
      <c r="T73">
        <v>27</v>
      </c>
      <c r="U73">
        <v>825.6210423770093</v>
      </c>
      <c r="V73">
        <v>850</v>
      </c>
      <c r="W73">
        <v>34.065956399999997</v>
      </c>
      <c r="X73">
        <v>-118.3941056</v>
      </c>
      <c r="Y73">
        <v>6.8659683615275551</v>
      </c>
    </row>
    <row r="74" spans="1:25" x14ac:dyDescent="0.3">
      <c r="A74" s="1" t="s">
        <v>16</v>
      </c>
      <c r="B74" s="1">
        <v>0</v>
      </c>
      <c r="C74" s="1" t="s">
        <v>93</v>
      </c>
      <c r="D74" s="1" t="s">
        <v>22</v>
      </c>
      <c r="E74" s="1" t="str">
        <f>VLOOKUP(MasterDataSet_after_OutliersDEL[[#This Row],[CITY]],Region_Values,2,FALSE)</f>
        <v>West</v>
      </c>
      <c r="F74" s="1">
        <f>VLOOKUP(MasterDataSet_after_OutliersDEL[[#This Row],[Region]],Region_Dummy_Variables,2,FALSE)</f>
        <v>0</v>
      </c>
      <c r="G74" s="1">
        <f>VLOOKUP(MasterDataSet_after_OutliersDEL[[#This Row],[Region]],Region_Dummy_Variables,3,FALSE)</f>
        <v>0</v>
      </c>
      <c r="H74" s="1">
        <f>VLOOKUP(MasterDataSet_after_OutliersDEL[[#This Row],[Region]],Region_Dummy_Variables,4,FALSE)</f>
        <v>0</v>
      </c>
      <c r="I74" s="1">
        <f>VLOOKUP(MasterDataSet_after_OutliersDEL[[#This Row],[Region]],Region_Dummy_Variables,5,FALSE)</f>
        <v>0</v>
      </c>
      <c r="J74" s="1">
        <f>VLOOKUP(MasterDataSet_after_OutliersDEL[[#This Row],[Region]],Region_Dummy_Variables,6,FALSE)</f>
        <v>1</v>
      </c>
      <c r="K74" s="7" t="s">
        <v>19</v>
      </c>
      <c r="L74">
        <v>90212</v>
      </c>
      <c r="M74">
        <v>1428800</v>
      </c>
      <c r="N74">
        <v>2</v>
      </c>
      <c r="O74">
        <v>3</v>
      </c>
      <c r="P74">
        <v>1767</v>
      </c>
      <c r="Q74">
        <v>12072</v>
      </c>
      <c r="R74">
        <v>2009</v>
      </c>
      <c r="S74">
        <f>2021-MasterDataSet_after_OutliersDEL[[#This Row],[YEAR BUILT]]</f>
        <v>12</v>
      </c>
      <c r="T74">
        <v>24</v>
      </c>
      <c r="U74">
        <v>808.60215053763443</v>
      </c>
      <c r="V74">
        <v>680</v>
      </c>
      <c r="W74">
        <v>34.065618499999999</v>
      </c>
      <c r="X74">
        <v>-118.39043119999999</v>
      </c>
      <c r="Y74">
        <v>7.0075133162021395</v>
      </c>
    </row>
    <row r="75" spans="1:25" x14ac:dyDescent="0.3">
      <c r="A75" s="1" t="s">
        <v>16</v>
      </c>
      <c r="B75" s="1">
        <v>0</v>
      </c>
      <c r="C75" s="1" t="s">
        <v>94</v>
      </c>
      <c r="D75" s="1" t="s">
        <v>22</v>
      </c>
      <c r="E75" s="1" t="str">
        <f>VLOOKUP(MasterDataSet_after_OutliersDEL[[#This Row],[CITY]],Region_Values,2,FALSE)</f>
        <v>West</v>
      </c>
      <c r="F75" s="1">
        <f>VLOOKUP(MasterDataSet_after_OutliersDEL[[#This Row],[Region]],Region_Dummy_Variables,2,FALSE)</f>
        <v>0</v>
      </c>
      <c r="G75" s="1">
        <f>VLOOKUP(MasterDataSet_after_OutliersDEL[[#This Row],[Region]],Region_Dummy_Variables,3,FALSE)</f>
        <v>0</v>
      </c>
      <c r="H75" s="1">
        <f>VLOOKUP(MasterDataSet_after_OutliersDEL[[#This Row],[Region]],Region_Dummy_Variables,4,FALSE)</f>
        <v>0</v>
      </c>
      <c r="I75" s="1">
        <f>VLOOKUP(MasterDataSet_after_OutliersDEL[[#This Row],[Region]],Region_Dummy_Variables,5,FALSE)</f>
        <v>0</v>
      </c>
      <c r="J75" s="1">
        <f>VLOOKUP(MasterDataSet_after_OutliersDEL[[#This Row],[Region]],Region_Dummy_Variables,6,FALSE)</f>
        <v>1</v>
      </c>
      <c r="K75" s="7" t="s">
        <v>19</v>
      </c>
      <c r="L75">
        <v>90212</v>
      </c>
      <c r="M75">
        <v>1899000</v>
      </c>
      <c r="N75">
        <v>2</v>
      </c>
      <c r="O75">
        <v>2</v>
      </c>
      <c r="P75">
        <v>2082</v>
      </c>
      <c r="Q75">
        <v>28063</v>
      </c>
      <c r="R75">
        <v>1974</v>
      </c>
      <c r="S75">
        <f>2021-MasterDataSet_after_OutliersDEL[[#This Row],[YEAR BUILT]]</f>
        <v>47</v>
      </c>
      <c r="T75">
        <v>89</v>
      </c>
      <c r="U75">
        <v>912.10374639769452</v>
      </c>
      <c r="V75">
        <v>1150</v>
      </c>
      <c r="W75">
        <v>34.0656222</v>
      </c>
      <c r="X75">
        <v>-118.40802669999999</v>
      </c>
      <c r="Y75">
        <v>6.2829705737481447</v>
      </c>
    </row>
    <row r="76" spans="1:25" x14ac:dyDescent="0.3">
      <c r="A76" s="1" t="s">
        <v>16</v>
      </c>
      <c r="B76" s="1">
        <v>0</v>
      </c>
      <c r="C76" s="1" t="s">
        <v>95</v>
      </c>
      <c r="D76" s="1" t="s">
        <v>22</v>
      </c>
      <c r="E76" s="1" t="str">
        <f>VLOOKUP(MasterDataSet_after_OutliersDEL[[#This Row],[CITY]],Region_Values,2,FALSE)</f>
        <v>West</v>
      </c>
      <c r="F76" s="1">
        <f>VLOOKUP(MasterDataSet_after_OutliersDEL[[#This Row],[Region]],Region_Dummy_Variables,2,FALSE)</f>
        <v>0</v>
      </c>
      <c r="G76" s="1">
        <f>VLOOKUP(MasterDataSet_after_OutliersDEL[[#This Row],[Region]],Region_Dummy_Variables,3,FALSE)</f>
        <v>0</v>
      </c>
      <c r="H76" s="1">
        <f>VLOOKUP(MasterDataSet_after_OutliersDEL[[#This Row],[Region]],Region_Dummy_Variables,4,FALSE)</f>
        <v>0</v>
      </c>
      <c r="I76" s="1">
        <f>VLOOKUP(MasterDataSet_after_OutliersDEL[[#This Row],[Region]],Region_Dummy_Variables,5,FALSE)</f>
        <v>0</v>
      </c>
      <c r="J76" s="1">
        <f>VLOOKUP(MasterDataSet_after_OutliersDEL[[#This Row],[Region]],Region_Dummy_Variables,6,FALSE)</f>
        <v>1</v>
      </c>
      <c r="K76" s="7" t="s">
        <v>19</v>
      </c>
      <c r="L76">
        <v>90212</v>
      </c>
      <c r="M76">
        <v>1950000</v>
      </c>
      <c r="N76">
        <v>3</v>
      </c>
      <c r="O76">
        <v>3</v>
      </c>
      <c r="P76">
        <v>2471</v>
      </c>
      <c r="Q76">
        <v>54837</v>
      </c>
      <c r="R76">
        <v>1975</v>
      </c>
      <c r="S76">
        <f>2021-MasterDataSet_after_OutliersDEL[[#This Row],[YEAR BUILT]]</f>
        <v>46</v>
      </c>
      <c r="T76">
        <v>26</v>
      </c>
      <c r="U76">
        <v>789.15418858761632</v>
      </c>
      <c r="V76">
        <v>2500</v>
      </c>
      <c r="W76">
        <v>34.063887800000003</v>
      </c>
      <c r="X76">
        <v>-118.4092818</v>
      </c>
      <c r="Y76">
        <v>6.1463482355000014</v>
      </c>
    </row>
    <row r="77" spans="1:25" x14ac:dyDescent="0.3">
      <c r="A77" s="1" t="s">
        <v>16</v>
      </c>
      <c r="B77" s="1">
        <v>0</v>
      </c>
      <c r="C77" s="1" t="s">
        <v>96</v>
      </c>
      <c r="D77" s="1" t="s">
        <v>22</v>
      </c>
      <c r="E77" s="1" t="str">
        <f>VLOOKUP(MasterDataSet_after_OutliersDEL[[#This Row],[CITY]],Region_Values,2,FALSE)</f>
        <v>West</v>
      </c>
      <c r="F77" s="1">
        <f>VLOOKUP(MasterDataSet_after_OutliersDEL[[#This Row],[Region]],Region_Dummy_Variables,2,FALSE)</f>
        <v>0</v>
      </c>
      <c r="G77" s="1">
        <f>VLOOKUP(MasterDataSet_after_OutliersDEL[[#This Row],[Region]],Region_Dummy_Variables,3,FALSE)</f>
        <v>0</v>
      </c>
      <c r="H77" s="1">
        <f>VLOOKUP(MasterDataSet_after_OutliersDEL[[#This Row],[Region]],Region_Dummy_Variables,4,FALSE)</f>
        <v>0</v>
      </c>
      <c r="I77" s="1">
        <f>VLOOKUP(MasterDataSet_after_OutliersDEL[[#This Row],[Region]],Region_Dummy_Variables,5,FALSE)</f>
        <v>0</v>
      </c>
      <c r="J77" s="1">
        <f>VLOOKUP(MasterDataSet_after_OutliersDEL[[#This Row],[Region]],Region_Dummy_Variables,6,FALSE)</f>
        <v>1</v>
      </c>
      <c r="K77" s="7" t="s">
        <v>19</v>
      </c>
      <c r="L77">
        <v>90212</v>
      </c>
      <c r="M77">
        <v>1359000</v>
      </c>
      <c r="N77">
        <v>2</v>
      </c>
      <c r="O77">
        <v>2.5</v>
      </c>
      <c r="P77">
        <v>2060</v>
      </c>
      <c r="Q77">
        <v>12140</v>
      </c>
      <c r="R77">
        <v>1974</v>
      </c>
      <c r="S77">
        <f>2021-MasterDataSet_after_OutliersDEL[[#This Row],[YEAR BUILT]]</f>
        <v>47</v>
      </c>
      <c r="T77">
        <v>39</v>
      </c>
      <c r="U77">
        <v>659.70873786407765</v>
      </c>
      <c r="V77">
        <v>760</v>
      </c>
      <c r="W77">
        <v>34.063409399999998</v>
      </c>
      <c r="X77">
        <v>-118.3982821</v>
      </c>
      <c r="Y77">
        <v>6.5707973013774028</v>
      </c>
    </row>
    <row r="78" spans="1:25" x14ac:dyDescent="0.3">
      <c r="A78" s="1" t="s">
        <v>16</v>
      </c>
      <c r="B78" s="1">
        <v>0</v>
      </c>
      <c r="C78" s="1" t="s">
        <v>97</v>
      </c>
      <c r="D78" s="1" t="s">
        <v>22</v>
      </c>
      <c r="E78" s="1" t="str">
        <f>VLOOKUP(MasterDataSet_after_OutliersDEL[[#This Row],[CITY]],Region_Values,2,FALSE)</f>
        <v>West</v>
      </c>
      <c r="F78" s="1">
        <f>VLOOKUP(MasterDataSet_after_OutliersDEL[[#This Row],[Region]],Region_Dummy_Variables,2,FALSE)</f>
        <v>0</v>
      </c>
      <c r="G78" s="1">
        <f>VLOOKUP(MasterDataSet_after_OutliersDEL[[#This Row],[Region]],Region_Dummy_Variables,3,FALSE)</f>
        <v>0</v>
      </c>
      <c r="H78" s="1">
        <f>VLOOKUP(MasterDataSet_after_OutliersDEL[[#This Row],[Region]],Region_Dummy_Variables,4,FALSE)</f>
        <v>0</v>
      </c>
      <c r="I78" s="1">
        <f>VLOOKUP(MasterDataSet_after_OutliersDEL[[#This Row],[Region]],Region_Dummy_Variables,5,FALSE)</f>
        <v>0</v>
      </c>
      <c r="J78" s="1">
        <f>VLOOKUP(MasterDataSet_after_OutliersDEL[[#This Row],[Region]],Region_Dummy_Variables,6,FALSE)</f>
        <v>1</v>
      </c>
      <c r="K78" s="7" t="s">
        <v>19</v>
      </c>
      <c r="L78">
        <v>90212</v>
      </c>
      <c r="M78">
        <v>1299000</v>
      </c>
      <c r="N78">
        <v>3</v>
      </c>
      <c r="O78">
        <v>2</v>
      </c>
      <c r="P78">
        <v>1360</v>
      </c>
      <c r="Q78">
        <v>12146</v>
      </c>
      <c r="R78">
        <v>1961</v>
      </c>
      <c r="S78">
        <f>2021-MasterDataSet_after_OutliersDEL[[#This Row],[YEAR BUILT]]</f>
        <v>60</v>
      </c>
      <c r="T78">
        <v>46</v>
      </c>
      <c r="U78">
        <v>955.14705882352939</v>
      </c>
      <c r="V78">
        <v>546</v>
      </c>
      <c r="W78">
        <v>34.058624799999997</v>
      </c>
      <c r="X78">
        <v>-118.39408280000001</v>
      </c>
      <c r="Y78">
        <v>6.5365188542443331</v>
      </c>
    </row>
    <row r="79" spans="1:25" x14ac:dyDescent="0.3">
      <c r="A79" s="1" t="s">
        <v>16</v>
      </c>
      <c r="B79" s="1">
        <v>0</v>
      </c>
      <c r="C79" s="1" t="s">
        <v>98</v>
      </c>
      <c r="D79" s="1" t="s">
        <v>22</v>
      </c>
      <c r="E79" s="1" t="str">
        <f>VLOOKUP(MasterDataSet_after_OutliersDEL[[#This Row],[CITY]],Region_Values,2,FALSE)</f>
        <v>West</v>
      </c>
      <c r="F79" s="1">
        <f>VLOOKUP(MasterDataSet_after_OutliersDEL[[#This Row],[Region]],Region_Dummy_Variables,2,FALSE)</f>
        <v>0</v>
      </c>
      <c r="G79" s="1">
        <f>VLOOKUP(MasterDataSet_after_OutliersDEL[[#This Row],[Region]],Region_Dummy_Variables,3,FALSE)</f>
        <v>0</v>
      </c>
      <c r="H79" s="1">
        <f>VLOOKUP(MasterDataSet_after_OutliersDEL[[#This Row],[Region]],Region_Dummy_Variables,4,FALSE)</f>
        <v>0</v>
      </c>
      <c r="I79" s="1">
        <f>VLOOKUP(MasterDataSet_after_OutliersDEL[[#This Row],[Region]],Region_Dummy_Variables,5,FALSE)</f>
        <v>0</v>
      </c>
      <c r="J79" s="1">
        <f>VLOOKUP(MasterDataSet_after_OutliersDEL[[#This Row],[Region]],Region_Dummy_Variables,6,FALSE)</f>
        <v>1</v>
      </c>
      <c r="K79" s="7" t="s">
        <v>19</v>
      </c>
      <c r="L79">
        <v>90212</v>
      </c>
      <c r="M79">
        <v>844000</v>
      </c>
      <c r="N79">
        <v>1</v>
      </c>
      <c r="O79">
        <v>1.5</v>
      </c>
      <c r="P79">
        <v>1096</v>
      </c>
      <c r="Q79">
        <v>12124</v>
      </c>
      <c r="R79">
        <v>1964</v>
      </c>
      <c r="S79">
        <f>2021-MasterDataSet_after_OutliersDEL[[#This Row],[YEAR BUILT]]</f>
        <v>57</v>
      </c>
      <c r="T79">
        <v>103</v>
      </c>
      <c r="U79">
        <v>770.07299270072997</v>
      </c>
      <c r="V79">
        <v>460</v>
      </c>
      <c r="W79">
        <v>34.058303600000002</v>
      </c>
      <c r="X79">
        <v>-118.3966389</v>
      </c>
      <c r="Y79">
        <v>6.4093370475021727</v>
      </c>
    </row>
    <row r="80" spans="1:25" x14ac:dyDescent="0.3">
      <c r="A80" s="1" t="s">
        <v>16</v>
      </c>
      <c r="B80" s="1">
        <v>0</v>
      </c>
      <c r="C80" s="1" t="s">
        <v>99</v>
      </c>
      <c r="D80" s="1" t="s">
        <v>22</v>
      </c>
      <c r="E80" s="1" t="str">
        <f>VLOOKUP(MasterDataSet_after_OutliersDEL[[#This Row],[CITY]],Region_Values,2,FALSE)</f>
        <v>West</v>
      </c>
      <c r="F80" s="1">
        <f>VLOOKUP(MasterDataSet_after_OutliersDEL[[#This Row],[Region]],Region_Dummy_Variables,2,FALSE)</f>
        <v>0</v>
      </c>
      <c r="G80" s="1">
        <f>VLOOKUP(MasterDataSet_after_OutliersDEL[[#This Row],[Region]],Region_Dummy_Variables,3,FALSE)</f>
        <v>0</v>
      </c>
      <c r="H80" s="1">
        <f>VLOOKUP(MasterDataSet_after_OutliersDEL[[#This Row],[Region]],Region_Dummy_Variables,4,FALSE)</f>
        <v>0</v>
      </c>
      <c r="I80" s="1">
        <f>VLOOKUP(MasterDataSet_after_OutliersDEL[[#This Row],[Region]],Region_Dummy_Variables,5,FALSE)</f>
        <v>0</v>
      </c>
      <c r="J80" s="1">
        <f>VLOOKUP(MasterDataSet_after_OutliersDEL[[#This Row],[Region]],Region_Dummy_Variables,6,FALSE)</f>
        <v>1</v>
      </c>
      <c r="K80" s="7" t="s">
        <v>19</v>
      </c>
      <c r="L80">
        <v>90212</v>
      </c>
      <c r="M80">
        <v>1695000</v>
      </c>
      <c r="N80">
        <v>2</v>
      </c>
      <c r="O80">
        <v>3</v>
      </c>
      <c r="P80">
        <v>1753</v>
      </c>
      <c r="Q80">
        <v>18264</v>
      </c>
      <c r="R80">
        <v>1975</v>
      </c>
      <c r="S80">
        <f>2021-MasterDataSet_after_OutliersDEL[[#This Row],[YEAR BUILT]]</f>
        <v>46</v>
      </c>
      <c r="T80">
        <v>159</v>
      </c>
      <c r="U80">
        <v>966.91386195094128</v>
      </c>
      <c r="V80">
        <v>715</v>
      </c>
      <c r="W80">
        <v>34.057602299999999</v>
      </c>
      <c r="X80">
        <v>-118.3924573</v>
      </c>
      <c r="Y80">
        <v>6.5652598207687776</v>
      </c>
    </row>
    <row r="81" spans="1:25" x14ac:dyDescent="0.3">
      <c r="A81" s="1" t="s">
        <v>16</v>
      </c>
      <c r="B81" s="1">
        <v>0</v>
      </c>
      <c r="C81" s="1" t="s">
        <v>100</v>
      </c>
      <c r="D81" s="1" t="s">
        <v>22</v>
      </c>
      <c r="E81" s="1" t="str">
        <f>VLOOKUP(MasterDataSet_after_OutliersDEL[[#This Row],[CITY]],Region_Values,2,FALSE)</f>
        <v>West</v>
      </c>
      <c r="F81" s="1">
        <f>VLOOKUP(MasterDataSet_after_OutliersDEL[[#This Row],[Region]],Region_Dummy_Variables,2,FALSE)</f>
        <v>0</v>
      </c>
      <c r="G81" s="1">
        <f>VLOOKUP(MasterDataSet_after_OutliersDEL[[#This Row],[Region]],Region_Dummy_Variables,3,FALSE)</f>
        <v>0</v>
      </c>
      <c r="H81" s="1">
        <f>VLOOKUP(MasterDataSet_after_OutliersDEL[[#This Row],[Region]],Region_Dummy_Variables,4,FALSE)</f>
        <v>0</v>
      </c>
      <c r="I81" s="1">
        <f>VLOOKUP(MasterDataSet_after_OutliersDEL[[#This Row],[Region]],Region_Dummy_Variables,5,FALSE)</f>
        <v>0</v>
      </c>
      <c r="J81" s="1">
        <f>VLOOKUP(MasterDataSet_after_OutliersDEL[[#This Row],[Region]],Region_Dummy_Variables,6,FALSE)</f>
        <v>1</v>
      </c>
      <c r="K81" s="7" t="s">
        <v>19</v>
      </c>
      <c r="L81">
        <v>90212</v>
      </c>
      <c r="M81">
        <v>2980000</v>
      </c>
      <c r="N81">
        <v>3</v>
      </c>
      <c r="O81">
        <v>4</v>
      </c>
      <c r="P81">
        <v>3230</v>
      </c>
      <c r="Q81">
        <v>17850</v>
      </c>
      <c r="R81">
        <v>2006</v>
      </c>
      <c r="S81">
        <f>2021-MasterDataSet_after_OutliersDEL[[#This Row],[YEAR BUILT]]</f>
        <v>15</v>
      </c>
      <c r="T81">
        <v>56</v>
      </c>
      <c r="U81">
        <v>922.60061919504642</v>
      </c>
      <c r="V81">
        <v>1200</v>
      </c>
      <c r="W81">
        <v>34.053001399999999</v>
      </c>
      <c r="X81">
        <v>-118.40587789999999</v>
      </c>
      <c r="Y81">
        <v>5.7686676377776651</v>
      </c>
    </row>
    <row r="82" spans="1:25" x14ac:dyDescent="0.3">
      <c r="A82" s="1" t="s">
        <v>16</v>
      </c>
      <c r="B82" s="1">
        <v>0</v>
      </c>
      <c r="C82" s="1" t="s">
        <v>101</v>
      </c>
      <c r="D82" s="1" t="s">
        <v>22</v>
      </c>
      <c r="E82" s="1" t="str">
        <f>VLOOKUP(MasterDataSet_after_OutliersDEL[[#This Row],[CITY]],Region_Values,2,FALSE)</f>
        <v>West</v>
      </c>
      <c r="F82" s="1">
        <f>VLOOKUP(MasterDataSet_after_OutliersDEL[[#This Row],[Region]],Region_Dummy_Variables,2,FALSE)</f>
        <v>0</v>
      </c>
      <c r="G82" s="1">
        <f>VLOOKUP(MasterDataSet_after_OutliersDEL[[#This Row],[Region]],Region_Dummy_Variables,3,FALSE)</f>
        <v>0</v>
      </c>
      <c r="H82" s="1">
        <f>VLOOKUP(MasterDataSet_after_OutliersDEL[[#This Row],[Region]],Region_Dummy_Variables,4,FALSE)</f>
        <v>0</v>
      </c>
      <c r="I82" s="1">
        <f>VLOOKUP(MasterDataSet_after_OutliersDEL[[#This Row],[Region]],Region_Dummy_Variables,5,FALSE)</f>
        <v>0</v>
      </c>
      <c r="J82" s="1">
        <f>VLOOKUP(MasterDataSet_after_OutliersDEL[[#This Row],[Region]],Region_Dummy_Variables,6,FALSE)</f>
        <v>1</v>
      </c>
      <c r="K82" s="7" t="s">
        <v>19</v>
      </c>
      <c r="L82">
        <v>90212</v>
      </c>
      <c r="M82">
        <v>3395000</v>
      </c>
      <c r="N82">
        <v>7</v>
      </c>
      <c r="O82">
        <v>6.5</v>
      </c>
      <c r="P82">
        <v>4749</v>
      </c>
      <c r="Q82">
        <v>5499</v>
      </c>
      <c r="R82">
        <v>1937</v>
      </c>
      <c r="S82">
        <f>2021-MasterDataSet_after_OutliersDEL[[#This Row],[YEAR BUILT]]</f>
        <v>84</v>
      </c>
      <c r="T82">
        <v>40</v>
      </c>
      <c r="U82">
        <v>714.88734470414829</v>
      </c>
      <c r="V82">
        <v>507.5</v>
      </c>
      <c r="W82">
        <v>34.059410999999997</v>
      </c>
      <c r="X82">
        <v>-118.401653</v>
      </c>
      <c r="Y82">
        <v>6.2421605724792437</v>
      </c>
    </row>
    <row r="83" spans="1:25" x14ac:dyDescent="0.3">
      <c r="A83" s="1" t="s">
        <v>16</v>
      </c>
      <c r="B83" s="1">
        <v>0</v>
      </c>
      <c r="C83" s="1" t="s">
        <v>102</v>
      </c>
      <c r="D83" s="1" t="s">
        <v>22</v>
      </c>
      <c r="E83" s="1" t="str">
        <f>VLOOKUP(MasterDataSet_after_OutliersDEL[[#This Row],[CITY]],Region_Values,2,FALSE)</f>
        <v>West</v>
      </c>
      <c r="F83" s="1">
        <f>VLOOKUP(MasterDataSet_after_OutliersDEL[[#This Row],[Region]],Region_Dummy_Variables,2,FALSE)</f>
        <v>0</v>
      </c>
      <c r="G83" s="1">
        <f>VLOOKUP(MasterDataSet_after_OutliersDEL[[#This Row],[Region]],Region_Dummy_Variables,3,FALSE)</f>
        <v>0</v>
      </c>
      <c r="H83" s="1">
        <f>VLOOKUP(MasterDataSet_after_OutliersDEL[[#This Row],[Region]],Region_Dummy_Variables,4,FALSE)</f>
        <v>0</v>
      </c>
      <c r="I83" s="1">
        <f>VLOOKUP(MasterDataSet_after_OutliersDEL[[#This Row],[Region]],Region_Dummy_Variables,5,FALSE)</f>
        <v>0</v>
      </c>
      <c r="J83" s="1">
        <f>VLOOKUP(MasterDataSet_after_OutliersDEL[[#This Row],[Region]],Region_Dummy_Variables,6,FALSE)</f>
        <v>1</v>
      </c>
      <c r="K83" s="7" t="s">
        <v>19</v>
      </c>
      <c r="L83">
        <v>90212</v>
      </c>
      <c r="M83">
        <v>1750000</v>
      </c>
      <c r="N83">
        <v>2</v>
      </c>
      <c r="O83">
        <v>2</v>
      </c>
      <c r="P83">
        <v>1190</v>
      </c>
      <c r="Q83">
        <v>9376</v>
      </c>
      <c r="R83">
        <v>1954</v>
      </c>
      <c r="S83">
        <f>2021-MasterDataSet_after_OutliersDEL[[#This Row],[YEAR BUILT]]</f>
        <v>67</v>
      </c>
      <c r="T83">
        <v>1</v>
      </c>
      <c r="U83">
        <v>1470.5882352941176</v>
      </c>
      <c r="V83">
        <v>959</v>
      </c>
      <c r="W83">
        <v>34.065153799999997</v>
      </c>
      <c r="X83">
        <v>-118.4037592</v>
      </c>
      <c r="Y83">
        <v>6.4287206280695868</v>
      </c>
    </row>
    <row r="84" spans="1:25" x14ac:dyDescent="0.3">
      <c r="A84" s="1" t="s">
        <v>16</v>
      </c>
      <c r="B84" s="1">
        <v>0</v>
      </c>
      <c r="C84" s="1" t="s">
        <v>103</v>
      </c>
      <c r="D84" s="1" t="s">
        <v>22</v>
      </c>
      <c r="E84" s="1" t="str">
        <f>VLOOKUP(MasterDataSet_after_OutliersDEL[[#This Row],[CITY]],Region_Values,2,FALSE)</f>
        <v>West</v>
      </c>
      <c r="F84" s="1">
        <f>VLOOKUP(MasterDataSet_after_OutliersDEL[[#This Row],[Region]],Region_Dummy_Variables,2,FALSE)</f>
        <v>0</v>
      </c>
      <c r="G84" s="1">
        <f>VLOOKUP(MasterDataSet_after_OutliersDEL[[#This Row],[Region]],Region_Dummy_Variables,3,FALSE)</f>
        <v>0</v>
      </c>
      <c r="H84" s="1">
        <f>VLOOKUP(MasterDataSet_after_OutliersDEL[[#This Row],[Region]],Region_Dummy_Variables,4,FALSE)</f>
        <v>0</v>
      </c>
      <c r="I84" s="1">
        <f>VLOOKUP(MasterDataSet_after_OutliersDEL[[#This Row],[Region]],Region_Dummy_Variables,5,FALSE)</f>
        <v>0</v>
      </c>
      <c r="J84" s="1">
        <f>VLOOKUP(MasterDataSet_after_OutliersDEL[[#This Row],[Region]],Region_Dummy_Variables,6,FALSE)</f>
        <v>1</v>
      </c>
      <c r="K84" s="7" t="s">
        <v>19</v>
      </c>
      <c r="L84">
        <v>90212</v>
      </c>
      <c r="M84">
        <v>2395000</v>
      </c>
      <c r="N84">
        <v>2</v>
      </c>
      <c r="O84">
        <v>2</v>
      </c>
      <c r="P84">
        <v>1836</v>
      </c>
      <c r="Q84">
        <v>9376</v>
      </c>
      <c r="R84">
        <v>1954</v>
      </c>
      <c r="S84">
        <f>2021-MasterDataSet_after_OutliersDEL[[#This Row],[YEAR BUILT]]</f>
        <v>67</v>
      </c>
      <c r="T84">
        <v>10</v>
      </c>
      <c r="U84">
        <v>1304.4662309368191</v>
      </c>
      <c r="V84">
        <v>1118</v>
      </c>
      <c r="W84">
        <v>34.065153799999997</v>
      </c>
      <c r="X84">
        <v>-118.4037592</v>
      </c>
      <c r="Y84">
        <v>6.4287206280695868</v>
      </c>
    </row>
    <row r="85" spans="1:25" x14ac:dyDescent="0.3">
      <c r="A85" s="1" t="s">
        <v>16</v>
      </c>
      <c r="B85" s="1">
        <v>0</v>
      </c>
      <c r="C85" s="1" t="s">
        <v>104</v>
      </c>
      <c r="D85" s="1" t="s">
        <v>22</v>
      </c>
      <c r="E85" s="1" t="str">
        <f>VLOOKUP(MasterDataSet_after_OutliersDEL[[#This Row],[CITY]],Region_Values,2,FALSE)</f>
        <v>West</v>
      </c>
      <c r="F85" s="1">
        <f>VLOOKUP(MasterDataSet_after_OutliersDEL[[#This Row],[Region]],Region_Dummy_Variables,2,FALSE)</f>
        <v>0</v>
      </c>
      <c r="G85" s="1">
        <f>VLOOKUP(MasterDataSet_after_OutliersDEL[[#This Row],[Region]],Region_Dummy_Variables,3,FALSE)</f>
        <v>0</v>
      </c>
      <c r="H85" s="1">
        <f>VLOOKUP(MasterDataSet_after_OutliersDEL[[#This Row],[Region]],Region_Dummy_Variables,4,FALSE)</f>
        <v>0</v>
      </c>
      <c r="I85" s="1">
        <f>VLOOKUP(MasterDataSet_after_OutliersDEL[[#This Row],[Region]],Region_Dummy_Variables,5,FALSE)</f>
        <v>0</v>
      </c>
      <c r="J85" s="1">
        <f>VLOOKUP(MasterDataSet_after_OutliersDEL[[#This Row],[Region]],Region_Dummy_Variables,6,FALSE)</f>
        <v>1</v>
      </c>
      <c r="K85" s="7" t="s">
        <v>19</v>
      </c>
      <c r="L85">
        <v>90212</v>
      </c>
      <c r="M85">
        <v>1085000</v>
      </c>
      <c r="N85">
        <v>1</v>
      </c>
      <c r="O85">
        <v>1</v>
      </c>
      <c r="P85">
        <v>710</v>
      </c>
      <c r="Q85">
        <v>9376</v>
      </c>
      <c r="R85">
        <v>1954</v>
      </c>
      <c r="S85">
        <f>2021-MasterDataSet_after_OutliersDEL[[#This Row],[YEAR BUILT]]</f>
        <v>67</v>
      </c>
      <c r="T85">
        <v>57</v>
      </c>
      <c r="U85">
        <v>1528.1690140845071</v>
      </c>
      <c r="V85">
        <v>841</v>
      </c>
      <c r="W85">
        <v>34.065153799999997</v>
      </c>
      <c r="X85">
        <v>-118.4037592</v>
      </c>
      <c r="Y85">
        <v>6.4287206280695868</v>
      </c>
    </row>
    <row r="86" spans="1:25" x14ac:dyDescent="0.3">
      <c r="A86" s="1" t="s">
        <v>20</v>
      </c>
      <c r="B86" s="1">
        <v>1</v>
      </c>
      <c r="C86" s="1" t="s">
        <v>105</v>
      </c>
      <c r="D86" s="1" t="s">
        <v>106</v>
      </c>
      <c r="E86" s="1" t="str">
        <f>VLOOKUP(MasterDataSet_after_OutliersDEL[[#This Row],[CITY]],Region_Values,2,FALSE)</f>
        <v xml:space="preserve">San Fernando </v>
      </c>
      <c r="F86" s="1">
        <f>VLOOKUP(MasterDataSet_after_OutliersDEL[[#This Row],[Region]],Region_Dummy_Variables,2,FALSE)</f>
        <v>0</v>
      </c>
      <c r="G86" s="1">
        <f>VLOOKUP(MasterDataSet_after_OutliersDEL[[#This Row],[Region]],Region_Dummy_Variables,3,FALSE)</f>
        <v>1</v>
      </c>
      <c r="H86" s="1">
        <f>VLOOKUP(MasterDataSet_after_OutliersDEL[[#This Row],[Region]],Region_Dummy_Variables,4,FALSE)</f>
        <v>0</v>
      </c>
      <c r="I86" s="1">
        <f>VLOOKUP(MasterDataSet_after_OutliersDEL[[#This Row],[Region]],Region_Dummy_Variables,5,FALSE)</f>
        <v>0</v>
      </c>
      <c r="J86" s="1">
        <f>VLOOKUP(MasterDataSet_after_OutliersDEL[[#This Row],[Region]],Region_Dummy_Variables,6,FALSE)</f>
        <v>0</v>
      </c>
      <c r="K86" s="7" t="s">
        <v>19</v>
      </c>
      <c r="L86">
        <v>91501</v>
      </c>
      <c r="M86">
        <v>2100000</v>
      </c>
      <c r="N86">
        <v>4</v>
      </c>
      <c r="O86">
        <v>3.5</v>
      </c>
      <c r="P86">
        <v>3656</v>
      </c>
      <c r="Q86">
        <v>7958</v>
      </c>
      <c r="R86">
        <v>1991</v>
      </c>
      <c r="S86">
        <f>2021-MasterDataSet_after_OutliersDEL[[#This Row],[YEAR BUILT]]</f>
        <v>30</v>
      </c>
      <c r="T86">
        <v>32</v>
      </c>
      <c r="U86">
        <v>574.39824945295402</v>
      </c>
      <c r="W86">
        <v>34.187469299999997</v>
      </c>
      <c r="X86">
        <v>-118.28479710000001</v>
      </c>
      <c r="Y86">
        <v>17.257818429818226</v>
      </c>
    </row>
    <row r="87" spans="1:25" x14ac:dyDescent="0.3">
      <c r="A87" s="1" t="s">
        <v>20</v>
      </c>
      <c r="B87" s="1">
        <v>1</v>
      </c>
      <c r="C87" s="1" t="s">
        <v>107</v>
      </c>
      <c r="D87" s="1" t="s">
        <v>106</v>
      </c>
      <c r="E87" s="1" t="str">
        <f>VLOOKUP(MasterDataSet_after_OutliersDEL[[#This Row],[CITY]],Region_Values,2,FALSE)</f>
        <v xml:space="preserve">San Fernando </v>
      </c>
      <c r="F87" s="1">
        <f>VLOOKUP(MasterDataSet_after_OutliersDEL[[#This Row],[Region]],Region_Dummy_Variables,2,FALSE)</f>
        <v>0</v>
      </c>
      <c r="G87" s="1">
        <f>VLOOKUP(MasterDataSet_after_OutliersDEL[[#This Row],[Region]],Region_Dummy_Variables,3,FALSE)</f>
        <v>1</v>
      </c>
      <c r="H87" s="1">
        <f>VLOOKUP(MasterDataSet_after_OutliersDEL[[#This Row],[Region]],Region_Dummy_Variables,4,FALSE)</f>
        <v>0</v>
      </c>
      <c r="I87" s="1">
        <f>VLOOKUP(MasterDataSet_after_OutliersDEL[[#This Row],[Region]],Region_Dummy_Variables,5,FALSE)</f>
        <v>0</v>
      </c>
      <c r="J87" s="1">
        <f>VLOOKUP(MasterDataSet_after_OutliersDEL[[#This Row],[Region]],Region_Dummy_Variables,6,FALSE)</f>
        <v>0</v>
      </c>
      <c r="K87" s="7" t="s">
        <v>19</v>
      </c>
      <c r="L87">
        <v>91506</v>
      </c>
      <c r="M87">
        <v>1099000</v>
      </c>
      <c r="N87">
        <v>3</v>
      </c>
      <c r="O87">
        <v>2</v>
      </c>
      <c r="P87">
        <v>1447</v>
      </c>
      <c r="Q87">
        <v>6300</v>
      </c>
      <c r="R87">
        <v>1939</v>
      </c>
      <c r="S87">
        <f>2021-MasterDataSet_after_OutliersDEL[[#This Row],[YEAR BUILT]]</f>
        <v>82</v>
      </c>
      <c r="T87">
        <v>42</v>
      </c>
      <c r="U87">
        <v>759.50241879751206</v>
      </c>
      <c r="W87">
        <v>34.163145299999996</v>
      </c>
      <c r="X87">
        <v>-118.30726730000001</v>
      </c>
      <c r="Y87">
        <v>15.147369613245051</v>
      </c>
    </row>
    <row r="88" spans="1:25" x14ac:dyDescent="0.3">
      <c r="A88" s="1" t="s">
        <v>20</v>
      </c>
      <c r="B88" s="1">
        <v>1</v>
      </c>
      <c r="C88" s="1" t="s">
        <v>108</v>
      </c>
      <c r="D88" s="1" t="s">
        <v>109</v>
      </c>
      <c r="E88" s="1" t="str">
        <f>VLOOKUP(MasterDataSet_after_OutliersDEL[[#This Row],[CITY]],Region_Values,2,FALSE)</f>
        <v>West</v>
      </c>
      <c r="F88" s="1">
        <f>VLOOKUP(MasterDataSet_after_OutliersDEL[[#This Row],[Region]],Region_Dummy_Variables,2,FALSE)</f>
        <v>0</v>
      </c>
      <c r="G88" s="1">
        <f>VLOOKUP(MasterDataSet_after_OutliersDEL[[#This Row],[Region]],Region_Dummy_Variables,3,FALSE)</f>
        <v>0</v>
      </c>
      <c r="H88" s="1">
        <f>VLOOKUP(MasterDataSet_after_OutliersDEL[[#This Row],[Region]],Region_Dummy_Variables,4,FALSE)</f>
        <v>0</v>
      </c>
      <c r="I88" s="1">
        <f>VLOOKUP(MasterDataSet_after_OutliersDEL[[#This Row],[Region]],Region_Dummy_Variables,5,FALSE)</f>
        <v>0</v>
      </c>
      <c r="J88" s="1">
        <f>VLOOKUP(MasterDataSet_after_OutliersDEL[[#This Row],[Region]],Region_Dummy_Variables,6,FALSE)</f>
        <v>1</v>
      </c>
      <c r="K88" s="7" t="s">
        <v>19</v>
      </c>
      <c r="L88">
        <v>90066</v>
      </c>
      <c r="M88">
        <v>1595000</v>
      </c>
      <c r="N88">
        <v>4</v>
      </c>
      <c r="O88">
        <v>2</v>
      </c>
      <c r="P88">
        <v>1673</v>
      </c>
      <c r="Q88">
        <v>9709</v>
      </c>
      <c r="R88">
        <v>1950</v>
      </c>
      <c r="S88">
        <f>2021-MasterDataSet_after_OutliersDEL[[#This Row],[YEAR BUILT]]</f>
        <v>71</v>
      </c>
      <c r="T88">
        <v>52</v>
      </c>
      <c r="U88">
        <v>953.37716676628816</v>
      </c>
      <c r="W88">
        <v>33.997822999999997</v>
      </c>
      <c r="X88">
        <v>-118.4270125</v>
      </c>
      <c r="Y88">
        <v>3.191126399698784</v>
      </c>
    </row>
    <row r="89" spans="1:25" x14ac:dyDescent="0.3">
      <c r="A89" s="1" t="s">
        <v>20</v>
      </c>
      <c r="B89" s="1">
        <v>1</v>
      </c>
      <c r="C89" s="1" t="s">
        <v>110</v>
      </c>
      <c r="D89" s="1" t="s">
        <v>109</v>
      </c>
      <c r="E89" s="1" t="str">
        <f>VLOOKUP(MasterDataSet_after_OutliersDEL[[#This Row],[CITY]],Region_Values,2,FALSE)</f>
        <v>West</v>
      </c>
      <c r="F89" s="1">
        <f>VLOOKUP(MasterDataSet_after_OutliersDEL[[#This Row],[Region]],Region_Dummy_Variables,2,FALSE)</f>
        <v>0</v>
      </c>
      <c r="G89" s="1">
        <f>VLOOKUP(MasterDataSet_after_OutliersDEL[[#This Row],[Region]],Region_Dummy_Variables,3,FALSE)</f>
        <v>0</v>
      </c>
      <c r="H89" s="1">
        <f>VLOOKUP(MasterDataSet_after_OutliersDEL[[#This Row],[Region]],Region_Dummy_Variables,4,FALSE)</f>
        <v>0</v>
      </c>
      <c r="I89" s="1">
        <f>VLOOKUP(MasterDataSet_after_OutliersDEL[[#This Row],[Region]],Region_Dummy_Variables,5,FALSE)</f>
        <v>0</v>
      </c>
      <c r="J89" s="1">
        <f>VLOOKUP(MasterDataSet_after_OutliersDEL[[#This Row],[Region]],Region_Dummy_Variables,6,FALSE)</f>
        <v>1</v>
      </c>
      <c r="K89" s="7" t="s">
        <v>19</v>
      </c>
      <c r="L89">
        <v>90066</v>
      </c>
      <c r="M89">
        <v>1650000</v>
      </c>
      <c r="N89">
        <v>3</v>
      </c>
      <c r="O89">
        <v>2</v>
      </c>
      <c r="P89">
        <v>1244</v>
      </c>
      <c r="Q89">
        <v>5755</v>
      </c>
      <c r="R89">
        <v>1948</v>
      </c>
      <c r="S89">
        <f>2021-MasterDataSet_after_OutliersDEL[[#This Row],[YEAR BUILT]]</f>
        <v>73</v>
      </c>
      <c r="T89">
        <v>2</v>
      </c>
      <c r="U89">
        <v>1326.3665594855306</v>
      </c>
      <c r="W89">
        <v>34.009284700000002</v>
      </c>
      <c r="X89">
        <v>-118.420258</v>
      </c>
      <c r="Y89">
        <v>3.6466976026271771</v>
      </c>
    </row>
    <row r="90" spans="1:25" x14ac:dyDescent="0.3">
      <c r="A90" s="1" t="s">
        <v>20</v>
      </c>
      <c r="B90" s="1">
        <v>1</v>
      </c>
      <c r="C90" s="1" t="s">
        <v>111</v>
      </c>
      <c r="D90" s="1" t="s">
        <v>109</v>
      </c>
      <c r="E90" s="1" t="str">
        <f>VLOOKUP(MasterDataSet_after_OutliersDEL[[#This Row],[CITY]],Region_Values,2,FALSE)</f>
        <v>West</v>
      </c>
      <c r="F90" s="1">
        <f>VLOOKUP(MasterDataSet_after_OutliersDEL[[#This Row],[Region]],Region_Dummy_Variables,2,FALSE)</f>
        <v>0</v>
      </c>
      <c r="G90" s="1">
        <f>VLOOKUP(MasterDataSet_after_OutliersDEL[[#This Row],[Region]],Region_Dummy_Variables,3,FALSE)</f>
        <v>0</v>
      </c>
      <c r="H90" s="1">
        <f>VLOOKUP(MasterDataSet_after_OutliersDEL[[#This Row],[Region]],Region_Dummy_Variables,4,FALSE)</f>
        <v>0</v>
      </c>
      <c r="I90" s="1">
        <f>VLOOKUP(MasterDataSet_after_OutliersDEL[[#This Row],[Region]],Region_Dummy_Variables,5,FALSE)</f>
        <v>0</v>
      </c>
      <c r="J90" s="1">
        <f>VLOOKUP(MasterDataSet_after_OutliersDEL[[#This Row],[Region]],Region_Dummy_Variables,6,FALSE)</f>
        <v>1</v>
      </c>
      <c r="K90" s="7" t="s">
        <v>19</v>
      </c>
      <c r="L90">
        <v>90066</v>
      </c>
      <c r="M90">
        <v>1195000</v>
      </c>
      <c r="N90">
        <v>2</v>
      </c>
      <c r="O90">
        <v>2</v>
      </c>
      <c r="P90">
        <v>1170</v>
      </c>
      <c r="Q90">
        <v>5503</v>
      </c>
      <c r="R90">
        <v>1952</v>
      </c>
      <c r="S90">
        <f>2021-MasterDataSet_after_OutliersDEL[[#This Row],[YEAR BUILT]]</f>
        <v>69</v>
      </c>
      <c r="T90">
        <v>9</v>
      </c>
      <c r="U90">
        <v>1021.3675213675214</v>
      </c>
      <c r="W90">
        <v>34.006372300000002</v>
      </c>
      <c r="X90">
        <v>-118.4156029</v>
      </c>
      <c r="Y90">
        <v>3.8771126915764818</v>
      </c>
    </row>
    <row r="91" spans="1:25" x14ac:dyDescent="0.3">
      <c r="A91" s="1" t="s">
        <v>20</v>
      </c>
      <c r="B91" s="1">
        <v>1</v>
      </c>
      <c r="C91" s="1" t="s">
        <v>112</v>
      </c>
      <c r="D91" s="1" t="s">
        <v>109</v>
      </c>
      <c r="E91" s="1" t="str">
        <f>VLOOKUP(MasterDataSet_after_OutliersDEL[[#This Row],[CITY]],Region_Values,2,FALSE)</f>
        <v>West</v>
      </c>
      <c r="F91" s="1">
        <f>VLOOKUP(MasterDataSet_after_OutliersDEL[[#This Row],[Region]],Region_Dummy_Variables,2,FALSE)</f>
        <v>0</v>
      </c>
      <c r="G91" s="1">
        <f>VLOOKUP(MasterDataSet_after_OutliersDEL[[#This Row],[Region]],Region_Dummy_Variables,3,FALSE)</f>
        <v>0</v>
      </c>
      <c r="H91" s="1">
        <f>VLOOKUP(MasterDataSet_after_OutliersDEL[[#This Row],[Region]],Region_Dummy_Variables,4,FALSE)</f>
        <v>0</v>
      </c>
      <c r="I91" s="1">
        <f>VLOOKUP(MasterDataSet_after_OutliersDEL[[#This Row],[Region]],Region_Dummy_Variables,5,FALSE)</f>
        <v>0</v>
      </c>
      <c r="J91" s="1">
        <f>VLOOKUP(MasterDataSet_after_OutliersDEL[[#This Row],[Region]],Region_Dummy_Variables,6,FALSE)</f>
        <v>1</v>
      </c>
      <c r="K91" s="7" t="s">
        <v>19</v>
      </c>
      <c r="L91">
        <v>90230</v>
      </c>
      <c r="M91">
        <v>1750000</v>
      </c>
      <c r="N91">
        <v>4</v>
      </c>
      <c r="O91">
        <v>3</v>
      </c>
      <c r="P91">
        <v>2161</v>
      </c>
      <c r="Q91">
        <v>4991</v>
      </c>
      <c r="R91">
        <v>1951</v>
      </c>
      <c r="S91">
        <f>2021-MasterDataSet_after_OutliersDEL[[#This Row],[YEAR BUILT]]</f>
        <v>70</v>
      </c>
      <c r="T91">
        <v>7</v>
      </c>
      <c r="U91">
        <v>809.81027302174914</v>
      </c>
      <c r="W91">
        <v>33.997059200000002</v>
      </c>
      <c r="X91">
        <v>-118.39234829999999</v>
      </c>
      <c r="Y91">
        <v>4.4546664910964573</v>
      </c>
    </row>
    <row r="92" spans="1:25" x14ac:dyDescent="0.3">
      <c r="A92" s="1" t="s">
        <v>20</v>
      </c>
      <c r="B92" s="1">
        <v>1</v>
      </c>
      <c r="C92" s="1" t="s">
        <v>113</v>
      </c>
      <c r="D92" s="1" t="s">
        <v>109</v>
      </c>
      <c r="E92" s="1" t="str">
        <f>VLOOKUP(MasterDataSet_after_OutliersDEL[[#This Row],[CITY]],Region_Values,2,FALSE)</f>
        <v>West</v>
      </c>
      <c r="F92" s="1">
        <f>VLOOKUP(MasterDataSet_after_OutliersDEL[[#This Row],[Region]],Region_Dummy_Variables,2,FALSE)</f>
        <v>0</v>
      </c>
      <c r="G92" s="1">
        <f>VLOOKUP(MasterDataSet_after_OutliersDEL[[#This Row],[Region]],Region_Dummy_Variables,3,FALSE)</f>
        <v>0</v>
      </c>
      <c r="H92" s="1">
        <f>VLOOKUP(MasterDataSet_after_OutliersDEL[[#This Row],[Region]],Region_Dummy_Variables,4,FALSE)</f>
        <v>0</v>
      </c>
      <c r="I92" s="1">
        <f>VLOOKUP(MasterDataSet_after_OutliersDEL[[#This Row],[Region]],Region_Dummy_Variables,5,FALSE)</f>
        <v>0</v>
      </c>
      <c r="J92" s="1">
        <f>VLOOKUP(MasterDataSet_after_OutliersDEL[[#This Row],[Region]],Region_Dummy_Variables,6,FALSE)</f>
        <v>1</v>
      </c>
      <c r="K92" s="7" t="s">
        <v>19</v>
      </c>
      <c r="L92">
        <v>90230</v>
      </c>
      <c r="M92">
        <v>1599900</v>
      </c>
      <c r="N92">
        <v>4</v>
      </c>
      <c r="O92">
        <v>2</v>
      </c>
      <c r="P92">
        <v>1445</v>
      </c>
      <c r="Q92">
        <v>4865</v>
      </c>
      <c r="R92">
        <v>1940</v>
      </c>
      <c r="S92">
        <f>2021-MasterDataSet_after_OutliersDEL[[#This Row],[YEAR BUILT]]</f>
        <v>81</v>
      </c>
      <c r="T92">
        <v>31</v>
      </c>
      <c r="U92">
        <v>1107.1972318339101</v>
      </c>
      <c r="W92">
        <v>34.007170899999998</v>
      </c>
      <c r="X92">
        <v>-118.4033256</v>
      </c>
      <c r="Y92">
        <v>4.5816766694481252</v>
      </c>
    </row>
    <row r="93" spans="1:25" x14ac:dyDescent="0.3">
      <c r="A93" s="1" t="s">
        <v>20</v>
      </c>
      <c r="B93" s="1">
        <v>1</v>
      </c>
      <c r="C93" s="1" t="s">
        <v>114</v>
      </c>
      <c r="D93" s="1" t="s">
        <v>109</v>
      </c>
      <c r="E93" s="1" t="str">
        <f>VLOOKUP(MasterDataSet_after_OutliersDEL[[#This Row],[CITY]],Region_Values,2,FALSE)</f>
        <v>West</v>
      </c>
      <c r="F93" s="1">
        <f>VLOOKUP(MasterDataSet_after_OutliersDEL[[#This Row],[Region]],Region_Dummy_Variables,2,FALSE)</f>
        <v>0</v>
      </c>
      <c r="G93" s="1">
        <f>VLOOKUP(MasterDataSet_after_OutliersDEL[[#This Row],[Region]],Region_Dummy_Variables,3,FALSE)</f>
        <v>0</v>
      </c>
      <c r="H93" s="1">
        <f>VLOOKUP(MasterDataSet_after_OutliersDEL[[#This Row],[Region]],Region_Dummy_Variables,4,FALSE)</f>
        <v>0</v>
      </c>
      <c r="I93" s="1">
        <f>VLOOKUP(MasterDataSet_after_OutliersDEL[[#This Row],[Region]],Region_Dummy_Variables,5,FALSE)</f>
        <v>0</v>
      </c>
      <c r="J93" s="1">
        <f>VLOOKUP(MasterDataSet_after_OutliersDEL[[#This Row],[Region]],Region_Dummy_Variables,6,FALSE)</f>
        <v>1</v>
      </c>
      <c r="K93" s="7" t="s">
        <v>19</v>
      </c>
      <c r="L93">
        <v>90230</v>
      </c>
      <c r="M93">
        <v>1999999</v>
      </c>
      <c r="N93">
        <v>4</v>
      </c>
      <c r="O93">
        <v>3</v>
      </c>
      <c r="P93">
        <v>2678</v>
      </c>
      <c r="Q93">
        <v>5995</v>
      </c>
      <c r="R93">
        <v>1950</v>
      </c>
      <c r="S93">
        <f>2021-MasterDataSet_after_OutliersDEL[[#This Row],[YEAR BUILT]]</f>
        <v>71</v>
      </c>
      <c r="T93">
        <v>18</v>
      </c>
      <c r="U93">
        <v>746.82561613144139</v>
      </c>
      <c r="W93">
        <v>34.000119599999998</v>
      </c>
      <c r="X93">
        <v>-118.39634220000001</v>
      </c>
      <c r="Y93">
        <v>4.4677214800637781</v>
      </c>
    </row>
    <row r="94" spans="1:25" x14ac:dyDescent="0.3">
      <c r="A94" s="1" t="s">
        <v>20</v>
      </c>
      <c r="B94" s="1">
        <v>1</v>
      </c>
      <c r="C94" s="1" t="s">
        <v>115</v>
      </c>
      <c r="D94" s="1" t="s">
        <v>109</v>
      </c>
      <c r="E94" s="1" t="str">
        <f>VLOOKUP(MasterDataSet_after_OutliersDEL[[#This Row],[CITY]],Region_Values,2,FALSE)</f>
        <v>West</v>
      </c>
      <c r="F94" s="1">
        <f>VLOOKUP(MasterDataSet_after_OutliersDEL[[#This Row],[Region]],Region_Dummy_Variables,2,FALSE)</f>
        <v>0</v>
      </c>
      <c r="G94" s="1">
        <f>VLOOKUP(MasterDataSet_after_OutliersDEL[[#This Row],[Region]],Region_Dummy_Variables,3,FALSE)</f>
        <v>0</v>
      </c>
      <c r="H94" s="1">
        <f>VLOOKUP(MasterDataSet_after_OutliersDEL[[#This Row],[Region]],Region_Dummy_Variables,4,FALSE)</f>
        <v>0</v>
      </c>
      <c r="I94" s="1">
        <f>VLOOKUP(MasterDataSet_after_OutliersDEL[[#This Row],[Region]],Region_Dummy_Variables,5,FALSE)</f>
        <v>0</v>
      </c>
      <c r="J94" s="1">
        <f>VLOOKUP(MasterDataSet_after_OutliersDEL[[#This Row],[Region]],Region_Dummy_Variables,6,FALSE)</f>
        <v>1</v>
      </c>
      <c r="K94" s="7" t="s">
        <v>19</v>
      </c>
      <c r="L94">
        <v>90230</v>
      </c>
      <c r="M94">
        <v>1259000</v>
      </c>
      <c r="N94">
        <v>3</v>
      </c>
      <c r="O94">
        <v>1</v>
      </c>
      <c r="P94">
        <v>1066</v>
      </c>
      <c r="Q94">
        <v>5446</v>
      </c>
      <c r="R94">
        <v>1950</v>
      </c>
      <c r="S94">
        <f>2021-MasterDataSet_after_OutliersDEL[[#This Row],[YEAR BUILT]]</f>
        <v>71</v>
      </c>
      <c r="T94">
        <v>39</v>
      </c>
      <c r="U94">
        <v>1181.0506566604129</v>
      </c>
      <c r="W94">
        <v>33.994877799999998</v>
      </c>
      <c r="X94">
        <v>-118.3973007</v>
      </c>
      <c r="Y94">
        <v>4.1535654238442099</v>
      </c>
    </row>
    <row r="95" spans="1:25" x14ac:dyDescent="0.3">
      <c r="A95" s="1" t="s">
        <v>20</v>
      </c>
      <c r="B95" s="1">
        <v>1</v>
      </c>
      <c r="C95" s="1" t="s">
        <v>116</v>
      </c>
      <c r="D95" s="1" t="s">
        <v>109</v>
      </c>
      <c r="E95" s="1" t="str">
        <f>VLOOKUP(MasterDataSet_after_OutliersDEL[[#This Row],[CITY]],Region_Values,2,FALSE)</f>
        <v>West</v>
      </c>
      <c r="F95" s="1">
        <f>VLOOKUP(MasterDataSet_after_OutliersDEL[[#This Row],[Region]],Region_Dummy_Variables,2,FALSE)</f>
        <v>0</v>
      </c>
      <c r="G95" s="1">
        <f>VLOOKUP(MasterDataSet_after_OutliersDEL[[#This Row],[Region]],Region_Dummy_Variables,3,FALSE)</f>
        <v>0</v>
      </c>
      <c r="H95" s="1">
        <f>VLOOKUP(MasterDataSet_after_OutliersDEL[[#This Row],[Region]],Region_Dummy_Variables,4,FALSE)</f>
        <v>0</v>
      </c>
      <c r="I95" s="1">
        <f>VLOOKUP(MasterDataSet_after_OutliersDEL[[#This Row],[Region]],Region_Dummy_Variables,5,FALSE)</f>
        <v>0</v>
      </c>
      <c r="J95" s="1">
        <f>VLOOKUP(MasterDataSet_after_OutliersDEL[[#This Row],[Region]],Region_Dummy_Variables,6,FALSE)</f>
        <v>1</v>
      </c>
      <c r="K95" s="7" t="s">
        <v>19</v>
      </c>
      <c r="L95">
        <v>90230</v>
      </c>
      <c r="M95">
        <v>1749000</v>
      </c>
      <c r="N95">
        <v>3</v>
      </c>
      <c r="O95">
        <v>2.5</v>
      </c>
      <c r="P95">
        <v>1933</v>
      </c>
      <c r="Q95">
        <v>5005</v>
      </c>
      <c r="R95">
        <v>1949</v>
      </c>
      <c r="S95">
        <f>2021-MasterDataSet_after_OutliersDEL[[#This Row],[YEAR BUILT]]</f>
        <v>72</v>
      </c>
      <c r="T95">
        <v>14</v>
      </c>
      <c r="U95">
        <v>904.81117434040357</v>
      </c>
      <c r="W95">
        <v>33.999018314811018</v>
      </c>
      <c r="X95">
        <v>-118.40862</v>
      </c>
      <c r="Y95">
        <v>4.0036243705998009</v>
      </c>
    </row>
    <row r="96" spans="1:25" x14ac:dyDescent="0.3">
      <c r="A96" s="1" t="s">
        <v>20</v>
      </c>
      <c r="B96" s="1">
        <v>1</v>
      </c>
      <c r="C96" s="1" t="s">
        <v>117</v>
      </c>
      <c r="D96" s="1" t="s">
        <v>109</v>
      </c>
      <c r="E96" s="1" t="str">
        <f>VLOOKUP(MasterDataSet_after_OutliersDEL[[#This Row],[CITY]],Region_Values,2,FALSE)</f>
        <v>West</v>
      </c>
      <c r="F96" s="1">
        <f>VLOOKUP(MasterDataSet_after_OutliersDEL[[#This Row],[Region]],Region_Dummy_Variables,2,FALSE)</f>
        <v>0</v>
      </c>
      <c r="G96" s="1">
        <f>VLOOKUP(MasterDataSet_after_OutliersDEL[[#This Row],[Region]],Region_Dummy_Variables,3,FALSE)</f>
        <v>0</v>
      </c>
      <c r="H96" s="1">
        <f>VLOOKUP(MasterDataSet_after_OutliersDEL[[#This Row],[Region]],Region_Dummy_Variables,4,FALSE)</f>
        <v>0</v>
      </c>
      <c r="I96" s="1">
        <f>VLOOKUP(MasterDataSet_after_OutliersDEL[[#This Row],[Region]],Region_Dummy_Variables,5,FALSE)</f>
        <v>0</v>
      </c>
      <c r="J96" s="1">
        <f>VLOOKUP(MasterDataSet_after_OutliersDEL[[#This Row],[Region]],Region_Dummy_Variables,6,FALSE)</f>
        <v>1</v>
      </c>
      <c r="K96" s="7" t="s">
        <v>19</v>
      </c>
      <c r="L96">
        <v>90230</v>
      </c>
      <c r="M96">
        <v>1500000</v>
      </c>
      <c r="N96">
        <v>3</v>
      </c>
      <c r="O96">
        <v>2.5</v>
      </c>
      <c r="P96">
        <v>1914</v>
      </c>
      <c r="Q96">
        <v>1044</v>
      </c>
      <c r="R96">
        <v>2017</v>
      </c>
      <c r="S96">
        <f>2021-MasterDataSet_after_OutliersDEL[[#This Row],[YEAR BUILT]]</f>
        <v>4</v>
      </c>
      <c r="T96">
        <v>11</v>
      </c>
      <c r="U96">
        <v>783.69905956112848</v>
      </c>
      <c r="W96">
        <v>33.989259500000003</v>
      </c>
      <c r="X96">
        <v>-118.4108002</v>
      </c>
      <c r="Y96">
        <v>3.3703733856029476</v>
      </c>
    </row>
    <row r="97" spans="1:25" x14ac:dyDescent="0.3">
      <c r="A97" s="1" t="s">
        <v>20</v>
      </c>
      <c r="B97" s="1">
        <v>1</v>
      </c>
      <c r="C97" s="1" t="s">
        <v>118</v>
      </c>
      <c r="D97" s="1" t="s">
        <v>109</v>
      </c>
      <c r="E97" s="1" t="str">
        <f>VLOOKUP(MasterDataSet_after_OutliersDEL[[#This Row],[CITY]],Region_Values,2,FALSE)</f>
        <v>West</v>
      </c>
      <c r="F97" s="1">
        <f>VLOOKUP(MasterDataSet_after_OutliersDEL[[#This Row],[Region]],Region_Dummy_Variables,2,FALSE)</f>
        <v>0</v>
      </c>
      <c r="G97" s="1">
        <f>VLOOKUP(MasterDataSet_after_OutliersDEL[[#This Row],[Region]],Region_Dummy_Variables,3,FALSE)</f>
        <v>0</v>
      </c>
      <c r="H97" s="1">
        <f>VLOOKUP(MasterDataSet_after_OutliersDEL[[#This Row],[Region]],Region_Dummy_Variables,4,FALSE)</f>
        <v>0</v>
      </c>
      <c r="I97" s="1">
        <f>VLOOKUP(MasterDataSet_after_OutliersDEL[[#This Row],[Region]],Region_Dummy_Variables,5,FALSE)</f>
        <v>0</v>
      </c>
      <c r="J97" s="1">
        <f>VLOOKUP(MasterDataSet_after_OutliersDEL[[#This Row],[Region]],Region_Dummy_Variables,6,FALSE)</f>
        <v>1</v>
      </c>
      <c r="K97" s="7" t="s">
        <v>19</v>
      </c>
      <c r="L97">
        <v>90230</v>
      </c>
      <c r="M97">
        <v>1495000</v>
      </c>
      <c r="N97">
        <v>5</v>
      </c>
      <c r="O97">
        <v>2</v>
      </c>
      <c r="P97">
        <v>1728.5</v>
      </c>
      <c r="Q97">
        <v>4587</v>
      </c>
      <c r="R97">
        <v>1951</v>
      </c>
      <c r="S97">
        <f>2021-MasterDataSet_after_OutliersDEL[[#This Row],[YEAR BUILT]]</f>
        <v>70</v>
      </c>
      <c r="T97">
        <v>7</v>
      </c>
      <c r="U97">
        <v>864.91177321376915</v>
      </c>
      <c r="W97">
        <v>33.990815900000001</v>
      </c>
      <c r="X97">
        <v>-118.4135035</v>
      </c>
      <c r="Y97">
        <v>3.3742309855010291</v>
      </c>
    </row>
    <row r="98" spans="1:25" x14ac:dyDescent="0.3">
      <c r="A98" s="1" t="s">
        <v>20</v>
      </c>
      <c r="B98" s="1">
        <v>1</v>
      </c>
      <c r="C98" s="1" t="s">
        <v>119</v>
      </c>
      <c r="D98" s="1" t="s">
        <v>109</v>
      </c>
      <c r="E98" s="1" t="str">
        <f>VLOOKUP(MasterDataSet_after_OutliersDEL[[#This Row],[CITY]],Region_Values,2,FALSE)</f>
        <v>West</v>
      </c>
      <c r="F98" s="1">
        <f>VLOOKUP(MasterDataSet_after_OutliersDEL[[#This Row],[Region]],Region_Dummy_Variables,2,FALSE)</f>
        <v>0</v>
      </c>
      <c r="G98" s="1">
        <f>VLOOKUP(MasterDataSet_after_OutliersDEL[[#This Row],[Region]],Region_Dummy_Variables,3,FALSE)</f>
        <v>0</v>
      </c>
      <c r="H98" s="1">
        <f>VLOOKUP(MasterDataSet_after_OutliersDEL[[#This Row],[Region]],Region_Dummy_Variables,4,FALSE)</f>
        <v>0</v>
      </c>
      <c r="I98" s="1">
        <f>VLOOKUP(MasterDataSet_after_OutliersDEL[[#This Row],[Region]],Region_Dummy_Variables,5,FALSE)</f>
        <v>0</v>
      </c>
      <c r="J98" s="1">
        <f>VLOOKUP(MasterDataSet_after_OutliersDEL[[#This Row],[Region]],Region_Dummy_Variables,6,FALSE)</f>
        <v>1</v>
      </c>
      <c r="K98" s="7" t="s">
        <v>19</v>
      </c>
      <c r="L98">
        <v>90230</v>
      </c>
      <c r="M98">
        <v>1495000</v>
      </c>
      <c r="N98">
        <v>5</v>
      </c>
      <c r="O98">
        <v>2</v>
      </c>
      <c r="P98">
        <v>1728.5</v>
      </c>
      <c r="Q98">
        <v>4587</v>
      </c>
      <c r="R98">
        <v>1951</v>
      </c>
      <c r="S98">
        <f>2021-MasterDataSet_after_OutliersDEL[[#This Row],[YEAR BUILT]]</f>
        <v>70</v>
      </c>
      <c r="T98">
        <v>7</v>
      </c>
      <c r="U98">
        <v>864.91177321376915</v>
      </c>
      <c r="W98">
        <v>33.990815900000001</v>
      </c>
      <c r="X98">
        <v>-118.4135035</v>
      </c>
      <c r="Y98">
        <v>3.3742309855010291</v>
      </c>
    </row>
    <row r="99" spans="1:25" x14ac:dyDescent="0.3">
      <c r="A99" s="1" t="s">
        <v>20</v>
      </c>
      <c r="B99" s="1">
        <v>1</v>
      </c>
      <c r="C99" s="1" t="s">
        <v>120</v>
      </c>
      <c r="D99" s="1" t="s">
        <v>109</v>
      </c>
      <c r="E99" s="1" t="str">
        <f>VLOOKUP(MasterDataSet_after_OutliersDEL[[#This Row],[CITY]],Region_Values,2,FALSE)</f>
        <v>West</v>
      </c>
      <c r="F99" s="1">
        <f>VLOOKUP(MasterDataSet_after_OutliersDEL[[#This Row],[Region]],Region_Dummy_Variables,2,FALSE)</f>
        <v>0</v>
      </c>
      <c r="G99" s="1">
        <f>VLOOKUP(MasterDataSet_after_OutliersDEL[[#This Row],[Region]],Region_Dummy_Variables,3,FALSE)</f>
        <v>0</v>
      </c>
      <c r="H99" s="1">
        <f>VLOOKUP(MasterDataSet_after_OutliersDEL[[#This Row],[Region]],Region_Dummy_Variables,4,FALSE)</f>
        <v>0</v>
      </c>
      <c r="I99" s="1">
        <f>VLOOKUP(MasterDataSet_after_OutliersDEL[[#This Row],[Region]],Region_Dummy_Variables,5,FALSE)</f>
        <v>0</v>
      </c>
      <c r="J99" s="1">
        <f>VLOOKUP(MasterDataSet_after_OutliersDEL[[#This Row],[Region]],Region_Dummy_Variables,6,FALSE)</f>
        <v>1</v>
      </c>
      <c r="K99" s="7" t="s">
        <v>19</v>
      </c>
      <c r="L99">
        <v>90230</v>
      </c>
      <c r="M99">
        <v>1398000</v>
      </c>
      <c r="N99">
        <v>2</v>
      </c>
      <c r="O99">
        <v>2</v>
      </c>
      <c r="P99">
        <v>1482</v>
      </c>
      <c r="Q99">
        <v>2501</v>
      </c>
      <c r="R99">
        <v>1950</v>
      </c>
      <c r="S99">
        <f>2021-MasterDataSet_after_OutliersDEL[[#This Row],[YEAR BUILT]]</f>
        <v>71</v>
      </c>
      <c r="T99">
        <v>17</v>
      </c>
      <c r="U99">
        <v>943.31983805668017</v>
      </c>
      <c r="W99">
        <v>33.989425599999997</v>
      </c>
      <c r="X99">
        <v>-118.4132639</v>
      </c>
      <c r="Y99">
        <v>3.300630610830638</v>
      </c>
    </row>
    <row r="100" spans="1:25" x14ac:dyDescent="0.3">
      <c r="A100" s="1" t="s">
        <v>20</v>
      </c>
      <c r="B100" s="1">
        <v>1</v>
      </c>
      <c r="C100" s="1" t="s">
        <v>121</v>
      </c>
      <c r="D100" s="1" t="s">
        <v>109</v>
      </c>
      <c r="E100" s="1" t="str">
        <f>VLOOKUP(MasterDataSet_after_OutliersDEL[[#This Row],[CITY]],Region_Values,2,FALSE)</f>
        <v>West</v>
      </c>
      <c r="F100" s="1">
        <f>VLOOKUP(MasterDataSet_after_OutliersDEL[[#This Row],[Region]],Region_Dummy_Variables,2,FALSE)</f>
        <v>0</v>
      </c>
      <c r="G100" s="1">
        <f>VLOOKUP(MasterDataSet_after_OutliersDEL[[#This Row],[Region]],Region_Dummy_Variables,3,FALSE)</f>
        <v>0</v>
      </c>
      <c r="H100" s="1">
        <f>VLOOKUP(MasterDataSet_after_OutliersDEL[[#This Row],[Region]],Region_Dummy_Variables,4,FALSE)</f>
        <v>0</v>
      </c>
      <c r="I100" s="1">
        <f>VLOOKUP(MasterDataSet_after_OutliersDEL[[#This Row],[Region]],Region_Dummy_Variables,5,FALSE)</f>
        <v>0</v>
      </c>
      <c r="J100" s="1">
        <f>VLOOKUP(MasterDataSet_after_OutliersDEL[[#This Row],[Region]],Region_Dummy_Variables,6,FALSE)</f>
        <v>1</v>
      </c>
      <c r="K100" s="7" t="s">
        <v>19</v>
      </c>
      <c r="L100">
        <v>90230</v>
      </c>
      <c r="M100">
        <v>1299900</v>
      </c>
      <c r="N100">
        <v>3</v>
      </c>
      <c r="O100">
        <v>2</v>
      </c>
      <c r="P100">
        <v>1142</v>
      </c>
      <c r="Q100">
        <v>4962</v>
      </c>
      <c r="R100">
        <v>1947</v>
      </c>
      <c r="S100">
        <f>2021-MasterDataSet_after_OutliersDEL[[#This Row],[YEAR BUILT]]</f>
        <v>74</v>
      </c>
      <c r="T100">
        <v>31</v>
      </c>
      <c r="U100">
        <v>1138.2661996497372</v>
      </c>
      <c r="W100">
        <v>33.999578900000003</v>
      </c>
      <c r="X100">
        <v>-118.4046254</v>
      </c>
      <c r="Y100">
        <v>4.1587193202436685</v>
      </c>
    </row>
    <row r="101" spans="1:25" x14ac:dyDescent="0.3">
      <c r="A101" s="1" t="s">
        <v>20</v>
      </c>
      <c r="B101" s="1">
        <v>1</v>
      </c>
      <c r="C101" s="1" t="s">
        <v>122</v>
      </c>
      <c r="D101" s="1" t="s">
        <v>109</v>
      </c>
      <c r="E101" s="1" t="str">
        <f>VLOOKUP(MasterDataSet_after_OutliersDEL[[#This Row],[CITY]],Region_Values,2,FALSE)</f>
        <v>West</v>
      </c>
      <c r="F101" s="1">
        <f>VLOOKUP(MasterDataSet_after_OutliersDEL[[#This Row],[Region]],Region_Dummy_Variables,2,FALSE)</f>
        <v>0</v>
      </c>
      <c r="G101" s="1">
        <f>VLOOKUP(MasterDataSet_after_OutliersDEL[[#This Row],[Region]],Region_Dummy_Variables,3,FALSE)</f>
        <v>0</v>
      </c>
      <c r="H101" s="1">
        <f>VLOOKUP(MasterDataSet_after_OutliersDEL[[#This Row],[Region]],Region_Dummy_Variables,4,FALSE)</f>
        <v>0</v>
      </c>
      <c r="I101" s="1">
        <f>VLOOKUP(MasterDataSet_after_OutliersDEL[[#This Row],[Region]],Region_Dummy_Variables,5,FALSE)</f>
        <v>0</v>
      </c>
      <c r="J101" s="1">
        <f>VLOOKUP(MasterDataSet_after_OutliersDEL[[#This Row],[Region]],Region_Dummy_Variables,6,FALSE)</f>
        <v>1</v>
      </c>
      <c r="K101" s="7" t="s">
        <v>19</v>
      </c>
      <c r="L101">
        <v>90230</v>
      </c>
      <c r="M101">
        <v>1499000</v>
      </c>
      <c r="N101">
        <v>3</v>
      </c>
      <c r="O101">
        <v>2.5</v>
      </c>
      <c r="P101">
        <v>1971</v>
      </c>
      <c r="Q101">
        <v>2500</v>
      </c>
      <c r="R101">
        <v>2021</v>
      </c>
      <c r="S101">
        <f>2021-MasterDataSet_after_OutliersDEL[[#This Row],[YEAR BUILT]]</f>
        <v>0</v>
      </c>
      <c r="T101">
        <v>59</v>
      </c>
      <c r="U101">
        <v>760.5276509386099</v>
      </c>
      <c r="W101">
        <v>33.992572000000003</v>
      </c>
      <c r="X101">
        <v>-118.4140024</v>
      </c>
      <c r="Y101">
        <v>3.4631190363971736</v>
      </c>
    </row>
    <row r="102" spans="1:25" x14ac:dyDescent="0.3">
      <c r="A102" s="1" t="s">
        <v>20</v>
      </c>
      <c r="B102" s="1">
        <v>1</v>
      </c>
      <c r="C102" s="1" t="s">
        <v>123</v>
      </c>
      <c r="D102" s="1" t="s">
        <v>109</v>
      </c>
      <c r="E102" s="1" t="str">
        <f>VLOOKUP(MasterDataSet_after_OutliersDEL[[#This Row],[CITY]],Region_Values,2,FALSE)</f>
        <v>West</v>
      </c>
      <c r="F102" s="1">
        <f>VLOOKUP(MasterDataSet_after_OutliersDEL[[#This Row],[Region]],Region_Dummy_Variables,2,FALSE)</f>
        <v>0</v>
      </c>
      <c r="G102" s="1">
        <f>VLOOKUP(MasterDataSet_after_OutliersDEL[[#This Row],[Region]],Region_Dummy_Variables,3,FALSE)</f>
        <v>0</v>
      </c>
      <c r="H102" s="1">
        <f>VLOOKUP(MasterDataSet_after_OutliersDEL[[#This Row],[Region]],Region_Dummy_Variables,4,FALSE)</f>
        <v>0</v>
      </c>
      <c r="I102" s="1">
        <f>VLOOKUP(MasterDataSet_after_OutliersDEL[[#This Row],[Region]],Region_Dummy_Variables,5,FALSE)</f>
        <v>0</v>
      </c>
      <c r="J102" s="1">
        <f>VLOOKUP(MasterDataSet_after_OutliersDEL[[#This Row],[Region]],Region_Dummy_Variables,6,FALSE)</f>
        <v>1</v>
      </c>
      <c r="K102" s="7" t="s">
        <v>19</v>
      </c>
      <c r="L102">
        <v>90230</v>
      </c>
      <c r="M102">
        <v>1499000</v>
      </c>
      <c r="N102">
        <v>3</v>
      </c>
      <c r="O102">
        <v>2.5</v>
      </c>
      <c r="P102">
        <v>1971</v>
      </c>
      <c r="Q102">
        <v>2500</v>
      </c>
      <c r="R102">
        <v>2021</v>
      </c>
      <c r="S102">
        <f>2021-MasterDataSet_after_OutliersDEL[[#This Row],[YEAR BUILT]]</f>
        <v>0</v>
      </c>
      <c r="T102">
        <v>59</v>
      </c>
      <c r="U102">
        <v>760.5276509386099</v>
      </c>
      <c r="W102">
        <v>33.992553399999998</v>
      </c>
      <c r="X102">
        <v>-118.41391419999999</v>
      </c>
      <c r="Y102">
        <v>3.4645829838650704</v>
      </c>
    </row>
    <row r="103" spans="1:25" x14ac:dyDescent="0.3">
      <c r="A103" s="1" t="s">
        <v>20</v>
      </c>
      <c r="B103" s="1">
        <v>1</v>
      </c>
      <c r="C103" s="1" t="s">
        <v>124</v>
      </c>
      <c r="D103" s="1" t="s">
        <v>125</v>
      </c>
      <c r="E103" s="1" t="str">
        <f>VLOOKUP(MasterDataSet_after_OutliersDEL[[#This Row],[CITY]],Region_Values,2,FALSE)</f>
        <v>West</v>
      </c>
      <c r="F103" s="1">
        <f>VLOOKUP(MasterDataSet_after_OutliersDEL[[#This Row],[Region]],Region_Dummy_Variables,2,FALSE)</f>
        <v>0</v>
      </c>
      <c r="G103" s="1">
        <f>VLOOKUP(MasterDataSet_after_OutliersDEL[[#This Row],[Region]],Region_Dummy_Variables,3,FALSE)</f>
        <v>0</v>
      </c>
      <c r="H103" s="1">
        <f>VLOOKUP(MasterDataSet_after_OutliersDEL[[#This Row],[Region]],Region_Dummy_Variables,4,FALSE)</f>
        <v>0</v>
      </c>
      <c r="I103" s="1">
        <f>VLOOKUP(MasterDataSet_after_OutliersDEL[[#This Row],[Region]],Region_Dummy_Variables,5,FALSE)</f>
        <v>0</v>
      </c>
      <c r="J103" s="1">
        <f>VLOOKUP(MasterDataSet_after_OutliersDEL[[#This Row],[Region]],Region_Dummy_Variables,6,FALSE)</f>
        <v>1</v>
      </c>
      <c r="K103" s="7" t="s">
        <v>19</v>
      </c>
      <c r="L103">
        <v>90230</v>
      </c>
      <c r="M103">
        <v>2895000</v>
      </c>
      <c r="N103">
        <v>4</v>
      </c>
      <c r="O103">
        <v>4.5</v>
      </c>
      <c r="P103">
        <v>3059</v>
      </c>
      <c r="Q103">
        <v>5212</v>
      </c>
      <c r="R103">
        <v>2019</v>
      </c>
      <c r="S103">
        <f>2021-MasterDataSet_after_OutliersDEL[[#This Row],[YEAR BUILT]]</f>
        <v>2</v>
      </c>
      <c r="T103">
        <v>18</v>
      </c>
      <c r="U103">
        <v>946.38770840143843</v>
      </c>
      <c r="W103">
        <v>33.999153399999997</v>
      </c>
      <c r="X103">
        <v>-118.3971638</v>
      </c>
      <c r="Y103">
        <v>4.3861640576892409</v>
      </c>
    </row>
    <row r="104" spans="1:25" x14ac:dyDescent="0.3">
      <c r="A104" s="1" t="s">
        <v>20</v>
      </c>
      <c r="B104" s="1">
        <v>1</v>
      </c>
      <c r="C104" s="1" t="s">
        <v>126</v>
      </c>
      <c r="D104" s="1" t="s">
        <v>109</v>
      </c>
      <c r="E104" s="1" t="str">
        <f>VLOOKUP(MasterDataSet_after_OutliersDEL[[#This Row],[CITY]],Region_Values,2,FALSE)</f>
        <v>West</v>
      </c>
      <c r="F104" s="1">
        <f>VLOOKUP(MasterDataSet_after_OutliersDEL[[#This Row],[Region]],Region_Dummy_Variables,2,FALSE)</f>
        <v>0</v>
      </c>
      <c r="G104" s="1">
        <f>VLOOKUP(MasterDataSet_after_OutliersDEL[[#This Row],[Region]],Region_Dummy_Variables,3,FALSE)</f>
        <v>0</v>
      </c>
      <c r="H104" s="1">
        <f>VLOOKUP(MasterDataSet_after_OutliersDEL[[#This Row],[Region]],Region_Dummy_Variables,4,FALSE)</f>
        <v>0</v>
      </c>
      <c r="I104" s="1">
        <f>VLOOKUP(MasterDataSet_after_OutliersDEL[[#This Row],[Region]],Region_Dummy_Variables,5,FALSE)</f>
        <v>0</v>
      </c>
      <c r="J104" s="1">
        <f>VLOOKUP(MasterDataSet_after_OutliersDEL[[#This Row],[Region]],Region_Dummy_Variables,6,FALSE)</f>
        <v>1</v>
      </c>
      <c r="K104" s="7" t="s">
        <v>19</v>
      </c>
      <c r="L104">
        <v>90230</v>
      </c>
      <c r="M104">
        <v>1199000</v>
      </c>
      <c r="N104">
        <v>3</v>
      </c>
      <c r="O104">
        <v>2</v>
      </c>
      <c r="P104">
        <v>1875</v>
      </c>
      <c r="Q104">
        <v>6243</v>
      </c>
      <c r="R104">
        <v>1951</v>
      </c>
      <c r="S104">
        <f>2021-MasterDataSet_after_OutliersDEL[[#This Row],[YEAR BUILT]]</f>
        <v>70</v>
      </c>
      <c r="T104">
        <v>3</v>
      </c>
      <c r="U104">
        <v>639.4666666666667</v>
      </c>
      <c r="W104">
        <v>33.990052200000001</v>
      </c>
      <c r="X104">
        <v>-118.4041015</v>
      </c>
      <c r="Y104">
        <v>3.6473107078039599</v>
      </c>
    </row>
    <row r="105" spans="1:25" x14ac:dyDescent="0.3">
      <c r="A105" s="1" t="s">
        <v>20</v>
      </c>
      <c r="B105" s="1">
        <v>1</v>
      </c>
      <c r="C105" s="1" t="s">
        <v>127</v>
      </c>
      <c r="D105" s="1" t="s">
        <v>109</v>
      </c>
      <c r="E105" s="1" t="str">
        <f>VLOOKUP(MasterDataSet_after_OutliersDEL[[#This Row],[CITY]],Region_Values,2,FALSE)</f>
        <v>West</v>
      </c>
      <c r="F105" s="1">
        <f>VLOOKUP(MasterDataSet_after_OutliersDEL[[#This Row],[Region]],Region_Dummy_Variables,2,FALSE)</f>
        <v>0</v>
      </c>
      <c r="G105" s="1">
        <f>VLOOKUP(MasterDataSet_after_OutliersDEL[[#This Row],[Region]],Region_Dummy_Variables,3,FALSE)</f>
        <v>0</v>
      </c>
      <c r="H105" s="1">
        <f>VLOOKUP(MasterDataSet_after_OutliersDEL[[#This Row],[Region]],Region_Dummy_Variables,4,FALSE)</f>
        <v>0</v>
      </c>
      <c r="I105" s="1">
        <f>VLOOKUP(MasterDataSet_after_OutliersDEL[[#This Row],[Region]],Region_Dummy_Variables,5,FALSE)</f>
        <v>0</v>
      </c>
      <c r="J105" s="1">
        <f>VLOOKUP(MasterDataSet_after_OutliersDEL[[#This Row],[Region]],Region_Dummy_Variables,6,FALSE)</f>
        <v>1</v>
      </c>
      <c r="K105" s="7" t="s">
        <v>19</v>
      </c>
      <c r="L105">
        <v>90230</v>
      </c>
      <c r="M105">
        <v>1645000</v>
      </c>
      <c r="N105">
        <v>4</v>
      </c>
      <c r="O105">
        <v>2</v>
      </c>
      <c r="P105">
        <v>2320</v>
      </c>
      <c r="Q105">
        <v>5305</v>
      </c>
      <c r="R105">
        <v>1950</v>
      </c>
      <c r="S105">
        <f>2021-MasterDataSet_after_OutliersDEL[[#This Row],[YEAR BUILT]]</f>
        <v>71</v>
      </c>
      <c r="T105">
        <v>61</v>
      </c>
      <c r="U105">
        <v>709.05172413793105</v>
      </c>
      <c r="W105">
        <v>33.995272100000001</v>
      </c>
      <c r="X105">
        <v>-118.3981223</v>
      </c>
      <c r="Y105">
        <v>4.1437313026400817</v>
      </c>
    </row>
    <row r="106" spans="1:25" x14ac:dyDescent="0.3">
      <c r="A106" s="1" t="s">
        <v>20</v>
      </c>
      <c r="B106" s="1">
        <v>1</v>
      </c>
      <c r="C106" s="1" t="s">
        <v>128</v>
      </c>
      <c r="D106" s="1" t="s">
        <v>109</v>
      </c>
      <c r="E106" s="1" t="str">
        <f>VLOOKUP(MasterDataSet_after_OutliersDEL[[#This Row],[CITY]],Region_Values,2,FALSE)</f>
        <v>West</v>
      </c>
      <c r="F106" s="1">
        <f>VLOOKUP(MasterDataSet_after_OutliersDEL[[#This Row],[Region]],Region_Dummy_Variables,2,FALSE)</f>
        <v>0</v>
      </c>
      <c r="G106" s="1">
        <f>VLOOKUP(MasterDataSet_after_OutliersDEL[[#This Row],[Region]],Region_Dummy_Variables,3,FALSE)</f>
        <v>0</v>
      </c>
      <c r="H106" s="1">
        <f>VLOOKUP(MasterDataSet_after_OutliersDEL[[#This Row],[Region]],Region_Dummy_Variables,4,FALSE)</f>
        <v>0</v>
      </c>
      <c r="I106" s="1">
        <f>VLOOKUP(MasterDataSet_after_OutliersDEL[[#This Row],[Region]],Region_Dummy_Variables,5,FALSE)</f>
        <v>0</v>
      </c>
      <c r="J106" s="1">
        <f>VLOOKUP(MasterDataSet_after_OutliersDEL[[#This Row],[Region]],Region_Dummy_Variables,6,FALSE)</f>
        <v>1</v>
      </c>
      <c r="K106" s="7" t="s">
        <v>19</v>
      </c>
      <c r="L106">
        <v>90230</v>
      </c>
      <c r="M106">
        <v>1200000</v>
      </c>
      <c r="N106">
        <v>2</v>
      </c>
      <c r="O106">
        <v>1</v>
      </c>
      <c r="P106">
        <v>760</v>
      </c>
      <c r="Q106">
        <v>3247</v>
      </c>
      <c r="R106">
        <v>1953</v>
      </c>
      <c r="S106">
        <f>2021-MasterDataSet_after_OutliersDEL[[#This Row],[YEAR BUILT]]</f>
        <v>68</v>
      </c>
      <c r="T106">
        <v>24</v>
      </c>
      <c r="U106">
        <v>1578.9473684210527</v>
      </c>
      <c r="W106">
        <v>33.984679399999997</v>
      </c>
      <c r="X106">
        <v>-118.40656869999999</v>
      </c>
      <c r="Y106">
        <v>3.2737584094155272</v>
      </c>
    </row>
    <row r="107" spans="1:25" x14ac:dyDescent="0.3">
      <c r="A107" s="1" t="s">
        <v>16</v>
      </c>
      <c r="B107" s="1">
        <v>0</v>
      </c>
      <c r="C107" s="1" t="s">
        <v>129</v>
      </c>
      <c r="D107" s="1" t="s">
        <v>109</v>
      </c>
      <c r="E107" s="1" t="str">
        <f>VLOOKUP(MasterDataSet_after_OutliersDEL[[#This Row],[CITY]],Region_Values,2,FALSE)</f>
        <v>West</v>
      </c>
      <c r="F107" s="1">
        <f>VLOOKUP(MasterDataSet_after_OutliersDEL[[#This Row],[Region]],Region_Dummy_Variables,2,FALSE)</f>
        <v>0</v>
      </c>
      <c r="G107" s="1">
        <f>VLOOKUP(MasterDataSet_after_OutliersDEL[[#This Row],[Region]],Region_Dummy_Variables,3,FALSE)</f>
        <v>0</v>
      </c>
      <c r="H107" s="1">
        <f>VLOOKUP(MasterDataSet_after_OutliersDEL[[#This Row],[Region]],Region_Dummy_Variables,4,FALSE)</f>
        <v>0</v>
      </c>
      <c r="I107" s="1">
        <f>VLOOKUP(MasterDataSet_after_OutliersDEL[[#This Row],[Region]],Region_Dummy_Variables,5,FALSE)</f>
        <v>0</v>
      </c>
      <c r="J107" s="1">
        <f>VLOOKUP(MasterDataSet_after_OutliersDEL[[#This Row],[Region]],Region_Dummy_Variables,6,FALSE)</f>
        <v>1</v>
      </c>
      <c r="K107" s="7" t="s">
        <v>19</v>
      </c>
      <c r="L107">
        <v>90230</v>
      </c>
      <c r="M107">
        <v>585000</v>
      </c>
      <c r="N107">
        <v>2</v>
      </c>
      <c r="O107">
        <v>2</v>
      </c>
      <c r="P107">
        <v>916</v>
      </c>
      <c r="Q107">
        <v>163752</v>
      </c>
      <c r="R107">
        <v>1973</v>
      </c>
      <c r="S107">
        <f>2021-MasterDataSet_after_OutliersDEL[[#This Row],[YEAR BUILT]]</f>
        <v>48</v>
      </c>
      <c r="T107">
        <v>4</v>
      </c>
      <c r="U107">
        <v>638.64628820960695</v>
      </c>
      <c r="V107">
        <v>502</v>
      </c>
      <c r="W107">
        <v>34.005313999999998</v>
      </c>
      <c r="X107">
        <v>-118.391912</v>
      </c>
      <c r="Y107">
        <v>4.9067151464544887</v>
      </c>
    </row>
    <row r="108" spans="1:25" x14ac:dyDescent="0.3">
      <c r="A108" s="1" t="s">
        <v>16</v>
      </c>
      <c r="B108" s="1">
        <v>0</v>
      </c>
      <c r="C108" s="1" t="s">
        <v>130</v>
      </c>
      <c r="D108" s="1" t="s">
        <v>109</v>
      </c>
      <c r="E108" s="1" t="str">
        <f>VLOOKUP(MasterDataSet_after_OutliersDEL[[#This Row],[CITY]],Region_Values,2,FALSE)</f>
        <v>West</v>
      </c>
      <c r="F108" s="1">
        <f>VLOOKUP(MasterDataSet_after_OutliersDEL[[#This Row],[Region]],Region_Dummy_Variables,2,FALSE)</f>
        <v>0</v>
      </c>
      <c r="G108" s="1">
        <f>VLOOKUP(MasterDataSet_after_OutliersDEL[[#This Row],[Region]],Region_Dummy_Variables,3,FALSE)</f>
        <v>0</v>
      </c>
      <c r="H108" s="1">
        <f>VLOOKUP(MasterDataSet_after_OutliersDEL[[#This Row],[Region]],Region_Dummy_Variables,4,FALSE)</f>
        <v>0</v>
      </c>
      <c r="I108" s="1">
        <f>VLOOKUP(MasterDataSet_after_OutliersDEL[[#This Row],[Region]],Region_Dummy_Variables,5,FALSE)</f>
        <v>0</v>
      </c>
      <c r="J108" s="1">
        <f>VLOOKUP(MasterDataSet_after_OutliersDEL[[#This Row],[Region]],Region_Dummy_Variables,6,FALSE)</f>
        <v>1</v>
      </c>
      <c r="K108" s="7" t="s">
        <v>19</v>
      </c>
      <c r="L108">
        <v>90230</v>
      </c>
      <c r="M108">
        <v>485000</v>
      </c>
      <c r="N108">
        <v>1</v>
      </c>
      <c r="O108">
        <v>1</v>
      </c>
      <c r="P108">
        <v>674</v>
      </c>
      <c r="Q108">
        <v>211446</v>
      </c>
      <c r="R108">
        <v>1973</v>
      </c>
      <c r="S108">
        <f>2021-MasterDataSet_after_OutliersDEL[[#This Row],[YEAR BUILT]]</f>
        <v>48</v>
      </c>
      <c r="T108">
        <v>4</v>
      </c>
      <c r="U108">
        <v>719.58456973293767</v>
      </c>
      <c r="V108">
        <v>510</v>
      </c>
      <c r="W108">
        <v>34.004416399999997</v>
      </c>
      <c r="X108">
        <v>-118.3898555</v>
      </c>
      <c r="Y108">
        <v>4.9322708247101925</v>
      </c>
    </row>
    <row r="109" spans="1:25" x14ac:dyDescent="0.3">
      <c r="A109" s="1" t="s">
        <v>16</v>
      </c>
      <c r="B109" s="1">
        <v>0</v>
      </c>
      <c r="C109" s="1" t="s">
        <v>131</v>
      </c>
      <c r="D109" s="1" t="s">
        <v>109</v>
      </c>
      <c r="E109" s="1" t="str">
        <f>VLOOKUP(MasterDataSet_after_OutliersDEL[[#This Row],[CITY]],Region_Values,2,FALSE)</f>
        <v>West</v>
      </c>
      <c r="F109" s="1">
        <f>VLOOKUP(MasterDataSet_after_OutliersDEL[[#This Row],[Region]],Region_Dummy_Variables,2,FALSE)</f>
        <v>0</v>
      </c>
      <c r="G109" s="1">
        <f>VLOOKUP(MasterDataSet_after_OutliersDEL[[#This Row],[Region]],Region_Dummy_Variables,3,FALSE)</f>
        <v>0</v>
      </c>
      <c r="H109" s="1">
        <f>VLOOKUP(MasterDataSet_after_OutliersDEL[[#This Row],[Region]],Region_Dummy_Variables,4,FALSE)</f>
        <v>0</v>
      </c>
      <c r="I109" s="1">
        <f>VLOOKUP(MasterDataSet_after_OutliersDEL[[#This Row],[Region]],Region_Dummy_Variables,5,FALSE)</f>
        <v>0</v>
      </c>
      <c r="J109" s="1">
        <f>VLOOKUP(MasterDataSet_after_OutliersDEL[[#This Row],[Region]],Region_Dummy_Variables,6,FALSE)</f>
        <v>1</v>
      </c>
      <c r="K109" s="7" t="s">
        <v>19</v>
      </c>
      <c r="L109">
        <v>90230</v>
      </c>
      <c r="M109">
        <v>835000</v>
      </c>
      <c r="N109">
        <v>3</v>
      </c>
      <c r="O109">
        <v>2</v>
      </c>
      <c r="P109">
        <v>1130</v>
      </c>
      <c r="Q109">
        <v>12072</v>
      </c>
      <c r="R109">
        <v>1975</v>
      </c>
      <c r="S109">
        <f>2021-MasterDataSet_after_OutliersDEL[[#This Row],[YEAR BUILT]]</f>
        <v>46</v>
      </c>
      <c r="T109">
        <v>45</v>
      </c>
      <c r="U109">
        <v>738.93805309734512</v>
      </c>
      <c r="V109">
        <v>634</v>
      </c>
      <c r="W109">
        <v>34.004193999999998</v>
      </c>
      <c r="X109">
        <v>-118.39251849999999</v>
      </c>
      <c r="Y109">
        <v>4.824411295497022</v>
      </c>
    </row>
    <row r="110" spans="1:25" x14ac:dyDescent="0.3">
      <c r="A110" s="1" t="s">
        <v>16</v>
      </c>
      <c r="B110" s="1">
        <v>0</v>
      </c>
      <c r="C110" s="1" t="s">
        <v>132</v>
      </c>
      <c r="D110" s="1" t="s">
        <v>109</v>
      </c>
      <c r="E110" s="1" t="str">
        <f>VLOOKUP(MasterDataSet_after_OutliersDEL[[#This Row],[CITY]],Region_Values,2,FALSE)</f>
        <v>West</v>
      </c>
      <c r="F110" s="1">
        <f>VLOOKUP(MasterDataSet_after_OutliersDEL[[#This Row],[Region]],Region_Dummy_Variables,2,FALSE)</f>
        <v>0</v>
      </c>
      <c r="G110" s="1">
        <f>VLOOKUP(MasterDataSet_after_OutliersDEL[[#This Row],[Region]],Region_Dummy_Variables,3,FALSE)</f>
        <v>0</v>
      </c>
      <c r="H110" s="1">
        <f>VLOOKUP(MasterDataSet_after_OutliersDEL[[#This Row],[Region]],Region_Dummy_Variables,4,FALSE)</f>
        <v>0</v>
      </c>
      <c r="I110" s="1">
        <f>VLOOKUP(MasterDataSet_after_OutliersDEL[[#This Row],[Region]],Region_Dummy_Variables,5,FALSE)</f>
        <v>0</v>
      </c>
      <c r="J110" s="1">
        <f>VLOOKUP(MasterDataSet_after_OutliersDEL[[#This Row],[Region]],Region_Dummy_Variables,6,FALSE)</f>
        <v>1</v>
      </c>
      <c r="K110" s="7" t="s">
        <v>19</v>
      </c>
      <c r="L110">
        <v>90230</v>
      </c>
      <c r="M110">
        <v>549900</v>
      </c>
      <c r="N110">
        <v>2</v>
      </c>
      <c r="O110">
        <v>1</v>
      </c>
      <c r="P110">
        <v>852</v>
      </c>
      <c r="Q110">
        <v>114344</v>
      </c>
      <c r="R110">
        <v>1973</v>
      </c>
      <c r="S110">
        <f>2021-MasterDataSet_after_OutliersDEL[[#This Row],[YEAR BUILT]]</f>
        <v>48</v>
      </c>
      <c r="T110">
        <v>37</v>
      </c>
      <c r="U110">
        <v>645.42253521126759</v>
      </c>
      <c r="V110">
        <v>469</v>
      </c>
      <c r="W110">
        <v>34.007430900000003</v>
      </c>
      <c r="X110">
        <v>-118.39088700000001</v>
      </c>
      <c r="Y110">
        <v>5.0582622334196596</v>
      </c>
    </row>
    <row r="111" spans="1:25" x14ac:dyDescent="0.3">
      <c r="A111" s="1" t="s">
        <v>16</v>
      </c>
      <c r="B111" s="1">
        <v>0</v>
      </c>
      <c r="C111" s="1" t="s">
        <v>133</v>
      </c>
      <c r="D111" s="1" t="s">
        <v>109</v>
      </c>
      <c r="E111" s="1" t="str">
        <f>VLOOKUP(MasterDataSet_after_OutliersDEL[[#This Row],[CITY]],Region_Values,2,FALSE)</f>
        <v>West</v>
      </c>
      <c r="F111" s="1">
        <f>VLOOKUP(MasterDataSet_after_OutliersDEL[[#This Row],[Region]],Region_Dummy_Variables,2,FALSE)</f>
        <v>0</v>
      </c>
      <c r="G111" s="1">
        <f>VLOOKUP(MasterDataSet_after_OutliersDEL[[#This Row],[Region]],Region_Dummy_Variables,3,FALSE)</f>
        <v>0</v>
      </c>
      <c r="H111" s="1">
        <f>VLOOKUP(MasterDataSet_after_OutliersDEL[[#This Row],[Region]],Region_Dummy_Variables,4,FALSE)</f>
        <v>0</v>
      </c>
      <c r="I111" s="1">
        <f>VLOOKUP(MasterDataSet_after_OutliersDEL[[#This Row],[Region]],Region_Dummy_Variables,5,FALSE)</f>
        <v>0</v>
      </c>
      <c r="J111" s="1">
        <f>VLOOKUP(MasterDataSet_after_OutliersDEL[[#This Row],[Region]],Region_Dummy_Variables,6,FALSE)</f>
        <v>1</v>
      </c>
      <c r="K111" s="7" t="s">
        <v>19</v>
      </c>
      <c r="L111">
        <v>90230</v>
      </c>
      <c r="M111">
        <v>1199000</v>
      </c>
      <c r="N111">
        <v>4</v>
      </c>
      <c r="O111">
        <v>3.5</v>
      </c>
      <c r="P111">
        <v>1900</v>
      </c>
      <c r="Q111">
        <v>1369</v>
      </c>
      <c r="R111">
        <v>1972</v>
      </c>
      <c r="S111">
        <f>2021-MasterDataSet_after_OutliersDEL[[#This Row],[YEAR BUILT]]</f>
        <v>49</v>
      </c>
      <c r="T111">
        <v>42</v>
      </c>
      <c r="U111">
        <v>631.0526315789474</v>
      </c>
      <c r="V111">
        <v>695</v>
      </c>
      <c r="W111">
        <v>34.010778000000002</v>
      </c>
      <c r="X111">
        <v>-118.38972579999999</v>
      </c>
      <c r="Y111">
        <v>5.282859180572137</v>
      </c>
    </row>
    <row r="112" spans="1:25" x14ac:dyDescent="0.3">
      <c r="A112" s="1" t="s">
        <v>16</v>
      </c>
      <c r="B112" s="1">
        <v>0</v>
      </c>
      <c r="C112" s="1" t="s">
        <v>134</v>
      </c>
      <c r="D112" s="1" t="s">
        <v>109</v>
      </c>
      <c r="E112" s="1" t="str">
        <f>VLOOKUP(MasterDataSet_after_OutliersDEL[[#This Row],[CITY]],Region_Values,2,FALSE)</f>
        <v>West</v>
      </c>
      <c r="F112" s="1">
        <f>VLOOKUP(MasterDataSet_after_OutliersDEL[[#This Row],[Region]],Region_Dummy_Variables,2,FALSE)</f>
        <v>0</v>
      </c>
      <c r="G112" s="1">
        <f>VLOOKUP(MasterDataSet_after_OutliersDEL[[#This Row],[Region]],Region_Dummy_Variables,3,FALSE)</f>
        <v>0</v>
      </c>
      <c r="H112" s="1">
        <f>VLOOKUP(MasterDataSet_after_OutliersDEL[[#This Row],[Region]],Region_Dummy_Variables,4,FALSE)</f>
        <v>0</v>
      </c>
      <c r="I112" s="1">
        <f>VLOOKUP(MasterDataSet_after_OutliersDEL[[#This Row],[Region]],Region_Dummy_Variables,5,FALSE)</f>
        <v>0</v>
      </c>
      <c r="J112" s="1">
        <f>VLOOKUP(MasterDataSet_after_OutliersDEL[[#This Row],[Region]],Region_Dummy_Variables,6,FALSE)</f>
        <v>1</v>
      </c>
      <c r="K112" s="7" t="s">
        <v>19</v>
      </c>
      <c r="L112">
        <v>90230</v>
      </c>
      <c r="M112">
        <v>605000</v>
      </c>
      <c r="N112">
        <v>2</v>
      </c>
      <c r="O112">
        <v>1</v>
      </c>
      <c r="P112">
        <v>920</v>
      </c>
      <c r="Q112">
        <v>267180</v>
      </c>
      <c r="R112">
        <v>1973</v>
      </c>
      <c r="S112">
        <f>2021-MasterDataSet_after_OutliersDEL[[#This Row],[YEAR BUILT]]</f>
        <v>48</v>
      </c>
      <c r="T112">
        <v>21</v>
      </c>
      <c r="U112">
        <v>657.60869565217388</v>
      </c>
      <c r="V112">
        <v>538</v>
      </c>
      <c r="W112">
        <v>34.008967300000002</v>
      </c>
      <c r="X112">
        <v>-118.39647909999999</v>
      </c>
      <c r="Y112">
        <v>4.957337170138616</v>
      </c>
    </row>
    <row r="113" spans="1:25" x14ac:dyDescent="0.3">
      <c r="A113" s="1" t="s">
        <v>16</v>
      </c>
      <c r="B113" s="1">
        <v>0</v>
      </c>
      <c r="C113" s="1" t="s">
        <v>135</v>
      </c>
      <c r="D113" s="1" t="s">
        <v>109</v>
      </c>
      <c r="E113" s="1" t="str">
        <f>VLOOKUP(MasterDataSet_after_OutliersDEL[[#This Row],[CITY]],Region_Values,2,FALSE)</f>
        <v>West</v>
      </c>
      <c r="F113" s="1">
        <f>VLOOKUP(MasterDataSet_after_OutliersDEL[[#This Row],[Region]],Region_Dummy_Variables,2,FALSE)</f>
        <v>0</v>
      </c>
      <c r="G113" s="1">
        <f>VLOOKUP(MasterDataSet_after_OutliersDEL[[#This Row],[Region]],Region_Dummy_Variables,3,FALSE)</f>
        <v>0</v>
      </c>
      <c r="H113" s="1">
        <f>VLOOKUP(MasterDataSet_after_OutliersDEL[[#This Row],[Region]],Region_Dummy_Variables,4,FALSE)</f>
        <v>0</v>
      </c>
      <c r="I113" s="1">
        <f>VLOOKUP(MasterDataSet_after_OutliersDEL[[#This Row],[Region]],Region_Dummy_Variables,5,FALSE)</f>
        <v>0</v>
      </c>
      <c r="J113" s="1">
        <f>VLOOKUP(MasterDataSet_after_OutliersDEL[[#This Row],[Region]],Region_Dummy_Variables,6,FALSE)</f>
        <v>1</v>
      </c>
      <c r="K113" s="7" t="s">
        <v>19</v>
      </c>
      <c r="L113">
        <v>90230</v>
      </c>
      <c r="M113">
        <v>530000</v>
      </c>
      <c r="N113">
        <v>2</v>
      </c>
      <c r="O113">
        <v>1</v>
      </c>
      <c r="P113">
        <v>852</v>
      </c>
      <c r="Q113">
        <v>104280</v>
      </c>
      <c r="R113">
        <v>1973</v>
      </c>
      <c r="S113">
        <f>2021-MasterDataSet_after_OutliersDEL[[#This Row],[YEAR BUILT]]</f>
        <v>48</v>
      </c>
      <c r="T113">
        <v>32</v>
      </c>
      <c r="U113">
        <v>622.0657276995305</v>
      </c>
      <c r="V113">
        <v>473</v>
      </c>
      <c r="W113">
        <v>34.005597999999999</v>
      </c>
      <c r="X113">
        <v>-118.389968</v>
      </c>
      <c r="Y113">
        <v>4.9914028826017143</v>
      </c>
    </row>
    <row r="114" spans="1:25" x14ac:dyDescent="0.3">
      <c r="A114" s="1" t="s">
        <v>16</v>
      </c>
      <c r="B114" s="1">
        <v>0</v>
      </c>
      <c r="C114" s="1" t="s">
        <v>136</v>
      </c>
      <c r="D114" s="1" t="s">
        <v>109</v>
      </c>
      <c r="E114" s="1" t="str">
        <f>VLOOKUP(MasterDataSet_after_OutliersDEL[[#This Row],[CITY]],Region_Values,2,FALSE)</f>
        <v>West</v>
      </c>
      <c r="F114" s="1">
        <f>VLOOKUP(MasterDataSet_after_OutliersDEL[[#This Row],[Region]],Region_Dummy_Variables,2,FALSE)</f>
        <v>0</v>
      </c>
      <c r="G114" s="1">
        <f>VLOOKUP(MasterDataSet_after_OutliersDEL[[#This Row],[Region]],Region_Dummy_Variables,3,FALSE)</f>
        <v>0</v>
      </c>
      <c r="H114" s="1">
        <f>VLOOKUP(MasterDataSet_after_OutliersDEL[[#This Row],[Region]],Region_Dummy_Variables,4,FALSE)</f>
        <v>0</v>
      </c>
      <c r="I114" s="1">
        <f>VLOOKUP(MasterDataSet_after_OutliersDEL[[#This Row],[Region]],Region_Dummy_Variables,5,FALSE)</f>
        <v>0</v>
      </c>
      <c r="J114" s="1">
        <f>VLOOKUP(MasterDataSet_after_OutliersDEL[[#This Row],[Region]],Region_Dummy_Variables,6,FALSE)</f>
        <v>1</v>
      </c>
      <c r="K114" s="7" t="s">
        <v>19</v>
      </c>
      <c r="L114">
        <v>90230</v>
      </c>
      <c r="M114">
        <v>655000</v>
      </c>
      <c r="N114">
        <v>2</v>
      </c>
      <c r="O114">
        <v>2</v>
      </c>
      <c r="P114">
        <v>1728.5</v>
      </c>
      <c r="Q114">
        <v>12072</v>
      </c>
      <c r="R114">
        <v>1973</v>
      </c>
      <c r="S114">
        <f>2021-MasterDataSet_after_OutliersDEL[[#This Row],[YEAR BUILT]]</f>
        <v>48</v>
      </c>
      <c r="T114">
        <v>3</v>
      </c>
      <c r="U114">
        <v>378.94127856522999</v>
      </c>
      <c r="V114">
        <v>502</v>
      </c>
      <c r="W114">
        <v>34.004523800000001</v>
      </c>
      <c r="X114">
        <v>-118.3909108</v>
      </c>
      <c r="Y114">
        <v>4.8997306239739462</v>
      </c>
    </row>
    <row r="115" spans="1:25" x14ac:dyDescent="0.3">
      <c r="A115" s="1" t="s">
        <v>16</v>
      </c>
      <c r="B115" s="1">
        <v>0</v>
      </c>
      <c r="C115" s="1" t="s">
        <v>137</v>
      </c>
      <c r="D115" s="1" t="s">
        <v>109</v>
      </c>
      <c r="E115" s="1" t="str">
        <f>VLOOKUP(MasterDataSet_after_OutliersDEL[[#This Row],[CITY]],Region_Values,2,FALSE)</f>
        <v>West</v>
      </c>
      <c r="F115" s="1">
        <f>VLOOKUP(MasterDataSet_after_OutliersDEL[[#This Row],[Region]],Region_Dummy_Variables,2,FALSE)</f>
        <v>0</v>
      </c>
      <c r="G115" s="1">
        <f>VLOOKUP(MasterDataSet_after_OutliersDEL[[#This Row],[Region]],Region_Dummy_Variables,3,FALSE)</f>
        <v>0</v>
      </c>
      <c r="H115" s="1">
        <f>VLOOKUP(MasterDataSet_after_OutliersDEL[[#This Row],[Region]],Region_Dummy_Variables,4,FALSE)</f>
        <v>0</v>
      </c>
      <c r="I115" s="1">
        <f>VLOOKUP(MasterDataSet_after_OutliersDEL[[#This Row],[Region]],Region_Dummy_Variables,5,FALSE)</f>
        <v>0</v>
      </c>
      <c r="J115" s="1">
        <f>VLOOKUP(MasterDataSet_after_OutliersDEL[[#This Row],[Region]],Region_Dummy_Variables,6,FALSE)</f>
        <v>1</v>
      </c>
      <c r="K115" s="7" t="s">
        <v>19</v>
      </c>
      <c r="L115">
        <v>90230</v>
      </c>
      <c r="M115">
        <v>1189000</v>
      </c>
      <c r="N115">
        <v>3</v>
      </c>
      <c r="O115">
        <v>3</v>
      </c>
      <c r="P115">
        <v>1743</v>
      </c>
      <c r="Q115">
        <v>1340</v>
      </c>
      <c r="R115">
        <v>1973</v>
      </c>
      <c r="S115">
        <f>2021-MasterDataSet_after_OutliersDEL[[#This Row],[YEAR BUILT]]</f>
        <v>48</v>
      </c>
      <c r="T115">
        <v>5</v>
      </c>
      <c r="U115">
        <v>682.15720022948938</v>
      </c>
      <c r="V115">
        <v>695</v>
      </c>
      <c r="W115">
        <v>34.008737000000004</v>
      </c>
      <c r="X115">
        <v>-118.387861</v>
      </c>
      <c r="Y115">
        <v>5.2361312208845128</v>
      </c>
    </row>
    <row r="116" spans="1:25" x14ac:dyDescent="0.3">
      <c r="A116" s="1" t="s">
        <v>16</v>
      </c>
      <c r="B116" s="1">
        <v>0</v>
      </c>
      <c r="C116" s="1" t="s">
        <v>138</v>
      </c>
      <c r="D116" s="1" t="s">
        <v>109</v>
      </c>
      <c r="E116" s="1" t="str">
        <f>VLOOKUP(MasterDataSet_after_OutliersDEL[[#This Row],[CITY]],Region_Values,2,FALSE)</f>
        <v>West</v>
      </c>
      <c r="F116" s="1">
        <f>VLOOKUP(MasterDataSet_after_OutliersDEL[[#This Row],[Region]],Region_Dummy_Variables,2,FALSE)</f>
        <v>0</v>
      </c>
      <c r="G116" s="1">
        <f>VLOOKUP(MasterDataSet_after_OutliersDEL[[#This Row],[Region]],Region_Dummy_Variables,3,FALSE)</f>
        <v>0</v>
      </c>
      <c r="H116" s="1">
        <f>VLOOKUP(MasterDataSet_after_OutliersDEL[[#This Row],[Region]],Region_Dummy_Variables,4,FALSE)</f>
        <v>0</v>
      </c>
      <c r="I116" s="1">
        <f>VLOOKUP(MasterDataSet_after_OutliersDEL[[#This Row],[Region]],Region_Dummy_Variables,5,FALSE)</f>
        <v>0</v>
      </c>
      <c r="J116" s="1">
        <f>VLOOKUP(MasterDataSet_after_OutliersDEL[[#This Row],[Region]],Region_Dummy_Variables,6,FALSE)</f>
        <v>1</v>
      </c>
      <c r="K116" s="7" t="s">
        <v>19</v>
      </c>
      <c r="L116">
        <v>90230</v>
      </c>
      <c r="M116">
        <v>995000</v>
      </c>
      <c r="N116">
        <v>2</v>
      </c>
      <c r="O116">
        <v>2.5</v>
      </c>
      <c r="P116">
        <v>1254</v>
      </c>
      <c r="Q116">
        <v>90149</v>
      </c>
      <c r="R116">
        <v>1964</v>
      </c>
      <c r="S116">
        <f>2021-MasterDataSet_after_OutliersDEL[[#This Row],[YEAR BUILT]]</f>
        <v>57</v>
      </c>
      <c r="T116">
        <v>45</v>
      </c>
      <c r="U116">
        <v>793.46092503987245</v>
      </c>
      <c r="V116">
        <v>400</v>
      </c>
      <c r="W116">
        <v>33.999140099999998</v>
      </c>
      <c r="X116">
        <v>-118.40061129999999</v>
      </c>
      <c r="Y116">
        <v>4.2655523336203212</v>
      </c>
    </row>
    <row r="117" spans="1:25" x14ac:dyDescent="0.3">
      <c r="A117" s="1" t="s">
        <v>16</v>
      </c>
      <c r="B117" s="1">
        <v>0</v>
      </c>
      <c r="C117" s="1" t="s">
        <v>139</v>
      </c>
      <c r="D117" s="1" t="s">
        <v>109</v>
      </c>
      <c r="E117" s="1" t="str">
        <f>VLOOKUP(MasterDataSet_after_OutliersDEL[[#This Row],[CITY]],Region_Values,2,FALSE)</f>
        <v>West</v>
      </c>
      <c r="F117" s="1">
        <f>VLOOKUP(MasterDataSet_after_OutliersDEL[[#This Row],[Region]],Region_Dummy_Variables,2,FALSE)</f>
        <v>0</v>
      </c>
      <c r="G117" s="1">
        <f>VLOOKUP(MasterDataSet_after_OutliersDEL[[#This Row],[Region]],Region_Dummy_Variables,3,FALSE)</f>
        <v>0</v>
      </c>
      <c r="H117" s="1">
        <f>VLOOKUP(MasterDataSet_after_OutliersDEL[[#This Row],[Region]],Region_Dummy_Variables,4,FALSE)</f>
        <v>0</v>
      </c>
      <c r="I117" s="1">
        <f>VLOOKUP(MasterDataSet_after_OutliersDEL[[#This Row],[Region]],Region_Dummy_Variables,5,FALSE)</f>
        <v>0</v>
      </c>
      <c r="J117" s="1">
        <f>VLOOKUP(MasterDataSet_after_OutliersDEL[[#This Row],[Region]],Region_Dummy_Variables,6,FALSE)</f>
        <v>1</v>
      </c>
      <c r="K117" s="7" t="s">
        <v>19</v>
      </c>
      <c r="L117">
        <v>90230</v>
      </c>
      <c r="M117">
        <v>649500</v>
      </c>
      <c r="N117">
        <v>2</v>
      </c>
      <c r="O117">
        <v>2</v>
      </c>
      <c r="P117">
        <v>1073</v>
      </c>
      <c r="Q117">
        <v>30507</v>
      </c>
      <c r="R117">
        <v>1967</v>
      </c>
      <c r="S117">
        <f>2021-MasterDataSet_after_OutliersDEL[[#This Row],[YEAR BUILT]]</f>
        <v>54</v>
      </c>
      <c r="T117">
        <v>11</v>
      </c>
      <c r="U117">
        <v>605.31220876048462</v>
      </c>
      <c r="V117">
        <v>325</v>
      </c>
      <c r="W117">
        <v>33.9855929</v>
      </c>
      <c r="X117">
        <v>-118.3820717</v>
      </c>
      <c r="Y117">
        <v>4.3743741957647648</v>
      </c>
    </row>
    <row r="118" spans="1:25" x14ac:dyDescent="0.3">
      <c r="A118" s="1" t="s">
        <v>16</v>
      </c>
      <c r="B118" s="1">
        <v>0</v>
      </c>
      <c r="C118" s="1" t="s">
        <v>140</v>
      </c>
      <c r="D118" s="1" t="s">
        <v>109</v>
      </c>
      <c r="E118" s="1" t="str">
        <f>VLOOKUP(MasterDataSet_after_OutliersDEL[[#This Row],[CITY]],Region_Values,2,FALSE)</f>
        <v>West</v>
      </c>
      <c r="F118" s="1">
        <f>VLOOKUP(MasterDataSet_after_OutliersDEL[[#This Row],[Region]],Region_Dummy_Variables,2,FALSE)</f>
        <v>0</v>
      </c>
      <c r="G118" s="1">
        <f>VLOOKUP(MasterDataSet_after_OutliersDEL[[#This Row],[Region]],Region_Dummy_Variables,3,FALSE)</f>
        <v>0</v>
      </c>
      <c r="H118" s="1">
        <f>VLOOKUP(MasterDataSet_after_OutliersDEL[[#This Row],[Region]],Region_Dummy_Variables,4,FALSE)</f>
        <v>0</v>
      </c>
      <c r="I118" s="1">
        <f>VLOOKUP(MasterDataSet_after_OutliersDEL[[#This Row],[Region]],Region_Dummy_Variables,5,FALSE)</f>
        <v>0</v>
      </c>
      <c r="J118" s="1">
        <f>VLOOKUP(MasterDataSet_after_OutliersDEL[[#This Row],[Region]],Region_Dummy_Variables,6,FALSE)</f>
        <v>1</v>
      </c>
      <c r="K118" s="7" t="s">
        <v>19</v>
      </c>
      <c r="L118">
        <v>90230</v>
      </c>
      <c r="M118">
        <v>695000</v>
      </c>
      <c r="N118">
        <v>2</v>
      </c>
      <c r="O118">
        <v>2.5</v>
      </c>
      <c r="P118">
        <v>1073</v>
      </c>
      <c r="Q118">
        <v>30507</v>
      </c>
      <c r="R118">
        <v>1967</v>
      </c>
      <c r="S118">
        <f>2021-MasterDataSet_after_OutliersDEL[[#This Row],[YEAR BUILT]]</f>
        <v>54</v>
      </c>
      <c r="T118">
        <v>16</v>
      </c>
      <c r="U118">
        <v>647.71668219944081</v>
      </c>
      <c r="V118">
        <v>325</v>
      </c>
      <c r="W118">
        <v>33.983327754416472</v>
      </c>
      <c r="X118">
        <v>-118.3947229048687</v>
      </c>
      <c r="Y118">
        <v>3.7011648679352822</v>
      </c>
    </row>
    <row r="119" spans="1:25" x14ac:dyDescent="0.3">
      <c r="A119" s="1" t="s">
        <v>16</v>
      </c>
      <c r="B119" s="1">
        <v>0</v>
      </c>
      <c r="C119" s="1" t="s">
        <v>141</v>
      </c>
      <c r="D119" s="1" t="s">
        <v>109</v>
      </c>
      <c r="E119" s="1" t="str">
        <f>VLOOKUP(MasterDataSet_after_OutliersDEL[[#This Row],[CITY]],Region_Values,2,FALSE)</f>
        <v>West</v>
      </c>
      <c r="F119" s="1">
        <f>VLOOKUP(MasterDataSet_after_OutliersDEL[[#This Row],[Region]],Region_Dummy_Variables,2,FALSE)</f>
        <v>0</v>
      </c>
      <c r="G119" s="1">
        <f>VLOOKUP(MasterDataSet_after_OutliersDEL[[#This Row],[Region]],Region_Dummy_Variables,3,FALSE)</f>
        <v>0</v>
      </c>
      <c r="H119" s="1">
        <f>VLOOKUP(MasterDataSet_after_OutliersDEL[[#This Row],[Region]],Region_Dummy_Variables,4,FALSE)</f>
        <v>0</v>
      </c>
      <c r="I119" s="1">
        <f>VLOOKUP(MasterDataSet_after_OutliersDEL[[#This Row],[Region]],Region_Dummy_Variables,5,FALSE)</f>
        <v>0</v>
      </c>
      <c r="J119" s="1">
        <f>VLOOKUP(MasterDataSet_after_OutliersDEL[[#This Row],[Region]],Region_Dummy_Variables,6,FALSE)</f>
        <v>1</v>
      </c>
      <c r="K119" s="7" t="s">
        <v>19</v>
      </c>
      <c r="L119">
        <v>90230</v>
      </c>
      <c r="M119">
        <v>930000</v>
      </c>
      <c r="N119">
        <v>2</v>
      </c>
      <c r="O119">
        <v>2</v>
      </c>
      <c r="P119">
        <v>1222</v>
      </c>
      <c r="Q119">
        <v>1700</v>
      </c>
      <c r="R119">
        <v>1984</v>
      </c>
      <c r="S119">
        <f>2021-MasterDataSet_after_OutliersDEL[[#This Row],[YEAR BUILT]]</f>
        <v>37</v>
      </c>
      <c r="T119">
        <v>24</v>
      </c>
      <c r="U119">
        <v>761.04746317512274</v>
      </c>
      <c r="V119">
        <v>507.5</v>
      </c>
      <c r="W119">
        <v>33.988647399999998</v>
      </c>
      <c r="X119">
        <v>-118.3803204</v>
      </c>
      <c r="Y119">
        <v>4.5787898429186393</v>
      </c>
    </row>
    <row r="120" spans="1:25" x14ac:dyDescent="0.3">
      <c r="A120" s="1" t="s">
        <v>16</v>
      </c>
      <c r="B120" s="1">
        <v>0</v>
      </c>
      <c r="C120" s="1" t="s">
        <v>142</v>
      </c>
      <c r="D120" s="1" t="s">
        <v>109</v>
      </c>
      <c r="E120" s="1" t="str">
        <f>VLOOKUP(MasterDataSet_after_OutliersDEL[[#This Row],[CITY]],Region_Values,2,FALSE)</f>
        <v>West</v>
      </c>
      <c r="F120" s="1">
        <f>VLOOKUP(MasterDataSet_after_OutliersDEL[[#This Row],[Region]],Region_Dummy_Variables,2,FALSE)</f>
        <v>0</v>
      </c>
      <c r="G120" s="1">
        <f>VLOOKUP(MasterDataSet_after_OutliersDEL[[#This Row],[Region]],Region_Dummy_Variables,3,FALSE)</f>
        <v>0</v>
      </c>
      <c r="H120" s="1">
        <f>VLOOKUP(MasterDataSet_after_OutliersDEL[[#This Row],[Region]],Region_Dummy_Variables,4,FALSE)</f>
        <v>0</v>
      </c>
      <c r="I120" s="1">
        <f>VLOOKUP(MasterDataSet_after_OutliersDEL[[#This Row],[Region]],Region_Dummy_Variables,5,FALSE)</f>
        <v>0</v>
      </c>
      <c r="J120" s="1">
        <f>VLOOKUP(MasterDataSet_after_OutliersDEL[[#This Row],[Region]],Region_Dummy_Variables,6,FALSE)</f>
        <v>1</v>
      </c>
      <c r="K120" s="7" t="s">
        <v>19</v>
      </c>
      <c r="L120">
        <v>90230</v>
      </c>
      <c r="M120">
        <v>470000</v>
      </c>
      <c r="N120">
        <v>1</v>
      </c>
      <c r="O120">
        <v>1</v>
      </c>
      <c r="P120">
        <v>846</v>
      </c>
      <c r="Q120">
        <v>59499</v>
      </c>
      <c r="R120">
        <v>1968</v>
      </c>
      <c r="S120">
        <f>2021-MasterDataSet_after_OutliersDEL[[#This Row],[YEAR BUILT]]</f>
        <v>53</v>
      </c>
      <c r="T120">
        <v>1</v>
      </c>
      <c r="U120">
        <v>555.55555555555554</v>
      </c>
      <c r="V120">
        <v>360</v>
      </c>
      <c r="W120">
        <v>33.984578499999998</v>
      </c>
      <c r="X120">
        <v>-118.38296939999999</v>
      </c>
      <c r="Y120">
        <v>4.2922036793856035</v>
      </c>
    </row>
    <row r="121" spans="1:25" x14ac:dyDescent="0.3">
      <c r="A121" s="1" t="s">
        <v>16</v>
      </c>
      <c r="B121" s="1">
        <v>0</v>
      </c>
      <c r="C121" s="1" t="s">
        <v>143</v>
      </c>
      <c r="D121" s="1" t="s">
        <v>109</v>
      </c>
      <c r="E121" s="1" t="str">
        <f>VLOOKUP(MasterDataSet_after_OutliersDEL[[#This Row],[CITY]],Region_Values,2,FALSE)</f>
        <v>West</v>
      </c>
      <c r="F121" s="1">
        <f>VLOOKUP(MasterDataSet_after_OutliersDEL[[#This Row],[Region]],Region_Dummy_Variables,2,FALSE)</f>
        <v>0</v>
      </c>
      <c r="G121" s="1">
        <f>VLOOKUP(MasterDataSet_after_OutliersDEL[[#This Row],[Region]],Region_Dummy_Variables,3,FALSE)</f>
        <v>0</v>
      </c>
      <c r="H121" s="1">
        <f>VLOOKUP(MasterDataSet_after_OutliersDEL[[#This Row],[Region]],Region_Dummy_Variables,4,FALSE)</f>
        <v>0</v>
      </c>
      <c r="I121" s="1">
        <f>VLOOKUP(MasterDataSet_after_OutliersDEL[[#This Row],[Region]],Region_Dummy_Variables,5,FALSE)</f>
        <v>0</v>
      </c>
      <c r="J121" s="1">
        <f>VLOOKUP(MasterDataSet_after_OutliersDEL[[#This Row],[Region]],Region_Dummy_Variables,6,FALSE)</f>
        <v>1</v>
      </c>
      <c r="K121" s="7" t="s">
        <v>19</v>
      </c>
      <c r="L121">
        <v>90230</v>
      </c>
      <c r="M121">
        <v>548000</v>
      </c>
      <c r="N121">
        <v>1</v>
      </c>
      <c r="O121">
        <v>1.5</v>
      </c>
      <c r="P121">
        <v>886</v>
      </c>
      <c r="Q121">
        <v>19554</v>
      </c>
      <c r="R121">
        <v>1968</v>
      </c>
      <c r="S121">
        <f>2021-MasterDataSet_after_OutliersDEL[[#This Row],[YEAR BUILT]]</f>
        <v>53</v>
      </c>
      <c r="T121">
        <v>43</v>
      </c>
      <c r="U121">
        <v>618.51015801354401</v>
      </c>
      <c r="V121">
        <v>400</v>
      </c>
      <c r="W121">
        <v>33.985770100000003</v>
      </c>
      <c r="X121">
        <v>-118.38248249999999</v>
      </c>
      <c r="Y121">
        <v>4.3621196139684271</v>
      </c>
    </row>
    <row r="122" spans="1:25" x14ac:dyDescent="0.3">
      <c r="A122" s="1" t="s">
        <v>16</v>
      </c>
      <c r="B122" s="1">
        <v>0</v>
      </c>
      <c r="C122" s="1" t="s">
        <v>144</v>
      </c>
      <c r="D122" s="1" t="s">
        <v>109</v>
      </c>
      <c r="E122" s="1" t="str">
        <f>VLOOKUP(MasterDataSet_after_OutliersDEL[[#This Row],[CITY]],Region_Values,2,FALSE)</f>
        <v>West</v>
      </c>
      <c r="F122" s="1">
        <f>VLOOKUP(MasterDataSet_after_OutliersDEL[[#This Row],[Region]],Region_Dummy_Variables,2,FALSE)</f>
        <v>0</v>
      </c>
      <c r="G122" s="1">
        <f>VLOOKUP(MasterDataSet_after_OutliersDEL[[#This Row],[Region]],Region_Dummy_Variables,3,FALSE)</f>
        <v>0</v>
      </c>
      <c r="H122" s="1">
        <f>VLOOKUP(MasterDataSet_after_OutliersDEL[[#This Row],[Region]],Region_Dummy_Variables,4,FALSE)</f>
        <v>0</v>
      </c>
      <c r="I122" s="1">
        <f>VLOOKUP(MasterDataSet_after_OutliersDEL[[#This Row],[Region]],Region_Dummy_Variables,5,FALSE)</f>
        <v>0</v>
      </c>
      <c r="J122" s="1">
        <f>VLOOKUP(MasterDataSet_after_OutliersDEL[[#This Row],[Region]],Region_Dummy_Variables,6,FALSE)</f>
        <v>1</v>
      </c>
      <c r="K122" s="7" t="s">
        <v>19</v>
      </c>
      <c r="L122">
        <v>90230</v>
      </c>
      <c r="M122">
        <v>644000</v>
      </c>
      <c r="N122">
        <v>2</v>
      </c>
      <c r="O122">
        <v>2</v>
      </c>
      <c r="P122">
        <v>1326</v>
      </c>
      <c r="Q122">
        <v>62557</v>
      </c>
      <c r="R122">
        <v>1970</v>
      </c>
      <c r="S122">
        <f>2021-MasterDataSet_after_OutliersDEL[[#This Row],[YEAR BUILT]]</f>
        <v>51</v>
      </c>
      <c r="T122">
        <v>44</v>
      </c>
      <c r="U122">
        <v>485.67119155354447</v>
      </c>
      <c r="V122">
        <v>335</v>
      </c>
      <c r="W122">
        <v>33.982887699999999</v>
      </c>
      <c r="X122">
        <v>-118.39029429999999</v>
      </c>
      <c r="Y122">
        <v>3.8826764464112919</v>
      </c>
    </row>
    <row r="123" spans="1:25" x14ac:dyDescent="0.3">
      <c r="A123" s="1" t="s">
        <v>16</v>
      </c>
      <c r="B123" s="1">
        <v>0</v>
      </c>
      <c r="C123" s="1" t="s">
        <v>145</v>
      </c>
      <c r="D123" s="1" t="s">
        <v>109</v>
      </c>
      <c r="E123" s="1" t="str">
        <f>VLOOKUP(MasterDataSet_after_OutliersDEL[[#This Row],[CITY]],Region_Values,2,FALSE)</f>
        <v>West</v>
      </c>
      <c r="F123" s="1">
        <f>VLOOKUP(MasterDataSet_after_OutliersDEL[[#This Row],[Region]],Region_Dummy_Variables,2,FALSE)</f>
        <v>0</v>
      </c>
      <c r="G123" s="1">
        <f>VLOOKUP(MasterDataSet_after_OutliersDEL[[#This Row],[Region]],Region_Dummy_Variables,3,FALSE)</f>
        <v>0</v>
      </c>
      <c r="H123" s="1">
        <f>VLOOKUP(MasterDataSet_after_OutliersDEL[[#This Row],[Region]],Region_Dummy_Variables,4,FALSE)</f>
        <v>0</v>
      </c>
      <c r="I123" s="1">
        <f>VLOOKUP(MasterDataSet_after_OutliersDEL[[#This Row],[Region]],Region_Dummy_Variables,5,FALSE)</f>
        <v>0</v>
      </c>
      <c r="J123" s="1">
        <f>VLOOKUP(MasterDataSet_after_OutliersDEL[[#This Row],[Region]],Region_Dummy_Variables,6,FALSE)</f>
        <v>1</v>
      </c>
      <c r="K123" s="7" t="s">
        <v>19</v>
      </c>
      <c r="L123">
        <v>90230</v>
      </c>
      <c r="M123">
        <v>975000</v>
      </c>
      <c r="N123">
        <v>2</v>
      </c>
      <c r="O123">
        <v>2.5</v>
      </c>
      <c r="P123">
        <v>1767</v>
      </c>
      <c r="Q123">
        <v>55108</v>
      </c>
      <c r="R123">
        <v>1970</v>
      </c>
      <c r="S123">
        <f>2021-MasterDataSet_after_OutliersDEL[[#This Row],[YEAR BUILT]]</f>
        <v>51</v>
      </c>
      <c r="T123">
        <v>14</v>
      </c>
      <c r="U123">
        <v>551.78268251273346</v>
      </c>
      <c r="V123">
        <v>395</v>
      </c>
      <c r="W123">
        <v>33.986319000000002</v>
      </c>
      <c r="X123">
        <v>-118.3822086</v>
      </c>
      <c r="Y123">
        <v>4.3968453330824184</v>
      </c>
    </row>
    <row r="124" spans="1:25" x14ac:dyDescent="0.3">
      <c r="A124" s="1" t="s">
        <v>16</v>
      </c>
      <c r="B124" s="1">
        <v>0</v>
      </c>
      <c r="C124" s="1" t="s">
        <v>146</v>
      </c>
      <c r="D124" s="1" t="s">
        <v>109</v>
      </c>
      <c r="E124" s="1" t="str">
        <f>VLOOKUP(MasterDataSet_after_OutliersDEL[[#This Row],[CITY]],Region_Values,2,FALSE)</f>
        <v>West</v>
      </c>
      <c r="F124" s="1">
        <f>VLOOKUP(MasterDataSet_after_OutliersDEL[[#This Row],[Region]],Region_Dummy_Variables,2,FALSE)</f>
        <v>0</v>
      </c>
      <c r="G124" s="1">
        <f>VLOOKUP(MasterDataSet_after_OutliersDEL[[#This Row],[Region]],Region_Dummy_Variables,3,FALSE)</f>
        <v>0</v>
      </c>
      <c r="H124" s="1">
        <f>VLOOKUP(MasterDataSet_after_OutliersDEL[[#This Row],[Region]],Region_Dummy_Variables,4,FALSE)</f>
        <v>0</v>
      </c>
      <c r="I124" s="1">
        <f>VLOOKUP(MasterDataSet_after_OutliersDEL[[#This Row],[Region]],Region_Dummy_Variables,5,FALSE)</f>
        <v>0</v>
      </c>
      <c r="J124" s="1">
        <f>VLOOKUP(MasterDataSet_after_OutliersDEL[[#This Row],[Region]],Region_Dummy_Variables,6,FALSE)</f>
        <v>1</v>
      </c>
      <c r="K124" s="7" t="s">
        <v>19</v>
      </c>
      <c r="L124">
        <v>90230</v>
      </c>
      <c r="M124">
        <v>459000</v>
      </c>
      <c r="N124">
        <v>1</v>
      </c>
      <c r="O124">
        <v>1</v>
      </c>
      <c r="P124">
        <v>764</v>
      </c>
      <c r="Q124">
        <v>83364</v>
      </c>
      <c r="R124">
        <v>1971</v>
      </c>
      <c r="S124">
        <f>2021-MasterDataSet_after_OutliersDEL[[#This Row],[YEAR BUILT]]</f>
        <v>50</v>
      </c>
      <c r="T124">
        <v>3</v>
      </c>
      <c r="U124">
        <v>600.78534031413608</v>
      </c>
      <c r="V124">
        <v>460</v>
      </c>
      <c r="W124">
        <v>33.983028099999999</v>
      </c>
      <c r="X124">
        <v>-118.3827436</v>
      </c>
      <c r="Y124">
        <v>4.2433042467881341</v>
      </c>
    </row>
    <row r="125" spans="1:25" x14ac:dyDescent="0.3">
      <c r="A125" s="1" t="s">
        <v>16</v>
      </c>
      <c r="B125" s="1">
        <v>0</v>
      </c>
      <c r="C125" s="1" t="s">
        <v>147</v>
      </c>
      <c r="D125" s="1" t="s">
        <v>109</v>
      </c>
      <c r="E125" s="1" t="str">
        <f>VLOOKUP(MasterDataSet_after_OutliersDEL[[#This Row],[CITY]],Region_Values,2,FALSE)</f>
        <v>West</v>
      </c>
      <c r="F125" s="1">
        <f>VLOOKUP(MasterDataSet_after_OutliersDEL[[#This Row],[Region]],Region_Dummy_Variables,2,FALSE)</f>
        <v>0</v>
      </c>
      <c r="G125" s="1">
        <f>VLOOKUP(MasterDataSet_after_OutliersDEL[[#This Row],[Region]],Region_Dummy_Variables,3,FALSE)</f>
        <v>0</v>
      </c>
      <c r="H125" s="1">
        <f>VLOOKUP(MasterDataSet_after_OutliersDEL[[#This Row],[Region]],Region_Dummy_Variables,4,FALSE)</f>
        <v>0</v>
      </c>
      <c r="I125" s="1">
        <f>VLOOKUP(MasterDataSet_after_OutliersDEL[[#This Row],[Region]],Region_Dummy_Variables,5,FALSE)</f>
        <v>0</v>
      </c>
      <c r="J125" s="1">
        <f>VLOOKUP(MasterDataSet_after_OutliersDEL[[#This Row],[Region]],Region_Dummy_Variables,6,FALSE)</f>
        <v>1</v>
      </c>
      <c r="K125" s="7" t="s">
        <v>19</v>
      </c>
      <c r="L125">
        <v>90230</v>
      </c>
      <c r="M125">
        <v>690000</v>
      </c>
      <c r="N125">
        <v>3</v>
      </c>
      <c r="O125">
        <v>2</v>
      </c>
      <c r="P125">
        <v>1281</v>
      </c>
      <c r="Q125">
        <v>83364</v>
      </c>
      <c r="R125">
        <v>1971</v>
      </c>
      <c r="S125">
        <f>2021-MasterDataSet_after_OutliersDEL[[#This Row],[YEAR BUILT]]</f>
        <v>50</v>
      </c>
      <c r="T125">
        <v>17</v>
      </c>
      <c r="U125">
        <v>538.64168618266979</v>
      </c>
      <c r="V125">
        <v>465</v>
      </c>
      <c r="W125">
        <v>33.983028099999999</v>
      </c>
      <c r="X125">
        <v>-118.3827436</v>
      </c>
      <c r="Y125">
        <v>4.2433042467881341</v>
      </c>
    </row>
    <row r="126" spans="1:25" x14ac:dyDescent="0.3">
      <c r="A126" s="1" t="s">
        <v>16</v>
      </c>
      <c r="B126" s="1">
        <v>0</v>
      </c>
      <c r="C126" s="1" t="s">
        <v>148</v>
      </c>
      <c r="D126" s="1" t="s">
        <v>109</v>
      </c>
      <c r="E126" s="1" t="str">
        <f>VLOOKUP(MasterDataSet_after_OutliersDEL[[#This Row],[CITY]],Region_Values,2,FALSE)</f>
        <v>West</v>
      </c>
      <c r="F126" s="1">
        <f>VLOOKUP(MasterDataSet_after_OutliersDEL[[#This Row],[Region]],Region_Dummy_Variables,2,FALSE)</f>
        <v>0</v>
      </c>
      <c r="G126" s="1">
        <f>VLOOKUP(MasterDataSet_after_OutliersDEL[[#This Row],[Region]],Region_Dummy_Variables,3,FALSE)</f>
        <v>0</v>
      </c>
      <c r="H126" s="1">
        <f>VLOOKUP(MasterDataSet_after_OutliersDEL[[#This Row],[Region]],Region_Dummy_Variables,4,FALSE)</f>
        <v>0</v>
      </c>
      <c r="I126" s="1">
        <f>VLOOKUP(MasterDataSet_after_OutliersDEL[[#This Row],[Region]],Region_Dummy_Variables,5,FALSE)</f>
        <v>0</v>
      </c>
      <c r="J126" s="1">
        <f>VLOOKUP(MasterDataSet_after_OutliersDEL[[#This Row],[Region]],Region_Dummy_Variables,6,FALSE)</f>
        <v>1</v>
      </c>
      <c r="K126" s="7" t="s">
        <v>19</v>
      </c>
      <c r="L126">
        <v>90230</v>
      </c>
      <c r="M126">
        <v>695000</v>
      </c>
      <c r="N126">
        <v>3</v>
      </c>
      <c r="O126">
        <v>2</v>
      </c>
      <c r="P126">
        <v>1208</v>
      </c>
      <c r="Q126">
        <v>83364</v>
      </c>
      <c r="R126">
        <v>1971</v>
      </c>
      <c r="S126">
        <f>2021-MasterDataSet_after_OutliersDEL[[#This Row],[YEAR BUILT]]</f>
        <v>50</v>
      </c>
      <c r="T126">
        <v>10</v>
      </c>
      <c r="U126">
        <v>575.33112582781462</v>
      </c>
      <c r="V126">
        <v>460</v>
      </c>
      <c r="W126">
        <v>33.983028099999999</v>
      </c>
      <c r="X126">
        <v>-118.3827436</v>
      </c>
      <c r="Y126">
        <v>4.2433042467881341</v>
      </c>
    </row>
    <row r="127" spans="1:25" x14ac:dyDescent="0.3">
      <c r="A127" s="1" t="s">
        <v>16</v>
      </c>
      <c r="B127" s="1">
        <v>0</v>
      </c>
      <c r="C127" s="1" t="s">
        <v>149</v>
      </c>
      <c r="D127" s="1" t="s">
        <v>109</v>
      </c>
      <c r="E127" s="1" t="str">
        <f>VLOOKUP(MasterDataSet_after_OutliersDEL[[#This Row],[CITY]],Region_Values,2,FALSE)</f>
        <v>West</v>
      </c>
      <c r="F127" s="1">
        <f>VLOOKUP(MasterDataSet_after_OutliersDEL[[#This Row],[Region]],Region_Dummy_Variables,2,FALSE)</f>
        <v>0</v>
      </c>
      <c r="G127" s="1">
        <f>VLOOKUP(MasterDataSet_after_OutliersDEL[[#This Row],[Region]],Region_Dummy_Variables,3,FALSE)</f>
        <v>0</v>
      </c>
      <c r="H127" s="1">
        <f>VLOOKUP(MasterDataSet_after_OutliersDEL[[#This Row],[Region]],Region_Dummy_Variables,4,FALSE)</f>
        <v>0</v>
      </c>
      <c r="I127" s="1">
        <f>VLOOKUP(MasterDataSet_after_OutliersDEL[[#This Row],[Region]],Region_Dummy_Variables,5,FALSE)</f>
        <v>0</v>
      </c>
      <c r="J127" s="1">
        <f>VLOOKUP(MasterDataSet_after_OutliersDEL[[#This Row],[Region]],Region_Dummy_Variables,6,FALSE)</f>
        <v>1</v>
      </c>
      <c r="K127" s="7" t="s">
        <v>19</v>
      </c>
      <c r="L127">
        <v>90230</v>
      </c>
      <c r="M127">
        <v>720000</v>
      </c>
      <c r="N127">
        <v>2</v>
      </c>
      <c r="O127">
        <v>2</v>
      </c>
      <c r="P127">
        <v>1150</v>
      </c>
      <c r="Q127">
        <v>26484</v>
      </c>
      <c r="R127">
        <v>1967</v>
      </c>
      <c r="S127">
        <f>2021-MasterDataSet_after_OutliersDEL[[#This Row],[YEAR BUILT]]</f>
        <v>54</v>
      </c>
      <c r="T127">
        <v>16</v>
      </c>
      <c r="U127">
        <v>626.08695652173913</v>
      </c>
      <c r="V127">
        <v>365</v>
      </c>
      <c r="W127">
        <v>33.983396399999997</v>
      </c>
      <c r="X127">
        <v>-118.38394940000001</v>
      </c>
      <c r="Y127">
        <v>4.1998301048579307</v>
      </c>
    </row>
    <row r="128" spans="1:25" x14ac:dyDescent="0.3">
      <c r="A128" s="1" t="s">
        <v>16</v>
      </c>
      <c r="B128" s="1">
        <v>0</v>
      </c>
      <c r="C128" s="1" t="s">
        <v>150</v>
      </c>
      <c r="D128" s="1" t="s">
        <v>109</v>
      </c>
      <c r="E128" s="1" t="str">
        <f>VLOOKUP(MasterDataSet_after_OutliersDEL[[#This Row],[CITY]],Region_Values,2,FALSE)</f>
        <v>West</v>
      </c>
      <c r="F128" s="1">
        <f>VLOOKUP(MasterDataSet_after_OutliersDEL[[#This Row],[Region]],Region_Dummy_Variables,2,FALSE)</f>
        <v>0</v>
      </c>
      <c r="G128" s="1">
        <f>VLOOKUP(MasterDataSet_after_OutliersDEL[[#This Row],[Region]],Region_Dummy_Variables,3,FALSE)</f>
        <v>0</v>
      </c>
      <c r="H128" s="1">
        <f>VLOOKUP(MasterDataSet_after_OutliersDEL[[#This Row],[Region]],Region_Dummy_Variables,4,FALSE)</f>
        <v>0</v>
      </c>
      <c r="I128" s="1">
        <f>VLOOKUP(MasterDataSet_after_OutliersDEL[[#This Row],[Region]],Region_Dummy_Variables,5,FALSE)</f>
        <v>0</v>
      </c>
      <c r="J128" s="1">
        <f>VLOOKUP(MasterDataSet_after_OutliersDEL[[#This Row],[Region]],Region_Dummy_Variables,6,FALSE)</f>
        <v>1</v>
      </c>
      <c r="K128" s="7" t="s">
        <v>19</v>
      </c>
      <c r="L128">
        <v>90230</v>
      </c>
      <c r="M128">
        <v>599999</v>
      </c>
      <c r="N128">
        <v>2</v>
      </c>
      <c r="O128">
        <v>2</v>
      </c>
      <c r="P128">
        <v>1036</v>
      </c>
      <c r="Q128">
        <v>27404</v>
      </c>
      <c r="R128">
        <v>1969</v>
      </c>
      <c r="S128">
        <f>2021-MasterDataSet_after_OutliersDEL[[#This Row],[YEAR BUILT]]</f>
        <v>52</v>
      </c>
      <c r="T128">
        <v>7</v>
      </c>
      <c r="U128">
        <v>579.14961389961388</v>
      </c>
      <c r="V128">
        <v>471</v>
      </c>
      <c r="W128">
        <v>33.983184799999997</v>
      </c>
      <c r="X128">
        <v>-118.38335600000001</v>
      </c>
      <c r="Y128">
        <v>4.219960007426633</v>
      </c>
    </row>
    <row r="129" spans="1:25" x14ac:dyDescent="0.3">
      <c r="A129" s="1" t="s">
        <v>16</v>
      </c>
      <c r="B129" s="1">
        <v>0</v>
      </c>
      <c r="C129" s="1" t="s">
        <v>151</v>
      </c>
      <c r="D129" s="1" t="s">
        <v>109</v>
      </c>
      <c r="E129" s="1" t="str">
        <f>VLOOKUP(MasterDataSet_after_OutliersDEL[[#This Row],[CITY]],Region_Values,2,FALSE)</f>
        <v>West</v>
      </c>
      <c r="F129" s="1">
        <f>VLOOKUP(MasterDataSet_after_OutliersDEL[[#This Row],[Region]],Region_Dummy_Variables,2,FALSE)</f>
        <v>0</v>
      </c>
      <c r="G129" s="1">
        <f>VLOOKUP(MasterDataSet_after_OutliersDEL[[#This Row],[Region]],Region_Dummy_Variables,3,FALSE)</f>
        <v>0</v>
      </c>
      <c r="H129" s="1">
        <f>VLOOKUP(MasterDataSet_after_OutliersDEL[[#This Row],[Region]],Region_Dummy_Variables,4,FALSE)</f>
        <v>0</v>
      </c>
      <c r="I129" s="1">
        <f>VLOOKUP(MasterDataSet_after_OutliersDEL[[#This Row],[Region]],Region_Dummy_Variables,5,FALSE)</f>
        <v>0</v>
      </c>
      <c r="J129" s="1">
        <f>VLOOKUP(MasterDataSet_after_OutliersDEL[[#This Row],[Region]],Region_Dummy_Variables,6,FALSE)</f>
        <v>1</v>
      </c>
      <c r="K129" s="7" t="s">
        <v>19</v>
      </c>
      <c r="L129">
        <v>90230</v>
      </c>
      <c r="M129">
        <v>499000</v>
      </c>
      <c r="N129">
        <v>1</v>
      </c>
      <c r="O129">
        <v>1</v>
      </c>
      <c r="P129">
        <v>674</v>
      </c>
      <c r="Q129">
        <v>163368</v>
      </c>
      <c r="R129">
        <v>1973</v>
      </c>
      <c r="S129">
        <f>2021-MasterDataSet_after_OutliersDEL[[#This Row],[YEAR BUILT]]</f>
        <v>48</v>
      </c>
      <c r="T129">
        <v>12</v>
      </c>
      <c r="U129">
        <v>740.35608308605345</v>
      </c>
      <c r="V129">
        <v>502</v>
      </c>
      <c r="W129">
        <v>34.0055361</v>
      </c>
      <c r="X129">
        <v>-118.39116540000001</v>
      </c>
      <c r="Y129">
        <v>4.9452274878465694</v>
      </c>
    </row>
    <row r="130" spans="1:25" x14ac:dyDescent="0.3">
      <c r="A130" s="1" t="s">
        <v>16</v>
      </c>
      <c r="B130" s="1">
        <v>0</v>
      </c>
      <c r="C130" s="1" t="s">
        <v>152</v>
      </c>
      <c r="D130" s="1" t="s">
        <v>109</v>
      </c>
      <c r="E130" s="1" t="str">
        <f>VLOOKUP(MasterDataSet_after_OutliersDEL[[#This Row],[CITY]],Region_Values,2,FALSE)</f>
        <v>West</v>
      </c>
      <c r="F130" s="1">
        <f>VLOOKUP(MasterDataSet_after_OutliersDEL[[#This Row],[Region]],Region_Dummy_Variables,2,FALSE)</f>
        <v>0</v>
      </c>
      <c r="G130" s="1">
        <f>VLOOKUP(MasterDataSet_after_OutliersDEL[[#This Row],[Region]],Region_Dummy_Variables,3,FALSE)</f>
        <v>0</v>
      </c>
      <c r="H130" s="1">
        <f>VLOOKUP(MasterDataSet_after_OutliersDEL[[#This Row],[Region]],Region_Dummy_Variables,4,FALSE)</f>
        <v>0</v>
      </c>
      <c r="I130" s="1">
        <f>VLOOKUP(MasterDataSet_after_OutliersDEL[[#This Row],[Region]],Region_Dummy_Variables,5,FALSE)</f>
        <v>0</v>
      </c>
      <c r="J130" s="1">
        <f>VLOOKUP(MasterDataSet_after_OutliersDEL[[#This Row],[Region]],Region_Dummy_Variables,6,FALSE)</f>
        <v>1</v>
      </c>
      <c r="K130" s="7" t="s">
        <v>19</v>
      </c>
      <c r="L130">
        <v>90230</v>
      </c>
      <c r="M130">
        <v>614000</v>
      </c>
      <c r="N130">
        <v>2</v>
      </c>
      <c r="O130">
        <v>2</v>
      </c>
      <c r="P130">
        <v>1347</v>
      </c>
      <c r="Q130">
        <v>495075</v>
      </c>
      <c r="R130">
        <v>1970</v>
      </c>
      <c r="S130">
        <f>2021-MasterDataSet_after_OutliersDEL[[#This Row],[YEAR BUILT]]</f>
        <v>51</v>
      </c>
      <c r="T130">
        <v>7</v>
      </c>
      <c r="U130">
        <v>455.82776540460281</v>
      </c>
      <c r="V130">
        <v>670</v>
      </c>
      <c r="W130">
        <v>33.980637399999999</v>
      </c>
      <c r="X130">
        <v>-118.38575419999999</v>
      </c>
      <c r="Y130">
        <v>4.0087620431880406</v>
      </c>
    </row>
    <row r="131" spans="1:25" x14ac:dyDescent="0.3">
      <c r="A131" s="1" t="s">
        <v>16</v>
      </c>
      <c r="B131" s="1">
        <v>0</v>
      </c>
      <c r="C131" s="1" t="s">
        <v>153</v>
      </c>
      <c r="D131" s="1" t="s">
        <v>109</v>
      </c>
      <c r="E131" s="1" t="str">
        <f>VLOOKUP(MasterDataSet_after_OutliersDEL[[#This Row],[CITY]],Region_Values,2,FALSE)</f>
        <v>West</v>
      </c>
      <c r="F131" s="1">
        <f>VLOOKUP(MasterDataSet_after_OutliersDEL[[#This Row],[Region]],Region_Dummy_Variables,2,FALSE)</f>
        <v>0</v>
      </c>
      <c r="G131" s="1">
        <f>VLOOKUP(MasterDataSet_after_OutliersDEL[[#This Row],[Region]],Region_Dummy_Variables,3,FALSE)</f>
        <v>0</v>
      </c>
      <c r="H131" s="1">
        <f>VLOOKUP(MasterDataSet_after_OutliersDEL[[#This Row],[Region]],Region_Dummy_Variables,4,FALSE)</f>
        <v>0</v>
      </c>
      <c r="I131" s="1">
        <f>VLOOKUP(MasterDataSet_after_OutliersDEL[[#This Row],[Region]],Region_Dummy_Variables,5,FALSE)</f>
        <v>0</v>
      </c>
      <c r="J131" s="1">
        <f>VLOOKUP(MasterDataSet_after_OutliersDEL[[#This Row],[Region]],Region_Dummy_Variables,6,FALSE)</f>
        <v>1</v>
      </c>
      <c r="K131" s="7" t="s">
        <v>19</v>
      </c>
      <c r="L131">
        <v>90230</v>
      </c>
      <c r="M131">
        <v>899000</v>
      </c>
      <c r="N131">
        <v>3</v>
      </c>
      <c r="O131">
        <v>3</v>
      </c>
      <c r="P131">
        <v>1469</v>
      </c>
      <c r="Q131">
        <v>495075</v>
      </c>
      <c r="R131">
        <v>1970</v>
      </c>
      <c r="S131">
        <f>2021-MasterDataSet_after_OutliersDEL[[#This Row],[YEAR BUILT]]</f>
        <v>51</v>
      </c>
      <c r="T131">
        <v>17</v>
      </c>
      <c r="U131">
        <v>611.98093941456773</v>
      </c>
      <c r="V131">
        <v>733</v>
      </c>
      <c r="W131">
        <v>33.9804928</v>
      </c>
      <c r="X131">
        <v>-118.38622359999999</v>
      </c>
      <c r="Y131">
        <v>3.9807211425000926</v>
      </c>
    </row>
    <row r="132" spans="1:25" x14ac:dyDescent="0.3">
      <c r="A132" s="1" t="s">
        <v>16</v>
      </c>
      <c r="B132" s="1">
        <v>0</v>
      </c>
      <c r="C132" s="1" t="s">
        <v>154</v>
      </c>
      <c r="D132" s="1" t="s">
        <v>109</v>
      </c>
      <c r="E132" s="1" t="str">
        <f>VLOOKUP(MasterDataSet_after_OutliersDEL[[#This Row],[CITY]],Region_Values,2,FALSE)</f>
        <v>West</v>
      </c>
      <c r="F132" s="1">
        <f>VLOOKUP(MasterDataSet_after_OutliersDEL[[#This Row],[Region]],Region_Dummy_Variables,2,FALSE)</f>
        <v>0</v>
      </c>
      <c r="G132" s="1">
        <f>VLOOKUP(MasterDataSet_after_OutliersDEL[[#This Row],[Region]],Region_Dummy_Variables,3,FALSE)</f>
        <v>0</v>
      </c>
      <c r="H132" s="1">
        <f>VLOOKUP(MasterDataSet_after_OutliersDEL[[#This Row],[Region]],Region_Dummy_Variables,4,FALSE)</f>
        <v>0</v>
      </c>
      <c r="I132" s="1">
        <f>VLOOKUP(MasterDataSet_after_OutliersDEL[[#This Row],[Region]],Region_Dummy_Variables,5,FALSE)</f>
        <v>0</v>
      </c>
      <c r="J132" s="1">
        <f>VLOOKUP(MasterDataSet_after_OutliersDEL[[#This Row],[Region]],Region_Dummy_Variables,6,FALSE)</f>
        <v>1</v>
      </c>
      <c r="K132" s="7" t="s">
        <v>19</v>
      </c>
      <c r="L132">
        <v>90230</v>
      </c>
      <c r="M132">
        <v>589000</v>
      </c>
      <c r="N132">
        <v>2</v>
      </c>
      <c r="O132">
        <v>2</v>
      </c>
      <c r="P132">
        <v>972</v>
      </c>
      <c r="Q132">
        <v>495075</v>
      </c>
      <c r="R132">
        <v>1970</v>
      </c>
      <c r="S132">
        <f>2021-MasterDataSet_after_OutliersDEL[[#This Row],[YEAR BUILT]]</f>
        <v>51</v>
      </c>
      <c r="T132">
        <v>4</v>
      </c>
      <c r="U132">
        <v>605.96707818930042</v>
      </c>
      <c r="V132">
        <v>485</v>
      </c>
      <c r="W132">
        <v>33.980804200000001</v>
      </c>
      <c r="X132">
        <v>-118.41268155288448</v>
      </c>
      <c r="Y132">
        <v>2.8417618176707906</v>
      </c>
    </row>
    <row r="133" spans="1:25" x14ac:dyDescent="0.3">
      <c r="A133" s="1" t="s">
        <v>16</v>
      </c>
      <c r="B133" s="1">
        <v>0</v>
      </c>
      <c r="C133" s="1" t="s">
        <v>155</v>
      </c>
      <c r="D133" s="1" t="s">
        <v>109</v>
      </c>
      <c r="E133" s="1" t="str">
        <f>VLOOKUP(MasterDataSet_after_OutliersDEL[[#This Row],[CITY]],Region_Values,2,FALSE)</f>
        <v>West</v>
      </c>
      <c r="F133" s="1">
        <f>VLOOKUP(MasterDataSet_after_OutliersDEL[[#This Row],[Region]],Region_Dummy_Variables,2,FALSE)</f>
        <v>0</v>
      </c>
      <c r="G133" s="1">
        <f>VLOOKUP(MasterDataSet_after_OutliersDEL[[#This Row],[Region]],Region_Dummy_Variables,3,FALSE)</f>
        <v>0</v>
      </c>
      <c r="H133" s="1">
        <f>VLOOKUP(MasterDataSet_after_OutliersDEL[[#This Row],[Region]],Region_Dummy_Variables,4,FALSE)</f>
        <v>0</v>
      </c>
      <c r="I133" s="1">
        <f>VLOOKUP(MasterDataSet_after_OutliersDEL[[#This Row],[Region]],Region_Dummy_Variables,5,FALSE)</f>
        <v>0</v>
      </c>
      <c r="J133" s="1">
        <f>VLOOKUP(MasterDataSet_after_OutliersDEL[[#This Row],[Region]],Region_Dummy_Variables,6,FALSE)</f>
        <v>1</v>
      </c>
      <c r="K133" s="7" t="s">
        <v>19</v>
      </c>
      <c r="L133">
        <v>90230</v>
      </c>
      <c r="M133">
        <v>735000</v>
      </c>
      <c r="N133">
        <v>2</v>
      </c>
      <c r="O133">
        <v>2</v>
      </c>
      <c r="P133">
        <v>1116</v>
      </c>
      <c r="Q133">
        <v>39622</v>
      </c>
      <c r="R133">
        <v>1972</v>
      </c>
      <c r="S133">
        <f>2021-MasterDataSet_after_OutliersDEL[[#This Row],[YEAR BUILT]]</f>
        <v>49</v>
      </c>
      <c r="T133">
        <v>24</v>
      </c>
      <c r="U133">
        <v>658.60215053763443</v>
      </c>
      <c r="V133">
        <v>550</v>
      </c>
      <c r="W133">
        <v>34.008307799999997</v>
      </c>
      <c r="X133">
        <v>-118.39060600000001</v>
      </c>
      <c r="Y133">
        <v>5.1161569107537019</v>
      </c>
    </row>
    <row r="134" spans="1:25" x14ac:dyDescent="0.3">
      <c r="A134" s="1" t="s">
        <v>16</v>
      </c>
      <c r="B134" s="1">
        <v>0</v>
      </c>
      <c r="C134" s="1" t="s">
        <v>156</v>
      </c>
      <c r="D134" s="1" t="s">
        <v>109</v>
      </c>
      <c r="E134" s="1" t="str">
        <f>VLOOKUP(MasterDataSet_after_OutliersDEL[[#This Row],[CITY]],Region_Values,2,FALSE)</f>
        <v>West</v>
      </c>
      <c r="F134" s="1">
        <f>VLOOKUP(MasterDataSet_after_OutliersDEL[[#This Row],[Region]],Region_Dummy_Variables,2,FALSE)</f>
        <v>0</v>
      </c>
      <c r="G134" s="1">
        <f>VLOOKUP(MasterDataSet_after_OutliersDEL[[#This Row],[Region]],Region_Dummy_Variables,3,FALSE)</f>
        <v>0</v>
      </c>
      <c r="H134" s="1">
        <f>VLOOKUP(MasterDataSet_after_OutliersDEL[[#This Row],[Region]],Region_Dummy_Variables,4,FALSE)</f>
        <v>0</v>
      </c>
      <c r="I134" s="1">
        <f>VLOOKUP(MasterDataSet_after_OutliersDEL[[#This Row],[Region]],Region_Dummy_Variables,5,FALSE)</f>
        <v>0</v>
      </c>
      <c r="J134" s="1">
        <f>VLOOKUP(MasterDataSet_after_OutliersDEL[[#This Row],[Region]],Region_Dummy_Variables,6,FALSE)</f>
        <v>1</v>
      </c>
      <c r="K134" s="7" t="s">
        <v>19</v>
      </c>
      <c r="L134">
        <v>90230</v>
      </c>
      <c r="M134">
        <v>735000</v>
      </c>
      <c r="N134">
        <v>2</v>
      </c>
      <c r="O134">
        <v>2</v>
      </c>
      <c r="P134">
        <v>1116</v>
      </c>
      <c r="Q134">
        <v>39622</v>
      </c>
      <c r="R134">
        <v>1972</v>
      </c>
      <c r="S134">
        <f>2021-MasterDataSet_after_OutliersDEL[[#This Row],[YEAR BUILT]]</f>
        <v>49</v>
      </c>
      <c r="T134">
        <v>24</v>
      </c>
      <c r="U134">
        <v>658.60215053763443</v>
      </c>
      <c r="V134">
        <v>550</v>
      </c>
      <c r="W134">
        <v>34.008307799999997</v>
      </c>
      <c r="X134">
        <v>-118.39060600000001</v>
      </c>
      <c r="Y134">
        <v>5.1161569107537019</v>
      </c>
    </row>
    <row r="135" spans="1:25" x14ac:dyDescent="0.3">
      <c r="A135" s="1" t="s">
        <v>16</v>
      </c>
      <c r="B135" s="1">
        <v>0</v>
      </c>
      <c r="C135" s="1" t="s">
        <v>157</v>
      </c>
      <c r="D135" s="1" t="s">
        <v>109</v>
      </c>
      <c r="E135" s="1" t="str">
        <f>VLOOKUP(MasterDataSet_after_OutliersDEL[[#This Row],[CITY]],Region_Values,2,FALSE)</f>
        <v>West</v>
      </c>
      <c r="F135" s="1">
        <f>VLOOKUP(MasterDataSet_after_OutliersDEL[[#This Row],[Region]],Region_Dummy_Variables,2,FALSE)</f>
        <v>0</v>
      </c>
      <c r="G135" s="1">
        <f>VLOOKUP(MasterDataSet_after_OutliersDEL[[#This Row],[Region]],Region_Dummy_Variables,3,FALSE)</f>
        <v>0</v>
      </c>
      <c r="H135" s="1">
        <f>VLOOKUP(MasterDataSet_after_OutliersDEL[[#This Row],[Region]],Region_Dummy_Variables,4,FALSE)</f>
        <v>0</v>
      </c>
      <c r="I135" s="1">
        <f>VLOOKUP(MasterDataSet_after_OutliersDEL[[#This Row],[Region]],Region_Dummy_Variables,5,FALSE)</f>
        <v>0</v>
      </c>
      <c r="J135" s="1">
        <f>VLOOKUP(MasterDataSet_after_OutliersDEL[[#This Row],[Region]],Region_Dummy_Variables,6,FALSE)</f>
        <v>1</v>
      </c>
      <c r="K135" s="7" t="s">
        <v>19</v>
      </c>
      <c r="L135">
        <v>90230</v>
      </c>
      <c r="M135">
        <v>1249000</v>
      </c>
      <c r="N135">
        <v>4</v>
      </c>
      <c r="O135">
        <v>3</v>
      </c>
      <c r="P135">
        <v>2049</v>
      </c>
      <c r="Q135">
        <v>525392</v>
      </c>
      <c r="R135">
        <v>1997</v>
      </c>
      <c r="S135">
        <f>2021-MasterDataSet_after_OutliersDEL[[#This Row],[YEAR BUILT]]</f>
        <v>24</v>
      </c>
      <c r="T135">
        <v>11</v>
      </c>
      <c r="U135">
        <v>609.56564177647635</v>
      </c>
      <c r="V135">
        <v>655</v>
      </c>
      <c r="W135">
        <v>33.990074</v>
      </c>
      <c r="X135">
        <v>-118.392076</v>
      </c>
      <c r="Y135">
        <v>4.122219073815117</v>
      </c>
    </row>
    <row r="136" spans="1:25" x14ac:dyDescent="0.3">
      <c r="A136" s="1" t="s">
        <v>20</v>
      </c>
      <c r="B136" s="1">
        <v>1</v>
      </c>
      <c r="C136" s="1" t="s">
        <v>158</v>
      </c>
      <c r="D136" s="1" t="s">
        <v>109</v>
      </c>
      <c r="E136" s="1" t="str">
        <f>VLOOKUP(MasterDataSet_after_OutliersDEL[[#This Row],[CITY]],Region_Values,2,FALSE)</f>
        <v>West</v>
      </c>
      <c r="F136" s="1">
        <f>VLOOKUP(MasterDataSet_after_OutliersDEL[[#This Row],[Region]],Region_Dummy_Variables,2,FALSE)</f>
        <v>0</v>
      </c>
      <c r="G136" s="1">
        <f>VLOOKUP(MasterDataSet_after_OutliersDEL[[#This Row],[Region]],Region_Dummy_Variables,3,FALSE)</f>
        <v>0</v>
      </c>
      <c r="H136" s="1">
        <f>VLOOKUP(MasterDataSet_after_OutliersDEL[[#This Row],[Region]],Region_Dummy_Variables,4,FALSE)</f>
        <v>0</v>
      </c>
      <c r="I136" s="1">
        <f>VLOOKUP(MasterDataSet_after_OutliersDEL[[#This Row],[Region]],Region_Dummy_Variables,5,FALSE)</f>
        <v>0</v>
      </c>
      <c r="J136" s="1">
        <f>VLOOKUP(MasterDataSet_after_OutliersDEL[[#This Row],[Region]],Region_Dummy_Variables,6,FALSE)</f>
        <v>1</v>
      </c>
      <c r="K136" s="7" t="s">
        <v>19</v>
      </c>
      <c r="L136">
        <v>90232</v>
      </c>
      <c r="M136">
        <v>1795000</v>
      </c>
      <c r="N136">
        <v>3</v>
      </c>
      <c r="O136">
        <v>2</v>
      </c>
      <c r="P136">
        <v>1512</v>
      </c>
      <c r="Q136">
        <v>7504</v>
      </c>
      <c r="R136">
        <v>1947</v>
      </c>
      <c r="S136">
        <f>2021-MasterDataSet_after_OutliersDEL[[#This Row],[YEAR BUILT]]</f>
        <v>74</v>
      </c>
      <c r="T136">
        <v>21</v>
      </c>
      <c r="U136">
        <v>1187.1693121693122</v>
      </c>
      <c r="W136">
        <v>34.0149428</v>
      </c>
      <c r="X136">
        <v>-118.4121997</v>
      </c>
      <c r="Y136">
        <v>4.1858027138297524</v>
      </c>
    </row>
    <row r="137" spans="1:25" x14ac:dyDescent="0.3">
      <c r="A137" s="1" t="s">
        <v>20</v>
      </c>
      <c r="B137" s="1">
        <v>1</v>
      </c>
      <c r="C137" s="1" t="s">
        <v>159</v>
      </c>
      <c r="D137" s="1" t="s">
        <v>109</v>
      </c>
      <c r="E137" s="1" t="str">
        <f>VLOOKUP(MasterDataSet_after_OutliersDEL[[#This Row],[CITY]],Region_Values,2,FALSE)</f>
        <v>West</v>
      </c>
      <c r="F137" s="1">
        <f>VLOOKUP(MasterDataSet_after_OutliersDEL[[#This Row],[Region]],Region_Dummy_Variables,2,FALSE)</f>
        <v>0</v>
      </c>
      <c r="G137" s="1">
        <f>VLOOKUP(MasterDataSet_after_OutliersDEL[[#This Row],[Region]],Region_Dummy_Variables,3,FALSE)</f>
        <v>0</v>
      </c>
      <c r="H137" s="1">
        <f>VLOOKUP(MasterDataSet_after_OutliersDEL[[#This Row],[Region]],Region_Dummy_Variables,4,FALSE)</f>
        <v>0</v>
      </c>
      <c r="I137" s="1">
        <f>VLOOKUP(MasterDataSet_after_OutliersDEL[[#This Row],[Region]],Region_Dummy_Variables,5,FALSE)</f>
        <v>0</v>
      </c>
      <c r="J137" s="1">
        <f>VLOOKUP(MasterDataSet_after_OutliersDEL[[#This Row],[Region]],Region_Dummy_Variables,6,FALSE)</f>
        <v>1</v>
      </c>
      <c r="K137" s="7" t="s">
        <v>19</v>
      </c>
      <c r="L137">
        <v>90232</v>
      </c>
      <c r="M137">
        <v>1499500</v>
      </c>
      <c r="N137">
        <v>3</v>
      </c>
      <c r="O137">
        <v>2</v>
      </c>
      <c r="P137">
        <v>1230</v>
      </c>
      <c r="Q137">
        <v>5289</v>
      </c>
      <c r="R137">
        <v>1941</v>
      </c>
      <c r="S137">
        <f>2021-MasterDataSet_after_OutliersDEL[[#This Row],[YEAR BUILT]]</f>
        <v>80</v>
      </c>
      <c r="T137">
        <v>7</v>
      </c>
      <c r="U137">
        <v>1219.1056910569105</v>
      </c>
      <c r="W137">
        <v>34.015456</v>
      </c>
      <c r="X137">
        <v>-118.4079354</v>
      </c>
      <c r="Y137">
        <v>4.430872236274757</v>
      </c>
    </row>
    <row r="138" spans="1:25" x14ac:dyDescent="0.3">
      <c r="A138" s="1" t="s">
        <v>20</v>
      </c>
      <c r="B138" s="1">
        <v>1</v>
      </c>
      <c r="C138" s="1" t="s">
        <v>160</v>
      </c>
      <c r="D138" s="1" t="s">
        <v>109</v>
      </c>
      <c r="E138" s="1" t="str">
        <f>VLOOKUP(MasterDataSet_after_OutliersDEL[[#This Row],[CITY]],Region_Values,2,FALSE)</f>
        <v>West</v>
      </c>
      <c r="F138" s="1">
        <f>VLOOKUP(MasterDataSet_after_OutliersDEL[[#This Row],[Region]],Region_Dummy_Variables,2,FALSE)</f>
        <v>0</v>
      </c>
      <c r="G138" s="1">
        <f>VLOOKUP(MasterDataSet_after_OutliersDEL[[#This Row],[Region]],Region_Dummy_Variables,3,FALSE)</f>
        <v>0</v>
      </c>
      <c r="H138" s="1">
        <f>VLOOKUP(MasterDataSet_after_OutliersDEL[[#This Row],[Region]],Region_Dummy_Variables,4,FALSE)</f>
        <v>0</v>
      </c>
      <c r="I138" s="1">
        <f>VLOOKUP(MasterDataSet_after_OutliersDEL[[#This Row],[Region]],Region_Dummy_Variables,5,FALSE)</f>
        <v>0</v>
      </c>
      <c r="J138" s="1">
        <f>VLOOKUP(MasterDataSet_after_OutliersDEL[[#This Row],[Region]],Region_Dummy_Variables,6,FALSE)</f>
        <v>1</v>
      </c>
      <c r="K138" s="7" t="s">
        <v>19</v>
      </c>
      <c r="L138">
        <v>90232</v>
      </c>
      <c r="M138">
        <v>1650000</v>
      </c>
      <c r="N138">
        <v>2</v>
      </c>
      <c r="O138">
        <v>1</v>
      </c>
      <c r="P138">
        <v>973</v>
      </c>
      <c r="Q138">
        <v>6114</v>
      </c>
      <c r="R138">
        <v>1942</v>
      </c>
      <c r="S138">
        <f>2021-MasterDataSet_after_OutliersDEL[[#This Row],[YEAR BUILT]]</f>
        <v>79</v>
      </c>
      <c r="T138">
        <v>58</v>
      </c>
      <c r="U138">
        <v>1695.7862281603288</v>
      </c>
      <c r="W138">
        <v>34.010672800000002</v>
      </c>
      <c r="X138">
        <v>-118.4122969</v>
      </c>
      <c r="Y138">
        <v>4.1126423308414344</v>
      </c>
    </row>
    <row r="139" spans="1:25" x14ac:dyDescent="0.3">
      <c r="A139" s="1" t="s">
        <v>16</v>
      </c>
      <c r="B139" s="1">
        <v>0</v>
      </c>
      <c r="C139" s="1" t="s">
        <v>161</v>
      </c>
      <c r="D139" s="1" t="s">
        <v>109</v>
      </c>
      <c r="E139" s="1" t="str">
        <f>VLOOKUP(MasterDataSet_after_OutliersDEL[[#This Row],[CITY]],Region_Values,2,FALSE)</f>
        <v>West</v>
      </c>
      <c r="F139" s="1">
        <f>VLOOKUP(MasterDataSet_after_OutliersDEL[[#This Row],[Region]],Region_Dummy_Variables,2,FALSE)</f>
        <v>0</v>
      </c>
      <c r="G139" s="1">
        <f>VLOOKUP(MasterDataSet_after_OutliersDEL[[#This Row],[Region]],Region_Dummy_Variables,3,FALSE)</f>
        <v>0</v>
      </c>
      <c r="H139" s="1">
        <f>VLOOKUP(MasterDataSet_after_OutliersDEL[[#This Row],[Region]],Region_Dummy_Variables,4,FALSE)</f>
        <v>0</v>
      </c>
      <c r="I139" s="1">
        <f>VLOOKUP(MasterDataSet_after_OutliersDEL[[#This Row],[Region]],Region_Dummy_Variables,5,FALSE)</f>
        <v>0</v>
      </c>
      <c r="J139" s="1">
        <f>VLOOKUP(MasterDataSet_after_OutliersDEL[[#This Row],[Region]],Region_Dummy_Variables,6,FALSE)</f>
        <v>1</v>
      </c>
      <c r="K139" s="7" t="s">
        <v>19</v>
      </c>
      <c r="L139">
        <v>90232</v>
      </c>
      <c r="M139">
        <v>1050000</v>
      </c>
      <c r="N139">
        <v>3</v>
      </c>
      <c r="O139">
        <v>4</v>
      </c>
      <c r="P139">
        <v>1746</v>
      </c>
      <c r="Q139">
        <v>9903</v>
      </c>
      <c r="R139">
        <v>1988</v>
      </c>
      <c r="S139">
        <f>2021-MasterDataSet_after_OutliersDEL[[#This Row],[YEAR BUILT]]</f>
        <v>33</v>
      </c>
      <c r="T139">
        <v>31</v>
      </c>
      <c r="U139">
        <v>601.37457044673545</v>
      </c>
      <c r="V139">
        <v>200</v>
      </c>
      <c r="W139">
        <v>34.010805300000001</v>
      </c>
      <c r="X139">
        <v>-118.4131629</v>
      </c>
      <c r="Y139">
        <v>4.065835638952251</v>
      </c>
    </row>
    <row r="140" spans="1:25" x14ac:dyDescent="0.3">
      <c r="A140" s="1" t="s">
        <v>16</v>
      </c>
      <c r="B140" s="1">
        <v>0</v>
      </c>
      <c r="C140" s="1" t="s">
        <v>162</v>
      </c>
      <c r="D140" s="1" t="s">
        <v>125</v>
      </c>
      <c r="E140" s="1" t="str">
        <f>VLOOKUP(MasterDataSet_after_OutliersDEL[[#This Row],[CITY]],Region_Values,2,FALSE)</f>
        <v>West</v>
      </c>
      <c r="F140" s="1">
        <f>VLOOKUP(MasterDataSet_after_OutliersDEL[[#This Row],[Region]],Region_Dummy_Variables,2,FALSE)</f>
        <v>0</v>
      </c>
      <c r="G140" s="1">
        <f>VLOOKUP(MasterDataSet_after_OutliersDEL[[#This Row],[Region]],Region_Dummy_Variables,3,FALSE)</f>
        <v>0</v>
      </c>
      <c r="H140" s="1">
        <f>VLOOKUP(MasterDataSet_after_OutliersDEL[[#This Row],[Region]],Region_Dummy_Variables,4,FALSE)</f>
        <v>0</v>
      </c>
      <c r="I140" s="1">
        <f>VLOOKUP(MasterDataSet_after_OutliersDEL[[#This Row],[Region]],Region_Dummy_Variables,5,FALSE)</f>
        <v>0</v>
      </c>
      <c r="J140" s="1">
        <f>VLOOKUP(MasterDataSet_after_OutliersDEL[[#This Row],[Region]],Region_Dummy_Variables,6,FALSE)</f>
        <v>1</v>
      </c>
      <c r="K140" s="7" t="s">
        <v>19</v>
      </c>
      <c r="L140">
        <v>90232</v>
      </c>
      <c r="M140">
        <v>1775000</v>
      </c>
      <c r="N140">
        <v>3</v>
      </c>
      <c r="O140">
        <v>2.5</v>
      </c>
      <c r="P140">
        <v>1629</v>
      </c>
      <c r="Q140">
        <v>12072</v>
      </c>
      <c r="R140">
        <v>2021</v>
      </c>
      <c r="S140">
        <f>2021-MasterDataSet_after_OutliersDEL[[#This Row],[YEAR BUILT]]</f>
        <v>0</v>
      </c>
      <c r="T140">
        <v>19</v>
      </c>
      <c r="U140">
        <v>1089.6255371393493</v>
      </c>
      <c r="V140">
        <v>364</v>
      </c>
      <c r="W140">
        <v>34.018975599999997</v>
      </c>
      <c r="X140">
        <v>-118.39182340000001</v>
      </c>
      <c r="Y140">
        <v>5.3851609380314978</v>
      </c>
    </row>
    <row r="141" spans="1:25" x14ac:dyDescent="0.3">
      <c r="A141" s="1" t="s">
        <v>20</v>
      </c>
      <c r="B141" s="1">
        <v>1</v>
      </c>
      <c r="C141" s="1" t="s">
        <v>163</v>
      </c>
      <c r="D141" s="1" t="s">
        <v>164</v>
      </c>
      <c r="E141" s="1" t="str">
        <f>VLOOKUP(MasterDataSet_after_OutliersDEL[[#This Row],[CITY]],Region_Values,2,FALSE)</f>
        <v>Metro</v>
      </c>
      <c r="F141" s="1">
        <f>VLOOKUP(MasterDataSet_after_OutliersDEL[[#This Row],[Region]],Region_Dummy_Variables,2,FALSE)</f>
        <v>1</v>
      </c>
      <c r="G141" s="1">
        <f>VLOOKUP(MasterDataSet_after_OutliersDEL[[#This Row],[Region]],Region_Dummy_Variables,3,FALSE)</f>
        <v>0</v>
      </c>
      <c r="H141" s="1">
        <f>VLOOKUP(MasterDataSet_after_OutliersDEL[[#This Row],[Region]],Region_Dummy_Variables,4,FALSE)</f>
        <v>0</v>
      </c>
      <c r="I141" s="1">
        <f>VLOOKUP(MasterDataSet_after_OutliersDEL[[#This Row],[Region]],Region_Dummy_Variables,5,FALSE)</f>
        <v>0</v>
      </c>
      <c r="J141" s="1">
        <f>VLOOKUP(MasterDataSet_after_OutliersDEL[[#This Row],[Region]],Region_Dummy_Variables,6,FALSE)</f>
        <v>0</v>
      </c>
      <c r="K141" s="7" t="s">
        <v>19</v>
      </c>
      <c r="L141">
        <v>90065</v>
      </c>
      <c r="M141">
        <v>1399999</v>
      </c>
      <c r="N141">
        <v>4</v>
      </c>
      <c r="O141">
        <v>3</v>
      </c>
      <c r="P141">
        <v>2344</v>
      </c>
      <c r="Q141">
        <v>7367</v>
      </c>
      <c r="R141">
        <v>1963</v>
      </c>
      <c r="S141">
        <f>2021-MasterDataSet_after_OutliersDEL[[#This Row],[YEAR BUILT]]</f>
        <v>58</v>
      </c>
      <c r="T141">
        <v>5</v>
      </c>
      <c r="U141">
        <v>597.26919795221841</v>
      </c>
      <c r="W141">
        <v>34.135409199999998</v>
      </c>
      <c r="X141">
        <v>-118.2277634</v>
      </c>
      <c r="Y141">
        <v>17.371737290053531</v>
      </c>
    </row>
    <row r="142" spans="1:25" x14ac:dyDescent="0.3">
      <c r="A142" s="1" t="s">
        <v>20</v>
      </c>
      <c r="B142" s="1">
        <v>1</v>
      </c>
      <c r="C142" s="1" t="s">
        <v>165</v>
      </c>
      <c r="D142" s="1" t="s">
        <v>166</v>
      </c>
      <c r="E142" s="1" t="str">
        <f>VLOOKUP(MasterDataSet_after_OutliersDEL[[#This Row],[CITY]],Region_Values,2,FALSE)</f>
        <v>South bay</v>
      </c>
      <c r="F142" s="1">
        <f>VLOOKUP(MasterDataSet_after_OutliersDEL[[#This Row],[Region]],Region_Dummy_Variables,2,FALSE)</f>
        <v>0</v>
      </c>
      <c r="G142" s="1">
        <f>VLOOKUP(MasterDataSet_after_OutliersDEL[[#This Row],[Region]],Region_Dummy_Variables,3,FALSE)</f>
        <v>0</v>
      </c>
      <c r="H142" s="1">
        <f>VLOOKUP(MasterDataSet_after_OutliersDEL[[#This Row],[Region]],Region_Dummy_Variables,4,FALSE)</f>
        <v>0</v>
      </c>
      <c r="I142" s="1">
        <f>VLOOKUP(MasterDataSet_after_OutliersDEL[[#This Row],[Region]],Region_Dummy_Variables,5,FALSE)</f>
        <v>1</v>
      </c>
      <c r="J142" s="1">
        <f>VLOOKUP(MasterDataSet_after_OutliersDEL[[#This Row],[Region]],Region_Dummy_Variables,6,FALSE)</f>
        <v>0</v>
      </c>
      <c r="K142" s="7" t="s">
        <v>19</v>
      </c>
      <c r="L142">
        <v>90245</v>
      </c>
      <c r="M142">
        <v>1495000</v>
      </c>
      <c r="N142">
        <v>2</v>
      </c>
      <c r="O142">
        <v>1</v>
      </c>
      <c r="P142">
        <v>888</v>
      </c>
      <c r="Q142">
        <v>6624</v>
      </c>
      <c r="R142">
        <v>1950</v>
      </c>
      <c r="S142">
        <f>2021-MasterDataSet_after_OutliersDEL[[#This Row],[YEAR BUILT]]</f>
        <v>71</v>
      </c>
      <c r="T142">
        <v>46</v>
      </c>
      <c r="U142">
        <v>1683.5585585585586</v>
      </c>
      <c r="W142">
        <v>33.926213300000001</v>
      </c>
      <c r="X142">
        <v>-118.4168829</v>
      </c>
      <c r="Y142">
        <v>1.5032559100398075</v>
      </c>
    </row>
    <row r="143" spans="1:25" x14ac:dyDescent="0.3">
      <c r="A143" s="1" t="s">
        <v>20</v>
      </c>
      <c r="B143" s="1">
        <v>1</v>
      </c>
      <c r="C143" s="1" t="s">
        <v>167</v>
      </c>
      <c r="D143" s="1" t="s">
        <v>166</v>
      </c>
      <c r="E143" s="1" t="str">
        <f>VLOOKUP(MasterDataSet_after_OutliersDEL[[#This Row],[CITY]],Region_Values,2,FALSE)</f>
        <v>South bay</v>
      </c>
      <c r="F143" s="1">
        <f>VLOOKUP(MasterDataSet_after_OutliersDEL[[#This Row],[Region]],Region_Dummy_Variables,2,FALSE)</f>
        <v>0</v>
      </c>
      <c r="G143" s="1">
        <f>VLOOKUP(MasterDataSet_after_OutliersDEL[[#This Row],[Region]],Region_Dummy_Variables,3,FALSE)</f>
        <v>0</v>
      </c>
      <c r="H143" s="1">
        <f>VLOOKUP(MasterDataSet_after_OutliersDEL[[#This Row],[Region]],Region_Dummy_Variables,4,FALSE)</f>
        <v>0</v>
      </c>
      <c r="I143" s="1">
        <f>VLOOKUP(MasterDataSet_after_OutliersDEL[[#This Row],[Region]],Region_Dummy_Variables,5,FALSE)</f>
        <v>1</v>
      </c>
      <c r="J143" s="1">
        <f>VLOOKUP(MasterDataSet_after_OutliersDEL[[#This Row],[Region]],Region_Dummy_Variables,6,FALSE)</f>
        <v>0</v>
      </c>
      <c r="K143" s="7" t="s">
        <v>19</v>
      </c>
      <c r="L143">
        <v>90245</v>
      </c>
      <c r="M143">
        <v>1875000</v>
      </c>
      <c r="N143">
        <v>1</v>
      </c>
      <c r="O143">
        <v>1</v>
      </c>
      <c r="P143">
        <v>11188</v>
      </c>
      <c r="Q143">
        <v>11188</v>
      </c>
      <c r="R143">
        <v>2021</v>
      </c>
      <c r="S143">
        <f>2021-MasterDataSet_after_OutliersDEL[[#This Row],[YEAR BUILT]]</f>
        <v>0</v>
      </c>
      <c r="T143">
        <v>28</v>
      </c>
      <c r="U143">
        <v>167.59027529495887</v>
      </c>
      <c r="W143">
        <v>33.927731199999997</v>
      </c>
      <c r="X143">
        <v>-118.40062709999999</v>
      </c>
      <c r="Y143">
        <v>2.0728835443903764</v>
      </c>
    </row>
    <row r="144" spans="1:25" x14ac:dyDescent="0.3">
      <c r="A144" s="1" t="s">
        <v>20</v>
      </c>
      <c r="B144" s="1">
        <v>1</v>
      </c>
      <c r="C144" s="1" t="s">
        <v>168</v>
      </c>
      <c r="D144" s="1" t="s">
        <v>166</v>
      </c>
      <c r="E144" s="1" t="str">
        <f>VLOOKUP(MasterDataSet_after_OutliersDEL[[#This Row],[CITY]],Region_Values,2,FALSE)</f>
        <v>South bay</v>
      </c>
      <c r="F144" s="1">
        <f>VLOOKUP(MasterDataSet_after_OutliersDEL[[#This Row],[Region]],Region_Dummy_Variables,2,FALSE)</f>
        <v>0</v>
      </c>
      <c r="G144" s="1">
        <f>VLOOKUP(MasterDataSet_after_OutliersDEL[[#This Row],[Region]],Region_Dummy_Variables,3,FALSE)</f>
        <v>0</v>
      </c>
      <c r="H144" s="1">
        <f>VLOOKUP(MasterDataSet_after_OutliersDEL[[#This Row],[Region]],Region_Dummy_Variables,4,FALSE)</f>
        <v>0</v>
      </c>
      <c r="I144" s="1">
        <f>VLOOKUP(MasterDataSet_after_OutliersDEL[[#This Row],[Region]],Region_Dummy_Variables,5,FALSE)</f>
        <v>1</v>
      </c>
      <c r="J144" s="1">
        <f>VLOOKUP(MasterDataSet_after_OutliersDEL[[#This Row],[Region]],Region_Dummy_Variables,6,FALSE)</f>
        <v>0</v>
      </c>
      <c r="K144" s="7" t="s">
        <v>19</v>
      </c>
      <c r="L144">
        <v>90245</v>
      </c>
      <c r="M144">
        <v>1895000</v>
      </c>
      <c r="N144">
        <v>4</v>
      </c>
      <c r="O144">
        <v>3</v>
      </c>
      <c r="P144">
        <v>2095</v>
      </c>
      <c r="Q144">
        <v>5351</v>
      </c>
      <c r="R144">
        <v>1952</v>
      </c>
      <c r="S144">
        <f>2021-MasterDataSet_after_OutliersDEL[[#This Row],[YEAR BUILT]]</f>
        <v>69</v>
      </c>
      <c r="T144">
        <v>7</v>
      </c>
      <c r="U144">
        <v>904.53460620525061</v>
      </c>
      <c r="W144">
        <v>33.923834900000003</v>
      </c>
      <c r="X144">
        <v>-118.39967420000001</v>
      </c>
      <c r="Y144">
        <v>1.9228580322367206</v>
      </c>
    </row>
    <row r="145" spans="1:25" x14ac:dyDescent="0.3">
      <c r="A145" s="1" t="s">
        <v>20</v>
      </c>
      <c r="B145" s="1">
        <v>1</v>
      </c>
      <c r="C145" s="1" t="s">
        <v>169</v>
      </c>
      <c r="D145" s="1" t="s">
        <v>166</v>
      </c>
      <c r="E145" s="1" t="str">
        <f>VLOOKUP(MasterDataSet_after_OutliersDEL[[#This Row],[CITY]],Region_Values,2,FALSE)</f>
        <v>South bay</v>
      </c>
      <c r="F145" s="1">
        <f>VLOOKUP(MasterDataSet_after_OutliersDEL[[#This Row],[Region]],Region_Dummy_Variables,2,FALSE)</f>
        <v>0</v>
      </c>
      <c r="G145" s="1">
        <f>VLOOKUP(MasterDataSet_after_OutliersDEL[[#This Row],[Region]],Region_Dummy_Variables,3,FALSE)</f>
        <v>0</v>
      </c>
      <c r="H145" s="1">
        <f>VLOOKUP(MasterDataSet_after_OutliersDEL[[#This Row],[Region]],Region_Dummy_Variables,4,FALSE)</f>
        <v>0</v>
      </c>
      <c r="I145" s="1">
        <f>VLOOKUP(MasterDataSet_after_OutliersDEL[[#This Row],[Region]],Region_Dummy_Variables,5,FALSE)</f>
        <v>1</v>
      </c>
      <c r="J145" s="1">
        <f>VLOOKUP(MasterDataSet_after_OutliersDEL[[#This Row],[Region]],Region_Dummy_Variables,6,FALSE)</f>
        <v>0</v>
      </c>
      <c r="K145" s="7" t="s">
        <v>19</v>
      </c>
      <c r="L145">
        <v>90245</v>
      </c>
      <c r="M145">
        <v>1450000</v>
      </c>
      <c r="N145">
        <v>3</v>
      </c>
      <c r="O145">
        <v>2</v>
      </c>
      <c r="P145">
        <v>1085</v>
      </c>
      <c r="Q145">
        <v>4001</v>
      </c>
      <c r="R145">
        <v>1948</v>
      </c>
      <c r="S145">
        <f>2021-MasterDataSet_after_OutliersDEL[[#This Row],[YEAR BUILT]]</f>
        <v>73</v>
      </c>
      <c r="T145">
        <v>4</v>
      </c>
      <c r="U145">
        <v>1336.405529953917</v>
      </c>
      <c r="W145">
        <v>33.923809499999997</v>
      </c>
      <c r="X145">
        <v>-118.41525518485587</v>
      </c>
      <c r="Y145">
        <v>1.3807433920021202</v>
      </c>
    </row>
    <row r="146" spans="1:25" x14ac:dyDescent="0.3">
      <c r="A146" s="1" t="s">
        <v>20</v>
      </c>
      <c r="B146" s="1">
        <v>1</v>
      </c>
      <c r="C146" s="1" t="s">
        <v>170</v>
      </c>
      <c r="D146" s="1" t="s">
        <v>166</v>
      </c>
      <c r="E146" s="1" t="str">
        <f>VLOOKUP(MasterDataSet_after_OutliersDEL[[#This Row],[CITY]],Region_Values,2,FALSE)</f>
        <v>South bay</v>
      </c>
      <c r="F146" s="1">
        <f>VLOOKUP(MasterDataSet_after_OutliersDEL[[#This Row],[Region]],Region_Dummy_Variables,2,FALSE)</f>
        <v>0</v>
      </c>
      <c r="G146" s="1">
        <f>VLOOKUP(MasterDataSet_after_OutliersDEL[[#This Row],[Region]],Region_Dummy_Variables,3,FALSE)</f>
        <v>0</v>
      </c>
      <c r="H146" s="1">
        <f>VLOOKUP(MasterDataSet_after_OutliersDEL[[#This Row],[Region]],Region_Dummy_Variables,4,FALSE)</f>
        <v>0</v>
      </c>
      <c r="I146" s="1">
        <f>VLOOKUP(MasterDataSet_after_OutliersDEL[[#This Row],[Region]],Region_Dummy_Variables,5,FALSE)</f>
        <v>1</v>
      </c>
      <c r="J146" s="1">
        <f>VLOOKUP(MasterDataSet_after_OutliersDEL[[#This Row],[Region]],Region_Dummy_Variables,6,FALSE)</f>
        <v>0</v>
      </c>
      <c r="K146" s="7" t="s">
        <v>19</v>
      </c>
      <c r="L146">
        <v>90245</v>
      </c>
      <c r="M146">
        <v>2995000</v>
      </c>
      <c r="N146">
        <v>5</v>
      </c>
      <c r="O146">
        <v>3.5</v>
      </c>
      <c r="P146">
        <v>3257</v>
      </c>
      <c r="Q146">
        <v>10057</v>
      </c>
      <c r="R146">
        <v>1998</v>
      </c>
      <c r="S146">
        <f>2021-MasterDataSet_after_OutliersDEL[[#This Row],[YEAR BUILT]]</f>
        <v>23</v>
      </c>
      <c r="T146">
        <v>44</v>
      </c>
      <c r="U146">
        <v>919.55787534540991</v>
      </c>
      <c r="W146">
        <v>33.927152499999998</v>
      </c>
      <c r="X146">
        <v>-118.4231103</v>
      </c>
      <c r="Y146">
        <v>1.4996508887866553</v>
      </c>
    </row>
    <row r="147" spans="1:25" x14ac:dyDescent="0.3">
      <c r="A147" s="1" t="s">
        <v>20</v>
      </c>
      <c r="B147" s="1">
        <v>1</v>
      </c>
      <c r="C147" s="1" t="s">
        <v>171</v>
      </c>
      <c r="D147" s="1" t="s">
        <v>172</v>
      </c>
      <c r="E147" s="1" t="str">
        <f>VLOOKUP(MasterDataSet_after_OutliersDEL[[#This Row],[CITY]],Region_Values,2,FALSE)</f>
        <v>South bay</v>
      </c>
      <c r="F147" s="1">
        <f>VLOOKUP(MasterDataSet_after_OutliersDEL[[#This Row],[Region]],Region_Dummy_Variables,2,FALSE)</f>
        <v>0</v>
      </c>
      <c r="G147" s="1">
        <f>VLOOKUP(MasterDataSet_after_OutliersDEL[[#This Row],[Region]],Region_Dummy_Variables,3,FALSE)</f>
        <v>0</v>
      </c>
      <c r="H147" s="1">
        <f>VLOOKUP(MasterDataSet_after_OutliersDEL[[#This Row],[Region]],Region_Dummy_Variables,4,FALSE)</f>
        <v>0</v>
      </c>
      <c r="I147" s="1">
        <f>VLOOKUP(MasterDataSet_after_OutliersDEL[[#This Row],[Region]],Region_Dummy_Variables,5,FALSE)</f>
        <v>1</v>
      </c>
      <c r="J147" s="1">
        <f>VLOOKUP(MasterDataSet_after_OutliersDEL[[#This Row],[Region]],Region_Dummy_Variables,6,FALSE)</f>
        <v>0</v>
      </c>
      <c r="K147" s="7" t="s">
        <v>19</v>
      </c>
      <c r="L147">
        <v>90245</v>
      </c>
      <c r="M147">
        <v>1988000</v>
      </c>
      <c r="N147">
        <v>3</v>
      </c>
      <c r="O147">
        <v>2.5</v>
      </c>
      <c r="P147">
        <v>2156</v>
      </c>
      <c r="Q147">
        <v>5796</v>
      </c>
      <c r="R147">
        <v>1938</v>
      </c>
      <c r="S147">
        <f>2021-MasterDataSet_after_OutliersDEL[[#This Row],[YEAR BUILT]]</f>
        <v>83</v>
      </c>
      <c r="T147">
        <v>18</v>
      </c>
      <c r="U147">
        <v>922.07792207792204</v>
      </c>
      <c r="W147">
        <v>33.930009200000001</v>
      </c>
      <c r="X147">
        <v>-118.4192996</v>
      </c>
      <c r="Y147">
        <v>1.7237036470341791</v>
      </c>
    </row>
    <row r="148" spans="1:25" x14ac:dyDescent="0.3">
      <c r="A148" s="1" t="s">
        <v>16</v>
      </c>
      <c r="B148" s="1">
        <v>0</v>
      </c>
      <c r="C148" s="1" t="s">
        <v>173</v>
      </c>
      <c r="D148" s="1" t="s">
        <v>166</v>
      </c>
      <c r="E148" s="1" t="str">
        <f>VLOOKUP(MasterDataSet_after_OutliersDEL[[#This Row],[CITY]],Region_Values,2,FALSE)</f>
        <v>South bay</v>
      </c>
      <c r="F148" s="1">
        <f>VLOOKUP(MasterDataSet_after_OutliersDEL[[#This Row],[Region]],Region_Dummy_Variables,2,FALSE)</f>
        <v>0</v>
      </c>
      <c r="G148" s="1">
        <f>VLOOKUP(MasterDataSet_after_OutliersDEL[[#This Row],[Region]],Region_Dummy_Variables,3,FALSE)</f>
        <v>0</v>
      </c>
      <c r="H148" s="1">
        <f>VLOOKUP(MasterDataSet_after_OutliersDEL[[#This Row],[Region]],Region_Dummy_Variables,4,FALSE)</f>
        <v>0</v>
      </c>
      <c r="I148" s="1">
        <f>VLOOKUP(MasterDataSet_after_OutliersDEL[[#This Row],[Region]],Region_Dummy_Variables,5,FALSE)</f>
        <v>1</v>
      </c>
      <c r="J148" s="1">
        <f>VLOOKUP(MasterDataSet_after_OutliersDEL[[#This Row],[Region]],Region_Dummy_Variables,6,FALSE)</f>
        <v>0</v>
      </c>
      <c r="K148" s="7" t="s">
        <v>19</v>
      </c>
      <c r="L148">
        <v>90245</v>
      </c>
      <c r="M148">
        <v>1195000</v>
      </c>
      <c r="N148">
        <v>3</v>
      </c>
      <c r="O148">
        <v>2.5</v>
      </c>
      <c r="P148">
        <v>1840</v>
      </c>
      <c r="Q148">
        <v>14302</v>
      </c>
      <c r="R148">
        <v>2008</v>
      </c>
      <c r="S148">
        <f>2021-MasterDataSet_after_OutliersDEL[[#This Row],[YEAR BUILT]]</f>
        <v>13</v>
      </c>
      <c r="T148">
        <v>9</v>
      </c>
      <c r="U148">
        <v>649.45652173913038</v>
      </c>
      <c r="V148">
        <v>356</v>
      </c>
      <c r="W148">
        <v>33.918489700000002</v>
      </c>
      <c r="X148">
        <v>-118.4103558</v>
      </c>
      <c r="Y148">
        <v>1.2252332969775528</v>
      </c>
    </row>
    <row r="149" spans="1:25" x14ac:dyDescent="0.3">
      <c r="A149" s="1" t="s">
        <v>16</v>
      </c>
      <c r="B149" s="1">
        <v>0</v>
      </c>
      <c r="C149" s="1" t="s">
        <v>174</v>
      </c>
      <c r="D149" s="1" t="s">
        <v>166</v>
      </c>
      <c r="E149" s="1" t="str">
        <f>VLOOKUP(MasterDataSet_after_OutliersDEL[[#This Row],[CITY]],Region_Values,2,FALSE)</f>
        <v>South bay</v>
      </c>
      <c r="F149" s="1">
        <f>VLOOKUP(MasterDataSet_after_OutliersDEL[[#This Row],[Region]],Region_Dummy_Variables,2,FALSE)</f>
        <v>0</v>
      </c>
      <c r="G149" s="1">
        <f>VLOOKUP(MasterDataSet_after_OutliersDEL[[#This Row],[Region]],Region_Dummy_Variables,3,FALSE)</f>
        <v>0</v>
      </c>
      <c r="H149" s="1">
        <f>VLOOKUP(MasterDataSet_after_OutliersDEL[[#This Row],[Region]],Region_Dummy_Variables,4,FALSE)</f>
        <v>0</v>
      </c>
      <c r="I149" s="1">
        <f>VLOOKUP(MasterDataSet_after_OutliersDEL[[#This Row],[Region]],Region_Dummy_Variables,5,FALSE)</f>
        <v>1</v>
      </c>
      <c r="J149" s="1">
        <f>VLOOKUP(MasterDataSet_after_OutliersDEL[[#This Row],[Region]],Region_Dummy_Variables,6,FALSE)</f>
        <v>0</v>
      </c>
      <c r="K149" s="7" t="s">
        <v>19</v>
      </c>
      <c r="L149">
        <v>90245</v>
      </c>
      <c r="M149">
        <v>765000</v>
      </c>
      <c r="N149">
        <v>2</v>
      </c>
      <c r="O149">
        <v>2</v>
      </c>
      <c r="P149">
        <v>1315</v>
      </c>
      <c r="Q149">
        <v>12289</v>
      </c>
      <c r="R149">
        <v>1979</v>
      </c>
      <c r="S149">
        <f>2021-MasterDataSet_after_OutliersDEL[[#This Row],[YEAR BUILT]]</f>
        <v>42</v>
      </c>
      <c r="T149">
        <v>3</v>
      </c>
      <c r="U149">
        <v>581.74904942965782</v>
      </c>
      <c r="V149">
        <v>275</v>
      </c>
      <c r="W149">
        <v>33.926210500000003</v>
      </c>
      <c r="X149">
        <v>-118.41380150000001</v>
      </c>
      <c r="Y149">
        <v>1.5661729223060343</v>
      </c>
    </row>
    <row r="150" spans="1:25" x14ac:dyDescent="0.3">
      <c r="A150" s="1" t="s">
        <v>16</v>
      </c>
      <c r="B150" s="1">
        <v>0</v>
      </c>
      <c r="C150" s="1" t="s">
        <v>175</v>
      </c>
      <c r="D150" s="1" t="s">
        <v>166</v>
      </c>
      <c r="E150" s="1" t="str">
        <f>VLOOKUP(MasterDataSet_after_OutliersDEL[[#This Row],[CITY]],Region_Values,2,FALSE)</f>
        <v>South bay</v>
      </c>
      <c r="F150" s="1">
        <f>VLOOKUP(MasterDataSet_after_OutliersDEL[[#This Row],[Region]],Region_Dummy_Variables,2,FALSE)</f>
        <v>0</v>
      </c>
      <c r="G150" s="1">
        <f>VLOOKUP(MasterDataSet_after_OutliersDEL[[#This Row],[Region]],Region_Dummy_Variables,3,FALSE)</f>
        <v>0</v>
      </c>
      <c r="H150" s="1">
        <f>VLOOKUP(MasterDataSet_after_OutliersDEL[[#This Row],[Region]],Region_Dummy_Variables,4,FALSE)</f>
        <v>0</v>
      </c>
      <c r="I150" s="1">
        <f>VLOOKUP(MasterDataSet_after_OutliersDEL[[#This Row],[Region]],Region_Dummy_Variables,5,FALSE)</f>
        <v>1</v>
      </c>
      <c r="J150" s="1">
        <f>VLOOKUP(MasterDataSet_after_OutliersDEL[[#This Row],[Region]],Region_Dummy_Variables,6,FALSE)</f>
        <v>0</v>
      </c>
      <c r="K150" s="7" t="s">
        <v>19</v>
      </c>
      <c r="L150">
        <v>90245</v>
      </c>
      <c r="M150">
        <v>585000</v>
      </c>
      <c r="N150">
        <v>2</v>
      </c>
      <c r="O150">
        <v>1.5</v>
      </c>
      <c r="P150">
        <v>1180</v>
      </c>
      <c r="Q150">
        <v>87457</v>
      </c>
      <c r="R150">
        <v>1966</v>
      </c>
      <c r="S150">
        <f>2021-MasterDataSet_after_OutliersDEL[[#This Row],[YEAR BUILT]]</f>
        <v>55</v>
      </c>
      <c r="T150">
        <v>23</v>
      </c>
      <c r="U150">
        <v>495.76271186440675</v>
      </c>
      <c r="V150">
        <v>425</v>
      </c>
      <c r="W150">
        <v>33.918946234405595</v>
      </c>
      <c r="X150">
        <v>-118.40473305131438</v>
      </c>
      <c r="Y150">
        <v>1.4834413263192225</v>
      </c>
    </row>
    <row r="151" spans="1:25" x14ac:dyDescent="0.3">
      <c r="A151" s="1" t="s">
        <v>16</v>
      </c>
      <c r="B151" s="1">
        <v>0</v>
      </c>
      <c r="C151" s="1" t="s">
        <v>176</v>
      </c>
      <c r="D151" s="1" t="s">
        <v>166</v>
      </c>
      <c r="E151" s="1" t="str">
        <f>VLOOKUP(MasterDataSet_after_OutliersDEL[[#This Row],[CITY]],Region_Values,2,FALSE)</f>
        <v>South bay</v>
      </c>
      <c r="F151" s="1">
        <f>VLOOKUP(MasterDataSet_after_OutliersDEL[[#This Row],[Region]],Region_Dummy_Variables,2,FALSE)</f>
        <v>0</v>
      </c>
      <c r="G151" s="1">
        <f>VLOOKUP(MasterDataSet_after_OutliersDEL[[#This Row],[Region]],Region_Dummy_Variables,3,FALSE)</f>
        <v>0</v>
      </c>
      <c r="H151" s="1">
        <f>VLOOKUP(MasterDataSet_after_OutliersDEL[[#This Row],[Region]],Region_Dummy_Variables,4,FALSE)</f>
        <v>0</v>
      </c>
      <c r="I151" s="1">
        <f>VLOOKUP(MasterDataSet_after_OutliersDEL[[#This Row],[Region]],Region_Dummy_Variables,5,FALSE)</f>
        <v>1</v>
      </c>
      <c r="J151" s="1">
        <f>VLOOKUP(MasterDataSet_after_OutliersDEL[[#This Row],[Region]],Region_Dummy_Variables,6,FALSE)</f>
        <v>0</v>
      </c>
      <c r="K151" s="7" t="s">
        <v>19</v>
      </c>
      <c r="L151">
        <v>90245</v>
      </c>
      <c r="M151">
        <v>725000</v>
      </c>
      <c r="N151">
        <v>2</v>
      </c>
      <c r="O151">
        <v>2</v>
      </c>
      <c r="P151">
        <v>1176</v>
      </c>
      <c r="Q151">
        <v>14124</v>
      </c>
      <c r="R151">
        <v>1981</v>
      </c>
      <c r="S151">
        <f>2021-MasterDataSet_after_OutliersDEL[[#This Row],[YEAR BUILT]]</f>
        <v>40</v>
      </c>
      <c r="T151">
        <v>26</v>
      </c>
      <c r="U151">
        <v>616.49659863945578</v>
      </c>
      <c r="V151">
        <v>480</v>
      </c>
      <c r="W151">
        <v>33.930409599999997</v>
      </c>
      <c r="X151">
        <v>-118.4192996</v>
      </c>
      <c r="Y151">
        <v>1.7508934012615349</v>
      </c>
    </row>
    <row r="152" spans="1:25" x14ac:dyDescent="0.3">
      <c r="A152" s="1" t="s">
        <v>20</v>
      </c>
      <c r="B152" s="1">
        <v>1</v>
      </c>
      <c r="C152" s="1" t="s">
        <v>177</v>
      </c>
      <c r="D152" s="1" t="s">
        <v>178</v>
      </c>
      <c r="E152" s="1" t="str">
        <f>VLOOKUP(MasterDataSet_after_OutliersDEL[[#This Row],[CITY]],Region_Values,2,FALSE)</f>
        <v>South bay</v>
      </c>
      <c r="F152" s="1">
        <f>VLOOKUP(MasterDataSet_after_OutliersDEL[[#This Row],[Region]],Region_Dummy_Variables,2,FALSE)</f>
        <v>0</v>
      </c>
      <c r="G152" s="1">
        <f>VLOOKUP(MasterDataSet_after_OutliersDEL[[#This Row],[Region]],Region_Dummy_Variables,3,FALSE)</f>
        <v>0</v>
      </c>
      <c r="H152" s="1">
        <f>VLOOKUP(MasterDataSet_after_OutliersDEL[[#This Row],[Region]],Region_Dummy_Variables,4,FALSE)</f>
        <v>0</v>
      </c>
      <c r="I152" s="1">
        <f>VLOOKUP(MasterDataSet_after_OutliersDEL[[#This Row],[Region]],Region_Dummy_Variables,5,FALSE)</f>
        <v>1</v>
      </c>
      <c r="J152" s="1">
        <f>VLOOKUP(MasterDataSet_after_OutliersDEL[[#This Row],[Region]],Region_Dummy_Variables,6,FALSE)</f>
        <v>0</v>
      </c>
      <c r="K152" s="7" t="s">
        <v>19</v>
      </c>
      <c r="L152">
        <v>90249</v>
      </c>
      <c r="M152">
        <v>825000</v>
      </c>
      <c r="N152">
        <v>3</v>
      </c>
      <c r="O152">
        <v>2.5</v>
      </c>
      <c r="P152">
        <v>1740</v>
      </c>
      <c r="Q152">
        <v>95733</v>
      </c>
      <c r="R152">
        <v>2001</v>
      </c>
      <c r="S152">
        <f>2021-MasterDataSet_after_OutliersDEL[[#This Row],[YEAR BUILT]]</f>
        <v>20</v>
      </c>
      <c r="T152">
        <v>1</v>
      </c>
      <c r="U152">
        <v>474.13793103448273</v>
      </c>
      <c r="V152">
        <v>215</v>
      </c>
      <c r="W152">
        <v>33.885780400000002</v>
      </c>
      <c r="X152">
        <v>-118.3193655</v>
      </c>
      <c r="Y152">
        <v>5.1884033541052039</v>
      </c>
    </row>
    <row r="153" spans="1:25" x14ac:dyDescent="0.3">
      <c r="A153" s="1" t="s">
        <v>20</v>
      </c>
      <c r="B153" s="1">
        <v>1</v>
      </c>
      <c r="C153" s="1" t="s">
        <v>179</v>
      </c>
      <c r="D153" s="1" t="s">
        <v>180</v>
      </c>
      <c r="E153" s="1" t="str">
        <f>VLOOKUP(MasterDataSet_after_OutliersDEL[[#This Row],[CITY]],Region_Values,2,FALSE)</f>
        <v>West</v>
      </c>
      <c r="F153" s="1">
        <f>VLOOKUP(MasterDataSet_after_OutliersDEL[[#This Row],[Region]],Region_Dummy_Variables,2,FALSE)</f>
        <v>0</v>
      </c>
      <c r="G153" s="1">
        <f>VLOOKUP(MasterDataSet_after_OutliersDEL[[#This Row],[Region]],Region_Dummy_Variables,3,FALSE)</f>
        <v>0</v>
      </c>
      <c r="H153" s="1">
        <f>VLOOKUP(MasterDataSet_after_OutliersDEL[[#This Row],[Region]],Region_Dummy_Variables,4,FALSE)</f>
        <v>0</v>
      </c>
      <c r="I153" s="1">
        <f>VLOOKUP(MasterDataSet_after_OutliersDEL[[#This Row],[Region]],Region_Dummy_Variables,5,FALSE)</f>
        <v>0</v>
      </c>
      <c r="J153" s="1">
        <f>VLOOKUP(MasterDataSet_after_OutliersDEL[[#This Row],[Region]],Region_Dummy_Variables,6,FALSE)</f>
        <v>1</v>
      </c>
      <c r="K153" s="7" t="s">
        <v>19</v>
      </c>
      <c r="L153">
        <v>90065</v>
      </c>
      <c r="M153">
        <v>1525000</v>
      </c>
      <c r="N153">
        <v>3</v>
      </c>
      <c r="O153">
        <v>2</v>
      </c>
      <c r="P153">
        <v>1639</v>
      </c>
      <c r="Q153">
        <v>5334</v>
      </c>
      <c r="R153">
        <v>1939</v>
      </c>
      <c r="S153">
        <f>2021-MasterDataSet_after_OutliersDEL[[#This Row],[YEAR BUILT]]</f>
        <v>82</v>
      </c>
      <c r="T153">
        <v>5</v>
      </c>
      <c r="U153">
        <v>930.4453935326419</v>
      </c>
      <c r="W153">
        <v>34.1319552</v>
      </c>
      <c r="X153">
        <v>-118.2352791</v>
      </c>
      <c r="Y153">
        <v>16.881155373812419</v>
      </c>
    </row>
    <row r="154" spans="1:25" x14ac:dyDescent="0.3">
      <c r="A154" s="1" t="s">
        <v>20</v>
      </c>
      <c r="B154" s="1">
        <v>1</v>
      </c>
      <c r="C154" s="1" t="s">
        <v>181</v>
      </c>
      <c r="D154" s="1" t="s">
        <v>182</v>
      </c>
      <c r="E154" s="1" t="str">
        <f>VLOOKUP(MasterDataSet_after_OutliersDEL[[#This Row],[CITY]],Region_Values,2,FALSE)</f>
        <v xml:space="preserve">San Fernando </v>
      </c>
      <c r="F154" s="1">
        <f>VLOOKUP(MasterDataSet_after_OutliersDEL[[#This Row],[Region]],Region_Dummy_Variables,2,FALSE)</f>
        <v>0</v>
      </c>
      <c r="G154" s="1">
        <f>VLOOKUP(MasterDataSet_after_OutliersDEL[[#This Row],[Region]],Region_Dummy_Variables,3,FALSE)</f>
        <v>1</v>
      </c>
      <c r="H154" s="1">
        <f>VLOOKUP(MasterDataSet_after_OutliersDEL[[#This Row],[Region]],Region_Dummy_Variables,4,FALSE)</f>
        <v>0</v>
      </c>
      <c r="I154" s="1">
        <f>VLOOKUP(MasterDataSet_after_OutliersDEL[[#This Row],[Region]],Region_Dummy_Variables,5,FALSE)</f>
        <v>0</v>
      </c>
      <c r="J154" s="1">
        <f>VLOOKUP(MasterDataSet_after_OutliersDEL[[#This Row],[Region]],Region_Dummy_Variables,6,FALSE)</f>
        <v>0</v>
      </c>
      <c r="K154" s="7" t="s">
        <v>19</v>
      </c>
      <c r="L154">
        <v>91201</v>
      </c>
      <c r="M154">
        <v>875000</v>
      </c>
      <c r="N154">
        <v>2</v>
      </c>
      <c r="O154">
        <v>1.5</v>
      </c>
      <c r="P154">
        <v>812</v>
      </c>
      <c r="Q154">
        <v>6864</v>
      </c>
      <c r="R154">
        <v>1924</v>
      </c>
      <c r="S154">
        <f>2021-MasterDataSet_after_OutliersDEL[[#This Row],[YEAR BUILT]]</f>
        <v>97</v>
      </c>
      <c r="T154">
        <v>14</v>
      </c>
      <c r="U154">
        <v>1077.5862068965516</v>
      </c>
      <c r="W154">
        <v>34.175284099999999</v>
      </c>
      <c r="X154">
        <v>-118.293532</v>
      </c>
      <c r="Y154">
        <v>16.295953835555945</v>
      </c>
    </row>
    <row r="155" spans="1:25" x14ac:dyDescent="0.3">
      <c r="A155" s="1" t="s">
        <v>20</v>
      </c>
      <c r="B155" s="1">
        <v>1</v>
      </c>
      <c r="C155" s="1" t="s">
        <v>183</v>
      </c>
      <c r="D155" s="1" t="s">
        <v>182</v>
      </c>
      <c r="E155" s="1" t="str">
        <f>VLOOKUP(MasterDataSet_after_OutliersDEL[[#This Row],[CITY]],Region_Values,2,FALSE)</f>
        <v xml:space="preserve">San Fernando </v>
      </c>
      <c r="F155" s="1">
        <f>VLOOKUP(MasterDataSet_after_OutliersDEL[[#This Row],[Region]],Region_Dummy_Variables,2,FALSE)</f>
        <v>0</v>
      </c>
      <c r="G155" s="1">
        <f>VLOOKUP(MasterDataSet_after_OutliersDEL[[#This Row],[Region]],Region_Dummy_Variables,3,FALSE)</f>
        <v>1</v>
      </c>
      <c r="H155" s="1">
        <f>VLOOKUP(MasterDataSet_after_OutliersDEL[[#This Row],[Region]],Region_Dummy_Variables,4,FALSE)</f>
        <v>0</v>
      </c>
      <c r="I155" s="1">
        <f>VLOOKUP(MasterDataSet_after_OutliersDEL[[#This Row],[Region]],Region_Dummy_Variables,5,FALSE)</f>
        <v>0</v>
      </c>
      <c r="J155" s="1">
        <f>VLOOKUP(MasterDataSet_after_OutliersDEL[[#This Row],[Region]],Region_Dummy_Variables,6,FALSE)</f>
        <v>0</v>
      </c>
      <c r="K155" s="7" t="s">
        <v>19</v>
      </c>
      <c r="L155">
        <v>91201</v>
      </c>
      <c r="M155">
        <v>1149000</v>
      </c>
      <c r="N155">
        <v>2</v>
      </c>
      <c r="O155">
        <v>2</v>
      </c>
      <c r="P155">
        <v>1356</v>
      </c>
      <c r="Q155">
        <v>6510</v>
      </c>
      <c r="R155">
        <v>1925</v>
      </c>
      <c r="S155">
        <f>2021-MasterDataSet_after_OutliersDEL[[#This Row],[YEAR BUILT]]</f>
        <v>96</v>
      </c>
      <c r="T155">
        <v>12</v>
      </c>
      <c r="U155">
        <v>847.3451327433628</v>
      </c>
      <c r="W155">
        <v>34.174687200000001</v>
      </c>
      <c r="X155">
        <v>-118.2820566</v>
      </c>
      <c r="Y155">
        <v>16.709422333229949</v>
      </c>
    </row>
    <row r="156" spans="1:25" x14ac:dyDescent="0.3">
      <c r="A156" s="1" t="s">
        <v>20</v>
      </c>
      <c r="B156" s="1">
        <v>1</v>
      </c>
      <c r="C156" s="1" t="s">
        <v>184</v>
      </c>
      <c r="D156" s="1" t="s">
        <v>182</v>
      </c>
      <c r="E156" s="1" t="str">
        <f>VLOOKUP(MasterDataSet_after_OutliersDEL[[#This Row],[CITY]],Region_Values,2,FALSE)</f>
        <v xml:space="preserve">San Fernando </v>
      </c>
      <c r="F156" s="1">
        <f>VLOOKUP(MasterDataSet_after_OutliersDEL[[#This Row],[Region]],Region_Dummy_Variables,2,FALSE)</f>
        <v>0</v>
      </c>
      <c r="G156" s="1">
        <f>VLOOKUP(MasterDataSet_after_OutliersDEL[[#This Row],[Region]],Region_Dummy_Variables,3,FALSE)</f>
        <v>1</v>
      </c>
      <c r="H156" s="1">
        <f>VLOOKUP(MasterDataSet_after_OutliersDEL[[#This Row],[Region]],Region_Dummy_Variables,4,FALSE)</f>
        <v>0</v>
      </c>
      <c r="I156" s="1">
        <f>VLOOKUP(MasterDataSet_after_OutliersDEL[[#This Row],[Region]],Region_Dummy_Variables,5,FALSE)</f>
        <v>0</v>
      </c>
      <c r="J156" s="1">
        <f>VLOOKUP(MasterDataSet_after_OutliersDEL[[#This Row],[Region]],Region_Dummy_Variables,6,FALSE)</f>
        <v>0</v>
      </c>
      <c r="K156" s="7" t="s">
        <v>19</v>
      </c>
      <c r="L156">
        <v>91201</v>
      </c>
      <c r="M156">
        <v>1699995</v>
      </c>
      <c r="N156">
        <v>6</v>
      </c>
      <c r="O156">
        <v>4</v>
      </c>
      <c r="P156">
        <v>2989</v>
      </c>
      <c r="Q156">
        <v>8269</v>
      </c>
      <c r="R156">
        <v>1940</v>
      </c>
      <c r="S156">
        <f>2021-MasterDataSet_after_OutliersDEL[[#This Row],[YEAR BUILT]]</f>
        <v>81</v>
      </c>
      <c r="T156">
        <v>13</v>
      </c>
      <c r="U156">
        <v>568.75041820006686</v>
      </c>
      <c r="W156">
        <v>34.181491600000001</v>
      </c>
      <c r="X156">
        <v>-118.2903235</v>
      </c>
      <c r="Y156">
        <v>16.738917827994346</v>
      </c>
    </row>
    <row r="157" spans="1:25" x14ac:dyDescent="0.3">
      <c r="A157" s="1" t="s">
        <v>20</v>
      </c>
      <c r="B157" s="1">
        <v>1</v>
      </c>
      <c r="C157" s="1" t="s">
        <v>185</v>
      </c>
      <c r="D157" s="1" t="s">
        <v>182</v>
      </c>
      <c r="E157" s="1" t="str">
        <f>VLOOKUP(MasterDataSet_after_OutliersDEL[[#This Row],[CITY]],Region_Values,2,FALSE)</f>
        <v xml:space="preserve">San Fernando </v>
      </c>
      <c r="F157" s="1">
        <f>VLOOKUP(MasterDataSet_after_OutliersDEL[[#This Row],[Region]],Region_Dummy_Variables,2,FALSE)</f>
        <v>0</v>
      </c>
      <c r="G157" s="1">
        <f>VLOOKUP(MasterDataSet_after_OutliersDEL[[#This Row],[Region]],Region_Dummy_Variables,3,FALSE)</f>
        <v>1</v>
      </c>
      <c r="H157" s="1">
        <f>VLOOKUP(MasterDataSet_after_OutliersDEL[[#This Row],[Region]],Region_Dummy_Variables,4,FALSE)</f>
        <v>0</v>
      </c>
      <c r="I157" s="1">
        <f>VLOOKUP(MasterDataSet_after_OutliersDEL[[#This Row],[Region]],Region_Dummy_Variables,5,FALSE)</f>
        <v>0</v>
      </c>
      <c r="J157" s="1">
        <f>VLOOKUP(MasterDataSet_after_OutliersDEL[[#This Row],[Region]],Region_Dummy_Variables,6,FALSE)</f>
        <v>0</v>
      </c>
      <c r="K157" s="7" t="s">
        <v>19</v>
      </c>
      <c r="L157">
        <v>91201</v>
      </c>
      <c r="M157">
        <v>1750000</v>
      </c>
      <c r="N157">
        <v>4</v>
      </c>
      <c r="O157">
        <v>3</v>
      </c>
      <c r="P157">
        <v>3000</v>
      </c>
      <c r="Q157">
        <v>9789</v>
      </c>
      <c r="R157">
        <v>1925</v>
      </c>
      <c r="S157">
        <f>2021-MasterDataSet_after_OutliersDEL[[#This Row],[YEAR BUILT]]</f>
        <v>96</v>
      </c>
      <c r="T157">
        <v>14</v>
      </c>
      <c r="U157">
        <v>583.33333333333337</v>
      </c>
      <c r="W157">
        <v>34.175338199999999</v>
      </c>
      <c r="X157">
        <v>-118.2797728</v>
      </c>
      <c r="Y157">
        <v>16.8319995054351</v>
      </c>
    </row>
    <row r="158" spans="1:25" x14ac:dyDescent="0.3">
      <c r="A158" s="1" t="s">
        <v>20</v>
      </c>
      <c r="B158" s="1">
        <v>1</v>
      </c>
      <c r="C158" s="1" t="s">
        <v>186</v>
      </c>
      <c r="D158" s="1" t="s">
        <v>182</v>
      </c>
      <c r="E158" s="1" t="str">
        <f>VLOOKUP(MasterDataSet_after_OutliersDEL[[#This Row],[CITY]],Region_Values,2,FALSE)</f>
        <v xml:space="preserve">San Fernando </v>
      </c>
      <c r="F158" s="1">
        <f>VLOOKUP(MasterDataSet_after_OutliersDEL[[#This Row],[Region]],Region_Dummy_Variables,2,FALSE)</f>
        <v>0</v>
      </c>
      <c r="G158" s="1">
        <f>VLOOKUP(MasterDataSet_after_OutliersDEL[[#This Row],[Region]],Region_Dummy_Variables,3,FALSE)</f>
        <v>1</v>
      </c>
      <c r="H158" s="1">
        <f>VLOOKUP(MasterDataSet_after_OutliersDEL[[#This Row],[Region]],Region_Dummy_Variables,4,FALSE)</f>
        <v>0</v>
      </c>
      <c r="I158" s="1">
        <f>VLOOKUP(MasterDataSet_after_OutliersDEL[[#This Row],[Region]],Region_Dummy_Variables,5,FALSE)</f>
        <v>0</v>
      </c>
      <c r="J158" s="1">
        <f>VLOOKUP(MasterDataSet_after_OutliersDEL[[#This Row],[Region]],Region_Dummy_Variables,6,FALSE)</f>
        <v>0</v>
      </c>
      <c r="K158" s="7" t="s">
        <v>19</v>
      </c>
      <c r="L158">
        <v>91201</v>
      </c>
      <c r="M158">
        <v>1625000</v>
      </c>
      <c r="N158">
        <v>4</v>
      </c>
      <c r="O158">
        <v>3</v>
      </c>
      <c r="P158">
        <v>2191</v>
      </c>
      <c r="Q158">
        <v>7950</v>
      </c>
      <c r="R158">
        <v>1963</v>
      </c>
      <c r="S158">
        <f>2021-MasterDataSet_after_OutliersDEL[[#This Row],[YEAR BUILT]]</f>
        <v>58</v>
      </c>
      <c r="T158">
        <v>7</v>
      </c>
      <c r="U158">
        <v>741.67047010497492</v>
      </c>
      <c r="W158">
        <v>34.159566499999997</v>
      </c>
      <c r="X158">
        <v>-118.30224370000001</v>
      </c>
      <c r="Y158">
        <v>15.157658800977035</v>
      </c>
    </row>
    <row r="159" spans="1:25" x14ac:dyDescent="0.3">
      <c r="A159" s="1" t="s">
        <v>20</v>
      </c>
      <c r="B159" s="1">
        <v>1</v>
      </c>
      <c r="C159" s="1" t="s">
        <v>187</v>
      </c>
      <c r="D159" s="1" t="s">
        <v>182</v>
      </c>
      <c r="E159" s="1" t="str">
        <f>VLOOKUP(MasterDataSet_after_OutliersDEL[[#This Row],[CITY]],Region_Values,2,FALSE)</f>
        <v xml:space="preserve">San Fernando </v>
      </c>
      <c r="F159" s="1">
        <f>VLOOKUP(MasterDataSet_after_OutliersDEL[[#This Row],[Region]],Region_Dummy_Variables,2,FALSE)</f>
        <v>0</v>
      </c>
      <c r="G159" s="1">
        <f>VLOOKUP(MasterDataSet_after_OutliersDEL[[#This Row],[Region]],Region_Dummy_Variables,3,FALSE)</f>
        <v>1</v>
      </c>
      <c r="H159" s="1">
        <f>VLOOKUP(MasterDataSet_after_OutliersDEL[[#This Row],[Region]],Region_Dummy_Variables,4,FALSE)</f>
        <v>0</v>
      </c>
      <c r="I159" s="1">
        <f>VLOOKUP(MasterDataSet_after_OutliersDEL[[#This Row],[Region]],Region_Dummy_Variables,5,FALSE)</f>
        <v>0</v>
      </c>
      <c r="J159" s="1">
        <f>VLOOKUP(MasterDataSet_after_OutliersDEL[[#This Row],[Region]],Region_Dummy_Variables,6,FALSE)</f>
        <v>0</v>
      </c>
      <c r="K159" s="7" t="s">
        <v>19</v>
      </c>
      <c r="L159">
        <v>91201</v>
      </c>
      <c r="M159">
        <v>1100000</v>
      </c>
      <c r="N159">
        <v>3</v>
      </c>
      <c r="O159">
        <v>3</v>
      </c>
      <c r="P159">
        <v>1470</v>
      </c>
      <c r="Q159">
        <v>6694</v>
      </c>
      <c r="R159">
        <v>1928</v>
      </c>
      <c r="S159">
        <f>2021-MasterDataSet_after_OutliersDEL[[#This Row],[YEAR BUILT]]</f>
        <v>93</v>
      </c>
      <c r="T159">
        <v>6</v>
      </c>
      <c r="U159">
        <v>748.2993197278912</v>
      </c>
      <c r="W159">
        <v>34.165567299999999</v>
      </c>
      <c r="X159">
        <v>-118.30110190000001</v>
      </c>
      <c r="Y159">
        <v>15.507210559075311</v>
      </c>
    </row>
    <row r="160" spans="1:25" x14ac:dyDescent="0.3">
      <c r="A160" s="1" t="s">
        <v>20</v>
      </c>
      <c r="B160" s="1">
        <v>1</v>
      </c>
      <c r="C160" s="1" t="s">
        <v>188</v>
      </c>
      <c r="D160" s="1" t="s">
        <v>182</v>
      </c>
      <c r="E160" s="1" t="str">
        <f>VLOOKUP(MasterDataSet_after_OutliersDEL[[#This Row],[CITY]],Region_Values,2,FALSE)</f>
        <v xml:space="preserve">San Fernando </v>
      </c>
      <c r="F160" s="1">
        <f>VLOOKUP(MasterDataSet_after_OutliersDEL[[#This Row],[Region]],Region_Dummy_Variables,2,FALSE)</f>
        <v>0</v>
      </c>
      <c r="G160" s="1">
        <f>VLOOKUP(MasterDataSet_after_OutliersDEL[[#This Row],[Region]],Region_Dummy_Variables,3,FALSE)</f>
        <v>1</v>
      </c>
      <c r="H160" s="1">
        <f>VLOOKUP(MasterDataSet_after_OutliersDEL[[#This Row],[Region]],Region_Dummy_Variables,4,FALSE)</f>
        <v>0</v>
      </c>
      <c r="I160" s="1">
        <f>VLOOKUP(MasterDataSet_after_OutliersDEL[[#This Row],[Region]],Region_Dummy_Variables,5,FALSE)</f>
        <v>0</v>
      </c>
      <c r="J160" s="1">
        <f>VLOOKUP(MasterDataSet_after_OutliersDEL[[#This Row],[Region]],Region_Dummy_Variables,6,FALSE)</f>
        <v>0</v>
      </c>
      <c r="K160" s="7" t="s">
        <v>19</v>
      </c>
      <c r="L160">
        <v>91201</v>
      </c>
      <c r="M160">
        <v>1195000</v>
      </c>
      <c r="N160">
        <v>3</v>
      </c>
      <c r="O160">
        <v>4</v>
      </c>
      <c r="P160">
        <v>2874</v>
      </c>
      <c r="Q160">
        <v>8462</v>
      </c>
      <c r="R160">
        <v>1939</v>
      </c>
      <c r="S160">
        <f>2021-MasterDataSet_after_OutliersDEL[[#This Row],[YEAR BUILT]]</f>
        <v>82</v>
      </c>
      <c r="T160">
        <v>14</v>
      </c>
      <c r="U160">
        <v>415.79679888656926</v>
      </c>
      <c r="W160">
        <v>34.1623582</v>
      </c>
      <c r="X160">
        <v>-118.3037051</v>
      </c>
      <c r="Y160">
        <v>15.242970668571438</v>
      </c>
    </row>
    <row r="161" spans="1:25" x14ac:dyDescent="0.3">
      <c r="A161" s="1" t="s">
        <v>20</v>
      </c>
      <c r="B161" s="1">
        <v>1</v>
      </c>
      <c r="C161" s="1" t="s">
        <v>189</v>
      </c>
      <c r="D161" s="1" t="s">
        <v>182</v>
      </c>
      <c r="E161" s="1" t="str">
        <f>VLOOKUP(MasterDataSet_after_OutliersDEL[[#This Row],[CITY]],Region_Values,2,FALSE)</f>
        <v xml:space="preserve">San Fernando </v>
      </c>
      <c r="F161" s="1">
        <f>VLOOKUP(MasterDataSet_after_OutliersDEL[[#This Row],[Region]],Region_Dummy_Variables,2,FALSE)</f>
        <v>0</v>
      </c>
      <c r="G161" s="1">
        <f>VLOOKUP(MasterDataSet_after_OutliersDEL[[#This Row],[Region]],Region_Dummy_Variables,3,FALSE)</f>
        <v>1</v>
      </c>
      <c r="H161" s="1">
        <f>VLOOKUP(MasterDataSet_after_OutliersDEL[[#This Row],[Region]],Region_Dummy_Variables,4,FALSE)</f>
        <v>0</v>
      </c>
      <c r="I161" s="1">
        <f>VLOOKUP(MasterDataSet_after_OutliersDEL[[#This Row],[Region]],Region_Dummy_Variables,5,FALSE)</f>
        <v>0</v>
      </c>
      <c r="J161" s="1">
        <f>VLOOKUP(MasterDataSet_after_OutliersDEL[[#This Row],[Region]],Region_Dummy_Variables,6,FALSE)</f>
        <v>0</v>
      </c>
      <c r="K161" s="7" t="s">
        <v>19</v>
      </c>
      <c r="L161">
        <v>91201</v>
      </c>
      <c r="M161">
        <v>1025000</v>
      </c>
      <c r="N161">
        <v>3</v>
      </c>
      <c r="O161">
        <v>1</v>
      </c>
      <c r="P161">
        <v>1300</v>
      </c>
      <c r="Q161">
        <v>6389</v>
      </c>
      <c r="R161">
        <v>1940</v>
      </c>
      <c r="S161">
        <f>2021-MasterDataSet_after_OutliersDEL[[#This Row],[YEAR BUILT]]</f>
        <v>81</v>
      </c>
      <c r="T161">
        <v>88</v>
      </c>
      <c r="U161">
        <v>788.46153846153845</v>
      </c>
      <c r="W161">
        <v>34.161303400000001</v>
      </c>
      <c r="X161">
        <v>-118.2911457</v>
      </c>
      <c r="Y161">
        <v>15.682865795945267</v>
      </c>
    </row>
    <row r="162" spans="1:25" x14ac:dyDescent="0.3">
      <c r="A162" s="1" t="s">
        <v>16</v>
      </c>
      <c r="B162" s="1">
        <v>0</v>
      </c>
      <c r="C162" s="1" t="s">
        <v>190</v>
      </c>
      <c r="D162" s="1" t="s">
        <v>182</v>
      </c>
      <c r="E162" s="1" t="str">
        <f>VLOOKUP(MasterDataSet_after_OutliersDEL[[#This Row],[CITY]],Region_Values,2,FALSE)</f>
        <v xml:space="preserve">San Fernando </v>
      </c>
      <c r="F162" s="1">
        <f>VLOOKUP(MasterDataSet_after_OutliersDEL[[#This Row],[Region]],Region_Dummy_Variables,2,FALSE)</f>
        <v>0</v>
      </c>
      <c r="G162" s="1">
        <f>VLOOKUP(MasterDataSet_after_OutliersDEL[[#This Row],[Region]],Region_Dummy_Variables,3,FALSE)</f>
        <v>1</v>
      </c>
      <c r="H162" s="1">
        <f>VLOOKUP(MasterDataSet_after_OutliersDEL[[#This Row],[Region]],Region_Dummy_Variables,4,FALSE)</f>
        <v>0</v>
      </c>
      <c r="I162" s="1">
        <f>VLOOKUP(MasterDataSet_after_OutliersDEL[[#This Row],[Region]],Region_Dummy_Variables,5,FALSE)</f>
        <v>0</v>
      </c>
      <c r="J162" s="1">
        <f>VLOOKUP(MasterDataSet_after_OutliersDEL[[#This Row],[Region]],Region_Dummy_Variables,6,FALSE)</f>
        <v>0</v>
      </c>
      <c r="K162" s="7" t="s">
        <v>19</v>
      </c>
      <c r="L162">
        <v>91201</v>
      </c>
      <c r="M162">
        <v>599000</v>
      </c>
      <c r="N162">
        <v>2</v>
      </c>
      <c r="O162">
        <v>3</v>
      </c>
      <c r="P162">
        <v>1254</v>
      </c>
      <c r="Q162">
        <v>37467</v>
      </c>
      <c r="R162">
        <v>1985</v>
      </c>
      <c r="S162">
        <f>2021-MasterDataSet_after_OutliersDEL[[#This Row],[YEAR BUILT]]</f>
        <v>36</v>
      </c>
      <c r="T162">
        <v>25</v>
      </c>
      <c r="U162">
        <v>477.67145135566187</v>
      </c>
      <c r="V162">
        <v>471</v>
      </c>
      <c r="W162">
        <v>34.169268899999999</v>
      </c>
      <c r="X162">
        <v>-118.28182820000001</v>
      </c>
      <c r="Y162">
        <v>16.448825399044591</v>
      </c>
    </row>
    <row r="163" spans="1:25" x14ac:dyDescent="0.3">
      <c r="A163" s="1" t="s">
        <v>16</v>
      </c>
      <c r="B163" s="1">
        <v>0</v>
      </c>
      <c r="C163" s="1" t="s">
        <v>191</v>
      </c>
      <c r="D163" s="1" t="s">
        <v>182</v>
      </c>
      <c r="E163" s="1" t="str">
        <f>VLOOKUP(MasterDataSet_after_OutliersDEL[[#This Row],[CITY]],Region_Values,2,FALSE)</f>
        <v xml:space="preserve">San Fernando </v>
      </c>
      <c r="F163" s="1">
        <f>VLOOKUP(MasterDataSet_after_OutliersDEL[[#This Row],[Region]],Region_Dummy_Variables,2,FALSE)</f>
        <v>0</v>
      </c>
      <c r="G163" s="1">
        <f>VLOOKUP(MasterDataSet_after_OutliersDEL[[#This Row],[Region]],Region_Dummy_Variables,3,FALSE)</f>
        <v>1</v>
      </c>
      <c r="H163" s="1">
        <f>VLOOKUP(MasterDataSet_after_OutliersDEL[[#This Row],[Region]],Region_Dummy_Variables,4,FALSE)</f>
        <v>0</v>
      </c>
      <c r="I163" s="1">
        <f>VLOOKUP(MasterDataSet_after_OutliersDEL[[#This Row],[Region]],Region_Dummy_Variables,5,FALSE)</f>
        <v>0</v>
      </c>
      <c r="J163" s="1">
        <f>VLOOKUP(MasterDataSet_after_OutliersDEL[[#This Row],[Region]],Region_Dummy_Variables,6,FALSE)</f>
        <v>0</v>
      </c>
      <c r="K163" s="7" t="s">
        <v>19</v>
      </c>
      <c r="L163">
        <v>91201</v>
      </c>
      <c r="M163">
        <v>599995</v>
      </c>
      <c r="N163">
        <v>2</v>
      </c>
      <c r="O163">
        <v>2.5</v>
      </c>
      <c r="P163">
        <v>1250</v>
      </c>
      <c r="Q163">
        <v>12072</v>
      </c>
      <c r="R163">
        <v>1985</v>
      </c>
      <c r="S163">
        <f>2021-MasterDataSet_after_OutliersDEL[[#This Row],[YEAR BUILT]]</f>
        <v>36</v>
      </c>
      <c r="T163">
        <v>5</v>
      </c>
      <c r="U163">
        <v>479.99599999999998</v>
      </c>
      <c r="V163">
        <v>471</v>
      </c>
      <c r="W163">
        <v>34.169268899999999</v>
      </c>
      <c r="X163">
        <v>-118.28182820000001</v>
      </c>
      <c r="Y163">
        <v>16.448825399044591</v>
      </c>
    </row>
    <row r="164" spans="1:25" x14ac:dyDescent="0.3">
      <c r="A164" s="1" t="s">
        <v>16</v>
      </c>
      <c r="B164" s="1">
        <v>0</v>
      </c>
      <c r="C164" s="1" t="s">
        <v>192</v>
      </c>
      <c r="D164" s="1" t="s">
        <v>182</v>
      </c>
      <c r="E164" s="1" t="str">
        <f>VLOOKUP(MasterDataSet_after_OutliersDEL[[#This Row],[CITY]],Region_Values,2,FALSE)</f>
        <v xml:space="preserve">San Fernando </v>
      </c>
      <c r="F164" s="1">
        <f>VLOOKUP(MasterDataSet_after_OutliersDEL[[#This Row],[Region]],Region_Dummy_Variables,2,FALSE)</f>
        <v>0</v>
      </c>
      <c r="G164" s="1">
        <f>VLOOKUP(MasterDataSet_after_OutliersDEL[[#This Row],[Region]],Region_Dummy_Variables,3,FALSE)</f>
        <v>1</v>
      </c>
      <c r="H164" s="1">
        <f>VLOOKUP(MasterDataSet_after_OutliersDEL[[#This Row],[Region]],Region_Dummy_Variables,4,FALSE)</f>
        <v>0</v>
      </c>
      <c r="I164" s="1">
        <f>VLOOKUP(MasterDataSet_after_OutliersDEL[[#This Row],[Region]],Region_Dummy_Variables,5,FALSE)</f>
        <v>0</v>
      </c>
      <c r="J164" s="1">
        <f>VLOOKUP(MasterDataSet_after_OutliersDEL[[#This Row],[Region]],Region_Dummy_Variables,6,FALSE)</f>
        <v>0</v>
      </c>
      <c r="K164" s="7" t="s">
        <v>19</v>
      </c>
      <c r="L164">
        <v>91201</v>
      </c>
      <c r="M164">
        <v>599995</v>
      </c>
      <c r="N164">
        <v>2</v>
      </c>
      <c r="O164">
        <v>3</v>
      </c>
      <c r="P164">
        <v>1138</v>
      </c>
      <c r="Q164">
        <v>7909</v>
      </c>
      <c r="R164">
        <v>1989</v>
      </c>
      <c r="S164">
        <f>2021-MasterDataSet_after_OutliersDEL[[#This Row],[YEAR BUILT]]</f>
        <v>32</v>
      </c>
      <c r="T164">
        <v>22</v>
      </c>
      <c r="U164">
        <v>527.2363796133568</v>
      </c>
      <c r="V164">
        <v>300</v>
      </c>
      <c r="W164">
        <v>34.162781099999997</v>
      </c>
      <c r="X164">
        <v>-118.301376</v>
      </c>
      <c r="Y164">
        <v>15.354374589555079</v>
      </c>
    </row>
    <row r="165" spans="1:25" x14ac:dyDescent="0.3">
      <c r="A165" s="1" t="s">
        <v>16</v>
      </c>
      <c r="B165" s="1">
        <v>0</v>
      </c>
      <c r="C165" s="1" t="s">
        <v>193</v>
      </c>
      <c r="D165" s="1" t="s">
        <v>182</v>
      </c>
      <c r="E165" s="1" t="str">
        <f>VLOOKUP(MasterDataSet_after_OutliersDEL[[#This Row],[CITY]],Region_Values,2,FALSE)</f>
        <v xml:space="preserve">San Fernando </v>
      </c>
      <c r="F165" s="1">
        <f>VLOOKUP(MasterDataSet_after_OutliersDEL[[#This Row],[Region]],Region_Dummy_Variables,2,FALSE)</f>
        <v>0</v>
      </c>
      <c r="G165" s="1">
        <f>VLOOKUP(MasterDataSet_after_OutliersDEL[[#This Row],[Region]],Region_Dummy_Variables,3,FALSE)</f>
        <v>1</v>
      </c>
      <c r="H165" s="1">
        <f>VLOOKUP(MasterDataSet_after_OutliersDEL[[#This Row],[Region]],Region_Dummy_Variables,4,FALSE)</f>
        <v>0</v>
      </c>
      <c r="I165" s="1">
        <f>VLOOKUP(MasterDataSet_after_OutliersDEL[[#This Row],[Region]],Region_Dummy_Variables,5,FALSE)</f>
        <v>0</v>
      </c>
      <c r="J165" s="1">
        <f>VLOOKUP(MasterDataSet_after_OutliersDEL[[#This Row],[Region]],Region_Dummy_Variables,6,FALSE)</f>
        <v>0</v>
      </c>
      <c r="K165" s="7" t="s">
        <v>19</v>
      </c>
      <c r="L165">
        <v>91201</v>
      </c>
      <c r="M165">
        <v>560000</v>
      </c>
      <c r="N165">
        <v>2</v>
      </c>
      <c r="O165">
        <v>2</v>
      </c>
      <c r="P165">
        <v>1056</v>
      </c>
      <c r="Q165">
        <v>12686</v>
      </c>
      <c r="R165">
        <v>1989</v>
      </c>
      <c r="S165">
        <f>2021-MasterDataSet_after_OutliersDEL[[#This Row],[YEAR BUILT]]</f>
        <v>32</v>
      </c>
      <c r="T165">
        <v>43</v>
      </c>
      <c r="U165">
        <v>530.30303030303025</v>
      </c>
      <c r="V165">
        <v>210</v>
      </c>
      <c r="W165">
        <v>34.162176700000003</v>
      </c>
      <c r="X165">
        <v>-118.29516479999999</v>
      </c>
      <c r="Y165">
        <v>15.566564733548947</v>
      </c>
    </row>
    <row r="166" spans="1:25" x14ac:dyDescent="0.3">
      <c r="A166" s="1" t="s">
        <v>20</v>
      </c>
      <c r="B166" s="1">
        <v>1</v>
      </c>
      <c r="C166" s="1" t="s">
        <v>194</v>
      </c>
      <c r="D166" s="1" t="s">
        <v>182</v>
      </c>
      <c r="E166" s="1" t="str">
        <f>VLOOKUP(MasterDataSet_after_OutliersDEL[[#This Row],[CITY]],Region_Values,2,FALSE)</f>
        <v xml:space="preserve">San Fernando </v>
      </c>
      <c r="F166" s="1">
        <f>VLOOKUP(MasterDataSet_after_OutliersDEL[[#This Row],[Region]],Region_Dummy_Variables,2,FALSE)</f>
        <v>0</v>
      </c>
      <c r="G166" s="1">
        <f>VLOOKUP(MasterDataSet_after_OutliersDEL[[#This Row],[Region]],Region_Dummy_Variables,3,FALSE)</f>
        <v>1</v>
      </c>
      <c r="H166" s="1">
        <f>VLOOKUP(MasterDataSet_after_OutliersDEL[[#This Row],[Region]],Region_Dummy_Variables,4,FALSE)</f>
        <v>0</v>
      </c>
      <c r="I166" s="1">
        <f>VLOOKUP(MasterDataSet_after_OutliersDEL[[#This Row],[Region]],Region_Dummy_Variables,5,FALSE)</f>
        <v>0</v>
      </c>
      <c r="J166" s="1">
        <f>VLOOKUP(MasterDataSet_after_OutliersDEL[[#This Row],[Region]],Region_Dummy_Variables,6,FALSE)</f>
        <v>0</v>
      </c>
      <c r="K166" s="7" t="s">
        <v>19</v>
      </c>
      <c r="L166">
        <v>91202</v>
      </c>
      <c r="M166">
        <v>3850000</v>
      </c>
      <c r="N166">
        <v>5</v>
      </c>
      <c r="O166">
        <v>4.5</v>
      </c>
      <c r="P166">
        <v>5459</v>
      </c>
      <c r="Q166">
        <v>24239</v>
      </c>
      <c r="R166">
        <v>1921</v>
      </c>
      <c r="S166">
        <f>2021-MasterDataSet_after_OutliersDEL[[#This Row],[YEAR BUILT]]</f>
        <v>100</v>
      </c>
      <c r="T166">
        <v>19</v>
      </c>
      <c r="U166">
        <v>705.25737314526475</v>
      </c>
      <c r="W166">
        <v>34.177759000000002</v>
      </c>
      <c r="X166">
        <v>-118.2768039</v>
      </c>
      <c r="Y166">
        <v>17.070185347598223</v>
      </c>
    </row>
    <row r="167" spans="1:25" x14ac:dyDescent="0.3">
      <c r="A167" s="1" t="s">
        <v>20</v>
      </c>
      <c r="B167" s="1">
        <v>1</v>
      </c>
      <c r="C167" s="1" t="s">
        <v>195</v>
      </c>
      <c r="D167" s="1" t="s">
        <v>182</v>
      </c>
      <c r="E167" s="1" t="str">
        <f>VLOOKUP(MasterDataSet_after_OutliersDEL[[#This Row],[CITY]],Region_Values,2,FALSE)</f>
        <v xml:space="preserve">San Fernando </v>
      </c>
      <c r="F167" s="1">
        <f>VLOOKUP(MasterDataSet_after_OutliersDEL[[#This Row],[Region]],Region_Dummy_Variables,2,FALSE)</f>
        <v>0</v>
      </c>
      <c r="G167" s="1">
        <f>VLOOKUP(MasterDataSet_after_OutliersDEL[[#This Row],[Region]],Region_Dummy_Variables,3,FALSE)</f>
        <v>1</v>
      </c>
      <c r="H167" s="1">
        <f>VLOOKUP(MasterDataSet_after_OutliersDEL[[#This Row],[Region]],Region_Dummy_Variables,4,FALSE)</f>
        <v>0</v>
      </c>
      <c r="I167" s="1">
        <f>VLOOKUP(MasterDataSet_after_OutliersDEL[[#This Row],[Region]],Region_Dummy_Variables,5,FALSE)</f>
        <v>0</v>
      </c>
      <c r="J167" s="1">
        <f>VLOOKUP(MasterDataSet_after_OutliersDEL[[#This Row],[Region]],Region_Dummy_Variables,6,FALSE)</f>
        <v>0</v>
      </c>
      <c r="K167" s="7" t="s">
        <v>19</v>
      </c>
      <c r="L167">
        <v>91202</v>
      </c>
      <c r="M167">
        <v>1050000</v>
      </c>
      <c r="N167">
        <v>3</v>
      </c>
      <c r="O167">
        <v>2</v>
      </c>
      <c r="P167">
        <v>1355</v>
      </c>
      <c r="Q167">
        <v>5962</v>
      </c>
      <c r="R167">
        <v>1926</v>
      </c>
      <c r="S167">
        <f>2021-MasterDataSet_after_OutliersDEL[[#This Row],[YEAR BUILT]]</f>
        <v>95</v>
      </c>
      <c r="T167">
        <v>4</v>
      </c>
      <c r="U167">
        <v>774.90774907749073</v>
      </c>
      <c r="W167">
        <v>34.168423699999998</v>
      </c>
      <c r="X167">
        <v>-118.27657550000001</v>
      </c>
      <c r="Y167">
        <v>16.619141101632827</v>
      </c>
    </row>
    <row r="168" spans="1:25" x14ac:dyDescent="0.3">
      <c r="A168" s="1" t="s">
        <v>20</v>
      </c>
      <c r="B168" s="1">
        <v>1</v>
      </c>
      <c r="C168" s="1" t="s">
        <v>196</v>
      </c>
      <c r="D168" s="1" t="s">
        <v>182</v>
      </c>
      <c r="E168" s="1" t="str">
        <f>VLOOKUP(MasterDataSet_after_OutliersDEL[[#This Row],[CITY]],Region_Values,2,FALSE)</f>
        <v xml:space="preserve">San Fernando </v>
      </c>
      <c r="F168" s="1">
        <f>VLOOKUP(MasterDataSet_after_OutliersDEL[[#This Row],[Region]],Region_Dummy_Variables,2,FALSE)</f>
        <v>0</v>
      </c>
      <c r="G168" s="1">
        <f>VLOOKUP(MasterDataSet_after_OutliersDEL[[#This Row],[Region]],Region_Dummy_Variables,3,FALSE)</f>
        <v>1</v>
      </c>
      <c r="H168" s="1">
        <f>VLOOKUP(MasterDataSet_after_OutliersDEL[[#This Row],[Region]],Region_Dummy_Variables,4,FALSE)</f>
        <v>0</v>
      </c>
      <c r="I168" s="1">
        <f>VLOOKUP(MasterDataSet_after_OutliersDEL[[#This Row],[Region]],Region_Dummy_Variables,5,FALSE)</f>
        <v>0</v>
      </c>
      <c r="J168" s="1">
        <f>VLOOKUP(MasterDataSet_after_OutliersDEL[[#This Row],[Region]],Region_Dummy_Variables,6,FALSE)</f>
        <v>0</v>
      </c>
      <c r="K168" s="7" t="s">
        <v>19</v>
      </c>
      <c r="L168">
        <v>91202</v>
      </c>
      <c r="M168">
        <v>1690000</v>
      </c>
      <c r="N168">
        <v>4</v>
      </c>
      <c r="O168">
        <v>3</v>
      </c>
      <c r="P168">
        <v>3415</v>
      </c>
      <c r="Q168">
        <v>20775</v>
      </c>
      <c r="R168">
        <v>1954</v>
      </c>
      <c r="S168">
        <f>2021-MasterDataSet_after_OutliersDEL[[#This Row],[YEAR BUILT]]</f>
        <v>67</v>
      </c>
      <c r="T168">
        <v>1</v>
      </c>
      <c r="U168">
        <v>494.87554904831626</v>
      </c>
      <c r="W168">
        <v>34.169990400000003</v>
      </c>
      <c r="X168">
        <v>-118.25478649999999</v>
      </c>
      <c r="Y168">
        <v>17.598632843646612</v>
      </c>
    </row>
    <row r="169" spans="1:25" x14ac:dyDescent="0.3">
      <c r="A169" s="1" t="s">
        <v>20</v>
      </c>
      <c r="B169" s="1">
        <v>1</v>
      </c>
      <c r="C169" s="1" t="s">
        <v>197</v>
      </c>
      <c r="D169" s="1" t="s">
        <v>182</v>
      </c>
      <c r="E169" s="1" t="str">
        <f>VLOOKUP(MasterDataSet_after_OutliersDEL[[#This Row],[CITY]],Region_Values,2,FALSE)</f>
        <v xml:space="preserve">San Fernando </v>
      </c>
      <c r="F169" s="1">
        <f>VLOOKUP(MasterDataSet_after_OutliersDEL[[#This Row],[Region]],Region_Dummy_Variables,2,FALSE)</f>
        <v>0</v>
      </c>
      <c r="G169" s="1">
        <f>VLOOKUP(MasterDataSet_after_OutliersDEL[[#This Row],[Region]],Region_Dummy_Variables,3,FALSE)</f>
        <v>1</v>
      </c>
      <c r="H169" s="1">
        <f>VLOOKUP(MasterDataSet_after_OutliersDEL[[#This Row],[Region]],Region_Dummy_Variables,4,FALSE)</f>
        <v>0</v>
      </c>
      <c r="I169" s="1">
        <f>VLOOKUP(MasterDataSet_after_OutliersDEL[[#This Row],[Region]],Region_Dummy_Variables,5,FALSE)</f>
        <v>0</v>
      </c>
      <c r="J169" s="1">
        <f>VLOOKUP(MasterDataSet_after_OutliersDEL[[#This Row],[Region]],Region_Dummy_Variables,6,FALSE)</f>
        <v>0</v>
      </c>
      <c r="K169" s="7" t="s">
        <v>19</v>
      </c>
      <c r="L169">
        <v>91202</v>
      </c>
      <c r="M169">
        <v>829000</v>
      </c>
      <c r="N169">
        <v>2</v>
      </c>
      <c r="O169">
        <v>1</v>
      </c>
      <c r="P169">
        <v>1053</v>
      </c>
      <c r="Q169">
        <v>5832</v>
      </c>
      <c r="R169">
        <v>1925</v>
      </c>
      <c r="S169">
        <f>2021-MasterDataSet_after_OutliersDEL[[#This Row],[YEAR BUILT]]</f>
        <v>96</v>
      </c>
      <c r="T169">
        <v>13</v>
      </c>
      <c r="U169">
        <v>787.27445394112056</v>
      </c>
      <c r="W169">
        <v>34.158858299999999</v>
      </c>
      <c r="X169">
        <v>-118.2715054</v>
      </c>
      <c r="Y169">
        <v>16.373870136521944</v>
      </c>
    </row>
    <row r="170" spans="1:25" x14ac:dyDescent="0.3">
      <c r="A170" s="1" t="s">
        <v>20</v>
      </c>
      <c r="B170" s="1">
        <v>1</v>
      </c>
      <c r="C170" s="1" t="s">
        <v>198</v>
      </c>
      <c r="D170" s="1" t="s">
        <v>182</v>
      </c>
      <c r="E170" s="1" t="str">
        <f>VLOOKUP(MasterDataSet_after_OutliersDEL[[#This Row],[CITY]],Region_Values,2,FALSE)</f>
        <v xml:space="preserve">San Fernando </v>
      </c>
      <c r="F170" s="1">
        <f>VLOOKUP(MasterDataSet_after_OutliersDEL[[#This Row],[Region]],Region_Dummy_Variables,2,FALSE)</f>
        <v>0</v>
      </c>
      <c r="G170" s="1">
        <f>VLOOKUP(MasterDataSet_after_OutliersDEL[[#This Row],[Region]],Region_Dummy_Variables,3,FALSE)</f>
        <v>1</v>
      </c>
      <c r="H170" s="1">
        <f>VLOOKUP(MasterDataSet_after_OutliersDEL[[#This Row],[Region]],Region_Dummy_Variables,4,FALSE)</f>
        <v>0</v>
      </c>
      <c r="I170" s="1">
        <f>VLOOKUP(MasterDataSet_after_OutliersDEL[[#This Row],[Region]],Region_Dummy_Variables,5,FALSE)</f>
        <v>0</v>
      </c>
      <c r="J170" s="1">
        <f>VLOOKUP(MasterDataSet_after_OutliersDEL[[#This Row],[Region]],Region_Dummy_Variables,6,FALSE)</f>
        <v>0</v>
      </c>
      <c r="K170" s="7" t="s">
        <v>19</v>
      </c>
      <c r="L170">
        <v>91202</v>
      </c>
      <c r="M170">
        <v>1412000</v>
      </c>
      <c r="N170">
        <v>4</v>
      </c>
      <c r="O170">
        <v>3</v>
      </c>
      <c r="P170">
        <v>2182</v>
      </c>
      <c r="Q170">
        <v>5977</v>
      </c>
      <c r="R170">
        <v>1928</v>
      </c>
      <c r="S170">
        <f>2021-MasterDataSet_after_OutliersDEL[[#This Row],[YEAR BUILT]]</f>
        <v>93</v>
      </c>
      <c r="T170">
        <v>1</v>
      </c>
      <c r="U170">
        <v>647.11274060494964</v>
      </c>
      <c r="W170">
        <v>34.157848199999997</v>
      </c>
      <c r="X170">
        <v>-118.274619</v>
      </c>
      <c r="Y170">
        <v>16.195443625057383</v>
      </c>
    </row>
    <row r="171" spans="1:25" x14ac:dyDescent="0.3">
      <c r="A171" s="1" t="s">
        <v>16</v>
      </c>
      <c r="B171" s="1">
        <v>0</v>
      </c>
      <c r="C171" s="1" t="s">
        <v>199</v>
      </c>
      <c r="D171" s="1" t="s">
        <v>182</v>
      </c>
      <c r="E171" s="1" t="str">
        <f>VLOOKUP(MasterDataSet_after_OutliersDEL[[#This Row],[CITY]],Region_Values,2,FALSE)</f>
        <v xml:space="preserve">San Fernando </v>
      </c>
      <c r="F171" s="1">
        <f>VLOOKUP(MasterDataSet_after_OutliersDEL[[#This Row],[Region]],Region_Dummy_Variables,2,FALSE)</f>
        <v>0</v>
      </c>
      <c r="G171" s="1">
        <f>VLOOKUP(MasterDataSet_after_OutliersDEL[[#This Row],[Region]],Region_Dummy_Variables,3,FALSE)</f>
        <v>1</v>
      </c>
      <c r="H171" s="1">
        <f>VLOOKUP(MasterDataSet_after_OutliersDEL[[#This Row],[Region]],Region_Dummy_Variables,4,FALSE)</f>
        <v>0</v>
      </c>
      <c r="I171" s="1">
        <f>VLOOKUP(MasterDataSet_after_OutliersDEL[[#This Row],[Region]],Region_Dummy_Variables,5,FALSE)</f>
        <v>0</v>
      </c>
      <c r="J171" s="1">
        <f>VLOOKUP(MasterDataSet_after_OutliersDEL[[#This Row],[Region]],Region_Dummy_Variables,6,FALSE)</f>
        <v>0</v>
      </c>
      <c r="K171" s="7" t="s">
        <v>19</v>
      </c>
      <c r="L171">
        <v>91202</v>
      </c>
      <c r="M171">
        <v>680000</v>
      </c>
      <c r="N171">
        <v>2</v>
      </c>
      <c r="O171">
        <v>2</v>
      </c>
      <c r="P171">
        <v>1300</v>
      </c>
      <c r="Q171">
        <v>45088</v>
      </c>
      <c r="R171">
        <v>1974</v>
      </c>
      <c r="S171">
        <f>2021-MasterDataSet_after_OutliersDEL[[#This Row],[YEAR BUILT]]</f>
        <v>47</v>
      </c>
      <c r="T171">
        <v>18</v>
      </c>
      <c r="U171">
        <v>523.07692307692309</v>
      </c>
      <c r="V171">
        <v>430</v>
      </c>
      <c r="W171">
        <v>34.164941300000002</v>
      </c>
      <c r="X171">
        <v>-118.2624381</v>
      </c>
      <c r="Y171">
        <v>17.040196341307897</v>
      </c>
    </row>
    <row r="172" spans="1:25" x14ac:dyDescent="0.3">
      <c r="A172" s="1" t="s">
        <v>16</v>
      </c>
      <c r="B172" s="1">
        <v>0</v>
      </c>
      <c r="C172" s="1" t="s">
        <v>200</v>
      </c>
      <c r="D172" s="1" t="s">
        <v>182</v>
      </c>
      <c r="E172" s="1" t="str">
        <f>VLOOKUP(MasterDataSet_after_OutliersDEL[[#This Row],[CITY]],Region_Values,2,FALSE)</f>
        <v xml:space="preserve">San Fernando </v>
      </c>
      <c r="F172" s="1">
        <f>VLOOKUP(MasterDataSet_after_OutliersDEL[[#This Row],[Region]],Region_Dummy_Variables,2,FALSE)</f>
        <v>0</v>
      </c>
      <c r="G172" s="1">
        <f>VLOOKUP(MasterDataSet_after_OutliersDEL[[#This Row],[Region]],Region_Dummy_Variables,3,FALSE)</f>
        <v>1</v>
      </c>
      <c r="H172" s="1">
        <f>VLOOKUP(MasterDataSet_after_OutliersDEL[[#This Row],[Region]],Region_Dummy_Variables,4,FALSE)</f>
        <v>0</v>
      </c>
      <c r="I172" s="1">
        <f>VLOOKUP(MasterDataSet_after_OutliersDEL[[#This Row],[Region]],Region_Dummy_Variables,5,FALSE)</f>
        <v>0</v>
      </c>
      <c r="J172" s="1">
        <f>VLOOKUP(MasterDataSet_after_OutliersDEL[[#This Row],[Region]],Region_Dummy_Variables,6,FALSE)</f>
        <v>0</v>
      </c>
      <c r="K172" s="7" t="s">
        <v>19</v>
      </c>
      <c r="L172">
        <v>91202</v>
      </c>
      <c r="M172">
        <v>620000</v>
      </c>
      <c r="N172">
        <v>2</v>
      </c>
      <c r="O172">
        <v>2</v>
      </c>
      <c r="P172">
        <v>1232</v>
      </c>
      <c r="Q172">
        <v>12072</v>
      </c>
      <c r="R172">
        <v>1973</v>
      </c>
      <c r="S172">
        <f>2021-MasterDataSet_after_OutliersDEL[[#This Row],[YEAR BUILT]]</f>
        <v>48</v>
      </c>
      <c r="T172">
        <v>16</v>
      </c>
      <c r="U172">
        <v>503.24675324675326</v>
      </c>
      <c r="V172">
        <v>363</v>
      </c>
      <c r="W172">
        <v>34.167019600000003</v>
      </c>
      <c r="X172">
        <v>-118.2611591</v>
      </c>
      <c r="Y172">
        <v>17.190952571659412</v>
      </c>
    </row>
    <row r="173" spans="1:25" x14ac:dyDescent="0.3">
      <c r="A173" s="1" t="s">
        <v>16</v>
      </c>
      <c r="B173" s="1">
        <v>0</v>
      </c>
      <c r="C173" s="1" t="s">
        <v>201</v>
      </c>
      <c r="D173" s="1" t="s">
        <v>182</v>
      </c>
      <c r="E173" s="1" t="str">
        <f>VLOOKUP(MasterDataSet_after_OutliersDEL[[#This Row],[CITY]],Region_Values,2,FALSE)</f>
        <v xml:space="preserve">San Fernando </v>
      </c>
      <c r="F173" s="1">
        <f>VLOOKUP(MasterDataSet_after_OutliersDEL[[#This Row],[Region]],Region_Dummy_Variables,2,FALSE)</f>
        <v>0</v>
      </c>
      <c r="G173" s="1">
        <f>VLOOKUP(MasterDataSet_after_OutliersDEL[[#This Row],[Region]],Region_Dummy_Variables,3,FALSE)</f>
        <v>1</v>
      </c>
      <c r="H173" s="1">
        <f>VLOOKUP(MasterDataSet_after_OutliersDEL[[#This Row],[Region]],Region_Dummy_Variables,4,FALSE)</f>
        <v>0</v>
      </c>
      <c r="I173" s="1">
        <f>VLOOKUP(MasterDataSet_after_OutliersDEL[[#This Row],[Region]],Region_Dummy_Variables,5,FALSE)</f>
        <v>0</v>
      </c>
      <c r="J173" s="1">
        <f>VLOOKUP(MasterDataSet_after_OutliersDEL[[#This Row],[Region]],Region_Dummy_Variables,6,FALSE)</f>
        <v>0</v>
      </c>
      <c r="K173" s="7" t="s">
        <v>19</v>
      </c>
      <c r="L173">
        <v>91202</v>
      </c>
      <c r="M173">
        <v>1299000</v>
      </c>
      <c r="N173">
        <v>2</v>
      </c>
      <c r="O173">
        <v>2</v>
      </c>
      <c r="P173">
        <v>2306</v>
      </c>
      <c r="Q173">
        <v>39177</v>
      </c>
      <c r="R173">
        <v>1973</v>
      </c>
      <c r="S173">
        <f>2021-MasterDataSet_after_OutliersDEL[[#This Row],[YEAR BUILT]]</f>
        <v>48</v>
      </c>
      <c r="T173">
        <v>7</v>
      </c>
      <c r="U173">
        <v>563.31309627059841</v>
      </c>
      <c r="V173">
        <v>400</v>
      </c>
      <c r="W173">
        <v>34.167397200000003</v>
      </c>
      <c r="X173">
        <v>-118.26023929999999</v>
      </c>
      <c r="Y173">
        <v>17.24738109464484</v>
      </c>
    </row>
    <row r="174" spans="1:25" x14ac:dyDescent="0.3">
      <c r="A174" s="1" t="s">
        <v>16</v>
      </c>
      <c r="B174" s="1">
        <v>0</v>
      </c>
      <c r="C174" s="1" t="s">
        <v>202</v>
      </c>
      <c r="D174" s="1" t="s">
        <v>182</v>
      </c>
      <c r="E174" s="1" t="str">
        <f>VLOOKUP(MasterDataSet_after_OutliersDEL[[#This Row],[CITY]],Region_Values,2,FALSE)</f>
        <v xml:space="preserve">San Fernando </v>
      </c>
      <c r="F174" s="1">
        <f>VLOOKUP(MasterDataSet_after_OutliersDEL[[#This Row],[Region]],Region_Dummy_Variables,2,FALSE)</f>
        <v>0</v>
      </c>
      <c r="G174" s="1">
        <f>VLOOKUP(MasterDataSet_after_OutliersDEL[[#This Row],[Region]],Region_Dummy_Variables,3,FALSE)</f>
        <v>1</v>
      </c>
      <c r="H174" s="1">
        <f>VLOOKUP(MasterDataSet_after_OutliersDEL[[#This Row],[Region]],Region_Dummy_Variables,4,FALSE)</f>
        <v>0</v>
      </c>
      <c r="I174" s="1">
        <f>VLOOKUP(MasterDataSet_after_OutliersDEL[[#This Row],[Region]],Region_Dummy_Variables,5,FALSE)</f>
        <v>0</v>
      </c>
      <c r="J174" s="1">
        <f>VLOOKUP(MasterDataSet_after_OutliersDEL[[#This Row],[Region]],Region_Dummy_Variables,6,FALSE)</f>
        <v>0</v>
      </c>
      <c r="K174" s="7" t="s">
        <v>19</v>
      </c>
      <c r="L174">
        <v>91202</v>
      </c>
      <c r="M174">
        <v>820000</v>
      </c>
      <c r="N174">
        <v>2</v>
      </c>
      <c r="O174">
        <v>2.5</v>
      </c>
      <c r="P174">
        <v>1452</v>
      </c>
      <c r="Q174">
        <v>11804</v>
      </c>
      <c r="R174">
        <v>1986</v>
      </c>
      <c r="S174">
        <f>2021-MasterDataSet_after_OutliersDEL[[#This Row],[YEAR BUILT]]</f>
        <v>35</v>
      </c>
      <c r="T174">
        <v>8</v>
      </c>
      <c r="U174">
        <v>564.73829201101933</v>
      </c>
      <c r="V174">
        <v>325</v>
      </c>
      <c r="W174">
        <v>34.164298199999998</v>
      </c>
      <c r="X174">
        <v>-118.2598115</v>
      </c>
      <c r="Y174">
        <v>17.122052921241753</v>
      </c>
    </row>
    <row r="175" spans="1:25" x14ac:dyDescent="0.3">
      <c r="A175" s="1" t="s">
        <v>16</v>
      </c>
      <c r="B175" s="1">
        <v>0</v>
      </c>
      <c r="C175" s="1" t="s">
        <v>203</v>
      </c>
      <c r="D175" s="1" t="s">
        <v>182</v>
      </c>
      <c r="E175" s="1" t="str">
        <f>VLOOKUP(MasterDataSet_after_OutliersDEL[[#This Row],[CITY]],Region_Values,2,FALSE)</f>
        <v xml:space="preserve">San Fernando </v>
      </c>
      <c r="F175" s="1">
        <f>VLOOKUP(MasterDataSet_after_OutliersDEL[[#This Row],[Region]],Region_Dummy_Variables,2,FALSE)</f>
        <v>0</v>
      </c>
      <c r="G175" s="1">
        <f>VLOOKUP(MasterDataSet_after_OutliersDEL[[#This Row],[Region]],Region_Dummy_Variables,3,FALSE)</f>
        <v>1</v>
      </c>
      <c r="H175" s="1">
        <f>VLOOKUP(MasterDataSet_after_OutliersDEL[[#This Row],[Region]],Region_Dummy_Variables,4,FALSE)</f>
        <v>0</v>
      </c>
      <c r="I175" s="1">
        <f>VLOOKUP(MasterDataSet_after_OutliersDEL[[#This Row],[Region]],Region_Dummy_Variables,5,FALSE)</f>
        <v>0</v>
      </c>
      <c r="J175" s="1">
        <f>VLOOKUP(MasterDataSet_after_OutliersDEL[[#This Row],[Region]],Region_Dummy_Variables,6,FALSE)</f>
        <v>0</v>
      </c>
      <c r="K175" s="7" t="s">
        <v>19</v>
      </c>
      <c r="L175">
        <v>91202</v>
      </c>
      <c r="M175">
        <v>749000</v>
      </c>
      <c r="N175">
        <v>3</v>
      </c>
      <c r="O175">
        <v>3</v>
      </c>
      <c r="P175">
        <v>1474</v>
      </c>
      <c r="Q175">
        <v>12461</v>
      </c>
      <c r="R175">
        <v>1986</v>
      </c>
      <c r="S175">
        <f>2021-MasterDataSet_after_OutliersDEL[[#This Row],[YEAR BUILT]]</f>
        <v>35</v>
      </c>
      <c r="T175">
        <v>13</v>
      </c>
      <c r="U175">
        <v>508.14111261872455</v>
      </c>
      <c r="V175">
        <v>250</v>
      </c>
      <c r="W175">
        <v>34.163608000000004</v>
      </c>
      <c r="X175">
        <v>-118.26337460000001</v>
      </c>
      <c r="Y175">
        <v>16.938661760030854</v>
      </c>
    </row>
    <row r="176" spans="1:25" x14ac:dyDescent="0.3">
      <c r="A176" s="1" t="s">
        <v>16</v>
      </c>
      <c r="B176" s="1">
        <v>0</v>
      </c>
      <c r="C176" s="1" t="s">
        <v>204</v>
      </c>
      <c r="D176" s="1" t="s">
        <v>182</v>
      </c>
      <c r="E176" s="1" t="str">
        <f>VLOOKUP(MasterDataSet_after_OutliersDEL[[#This Row],[CITY]],Region_Values,2,FALSE)</f>
        <v xml:space="preserve">San Fernando </v>
      </c>
      <c r="F176" s="1">
        <f>VLOOKUP(MasterDataSet_after_OutliersDEL[[#This Row],[Region]],Region_Dummy_Variables,2,FALSE)</f>
        <v>0</v>
      </c>
      <c r="G176" s="1">
        <f>VLOOKUP(MasterDataSet_after_OutliersDEL[[#This Row],[Region]],Region_Dummy_Variables,3,FALSE)</f>
        <v>1</v>
      </c>
      <c r="H176" s="1">
        <f>VLOOKUP(MasterDataSet_after_OutliersDEL[[#This Row],[Region]],Region_Dummy_Variables,4,FALSE)</f>
        <v>0</v>
      </c>
      <c r="I176" s="1">
        <f>VLOOKUP(MasterDataSet_after_OutliersDEL[[#This Row],[Region]],Region_Dummy_Variables,5,FALSE)</f>
        <v>0</v>
      </c>
      <c r="J176" s="1">
        <f>VLOOKUP(MasterDataSet_after_OutliersDEL[[#This Row],[Region]],Region_Dummy_Variables,6,FALSE)</f>
        <v>0</v>
      </c>
      <c r="K176" s="7" t="s">
        <v>19</v>
      </c>
      <c r="L176">
        <v>91202</v>
      </c>
      <c r="M176">
        <v>595000</v>
      </c>
      <c r="N176">
        <v>2</v>
      </c>
      <c r="O176">
        <v>2</v>
      </c>
      <c r="P176">
        <v>1146</v>
      </c>
      <c r="Q176">
        <v>53515</v>
      </c>
      <c r="R176">
        <v>1962</v>
      </c>
      <c r="S176">
        <f>2021-MasterDataSet_after_OutliersDEL[[#This Row],[YEAR BUILT]]</f>
        <v>59</v>
      </c>
      <c r="T176">
        <v>56</v>
      </c>
      <c r="U176">
        <v>519.19720767888305</v>
      </c>
      <c r="V176">
        <v>525</v>
      </c>
      <c r="W176">
        <v>34.1634539</v>
      </c>
      <c r="X176">
        <v>-118.2685305</v>
      </c>
      <c r="Y176">
        <v>16.713950109050046</v>
      </c>
    </row>
    <row r="177" spans="1:25" x14ac:dyDescent="0.3">
      <c r="A177" s="1" t="s">
        <v>20</v>
      </c>
      <c r="B177" s="1">
        <v>1</v>
      </c>
      <c r="C177" s="1" t="s">
        <v>205</v>
      </c>
      <c r="D177" s="1" t="s">
        <v>182</v>
      </c>
      <c r="E177" s="1" t="str">
        <f>VLOOKUP(MasterDataSet_after_OutliersDEL[[#This Row],[CITY]],Region_Values,2,FALSE)</f>
        <v xml:space="preserve">San Fernando </v>
      </c>
      <c r="F177" s="1">
        <f>VLOOKUP(MasterDataSet_after_OutliersDEL[[#This Row],[Region]],Region_Dummy_Variables,2,FALSE)</f>
        <v>0</v>
      </c>
      <c r="G177" s="1">
        <f>VLOOKUP(MasterDataSet_after_OutliersDEL[[#This Row],[Region]],Region_Dummy_Variables,3,FALSE)</f>
        <v>1</v>
      </c>
      <c r="H177" s="1">
        <f>VLOOKUP(MasterDataSet_after_OutliersDEL[[#This Row],[Region]],Region_Dummy_Variables,4,FALSE)</f>
        <v>0</v>
      </c>
      <c r="I177" s="1">
        <f>VLOOKUP(MasterDataSet_after_OutliersDEL[[#This Row],[Region]],Region_Dummy_Variables,5,FALSE)</f>
        <v>0</v>
      </c>
      <c r="J177" s="1">
        <f>VLOOKUP(MasterDataSet_after_OutliersDEL[[#This Row],[Region]],Region_Dummy_Variables,6,FALSE)</f>
        <v>0</v>
      </c>
      <c r="K177" s="7" t="s">
        <v>19</v>
      </c>
      <c r="L177">
        <v>91203</v>
      </c>
      <c r="M177">
        <v>1530000</v>
      </c>
      <c r="N177">
        <v>2</v>
      </c>
      <c r="O177">
        <v>1</v>
      </c>
      <c r="P177">
        <v>1241</v>
      </c>
      <c r="Q177">
        <v>8443</v>
      </c>
      <c r="R177">
        <v>1937</v>
      </c>
      <c r="S177">
        <f>2021-MasterDataSet_after_OutliersDEL[[#This Row],[YEAR BUILT]]</f>
        <v>84</v>
      </c>
      <c r="T177">
        <v>12</v>
      </c>
      <c r="U177">
        <v>1232.8767123287671</v>
      </c>
      <c r="W177">
        <v>34.1571882</v>
      </c>
      <c r="X177">
        <v>-118.26058810000001</v>
      </c>
      <c r="Y177">
        <v>16.764998642109902</v>
      </c>
    </row>
    <row r="178" spans="1:25" x14ac:dyDescent="0.3">
      <c r="A178" s="1" t="s">
        <v>16</v>
      </c>
      <c r="B178" s="1">
        <v>0</v>
      </c>
      <c r="C178" s="1" t="s">
        <v>206</v>
      </c>
      <c r="D178" s="1" t="s">
        <v>182</v>
      </c>
      <c r="E178" s="1" t="str">
        <f>VLOOKUP(MasterDataSet_after_OutliersDEL[[#This Row],[CITY]],Region_Values,2,FALSE)</f>
        <v xml:space="preserve">San Fernando </v>
      </c>
      <c r="F178" s="1">
        <f>VLOOKUP(MasterDataSet_after_OutliersDEL[[#This Row],[Region]],Region_Dummy_Variables,2,FALSE)</f>
        <v>0</v>
      </c>
      <c r="G178" s="1">
        <f>VLOOKUP(MasterDataSet_after_OutliersDEL[[#This Row],[Region]],Region_Dummy_Variables,3,FALSE)</f>
        <v>1</v>
      </c>
      <c r="H178" s="1">
        <f>VLOOKUP(MasterDataSet_after_OutliersDEL[[#This Row],[Region]],Region_Dummy_Variables,4,FALSE)</f>
        <v>0</v>
      </c>
      <c r="I178" s="1">
        <f>VLOOKUP(MasterDataSet_after_OutliersDEL[[#This Row],[Region]],Region_Dummy_Variables,5,FALSE)</f>
        <v>0</v>
      </c>
      <c r="J178" s="1">
        <f>VLOOKUP(MasterDataSet_after_OutliersDEL[[#This Row],[Region]],Region_Dummy_Variables,6,FALSE)</f>
        <v>0</v>
      </c>
      <c r="K178" s="7" t="s">
        <v>19</v>
      </c>
      <c r="L178">
        <v>91203</v>
      </c>
      <c r="M178">
        <v>649000</v>
      </c>
      <c r="N178">
        <v>2</v>
      </c>
      <c r="O178">
        <v>2</v>
      </c>
      <c r="P178">
        <v>1481</v>
      </c>
      <c r="Q178">
        <v>17378</v>
      </c>
      <c r="R178">
        <v>1981</v>
      </c>
      <c r="S178">
        <f>2021-MasterDataSet_after_OutliersDEL[[#This Row],[YEAR BUILT]]</f>
        <v>40</v>
      </c>
      <c r="T178">
        <v>1</v>
      </c>
      <c r="U178">
        <v>438.21742066171504</v>
      </c>
      <c r="V178">
        <v>475</v>
      </c>
      <c r="W178">
        <v>34.1483493</v>
      </c>
      <c r="X178">
        <v>-118.2595603</v>
      </c>
      <c r="Y178">
        <v>16.419584373005819</v>
      </c>
    </row>
    <row r="179" spans="1:25" x14ac:dyDescent="0.3">
      <c r="A179" s="1" t="s">
        <v>16</v>
      </c>
      <c r="B179" s="1">
        <v>0</v>
      </c>
      <c r="C179" s="1" t="s">
        <v>207</v>
      </c>
      <c r="D179" s="1" t="s">
        <v>182</v>
      </c>
      <c r="E179" s="1" t="str">
        <f>VLOOKUP(MasterDataSet_after_OutliersDEL[[#This Row],[CITY]],Region_Values,2,FALSE)</f>
        <v xml:space="preserve">San Fernando </v>
      </c>
      <c r="F179" s="1">
        <f>VLOOKUP(MasterDataSet_after_OutliersDEL[[#This Row],[Region]],Region_Dummy_Variables,2,FALSE)</f>
        <v>0</v>
      </c>
      <c r="G179" s="1">
        <f>VLOOKUP(MasterDataSet_after_OutliersDEL[[#This Row],[Region]],Region_Dummy_Variables,3,FALSE)</f>
        <v>1</v>
      </c>
      <c r="H179" s="1">
        <f>VLOOKUP(MasterDataSet_after_OutliersDEL[[#This Row],[Region]],Region_Dummy_Variables,4,FALSE)</f>
        <v>0</v>
      </c>
      <c r="I179" s="1">
        <f>VLOOKUP(MasterDataSet_after_OutliersDEL[[#This Row],[Region]],Region_Dummy_Variables,5,FALSE)</f>
        <v>0</v>
      </c>
      <c r="J179" s="1">
        <f>VLOOKUP(MasterDataSet_after_OutliersDEL[[#This Row],[Region]],Region_Dummy_Variables,6,FALSE)</f>
        <v>0</v>
      </c>
      <c r="K179" s="7" t="s">
        <v>19</v>
      </c>
      <c r="L179">
        <v>91203</v>
      </c>
      <c r="M179">
        <v>988000</v>
      </c>
      <c r="N179">
        <v>2</v>
      </c>
      <c r="O179">
        <v>2</v>
      </c>
      <c r="P179">
        <v>1560</v>
      </c>
      <c r="Q179">
        <v>87765</v>
      </c>
      <c r="R179">
        <v>1988</v>
      </c>
      <c r="S179">
        <f>2021-MasterDataSet_after_OutliersDEL[[#This Row],[YEAR BUILT]]</f>
        <v>33</v>
      </c>
      <c r="T179">
        <v>27</v>
      </c>
      <c r="U179">
        <v>633.33333333333337</v>
      </c>
      <c r="V179">
        <v>819</v>
      </c>
      <c r="W179">
        <v>34.155475199999998</v>
      </c>
      <c r="X179">
        <v>-118.2603828</v>
      </c>
      <c r="Y179">
        <v>16.697119105944079</v>
      </c>
    </row>
    <row r="180" spans="1:25" x14ac:dyDescent="0.3">
      <c r="A180" s="1" t="s">
        <v>16</v>
      </c>
      <c r="B180" s="1">
        <v>0</v>
      </c>
      <c r="C180" s="1" t="s">
        <v>208</v>
      </c>
      <c r="D180" s="1" t="s">
        <v>182</v>
      </c>
      <c r="E180" s="1" t="str">
        <f>VLOOKUP(MasterDataSet_after_OutliersDEL[[#This Row],[CITY]],Region_Values,2,FALSE)</f>
        <v xml:space="preserve">San Fernando </v>
      </c>
      <c r="F180" s="1">
        <f>VLOOKUP(MasterDataSet_after_OutliersDEL[[#This Row],[Region]],Region_Dummy_Variables,2,FALSE)</f>
        <v>0</v>
      </c>
      <c r="G180" s="1">
        <f>VLOOKUP(MasterDataSet_after_OutliersDEL[[#This Row],[Region]],Region_Dummy_Variables,3,FALSE)</f>
        <v>1</v>
      </c>
      <c r="H180" s="1">
        <f>VLOOKUP(MasterDataSet_after_OutliersDEL[[#This Row],[Region]],Region_Dummy_Variables,4,FALSE)</f>
        <v>0</v>
      </c>
      <c r="I180" s="1">
        <f>VLOOKUP(MasterDataSet_after_OutliersDEL[[#This Row],[Region]],Region_Dummy_Variables,5,FALSE)</f>
        <v>0</v>
      </c>
      <c r="J180" s="1">
        <f>VLOOKUP(MasterDataSet_after_OutliersDEL[[#This Row],[Region]],Region_Dummy_Variables,6,FALSE)</f>
        <v>0</v>
      </c>
      <c r="K180" s="7" t="s">
        <v>19</v>
      </c>
      <c r="L180">
        <v>91203</v>
      </c>
      <c r="M180">
        <v>549900</v>
      </c>
      <c r="N180">
        <v>2</v>
      </c>
      <c r="O180">
        <v>2.5</v>
      </c>
      <c r="P180">
        <v>1108</v>
      </c>
      <c r="Q180">
        <v>30570</v>
      </c>
      <c r="R180">
        <v>1984</v>
      </c>
      <c r="S180">
        <f>2021-MasterDataSet_after_OutliersDEL[[#This Row],[YEAR BUILT]]</f>
        <v>37</v>
      </c>
      <c r="T180">
        <v>40</v>
      </c>
      <c r="U180">
        <v>496.29963898916969</v>
      </c>
      <c r="V180">
        <v>250</v>
      </c>
      <c r="W180">
        <v>34.1570198</v>
      </c>
      <c r="X180">
        <v>-118.2603986</v>
      </c>
      <c r="Y180">
        <v>16.765652734891972</v>
      </c>
    </row>
    <row r="181" spans="1:25" x14ac:dyDescent="0.3">
      <c r="A181" s="1" t="s">
        <v>16</v>
      </c>
      <c r="B181" s="1">
        <v>0</v>
      </c>
      <c r="C181" s="1" t="s">
        <v>209</v>
      </c>
      <c r="D181" s="1" t="s">
        <v>182</v>
      </c>
      <c r="E181" s="1" t="str">
        <f>VLOOKUP(MasterDataSet_after_OutliersDEL[[#This Row],[CITY]],Region_Values,2,FALSE)</f>
        <v xml:space="preserve">San Fernando </v>
      </c>
      <c r="F181" s="1">
        <f>VLOOKUP(MasterDataSet_after_OutliersDEL[[#This Row],[Region]],Region_Dummy_Variables,2,FALSE)</f>
        <v>0</v>
      </c>
      <c r="G181" s="1">
        <f>VLOOKUP(MasterDataSet_after_OutliersDEL[[#This Row],[Region]],Region_Dummy_Variables,3,FALSE)</f>
        <v>1</v>
      </c>
      <c r="H181" s="1">
        <f>VLOOKUP(MasterDataSet_after_OutliersDEL[[#This Row],[Region]],Region_Dummy_Variables,4,FALSE)</f>
        <v>0</v>
      </c>
      <c r="I181" s="1">
        <f>VLOOKUP(MasterDataSet_after_OutliersDEL[[#This Row],[Region]],Region_Dummy_Variables,5,FALSE)</f>
        <v>0</v>
      </c>
      <c r="J181" s="1">
        <f>VLOOKUP(MasterDataSet_after_OutliersDEL[[#This Row],[Region]],Region_Dummy_Variables,6,FALSE)</f>
        <v>0</v>
      </c>
      <c r="K181" s="7" t="s">
        <v>19</v>
      </c>
      <c r="L181">
        <v>91203</v>
      </c>
      <c r="M181">
        <v>399999</v>
      </c>
      <c r="N181">
        <v>1</v>
      </c>
      <c r="O181">
        <v>1</v>
      </c>
      <c r="P181">
        <v>726</v>
      </c>
      <c r="Q181">
        <v>19842</v>
      </c>
      <c r="R181">
        <v>1979</v>
      </c>
      <c r="S181">
        <f>2021-MasterDataSet_after_OutliersDEL[[#This Row],[YEAR BUILT]]</f>
        <v>42</v>
      </c>
      <c r="T181">
        <v>27</v>
      </c>
      <c r="U181">
        <v>550.96280991735534</v>
      </c>
      <c r="V181">
        <v>286</v>
      </c>
      <c r="W181">
        <v>34.150229500000002</v>
      </c>
      <c r="X181">
        <v>-118.2609903</v>
      </c>
      <c r="Y181">
        <v>16.438175125963582</v>
      </c>
    </row>
    <row r="182" spans="1:25" x14ac:dyDescent="0.3">
      <c r="A182" s="1" t="s">
        <v>16</v>
      </c>
      <c r="B182" s="1">
        <v>0</v>
      </c>
      <c r="C182" s="1" t="s">
        <v>210</v>
      </c>
      <c r="D182" s="1" t="s">
        <v>182</v>
      </c>
      <c r="E182" s="1" t="str">
        <f>VLOOKUP(MasterDataSet_after_OutliersDEL[[#This Row],[CITY]],Region_Values,2,FALSE)</f>
        <v xml:space="preserve">San Fernando </v>
      </c>
      <c r="F182" s="1">
        <f>VLOOKUP(MasterDataSet_after_OutliersDEL[[#This Row],[Region]],Region_Dummy_Variables,2,FALSE)</f>
        <v>0</v>
      </c>
      <c r="G182" s="1">
        <f>VLOOKUP(MasterDataSet_after_OutliersDEL[[#This Row],[Region]],Region_Dummy_Variables,3,FALSE)</f>
        <v>1</v>
      </c>
      <c r="H182" s="1">
        <f>VLOOKUP(MasterDataSet_after_OutliersDEL[[#This Row],[Region]],Region_Dummy_Variables,4,FALSE)</f>
        <v>0</v>
      </c>
      <c r="I182" s="1">
        <f>VLOOKUP(MasterDataSet_after_OutliersDEL[[#This Row],[Region]],Region_Dummy_Variables,5,FALSE)</f>
        <v>0</v>
      </c>
      <c r="J182" s="1">
        <f>VLOOKUP(MasterDataSet_after_OutliersDEL[[#This Row],[Region]],Region_Dummy_Variables,6,FALSE)</f>
        <v>0</v>
      </c>
      <c r="K182" s="7" t="s">
        <v>19</v>
      </c>
      <c r="L182">
        <v>91203</v>
      </c>
      <c r="M182">
        <v>349000</v>
      </c>
      <c r="N182">
        <v>1</v>
      </c>
      <c r="O182">
        <v>1</v>
      </c>
      <c r="P182">
        <v>626</v>
      </c>
      <c r="Q182">
        <v>12072</v>
      </c>
      <c r="R182">
        <v>1974</v>
      </c>
      <c r="S182">
        <f>2021-MasterDataSet_after_OutliersDEL[[#This Row],[YEAR BUILT]]</f>
        <v>47</v>
      </c>
      <c r="T182">
        <v>30</v>
      </c>
      <c r="U182">
        <v>557.50798722044726</v>
      </c>
      <c r="V182">
        <v>330</v>
      </c>
      <c r="W182">
        <v>34.1575712</v>
      </c>
      <c r="X182">
        <v>-118.2624704</v>
      </c>
      <c r="Y182">
        <v>16.700792647427498</v>
      </c>
    </row>
    <row r="183" spans="1:25" x14ac:dyDescent="0.3">
      <c r="A183" s="1" t="s">
        <v>20</v>
      </c>
      <c r="B183" s="1">
        <v>1</v>
      </c>
      <c r="C183" s="1" t="s">
        <v>211</v>
      </c>
      <c r="D183" s="1" t="s">
        <v>182</v>
      </c>
      <c r="E183" s="1" t="str">
        <f>VLOOKUP(MasterDataSet_after_OutliersDEL[[#This Row],[CITY]],Region_Values,2,FALSE)</f>
        <v xml:space="preserve">San Fernando </v>
      </c>
      <c r="F183" s="1">
        <f>VLOOKUP(MasterDataSet_after_OutliersDEL[[#This Row],[Region]],Region_Dummy_Variables,2,FALSE)</f>
        <v>0</v>
      </c>
      <c r="G183" s="1">
        <f>VLOOKUP(MasterDataSet_after_OutliersDEL[[#This Row],[Region]],Region_Dummy_Variables,3,FALSE)</f>
        <v>1</v>
      </c>
      <c r="H183" s="1">
        <f>VLOOKUP(MasterDataSet_after_OutliersDEL[[#This Row],[Region]],Region_Dummy_Variables,4,FALSE)</f>
        <v>0</v>
      </c>
      <c r="I183" s="1">
        <f>VLOOKUP(MasterDataSet_after_OutliersDEL[[#This Row],[Region]],Region_Dummy_Variables,5,FALSE)</f>
        <v>0</v>
      </c>
      <c r="J183" s="1">
        <f>VLOOKUP(MasterDataSet_after_OutliersDEL[[#This Row],[Region]],Region_Dummy_Variables,6,FALSE)</f>
        <v>0</v>
      </c>
      <c r="K183" s="7" t="s">
        <v>19</v>
      </c>
      <c r="L183">
        <v>91204</v>
      </c>
      <c r="M183">
        <v>748000</v>
      </c>
      <c r="N183">
        <v>2</v>
      </c>
      <c r="O183">
        <v>2</v>
      </c>
      <c r="P183">
        <v>940</v>
      </c>
      <c r="Q183">
        <v>3442</v>
      </c>
      <c r="R183">
        <v>1921</v>
      </c>
      <c r="S183">
        <f>2021-MasterDataSet_after_OutliersDEL[[#This Row],[YEAR BUILT]]</f>
        <v>100</v>
      </c>
      <c r="T183">
        <v>50</v>
      </c>
      <c r="U183">
        <v>795.74468085106378</v>
      </c>
      <c r="W183">
        <v>34.133649400000003</v>
      </c>
      <c r="X183">
        <v>-118.26054240000001</v>
      </c>
      <c r="Y183">
        <v>15.756458695044454</v>
      </c>
    </row>
    <row r="184" spans="1:25" x14ac:dyDescent="0.3">
      <c r="A184" s="1" t="s">
        <v>20</v>
      </c>
      <c r="B184" s="1">
        <v>1</v>
      </c>
      <c r="C184" s="1" t="s">
        <v>212</v>
      </c>
      <c r="D184" s="1" t="s">
        <v>182</v>
      </c>
      <c r="E184" s="1" t="str">
        <f>VLOOKUP(MasterDataSet_after_OutliersDEL[[#This Row],[CITY]],Region_Values,2,FALSE)</f>
        <v xml:space="preserve">San Fernando </v>
      </c>
      <c r="F184" s="1">
        <f>VLOOKUP(MasterDataSet_after_OutliersDEL[[#This Row],[Region]],Region_Dummy_Variables,2,FALSE)</f>
        <v>0</v>
      </c>
      <c r="G184" s="1">
        <f>VLOOKUP(MasterDataSet_after_OutliersDEL[[#This Row],[Region]],Region_Dummy_Variables,3,FALSE)</f>
        <v>1</v>
      </c>
      <c r="H184" s="1">
        <f>VLOOKUP(MasterDataSet_after_OutliersDEL[[#This Row],[Region]],Region_Dummy_Variables,4,FALSE)</f>
        <v>0</v>
      </c>
      <c r="I184" s="1">
        <f>VLOOKUP(MasterDataSet_after_OutliersDEL[[#This Row],[Region]],Region_Dummy_Variables,5,FALSE)</f>
        <v>0</v>
      </c>
      <c r="J184" s="1">
        <f>VLOOKUP(MasterDataSet_after_OutliersDEL[[#This Row],[Region]],Region_Dummy_Variables,6,FALSE)</f>
        <v>0</v>
      </c>
      <c r="K184" s="7" t="s">
        <v>19</v>
      </c>
      <c r="L184">
        <v>91205</v>
      </c>
      <c r="M184">
        <v>799900</v>
      </c>
      <c r="N184">
        <v>2</v>
      </c>
      <c r="O184">
        <v>1</v>
      </c>
      <c r="P184">
        <v>921</v>
      </c>
      <c r="Q184">
        <v>5058</v>
      </c>
      <c r="R184">
        <v>1940</v>
      </c>
      <c r="S184">
        <f>2021-MasterDataSet_after_OutliersDEL[[#This Row],[YEAR BUILT]]</f>
        <v>81</v>
      </c>
      <c r="T184">
        <v>70</v>
      </c>
      <c r="U184">
        <v>868.51248642779592</v>
      </c>
      <c r="W184">
        <v>34.134706899999998</v>
      </c>
      <c r="X184">
        <v>-118.24044170000001</v>
      </c>
      <c r="Y184">
        <v>16.739590920759699</v>
      </c>
    </row>
    <row r="185" spans="1:25" x14ac:dyDescent="0.3">
      <c r="A185" s="1" t="s">
        <v>20</v>
      </c>
      <c r="B185" s="1">
        <v>1</v>
      </c>
      <c r="C185" s="1" t="s">
        <v>213</v>
      </c>
      <c r="D185" s="1" t="s">
        <v>182</v>
      </c>
      <c r="E185" s="1" t="str">
        <f>VLOOKUP(MasterDataSet_after_OutliersDEL[[#This Row],[CITY]],Region_Values,2,FALSE)</f>
        <v xml:space="preserve">San Fernando </v>
      </c>
      <c r="F185" s="1">
        <f>VLOOKUP(MasterDataSet_after_OutliersDEL[[#This Row],[Region]],Region_Dummy_Variables,2,FALSE)</f>
        <v>0</v>
      </c>
      <c r="G185" s="1">
        <f>VLOOKUP(MasterDataSet_after_OutliersDEL[[#This Row],[Region]],Region_Dummy_Variables,3,FALSE)</f>
        <v>1</v>
      </c>
      <c r="H185" s="1">
        <f>VLOOKUP(MasterDataSet_after_OutliersDEL[[#This Row],[Region]],Region_Dummy_Variables,4,FALSE)</f>
        <v>0</v>
      </c>
      <c r="I185" s="1">
        <f>VLOOKUP(MasterDataSet_after_OutliersDEL[[#This Row],[Region]],Region_Dummy_Variables,5,FALSE)</f>
        <v>0</v>
      </c>
      <c r="J185" s="1">
        <f>VLOOKUP(MasterDataSet_after_OutliersDEL[[#This Row],[Region]],Region_Dummy_Variables,6,FALSE)</f>
        <v>0</v>
      </c>
      <c r="K185" s="7" t="s">
        <v>19</v>
      </c>
      <c r="L185">
        <v>91205</v>
      </c>
      <c r="M185">
        <v>1500000</v>
      </c>
      <c r="N185">
        <v>4</v>
      </c>
      <c r="O185">
        <v>3</v>
      </c>
      <c r="P185">
        <v>2355</v>
      </c>
      <c r="Q185">
        <v>4402</v>
      </c>
      <c r="R185">
        <v>1931</v>
      </c>
      <c r="S185">
        <f>2021-MasterDataSet_after_OutliersDEL[[#This Row],[YEAR BUILT]]</f>
        <v>90</v>
      </c>
      <c r="T185">
        <v>28</v>
      </c>
      <c r="U185">
        <v>636.9426751592357</v>
      </c>
      <c r="W185">
        <v>34.129963500000002</v>
      </c>
      <c r="X185">
        <v>-118.23861429999999</v>
      </c>
      <c r="Y185">
        <v>16.646240562481008</v>
      </c>
    </row>
    <row r="186" spans="1:25" x14ac:dyDescent="0.3">
      <c r="A186" s="1" t="s">
        <v>20</v>
      </c>
      <c r="B186" s="1">
        <v>1</v>
      </c>
      <c r="C186" s="1" t="s">
        <v>214</v>
      </c>
      <c r="D186" s="1" t="s">
        <v>182</v>
      </c>
      <c r="E186" s="1" t="str">
        <f>VLOOKUP(MasterDataSet_after_OutliersDEL[[#This Row],[CITY]],Region_Values,2,FALSE)</f>
        <v xml:space="preserve">San Fernando </v>
      </c>
      <c r="F186" s="1">
        <f>VLOOKUP(MasterDataSet_after_OutliersDEL[[#This Row],[Region]],Region_Dummy_Variables,2,FALSE)</f>
        <v>0</v>
      </c>
      <c r="G186" s="1">
        <f>VLOOKUP(MasterDataSet_after_OutliersDEL[[#This Row],[Region]],Region_Dummy_Variables,3,FALSE)</f>
        <v>1</v>
      </c>
      <c r="H186" s="1">
        <f>VLOOKUP(MasterDataSet_after_OutliersDEL[[#This Row],[Region]],Region_Dummy_Variables,4,FALSE)</f>
        <v>0</v>
      </c>
      <c r="I186" s="1">
        <f>VLOOKUP(MasterDataSet_after_OutliersDEL[[#This Row],[Region]],Region_Dummy_Variables,5,FALSE)</f>
        <v>0</v>
      </c>
      <c r="J186" s="1">
        <f>VLOOKUP(MasterDataSet_after_OutliersDEL[[#This Row],[Region]],Region_Dummy_Variables,6,FALSE)</f>
        <v>0</v>
      </c>
      <c r="K186" s="7" t="s">
        <v>19</v>
      </c>
      <c r="L186">
        <v>91205</v>
      </c>
      <c r="M186">
        <v>1275000</v>
      </c>
      <c r="N186">
        <v>3</v>
      </c>
      <c r="O186">
        <v>2.5</v>
      </c>
      <c r="P186">
        <v>2816</v>
      </c>
      <c r="Q186">
        <v>3275</v>
      </c>
      <c r="R186">
        <v>1987</v>
      </c>
      <c r="S186">
        <f>2021-MasterDataSet_after_OutliersDEL[[#This Row],[YEAR BUILT]]</f>
        <v>34</v>
      </c>
      <c r="T186">
        <v>60</v>
      </c>
      <c r="U186">
        <v>452.76988636363637</v>
      </c>
      <c r="W186">
        <v>34.133059600000003</v>
      </c>
      <c r="X186">
        <v>-118.2377462</v>
      </c>
      <c r="Y186">
        <v>16.804724642021529</v>
      </c>
    </row>
    <row r="187" spans="1:25" x14ac:dyDescent="0.3">
      <c r="A187" s="1" t="s">
        <v>20</v>
      </c>
      <c r="B187" s="1">
        <v>1</v>
      </c>
      <c r="C187" s="1" t="s">
        <v>215</v>
      </c>
      <c r="D187" s="1" t="s">
        <v>182</v>
      </c>
      <c r="E187" s="1" t="str">
        <f>VLOOKUP(MasterDataSet_after_OutliersDEL[[#This Row],[CITY]],Region_Values,2,FALSE)</f>
        <v xml:space="preserve">San Fernando </v>
      </c>
      <c r="F187" s="1">
        <f>VLOOKUP(MasterDataSet_after_OutliersDEL[[#This Row],[Region]],Region_Dummy_Variables,2,FALSE)</f>
        <v>0</v>
      </c>
      <c r="G187" s="1">
        <f>VLOOKUP(MasterDataSet_after_OutliersDEL[[#This Row],[Region]],Region_Dummy_Variables,3,FALSE)</f>
        <v>1</v>
      </c>
      <c r="H187" s="1">
        <f>VLOOKUP(MasterDataSet_after_OutliersDEL[[#This Row],[Region]],Region_Dummy_Variables,4,FALSE)</f>
        <v>0</v>
      </c>
      <c r="I187" s="1">
        <f>VLOOKUP(MasterDataSet_after_OutliersDEL[[#This Row],[Region]],Region_Dummy_Variables,5,FALSE)</f>
        <v>0</v>
      </c>
      <c r="J187" s="1">
        <f>VLOOKUP(MasterDataSet_after_OutliersDEL[[#This Row],[Region]],Region_Dummy_Variables,6,FALSE)</f>
        <v>0</v>
      </c>
      <c r="K187" s="7" t="s">
        <v>19</v>
      </c>
      <c r="L187">
        <v>91205</v>
      </c>
      <c r="M187">
        <v>939000</v>
      </c>
      <c r="N187">
        <v>2</v>
      </c>
      <c r="O187">
        <v>1</v>
      </c>
      <c r="P187">
        <v>1016</v>
      </c>
      <c r="Q187">
        <v>5172</v>
      </c>
      <c r="R187">
        <v>1925</v>
      </c>
      <c r="S187">
        <f>2021-MasterDataSet_after_OutliersDEL[[#This Row],[YEAR BUILT]]</f>
        <v>96</v>
      </c>
      <c r="T187">
        <v>8</v>
      </c>
      <c r="U187">
        <v>924.2125984251968</v>
      </c>
      <c r="W187">
        <v>34.128222600000001</v>
      </c>
      <c r="X187">
        <v>-118.2412641</v>
      </c>
      <c r="Y187">
        <v>16.453669967149949</v>
      </c>
    </row>
    <row r="188" spans="1:25" x14ac:dyDescent="0.3">
      <c r="A188" s="1" t="s">
        <v>20</v>
      </c>
      <c r="B188" s="1">
        <v>1</v>
      </c>
      <c r="C188" s="1" t="s">
        <v>216</v>
      </c>
      <c r="D188" s="1" t="s">
        <v>182</v>
      </c>
      <c r="E188" s="1" t="str">
        <f>VLOOKUP(MasterDataSet_after_OutliersDEL[[#This Row],[CITY]],Region_Values,2,FALSE)</f>
        <v xml:space="preserve">San Fernando </v>
      </c>
      <c r="F188" s="1">
        <f>VLOOKUP(MasterDataSet_after_OutliersDEL[[#This Row],[Region]],Region_Dummy_Variables,2,FALSE)</f>
        <v>0</v>
      </c>
      <c r="G188" s="1">
        <f>VLOOKUP(MasterDataSet_after_OutliersDEL[[#This Row],[Region]],Region_Dummy_Variables,3,FALSE)</f>
        <v>1</v>
      </c>
      <c r="H188" s="1">
        <f>VLOOKUP(MasterDataSet_after_OutliersDEL[[#This Row],[Region]],Region_Dummy_Variables,4,FALSE)</f>
        <v>0</v>
      </c>
      <c r="I188" s="1">
        <f>VLOOKUP(MasterDataSet_after_OutliersDEL[[#This Row],[Region]],Region_Dummy_Variables,5,FALSE)</f>
        <v>0</v>
      </c>
      <c r="J188" s="1">
        <f>VLOOKUP(MasterDataSet_after_OutliersDEL[[#This Row],[Region]],Region_Dummy_Variables,6,FALSE)</f>
        <v>0</v>
      </c>
      <c r="K188" s="7" t="s">
        <v>19</v>
      </c>
      <c r="L188">
        <v>91205</v>
      </c>
      <c r="M188">
        <v>1199000</v>
      </c>
      <c r="N188">
        <v>3</v>
      </c>
      <c r="O188">
        <v>3</v>
      </c>
      <c r="P188">
        <v>2100</v>
      </c>
      <c r="Q188">
        <v>11465</v>
      </c>
      <c r="R188">
        <v>1921</v>
      </c>
      <c r="S188">
        <f>2021-MasterDataSet_after_OutliersDEL[[#This Row],[YEAR BUILT]]</f>
        <v>100</v>
      </c>
      <c r="T188">
        <v>64</v>
      </c>
      <c r="U188">
        <v>570.95238095238096</v>
      </c>
      <c r="W188">
        <v>34.138322700000003</v>
      </c>
      <c r="X188">
        <v>-118.23107589999999</v>
      </c>
      <c r="Y188">
        <v>17.323627562392335</v>
      </c>
    </row>
    <row r="189" spans="1:25" x14ac:dyDescent="0.3">
      <c r="A189" s="1" t="s">
        <v>20</v>
      </c>
      <c r="B189" s="1">
        <v>1</v>
      </c>
      <c r="C189" s="1" t="s">
        <v>217</v>
      </c>
      <c r="D189" s="1" t="s">
        <v>182</v>
      </c>
      <c r="E189" s="1" t="str">
        <f>VLOOKUP(MasterDataSet_after_OutliersDEL[[#This Row],[CITY]],Region_Values,2,FALSE)</f>
        <v xml:space="preserve">San Fernando </v>
      </c>
      <c r="F189" s="1">
        <f>VLOOKUP(MasterDataSet_after_OutliersDEL[[#This Row],[Region]],Region_Dummy_Variables,2,FALSE)</f>
        <v>0</v>
      </c>
      <c r="G189" s="1">
        <f>VLOOKUP(MasterDataSet_after_OutliersDEL[[#This Row],[Region]],Region_Dummy_Variables,3,FALSE)</f>
        <v>1</v>
      </c>
      <c r="H189" s="1">
        <f>VLOOKUP(MasterDataSet_after_OutliersDEL[[#This Row],[Region]],Region_Dummy_Variables,4,FALSE)</f>
        <v>0</v>
      </c>
      <c r="I189" s="1">
        <f>VLOOKUP(MasterDataSet_after_OutliersDEL[[#This Row],[Region]],Region_Dummy_Variables,5,FALSE)</f>
        <v>0</v>
      </c>
      <c r="J189" s="1">
        <f>VLOOKUP(MasterDataSet_after_OutliersDEL[[#This Row],[Region]],Region_Dummy_Variables,6,FALSE)</f>
        <v>0</v>
      </c>
      <c r="K189" s="7" t="s">
        <v>19</v>
      </c>
      <c r="L189">
        <v>91205</v>
      </c>
      <c r="M189">
        <v>949000</v>
      </c>
      <c r="N189">
        <v>3</v>
      </c>
      <c r="O189">
        <v>3</v>
      </c>
      <c r="P189">
        <v>1245</v>
      </c>
      <c r="Q189">
        <v>4193</v>
      </c>
      <c r="R189">
        <v>1926</v>
      </c>
      <c r="S189">
        <f>2021-MasterDataSet_after_OutliersDEL[[#This Row],[YEAR BUILT]]</f>
        <v>95</v>
      </c>
      <c r="T189">
        <v>1</v>
      </c>
      <c r="U189">
        <v>762.24899598393574</v>
      </c>
      <c r="W189">
        <v>34.139722300000003</v>
      </c>
      <c r="X189">
        <v>-118.2493503</v>
      </c>
      <c r="Y189">
        <v>16.520920806148563</v>
      </c>
    </row>
    <row r="190" spans="1:25" x14ac:dyDescent="0.3">
      <c r="A190" s="1" t="s">
        <v>20</v>
      </c>
      <c r="B190" s="1">
        <v>1</v>
      </c>
      <c r="C190" s="1" t="s">
        <v>218</v>
      </c>
      <c r="D190" s="1" t="s">
        <v>182</v>
      </c>
      <c r="E190" s="1" t="str">
        <f>VLOOKUP(MasterDataSet_after_OutliersDEL[[#This Row],[CITY]],Region_Values,2,FALSE)</f>
        <v xml:space="preserve">San Fernando </v>
      </c>
      <c r="F190" s="1">
        <f>VLOOKUP(MasterDataSet_after_OutliersDEL[[#This Row],[Region]],Region_Dummy_Variables,2,FALSE)</f>
        <v>0</v>
      </c>
      <c r="G190" s="1">
        <f>VLOOKUP(MasterDataSet_after_OutliersDEL[[#This Row],[Region]],Region_Dummy_Variables,3,FALSE)</f>
        <v>1</v>
      </c>
      <c r="H190" s="1">
        <f>VLOOKUP(MasterDataSet_after_OutliersDEL[[#This Row],[Region]],Region_Dummy_Variables,4,FALSE)</f>
        <v>0</v>
      </c>
      <c r="I190" s="1">
        <f>VLOOKUP(MasterDataSet_after_OutliersDEL[[#This Row],[Region]],Region_Dummy_Variables,5,FALSE)</f>
        <v>0</v>
      </c>
      <c r="J190" s="1">
        <f>VLOOKUP(MasterDataSet_after_OutliersDEL[[#This Row],[Region]],Region_Dummy_Variables,6,FALSE)</f>
        <v>0</v>
      </c>
      <c r="K190" s="7" t="s">
        <v>19</v>
      </c>
      <c r="L190">
        <v>91205</v>
      </c>
      <c r="M190">
        <v>1400000</v>
      </c>
      <c r="N190">
        <v>3</v>
      </c>
      <c r="O190">
        <v>2</v>
      </c>
      <c r="P190">
        <v>1527</v>
      </c>
      <c r="Q190">
        <v>7256</v>
      </c>
      <c r="R190">
        <v>1914</v>
      </c>
      <c r="S190">
        <f>2021-MasterDataSet_after_OutliersDEL[[#This Row],[YEAR BUILT]]</f>
        <v>107</v>
      </c>
      <c r="T190">
        <v>4</v>
      </c>
      <c r="U190">
        <v>916.83038637851996</v>
      </c>
      <c r="W190">
        <v>34.137902500000003</v>
      </c>
      <c r="X190">
        <v>-118.2488706</v>
      </c>
      <c r="Y190">
        <v>16.469648892628527</v>
      </c>
    </row>
    <row r="191" spans="1:25" x14ac:dyDescent="0.3">
      <c r="A191" s="1" t="s">
        <v>16</v>
      </c>
      <c r="B191" s="1">
        <v>0</v>
      </c>
      <c r="C191" s="1" t="s">
        <v>219</v>
      </c>
      <c r="D191" s="1" t="s">
        <v>182</v>
      </c>
      <c r="E191" s="1" t="str">
        <f>VLOOKUP(MasterDataSet_after_OutliersDEL[[#This Row],[CITY]],Region_Values,2,FALSE)</f>
        <v xml:space="preserve">San Fernando </v>
      </c>
      <c r="F191" s="1">
        <f>VLOOKUP(MasterDataSet_after_OutliersDEL[[#This Row],[Region]],Region_Dummy_Variables,2,FALSE)</f>
        <v>0</v>
      </c>
      <c r="G191" s="1">
        <f>VLOOKUP(MasterDataSet_after_OutliersDEL[[#This Row],[Region]],Region_Dummy_Variables,3,FALSE)</f>
        <v>1</v>
      </c>
      <c r="H191" s="1">
        <f>VLOOKUP(MasterDataSet_after_OutliersDEL[[#This Row],[Region]],Region_Dummy_Variables,4,FALSE)</f>
        <v>0</v>
      </c>
      <c r="I191" s="1">
        <f>VLOOKUP(MasterDataSet_after_OutliersDEL[[#This Row],[Region]],Region_Dummy_Variables,5,FALSE)</f>
        <v>0</v>
      </c>
      <c r="J191" s="1">
        <f>VLOOKUP(MasterDataSet_after_OutliersDEL[[#This Row],[Region]],Region_Dummy_Variables,6,FALSE)</f>
        <v>0</v>
      </c>
      <c r="K191" s="7" t="s">
        <v>19</v>
      </c>
      <c r="L191">
        <v>91205</v>
      </c>
      <c r="M191">
        <v>739000</v>
      </c>
      <c r="N191">
        <v>2</v>
      </c>
      <c r="O191">
        <v>2</v>
      </c>
      <c r="P191">
        <v>1110</v>
      </c>
      <c r="Q191">
        <v>15068</v>
      </c>
      <c r="R191">
        <v>2015</v>
      </c>
      <c r="S191">
        <f>2021-MasterDataSet_after_OutliersDEL[[#This Row],[YEAR BUILT]]</f>
        <v>6</v>
      </c>
      <c r="T191">
        <v>35</v>
      </c>
      <c r="U191">
        <v>665.76576576576576</v>
      </c>
      <c r="V191">
        <v>313</v>
      </c>
      <c r="W191">
        <v>34.145535500000001</v>
      </c>
      <c r="X191">
        <v>-118.250972</v>
      </c>
      <c r="Y191">
        <v>16.686241309847397</v>
      </c>
    </row>
    <row r="192" spans="1:25" x14ac:dyDescent="0.3">
      <c r="A192" s="1" t="s">
        <v>16</v>
      </c>
      <c r="B192" s="1">
        <v>0</v>
      </c>
      <c r="C192" s="1" t="s">
        <v>220</v>
      </c>
      <c r="D192" s="1" t="s">
        <v>182</v>
      </c>
      <c r="E192" s="1" t="str">
        <f>VLOOKUP(MasterDataSet_after_OutliersDEL[[#This Row],[CITY]],Region_Values,2,FALSE)</f>
        <v xml:space="preserve">San Fernando </v>
      </c>
      <c r="F192" s="1">
        <f>VLOOKUP(MasterDataSet_after_OutliersDEL[[#This Row],[Region]],Region_Dummy_Variables,2,FALSE)</f>
        <v>0</v>
      </c>
      <c r="G192" s="1">
        <f>VLOOKUP(MasterDataSet_after_OutliersDEL[[#This Row],[Region]],Region_Dummy_Variables,3,FALSE)</f>
        <v>1</v>
      </c>
      <c r="H192" s="1">
        <f>VLOOKUP(MasterDataSet_after_OutliersDEL[[#This Row],[Region]],Region_Dummy_Variables,4,FALSE)</f>
        <v>0</v>
      </c>
      <c r="I192" s="1">
        <f>VLOOKUP(MasterDataSet_after_OutliersDEL[[#This Row],[Region]],Region_Dummy_Variables,5,FALSE)</f>
        <v>0</v>
      </c>
      <c r="J192" s="1">
        <f>VLOOKUP(MasterDataSet_after_OutliersDEL[[#This Row],[Region]],Region_Dummy_Variables,6,FALSE)</f>
        <v>0</v>
      </c>
      <c r="K192" s="7" t="s">
        <v>19</v>
      </c>
      <c r="L192">
        <v>91205</v>
      </c>
      <c r="M192">
        <v>349500</v>
      </c>
      <c r="N192">
        <v>1</v>
      </c>
      <c r="O192">
        <v>1</v>
      </c>
      <c r="P192">
        <v>566</v>
      </c>
      <c r="Q192">
        <v>29818</v>
      </c>
      <c r="R192">
        <v>1974</v>
      </c>
      <c r="S192">
        <f>2021-MasterDataSet_after_OutliersDEL[[#This Row],[YEAR BUILT]]</f>
        <v>47</v>
      </c>
      <c r="T192">
        <v>13</v>
      </c>
      <c r="U192">
        <v>617.49116607773851</v>
      </c>
      <c r="V192">
        <v>335</v>
      </c>
      <c r="W192">
        <v>34.139891800000001</v>
      </c>
      <c r="X192">
        <v>-118.23224089999999</v>
      </c>
      <c r="Y192">
        <v>17.328796469500297</v>
      </c>
    </row>
    <row r="193" spans="1:25" x14ac:dyDescent="0.3">
      <c r="A193" s="1" t="s">
        <v>16</v>
      </c>
      <c r="B193" s="1">
        <v>0</v>
      </c>
      <c r="C193" s="1" t="s">
        <v>221</v>
      </c>
      <c r="D193" s="1" t="s">
        <v>182</v>
      </c>
      <c r="E193" s="1" t="str">
        <f>VLOOKUP(MasterDataSet_after_OutliersDEL[[#This Row],[CITY]],Region_Values,2,FALSE)</f>
        <v xml:space="preserve">San Fernando </v>
      </c>
      <c r="F193" s="1">
        <f>VLOOKUP(MasterDataSet_after_OutliersDEL[[#This Row],[Region]],Region_Dummy_Variables,2,FALSE)</f>
        <v>0</v>
      </c>
      <c r="G193" s="1">
        <f>VLOOKUP(MasterDataSet_after_OutliersDEL[[#This Row],[Region]],Region_Dummy_Variables,3,FALSE)</f>
        <v>1</v>
      </c>
      <c r="H193" s="1">
        <f>VLOOKUP(MasterDataSet_after_OutliersDEL[[#This Row],[Region]],Region_Dummy_Variables,4,FALSE)</f>
        <v>0</v>
      </c>
      <c r="I193" s="1">
        <f>VLOOKUP(MasterDataSet_after_OutliersDEL[[#This Row],[Region]],Region_Dummy_Variables,5,FALSE)</f>
        <v>0</v>
      </c>
      <c r="J193" s="1">
        <f>VLOOKUP(MasterDataSet_after_OutliersDEL[[#This Row],[Region]],Region_Dummy_Variables,6,FALSE)</f>
        <v>0</v>
      </c>
      <c r="K193" s="7" t="s">
        <v>19</v>
      </c>
      <c r="L193">
        <v>91205</v>
      </c>
      <c r="M193">
        <v>389000</v>
      </c>
      <c r="N193">
        <v>1</v>
      </c>
      <c r="O193">
        <v>1</v>
      </c>
      <c r="P193">
        <v>807</v>
      </c>
      <c r="Q193">
        <v>29818</v>
      </c>
      <c r="R193">
        <v>1974</v>
      </c>
      <c r="S193">
        <f>2021-MasterDataSet_after_OutliersDEL[[#This Row],[YEAR BUILT]]</f>
        <v>47</v>
      </c>
      <c r="T193">
        <v>33</v>
      </c>
      <c r="U193">
        <v>482.03221809169764</v>
      </c>
      <c r="V193">
        <v>353</v>
      </c>
      <c r="W193">
        <v>34.139891800000001</v>
      </c>
      <c r="X193">
        <v>-118.23224089999999</v>
      </c>
      <c r="Y193">
        <v>17.328796469500297</v>
      </c>
    </row>
    <row r="194" spans="1:25" x14ac:dyDescent="0.3">
      <c r="A194" s="1" t="s">
        <v>16</v>
      </c>
      <c r="B194" s="1">
        <v>0</v>
      </c>
      <c r="C194" s="1" t="s">
        <v>222</v>
      </c>
      <c r="D194" s="1" t="s">
        <v>182</v>
      </c>
      <c r="E194" s="1" t="str">
        <f>VLOOKUP(MasterDataSet_after_OutliersDEL[[#This Row],[CITY]],Region_Values,2,FALSE)</f>
        <v xml:space="preserve">San Fernando </v>
      </c>
      <c r="F194" s="1">
        <f>VLOOKUP(MasterDataSet_after_OutliersDEL[[#This Row],[Region]],Region_Dummy_Variables,2,FALSE)</f>
        <v>0</v>
      </c>
      <c r="G194" s="1">
        <f>VLOOKUP(MasterDataSet_after_OutliersDEL[[#This Row],[Region]],Region_Dummy_Variables,3,FALSE)</f>
        <v>1</v>
      </c>
      <c r="H194" s="1">
        <f>VLOOKUP(MasterDataSet_after_OutliersDEL[[#This Row],[Region]],Region_Dummy_Variables,4,FALSE)</f>
        <v>0</v>
      </c>
      <c r="I194" s="1">
        <f>VLOOKUP(MasterDataSet_after_OutliersDEL[[#This Row],[Region]],Region_Dummy_Variables,5,FALSE)</f>
        <v>0</v>
      </c>
      <c r="J194" s="1">
        <f>VLOOKUP(MasterDataSet_after_OutliersDEL[[#This Row],[Region]],Region_Dummy_Variables,6,FALSE)</f>
        <v>0</v>
      </c>
      <c r="K194" s="7" t="s">
        <v>19</v>
      </c>
      <c r="L194">
        <v>91205</v>
      </c>
      <c r="M194">
        <v>419000</v>
      </c>
      <c r="N194">
        <v>1</v>
      </c>
      <c r="O194">
        <v>1</v>
      </c>
      <c r="P194">
        <v>807</v>
      </c>
      <c r="Q194">
        <v>29818</v>
      </c>
      <c r="R194">
        <v>1974</v>
      </c>
      <c r="S194">
        <f>2021-MasterDataSet_after_OutliersDEL[[#This Row],[YEAR BUILT]]</f>
        <v>47</v>
      </c>
      <c r="T194">
        <v>22</v>
      </c>
      <c r="U194">
        <v>519.20693928128867</v>
      </c>
      <c r="V194">
        <v>335</v>
      </c>
      <c r="W194">
        <v>34.139891800000001</v>
      </c>
      <c r="X194">
        <v>-118.23224089999999</v>
      </c>
      <c r="Y194">
        <v>17.328796469500297</v>
      </c>
    </row>
    <row r="195" spans="1:25" x14ac:dyDescent="0.3">
      <c r="A195" s="1" t="s">
        <v>16</v>
      </c>
      <c r="B195" s="1">
        <v>0</v>
      </c>
      <c r="C195" s="1" t="s">
        <v>223</v>
      </c>
      <c r="D195" s="1" t="s">
        <v>182</v>
      </c>
      <c r="E195" s="1" t="str">
        <f>VLOOKUP(MasterDataSet_after_OutliersDEL[[#This Row],[CITY]],Region_Values,2,FALSE)</f>
        <v xml:space="preserve">San Fernando </v>
      </c>
      <c r="F195" s="1">
        <f>VLOOKUP(MasterDataSet_after_OutliersDEL[[#This Row],[Region]],Region_Dummy_Variables,2,FALSE)</f>
        <v>0</v>
      </c>
      <c r="G195" s="1">
        <f>VLOOKUP(MasterDataSet_after_OutliersDEL[[#This Row],[Region]],Region_Dummy_Variables,3,FALSE)</f>
        <v>1</v>
      </c>
      <c r="H195" s="1">
        <f>VLOOKUP(MasterDataSet_after_OutliersDEL[[#This Row],[Region]],Region_Dummy_Variables,4,FALSE)</f>
        <v>0</v>
      </c>
      <c r="I195" s="1">
        <f>VLOOKUP(MasterDataSet_after_OutliersDEL[[#This Row],[Region]],Region_Dummy_Variables,5,FALSE)</f>
        <v>0</v>
      </c>
      <c r="J195" s="1">
        <f>VLOOKUP(MasterDataSet_after_OutliersDEL[[#This Row],[Region]],Region_Dummy_Variables,6,FALSE)</f>
        <v>0</v>
      </c>
      <c r="K195" s="7" t="s">
        <v>19</v>
      </c>
      <c r="L195">
        <v>91205</v>
      </c>
      <c r="M195">
        <v>395000</v>
      </c>
      <c r="N195">
        <v>1</v>
      </c>
      <c r="O195">
        <v>1</v>
      </c>
      <c r="P195">
        <v>718</v>
      </c>
      <c r="Q195">
        <v>134640</v>
      </c>
      <c r="R195">
        <v>1975</v>
      </c>
      <c r="S195">
        <f>2021-MasterDataSet_after_OutliersDEL[[#This Row],[YEAR BUILT]]</f>
        <v>46</v>
      </c>
      <c r="T195">
        <v>46</v>
      </c>
      <c r="U195">
        <v>550.13927576601668</v>
      </c>
      <c r="V195">
        <v>288</v>
      </c>
      <c r="W195">
        <v>34.1377107</v>
      </c>
      <c r="X195">
        <v>-118.2301621</v>
      </c>
      <c r="Y195">
        <v>17.343774985079385</v>
      </c>
    </row>
    <row r="196" spans="1:25" x14ac:dyDescent="0.3">
      <c r="A196" s="1" t="s">
        <v>16</v>
      </c>
      <c r="B196" s="1">
        <v>0</v>
      </c>
      <c r="C196" s="1" t="s">
        <v>224</v>
      </c>
      <c r="D196" s="1" t="s">
        <v>182</v>
      </c>
      <c r="E196" s="1" t="str">
        <f>VLOOKUP(MasterDataSet_after_OutliersDEL[[#This Row],[CITY]],Region_Values,2,FALSE)</f>
        <v xml:space="preserve">San Fernando </v>
      </c>
      <c r="F196" s="1">
        <f>VLOOKUP(MasterDataSet_after_OutliersDEL[[#This Row],[Region]],Region_Dummy_Variables,2,FALSE)</f>
        <v>0</v>
      </c>
      <c r="G196" s="1">
        <f>VLOOKUP(MasterDataSet_after_OutliersDEL[[#This Row],[Region]],Region_Dummy_Variables,3,FALSE)</f>
        <v>1</v>
      </c>
      <c r="H196" s="1">
        <f>VLOOKUP(MasterDataSet_after_OutliersDEL[[#This Row],[Region]],Region_Dummy_Variables,4,FALSE)</f>
        <v>0</v>
      </c>
      <c r="I196" s="1">
        <f>VLOOKUP(MasterDataSet_after_OutliersDEL[[#This Row],[Region]],Region_Dummy_Variables,5,FALSE)</f>
        <v>0</v>
      </c>
      <c r="J196" s="1">
        <f>VLOOKUP(MasterDataSet_after_OutliersDEL[[#This Row],[Region]],Region_Dummy_Variables,6,FALSE)</f>
        <v>0</v>
      </c>
      <c r="K196" s="7" t="s">
        <v>19</v>
      </c>
      <c r="L196">
        <v>91205</v>
      </c>
      <c r="M196">
        <v>399000</v>
      </c>
      <c r="N196">
        <v>1</v>
      </c>
      <c r="O196">
        <v>1</v>
      </c>
      <c r="P196">
        <v>708</v>
      </c>
      <c r="Q196">
        <v>134640</v>
      </c>
      <c r="R196">
        <v>1975</v>
      </c>
      <c r="S196">
        <f>2021-MasterDataSet_after_OutliersDEL[[#This Row],[YEAR BUILT]]</f>
        <v>46</v>
      </c>
      <c r="T196">
        <v>42</v>
      </c>
      <c r="U196">
        <v>563.5593220338983</v>
      </c>
      <c r="V196">
        <v>288</v>
      </c>
      <c r="W196">
        <v>34.1377107</v>
      </c>
      <c r="X196">
        <v>-118.2301621</v>
      </c>
      <c r="Y196">
        <v>17.343774985079385</v>
      </c>
    </row>
    <row r="197" spans="1:25" x14ac:dyDescent="0.3">
      <c r="A197" s="1" t="s">
        <v>16</v>
      </c>
      <c r="B197" s="1">
        <v>0</v>
      </c>
      <c r="C197" s="1" t="s">
        <v>225</v>
      </c>
      <c r="D197" s="1" t="s">
        <v>182</v>
      </c>
      <c r="E197" s="1" t="str">
        <f>VLOOKUP(MasterDataSet_after_OutliersDEL[[#This Row],[CITY]],Region_Values,2,FALSE)</f>
        <v xml:space="preserve">San Fernando </v>
      </c>
      <c r="F197" s="1">
        <f>VLOOKUP(MasterDataSet_after_OutliersDEL[[#This Row],[Region]],Region_Dummy_Variables,2,FALSE)</f>
        <v>0</v>
      </c>
      <c r="G197" s="1">
        <f>VLOOKUP(MasterDataSet_after_OutliersDEL[[#This Row],[Region]],Region_Dummy_Variables,3,FALSE)</f>
        <v>1</v>
      </c>
      <c r="H197" s="1">
        <f>VLOOKUP(MasterDataSet_after_OutliersDEL[[#This Row],[Region]],Region_Dummy_Variables,4,FALSE)</f>
        <v>0</v>
      </c>
      <c r="I197" s="1">
        <f>VLOOKUP(MasterDataSet_after_OutliersDEL[[#This Row],[Region]],Region_Dummy_Variables,5,FALSE)</f>
        <v>0</v>
      </c>
      <c r="J197" s="1">
        <f>VLOOKUP(MasterDataSet_after_OutliersDEL[[#This Row],[Region]],Region_Dummy_Variables,6,FALSE)</f>
        <v>0</v>
      </c>
      <c r="K197" s="7" t="s">
        <v>19</v>
      </c>
      <c r="L197">
        <v>91205</v>
      </c>
      <c r="M197">
        <v>379000</v>
      </c>
      <c r="N197">
        <v>1</v>
      </c>
      <c r="O197">
        <v>1</v>
      </c>
      <c r="P197">
        <v>708</v>
      </c>
      <c r="Q197">
        <v>1167</v>
      </c>
      <c r="R197">
        <v>1975</v>
      </c>
      <c r="S197">
        <f>2021-MasterDataSet_after_OutliersDEL[[#This Row],[YEAR BUILT]]</f>
        <v>46</v>
      </c>
      <c r="T197">
        <v>85</v>
      </c>
      <c r="U197">
        <v>535.31073446327684</v>
      </c>
      <c r="V197">
        <v>288</v>
      </c>
      <c r="W197">
        <v>34.1377107</v>
      </c>
      <c r="X197">
        <v>-118.2301621</v>
      </c>
      <c r="Y197">
        <v>17.343774985079385</v>
      </c>
    </row>
    <row r="198" spans="1:25" x14ac:dyDescent="0.3">
      <c r="A198" s="1" t="s">
        <v>16</v>
      </c>
      <c r="B198" s="1">
        <v>0</v>
      </c>
      <c r="C198" s="1" t="s">
        <v>226</v>
      </c>
      <c r="D198" s="1" t="s">
        <v>182</v>
      </c>
      <c r="E198" s="1" t="str">
        <f>VLOOKUP(MasterDataSet_after_OutliersDEL[[#This Row],[CITY]],Region_Values,2,FALSE)</f>
        <v xml:space="preserve">San Fernando </v>
      </c>
      <c r="F198" s="1">
        <f>VLOOKUP(MasterDataSet_after_OutliersDEL[[#This Row],[Region]],Region_Dummy_Variables,2,FALSE)</f>
        <v>0</v>
      </c>
      <c r="G198" s="1">
        <f>VLOOKUP(MasterDataSet_after_OutliersDEL[[#This Row],[Region]],Region_Dummy_Variables,3,FALSE)</f>
        <v>1</v>
      </c>
      <c r="H198" s="1">
        <f>VLOOKUP(MasterDataSet_after_OutliersDEL[[#This Row],[Region]],Region_Dummy_Variables,4,FALSE)</f>
        <v>0</v>
      </c>
      <c r="I198" s="1">
        <f>VLOOKUP(MasterDataSet_after_OutliersDEL[[#This Row],[Region]],Region_Dummy_Variables,5,FALSE)</f>
        <v>0</v>
      </c>
      <c r="J198" s="1">
        <f>VLOOKUP(MasterDataSet_after_OutliersDEL[[#This Row],[Region]],Region_Dummy_Variables,6,FALSE)</f>
        <v>0</v>
      </c>
      <c r="K198" s="7" t="s">
        <v>19</v>
      </c>
      <c r="L198">
        <v>91205</v>
      </c>
      <c r="M198">
        <v>575000</v>
      </c>
      <c r="N198">
        <v>2</v>
      </c>
      <c r="O198">
        <v>2</v>
      </c>
      <c r="P198">
        <v>1216</v>
      </c>
      <c r="Q198">
        <v>10559</v>
      </c>
      <c r="R198">
        <v>1981</v>
      </c>
      <c r="S198">
        <f>2021-MasterDataSet_after_OutliersDEL[[#This Row],[YEAR BUILT]]</f>
        <v>40</v>
      </c>
      <c r="T198">
        <v>4</v>
      </c>
      <c r="U198">
        <v>472.86184210526318</v>
      </c>
      <c r="V198">
        <v>375</v>
      </c>
      <c r="W198">
        <v>34.138371200000002</v>
      </c>
      <c r="X198">
        <v>-118.2492361</v>
      </c>
      <c r="Y198">
        <v>16.471536113902744</v>
      </c>
    </row>
    <row r="199" spans="1:25" x14ac:dyDescent="0.3">
      <c r="A199" s="1" t="s">
        <v>16</v>
      </c>
      <c r="B199" s="1">
        <v>0</v>
      </c>
      <c r="C199" s="1" t="s">
        <v>227</v>
      </c>
      <c r="D199" s="1" t="s">
        <v>182</v>
      </c>
      <c r="E199" s="1" t="str">
        <f>VLOOKUP(MasterDataSet_after_OutliersDEL[[#This Row],[CITY]],Region_Values,2,FALSE)</f>
        <v xml:space="preserve">San Fernando </v>
      </c>
      <c r="F199" s="1">
        <f>VLOOKUP(MasterDataSet_after_OutliersDEL[[#This Row],[Region]],Region_Dummy_Variables,2,FALSE)</f>
        <v>0</v>
      </c>
      <c r="G199" s="1">
        <f>VLOOKUP(MasterDataSet_after_OutliersDEL[[#This Row],[Region]],Region_Dummy_Variables,3,FALSE)</f>
        <v>1</v>
      </c>
      <c r="H199" s="1">
        <f>VLOOKUP(MasterDataSet_after_OutliersDEL[[#This Row],[Region]],Region_Dummy_Variables,4,FALSE)</f>
        <v>0</v>
      </c>
      <c r="I199" s="1">
        <f>VLOOKUP(MasterDataSet_after_OutliersDEL[[#This Row],[Region]],Region_Dummy_Variables,5,FALSE)</f>
        <v>0</v>
      </c>
      <c r="J199" s="1">
        <f>VLOOKUP(MasterDataSet_after_OutliersDEL[[#This Row],[Region]],Region_Dummy_Variables,6,FALSE)</f>
        <v>0</v>
      </c>
      <c r="K199" s="7" t="s">
        <v>19</v>
      </c>
      <c r="L199">
        <v>91205</v>
      </c>
      <c r="M199">
        <v>499000</v>
      </c>
      <c r="N199">
        <v>2</v>
      </c>
      <c r="O199">
        <v>2</v>
      </c>
      <c r="P199">
        <v>1028</v>
      </c>
      <c r="Q199">
        <v>16972</v>
      </c>
      <c r="R199">
        <v>1965</v>
      </c>
      <c r="S199">
        <f>2021-MasterDataSet_after_OutliersDEL[[#This Row],[YEAR BUILT]]</f>
        <v>56</v>
      </c>
      <c r="T199">
        <v>88</v>
      </c>
      <c r="U199">
        <v>485.40856031128402</v>
      </c>
      <c r="V199">
        <v>290</v>
      </c>
      <c r="W199">
        <v>34.143866699999997</v>
      </c>
      <c r="X199">
        <v>-118.2465279</v>
      </c>
      <c r="Y199">
        <v>16.82035656364522</v>
      </c>
    </row>
    <row r="200" spans="1:25" x14ac:dyDescent="0.3">
      <c r="A200" s="1" t="s">
        <v>16</v>
      </c>
      <c r="B200" s="1">
        <v>0</v>
      </c>
      <c r="C200" s="1" t="s">
        <v>228</v>
      </c>
      <c r="D200" s="1" t="s">
        <v>182</v>
      </c>
      <c r="E200" s="1" t="str">
        <f>VLOOKUP(MasterDataSet_after_OutliersDEL[[#This Row],[CITY]],Region_Values,2,FALSE)</f>
        <v xml:space="preserve">San Fernando </v>
      </c>
      <c r="F200" s="1">
        <f>VLOOKUP(MasterDataSet_after_OutliersDEL[[#This Row],[Region]],Region_Dummy_Variables,2,FALSE)</f>
        <v>0</v>
      </c>
      <c r="G200" s="1">
        <f>VLOOKUP(MasterDataSet_after_OutliersDEL[[#This Row],[Region]],Region_Dummy_Variables,3,FALSE)</f>
        <v>1</v>
      </c>
      <c r="H200" s="1">
        <f>VLOOKUP(MasterDataSet_after_OutliersDEL[[#This Row],[Region]],Region_Dummy_Variables,4,FALSE)</f>
        <v>0</v>
      </c>
      <c r="I200" s="1">
        <f>VLOOKUP(MasterDataSet_after_OutliersDEL[[#This Row],[Region]],Region_Dummy_Variables,5,FALSE)</f>
        <v>0</v>
      </c>
      <c r="J200" s="1">
        <f>VLOOKUP(MasterDataSet_after_OutliersDEL[[#This Row],[Region]],Region_Dummy_Variables,6,FALSE)</f>
        <v>0</v>
      </c>
      <c r="K200" s="7" t="s">
        <v>19</v>
      </c>
      <c r="L200">
        <v>91205</v>
      </c>
      <c r="M200">
        <v>788000</v>
      </c>
      <c r="N200">
        <v>3</v>
      </c>
      <c r="O200">
        <v>3</v>
      </c>
      <c r="P200">
        <v>1372</v>
      </c>
      <c r="Q200">
        <v>10034</v>
      </c>
      <c r="R200">
        <v>1992</v>
      </c>
      <c r="S200">
        <f>2021-MasterDataSet_after_OutliersDEL[[#This Row],[YEAR BUILT]]</f>
        <v>29</v>
      </c>
      <c r="T200">
        <v>84</v>
      </c>
      <c r="U200">
        <v>574.34402332361515</v>
      </c>
      <c r="V200">
        <v>350</v>
      </c>
      <c r="W200">
        <v>34.136508800000001</v>
      </c>
      <c r="X200">
        <v>-118.2493274</v>
      </c>
      <c r="Y200">
        <v>16.392491523332158</v>
      </c>
    </row>
    <row r="201" spans="1:25" x14ac:dyDescent="0.3">
      <c r="A201" s="1" t="s">
        <v>20</v>
      </c>
      <c r="B201" s="1">
        <v>1</v>
      </c>
      <c r="C201" s="1" t="s">
        <v>229</v>
      </c>
      <c r="D201" s="1" t="s">
        <v>182</v>
      </c>
      <c r="E201" s="1" t="str">
        <f>VLOOKUP(MasterDataSet_after_OutliersDEL[[#This Row],[CITY]],Region_Values,2,FALSE)</f>
        <v xml:space="preserve">San Fernando </v>
      </c>
      <c r="F201" s="1">
        <f>VLOOKUP(MasterDataSet_after_OutliersDEL[[#This Row],[Region]],Region_Dummy_Variables,2,FALSE)</f>
        <v>0</v>
      </c>
      <c r="G201" s="1">
        <f>VLOOKUP(MasterDataSet_after_OutliersDEL[[#This Row],[Region]],Region_Dummy_Variables,3,FALSE)</f>
        <v>1</v>
      </c>
      <c r="H201" s="1">
        <f>VLOOKUP(MasterDataSet_after_OutliersDEL[[#This Row],[Region]],Region_Dummy_Variables,4,FALSE)</f>
        <v>0</v>
      </c>
      <c r="I201" s="1">
        <f>VLOOKUP(MasterDataSet_after_OutliersDEL[[#This Row],[Region]],Region_Dummy_Variables,5,FALSE)</f>
        <v>0</v>
      </c>
      <c r="J201" s="1">
        <f>VLOOKUP(MasterDataSet_after_OutliersDEL[[#This Row],[Region]],Region_Dummy_Variables,6,FALSE)</f>
        <v>0</v>
      </c>
      <c r="K201" s="7" t="s">
        <v>19</v>
      </c>
      <c r="L201">
        <v>91206</v>
      </c>
      <c r="M201">
        <v>2799000</v>
      </c>
      <c r="N201">
        <v>5</v>
      </c>
      <c r="O201">
        <v>4.5</v>
      </c>
      <c r="P201">
        <v>4244</v>
      </c>
      <c r="Q201">
        <v>18277</v>
      </c>
      <c r="R201">
        <v>1989</v>
      </c>
      <c r="S201">
        <f>2021-MasterDataSet_after_OutliersDEL[[#This Row],[YEAR BUILT]]</f>
        <v>32</v>
      </c>
      <c r="T201">
        <v>125</v>
      </c>
      <c r="U201">
        <v>659.51932139491043</v>
      </c>
      <c r="V201">
        <v>180</v>
      </c>
      <c r="W201">
        <v>34.177709200000002</v>
      </c>
      <c r="X201">
        <v>-118.2049401</v>
      </c>
      <c r="Y201">
        <v>20.127724674300239</v>
      </c>
    </row>
    <row r="202" spans="1:25" x14ac:dyDescent="0.3">
      <c r="A202" s="1" t="s">
        <v>20</v>
      </c>
      <c r="B202" s="1">
        <v>1</v>
      </c>
      <c r="C202" s="1" t="s">
        <v>230</v>
      </c>
      <c r="D202" s="1" t="s">
        <v>182</v>
      </c>
      <c r="E202" s="1" t="str">
        <f>VLOOKUP(MasterDataSet_after_OutliersDEL[[#This Row],[CITY]],Region_Values,2,FALSE)</f>
        <v xml:space="preserve">San Fernando </v>
      </c>
      <c r="F202" s="1">
        <f>VLOOKUP(MasterDataSet_after_OutliersDEL[[#This Row],[Region]],Region_Dummy_Variables,2,FALSE)</f>
        <v>0</v>
      </c>
      <c r="G202" s="1">
        <f>VLOOKUP(MasterDataSet_after_OutliersDEL[[#This Row],[Region]],Region_Dummy_Variables,3,FALSE)</f>
        <v>1</v>
      </c>
      <c r="H202" s="1">
        <f>VLOOKUP(MasterDataSet_after_OutliersDEL[[#This Row],[Region]],Region_Dummy_Variables,4,FALSE)</f>
        <v>0</v>
      </c>
      <c r="I202" s="1">
        <f>VLOOKUP(MasterDataSet_after_OutliersDEL[[#This Row],[Region]],Region_Dummy_Variables,5,FALSE)</f>
        <v>0</v>
      </c>
      <c r="J202" s="1">
        <f>VLOOKUP(MasterDataSet_after_OutliersDEL[[#This Row],[Region]],Region_Dummy_Variables,6,FALSE)</f>
        <v>0</v>
      </c>
      <c r="K202" s="7" t="s">
        <v>19</v>
      </c>
      <c r="L202">
        <v>91206</v>
      </c>
      <c r="M202">
        <v>2399000</v>
      </c>
      <c r="N202">
        <v>5</v>
      </c>
      <c r="O202">
        <v>3.5</v>
      </c>
      <c r="P202">
        <v>3736</v>
      </c>
      <c r="Q202">
        <v>18250</v>
      </c>
      <c r="R202">
        <v>1989</v>
      </c>
      <c r="S202">
        <f>2021-MasterDataSet_after_OutliersDEL[[#This Row],[YEAR BUILT]]</f>
        <v>32</v>
      </c>
      <c r="T202">
        <v>18</v>
      </c>
      <c r="U202">
        <v>642.13062098501075</v>
      </c>
      <c r="V202">
        <v>180</v>
      </c>
      <c r="W202">
        <v>34.176707899999997</v>
      </c>
      <c r="X202">
        <v>-118.2064709</v>
      </c>
      <c r="Y202">
        <v>20.016175209705562</v>
      </c>
    </row>
    <row r="203" spans="1:25" x14ac:dyDescent="0.3">
      <c r="A203" s="1" t="s">
        <v>20</v>
      </c>
      <c r="B203" s="1">
        <v>1</v>
      </c>
      <c r="C203" s="1" t="s">
        <v>231</v>
      </c>
      <c r="D203" s="1" t="s">
        <v>182</v>
      </c>
      <c r="E203" s="1" t="str">
        <f>VLOOKUP(MasterDataSet_after_OutliersDEL[[#This Row],[CITY]],Region_Values,2,FALSE)</f>
        <v xml:space="preserve">San Fernando </v>
      </c>
      <c r="F203" s="1">
        <f>VLOOKUP(MasterDataSet_after_OutliersDEL[[#This Row],[Region]],Region_Dummy_Variables,2,FALSE)</f>
        <v>0</v>
      </c>
      <c r="G203" s="1">
        <f>VLOOKUP(MasterDataSet_after_OutliersDEL[[#This Row],[Region]],Region_Dummy_Variables,3,FALSE)</f>
        <v>1</v>
      </c>
      <c r="H203" s="1">
        <f>VLOOKUP(MasterDataSet_after_OutliersDEL[[#This Row],[Region]],Region_Dummy_Variables,4,FALSE)</f>
        <v>0</v>
      </c>
      <c r="I203" s="1">
        <f>VLOOKUP(MasterDataSet_after_OutliersDEL[[#This Row],[Region]],Region_Dummy_Variables,5,FALSE)</f>
        <v>0</v>
      </c>
      <c r="J203" s="1">
        <f>VLOOKUP(MasterDataSet_after_OutliersDEL[[#This Row],[Region]],Region_Dummy_Variables,6,FALSE)</f>
        <v>0</v>
      </c>
      <c r="K203" s="7" t="s">
        <v>19</v>
      </c>
      <c r="L203">
        <v>91206</v>
      </c>
      <c r="M203">
        <v>3699000</v>
      </c>
      <c r="N203">
        <v>5</v>
      </c>
      <c r="O203">
        <v>5.5</v>
      </c>
      <c r="P203">
        <v>5619</v>
      </c>
      <c r="Q203">
        <v>141782</v>
      </c>
      <c r="R203">
        <v>2008</v>
      </c>
      <c r="S203">
        <f>2021-MasterDataSet_after_OutliersDEL[[#This Row],[YEAR BUILT]]</f>
        <v>13</v>
      </c>
      <c r="T203">
        <v>144</v>
      </c>
      <c r="U203">
        <v>658.30218900160173</v>
      </c>
      <c r="W203">
        <v>34.157158699999997</v>
      </c>
      <c r="X203">
        <v>-118.2194478</v>
      </c>
      <c r="Y203">
        <v>18.612504710092772</v>
      </c>
    </row>
    <row r="204" spans="1:25" x14ac:dyDescent="0.3">
      <c r="A204" s="1" t="s">
        <v>20</v>
      </c>
      <c r="B204" s="1">
        <v>1</v>
      </c>
      <c r="C204" s="1" t="s">
        <v>232</v>
      </c>
      <c r="D204" s="1" t="s">
        <v>182</v>
      </c>
      <c r="E204" s="1" t="str">
        <f>VLOOKUP(MasterDataSet_after_OutliersDEL[[#This Row],[CITY]],Region_Values,2,FALSE)</f>
        <v xml:space="preserve">San Fernando </v>
      </c>
      <c r="F204" s="1">
        <f>VLOOKUP(MasterDataSet_after_OutliersDEL[[#This Row],[Region]],Region_Dummy_Variables,2,FALSE)</f>
        <v>0</v>
      </c>
      <c r="G204" s="1">
        <f>VLOOKUP(MasterDataSet_after_OutliersDEL[[#This Row],[Region]],Region_Dummy_Variables,3,FALSE)</f>
        <v>1</v>
      </c>
      <c r="H204" s="1">
        <f>VLOOKUP(MasterDataSet_after_OutliersDEL[[#This Row],[Region]],Region_Dummy_Variables,4,FALSE)</f>
        <v>0</v>
      </c>
      <c r="I204" s="1">
        <f>VLOOKUP(MasterDataSet_after_OutliersDEL[[#This Row],[Region]],Region_Dummy_Variables,5,FALSE)</f>
        <v>0</v>
      </c>
      <c r="J204" s="1">
        <f>VLOOKUP(MasterDataSet_after_OutliersDEL[[#This Row],[Region]],Region_Dummy_Variables,6,FALSE)</f>
        <v>0</v>
      </c>
      <c r="K204" s="7" t="s">
        <v>19</v>
      </c>
      <c r="L204">
        <v>91206</v>
      </c>
      <c r="M204">
        <v>1023600</v>
      </c>
      <c r="N204">
        <v>2</v>
      </c>
      <c r="O204">
        <v>1.5</v>
      </c>
      <c r="P204">
        <v>1157</v>
      </c>
      <c r="Q204">
        <v>8147</v>
      </c>
      <c r="R204">
        <v>1954</v>
      </c>
      <c r="S204">
        <f>2021-MasterDataSet_after_OutliersDEL[[#This Row],[YEAR BUILT]]</f>
        <v>67</v>
      </c>
      <c r="T204">
        <v>19</v>
      </c>
      <c r="U204">
        <v>884.70181503889364</v>
      </c>
      <c r="W204">
        <v>34.1494608</v>
      </c>
      <c r="X204">
        <v>-118.2146309</v>
      </c>
      <c r="Y204">
        <v>18.533399780967482</v>
      </c>
    </row>
    <row r="205" spans="1:25" x14ac:dyDescent="0.3">
      <c r="A205" s="1" t="s">
        <v>20</v>
      </c>
      <c r="B205" s="1">
        <v>1</v>
      </c>
      <c r="C205" s="1" t="s">
        <v>233</v>
      </c>
      <c r="D205" s="1" t="s">
        <v>182</v>
      </c>
      <c r="E205" s="1" t="str">
        <f>VLOOKUP(MasterDataSet_after_OutliersDEL[[#This Row],[CITY]],Region_Values,2,FALSE)</f>
        <v xml:space="preserve">San Fernando </v>
      </c>
      <c r="F205" s="1">
        <f>VLOOKUP(MasterDataSet_after_OutliersDEL[[#This Row],[Region]],Region_Dummy_Variables,2,FALSE)</f>
        <v>0</v>
      </c>
      <c r="G205" s="1">
        <f>VLOOKUP(MasterDataSet_after_OutliersDEL[[#This Row],[Region]],Region_Dummy_Variables,3,FALSE)</f>
        <v>1</v>
      </c>
      <c r="H205" s="1">
        <f>VLOOKUP(MasterDataSet_after_OutliersDEL[[#This Row],[Region]],Region_Dummy_Variables,4,FALSE)</f>
        <v>0</v>
      </c>
      <c r="I205" s="1">
        <f>VLOOKUP(MasterDataSet_after_OutliersDEL[[#This Row],[Region]],Region_Dummy_Variables,5,FALSE)</f>
        <v>0</v>
      </c>
      <c r="J205" s="1">
        <f>VLOOKUP(MasterDataSet_after_OutliersDEL[[#This Row],[Region]],Region_Dummy_Variables,6,FALSE)</f>
        <v>0</v>
      </c>
      <c r="K205" s="7" t="s">
        <v>19</v>
      </c>
      <c r="L205">
        <v>91206</v>
      </c>
      <c r="M205">
        <v>1450000</v>
      </c>
      <c r="N205">
        <v>3</v>
      </c>
      <c r="O205">
        <v>2</v>
      </c>
      <c r="P205">
        <v>2272</v>
      </c>
      <c r="Q205">
        <v>5136</v>
      </c>
      <c r="R205">
        <v>1929</v>
      </c>
      <c r="S205">
        <f>2021-MasterDataSet_after_OutliersDEL[[#This Row],[YEAR BUILT]]</f>
        <v>92</v>
      </c>
      <c r="T205">
        <v>14</v>
      </c>
      <c r="U205">
        <v>638.20422535211264</v>
      </c>
      <c r="W205">
        <v>34.151095499999997</v>
      </c>
      <c r="X205">
        <v>-118.2135306</v>
      </c>
      <c r="Y205">
        <v>18.648863380754108</v>
      </c>
    </row>
    <row r="206" spans="1:25" x14ac:dyDescent="0.3">
      <c r="A206" s="1" t="s">
        <v>20</v>
      </c>
      <c r="B206" s="1">
        <v>1</v>
      </c>
      <c r="C206" s="1" t="s">
        <v>234</v>
      </c>
      <c r="D206" s="1" t="s">
        <v>182</v>
      </c>
      <c r="E206" s="1" t="str">
        <f>VLOOKUP(MasterDataSet_after_OutliersDEL[[#This Row],[CITY]],Region_Values,2,FALSE)</f>
        <v xml:space="preserve">San Fernando </v>
      </c>
      <c r="F206" s="1">
        <f>VLOOKUP(MasterDataSet_after_OutliersDEL[[#This Row],[Region]],Region_Dummy_Variables,2,FALSE)</f>
        <v>0</v>
      </c>
      <c r="G206" s="1">
        <f>VLOOKUP(MasterDataSet_after_OutliersDEL[[#This Row],[Region]],Region_Dummy_Variables,3,FALSE)</f>
        <v>1</v>
      </c>
      <c r="H206" s="1">
        <f>VLOOKUP(MasterDataSet_after_OutliersDEL[[#This Row],[Region]],Region_Dummy_Variables,4,FALSE)</f>
        <v>0</v>
      </c>
      <c r="I206" s="1">
        <f>VLOOKUP(MasterDataSet_after_OutliersDEL[[#This Row],[Region]],Region_Dummy_Variables,5,FALSE)</f>
        <v>0</v>
      </c>
      <c r="J206" s="1">
        <f>VLOOKUP(MasterDataSet_after_OutliersDEL[[#This Row],[Region]],Region_Dummy_Variables,6,FALSE)</f>
        <v>0</v>
      </c>
      <c r="K206" s="7" t="s">
        <v>19</v>
      </c>
      <c r="L206">
        <v>91206</v>
      </c>
      <c r="M206">
        <v>1998000</v>
      </c>
      <c r="N206">
        <v>5</v>
      </c>
      <c r="O206">
        <v>5.5</v>
      </c>
      <c r="P206">
        <v>3600</v>
      </c>
      <c r="Q206">
        <v>8215</v>
      </c>
      <c r="R206">
        <v>1996</v>
      </c>
      <c r="S206">
        <f>2021-MasterDataSet_after_OutliersDEL[[#This Row],[YEAR BUILT]]</f>
        <v>25</v>
      </c>
      <c r="T206">
        <v>10</v>
      </c>
      <c r="U206">
        <v>555</v>
      </c>
      <c r="W206">
        <v>34.1604654</v>
      </c>
      <c r="X206">
        <v>-118.2144445</v>
      </c>
      <c r="Y206">
        <v>18.978216250824282</v>
      </c>
    </row>
    <row r="207" spans="1:25" x14ac:dyDescent="0.3">
      <c r="A207" s="1" t="s">
        <v>20</v>
      </c>
      <c r="B207" s="1">
        <v>1</v>
      </c>
      <c r="C207" s="1" t="s">
        <v>235</v>
      </c>
      <c r="D207" s="1" t="s">
        <v>182</v>
      </c>
      <c r="E207" s="1" t="str">
        <f>VLOOKUP(MasterDataSet_after_OutliersDEL[[#This Row],[CITY]],Region_Values,2,FALSE)</f>
        <v xml:space="preserve">San Fernando </v>
      </c>
      <c r="F207" s="1">
        <f>VLOOKUP(MasterDataSet_after_OutliersDEL[[#This Row],[Region]],Region_Dummy_Variables,2,FALSE)</f>
        <v>0</v>
      </c>
      <c r="G207" s="1">
        <f>VLOOKUP(MasterDataSet_after_OutliersDEL[[#This Row],[Region]],Region_Dummy_Variables,3,FALSE)</f>
        <v>1</v>
      </c>
      <c r="H207" s="1">
        <f>VLOOKUP(MasterDataSet_after_OutliersDEL[[#This Row],[Region]],Region_Dummy_Variables,4,FALSE)</f>
        <v>0</v>
      </c>
      <c r="I207" s="1">
        <f>VLOOKUP(MasterDataSet_after_OutliersDEL[[#This Row],[Region]],Region_Dummy_Variables,5,FALSE)</f>
        <v>0</v>
      </c>
      <c r="J207" s="1">
        <f>VLOOKUP(MasterDataSet_after_OutliersDEL[[#This Row],[Region]],Region_Dummy_Variables,6,FALSE)</f>
        <v>0</v>
      </c>
      <c r="K207" s="7" t="s">
        <v>19</v>
      </c>
      <c r="L207">
        <v>91206</v>
      </c>
      <c r="M207">
        <v>1399000</v>
      </c>
      <c r="N207">
        <v>2</v>
      </c>
      <c r="O207">
        <v>2.5</v>
      </c>
      <c r="P207">
        <v>1942</v>
      </c>
      <c r="Q207">
        <v>9809</v>
      </c>
      <c r="R207">
        <v>1966</v>
      </c>
      <c r="S207">
        <f>2021-MasterDataSet_after_OutliersDEL[[#This Row],[YEAR BUILT]]</f>
        <v>55</v>
      </c>
      <c r="T207">
        <v>5</v>
      </c>
      <c r="U207">
        <v>720.39134912461384</v>
      </c>
      <c r="W207">
        <v>34.152504399999998</v>
      </c>
      <c r="X207">
        <v>-118.204346</v>
      </c>
      <c r="Y207">
        <v>19.139079837619807</v>
      </c>
    </row>
    <row r="208" spans="1:25" x14ac:dyDescent="0.3">
      <c r="A208" s="1" t="s">
        <v>20</v>
      </c>
      <c r="B208" s="1">
        <v>1</v>
      </c>
      <c r="C208" s="1" t="s">
        <v>236</v>
      </c>
      <c r="D208" s="1" t="s">
        <v>182</v>
      </c>
      <c r="E208" s="1" t="str">
        <f>VLOOKUP(MasterDataSet_after_OutliersDEL[[#This Row],[CITY]],Region_Values,2,FALSE)</f>
        <v xml:space="preserve">San Fernando </v>
      </c>
      <c r="F208" s="1">
        <f>VLOOKUP(MasterDataSet_after_OutliersDEL[[#This Row],[Region]],Region_Dummy_Variables,2,FALSE)</f>
        <v>0</v>
      </c>
      <c r="G208" s="1">
        <f>VLOOKUP(MasterDataSet_after_OutliersDEL[[#This Row],[Region]],Region_Dummy_Variables,3,FALSE)</f>
        <v>1</v>
      </c>
      <c r="H208" s="1">
        <f>VLOOKUP(MasterDataSet_after_OutliersDEL[[#This Row],[Region]],Region_Dummy_Variables,4,FALSE)</f>
        <v>0</v>
      </c>
      <c r="I208" s="1">
        <f>VLOOKUP(MasterDataSet_after_OutliersDEL[[#This Row],[Region]],Region_Dummy_Variables,5,FALSE)</f>
        <v>0</v>
      </c>
      <c r="J208" s="1">
        <f>VLOOKUP(MasterDataSet_after_OutliersDEL[[#This Row],[Region]],Region_Dummy_Variables,6,FALSE)</f>
        <v>0</v>
      </c>
      <c r="K208" s="7" t="s">
        <v>19</v>
      </c>
      <c r="L208">
        <v>91206</v>
      </c>
      <c r="M208">
        <v>1719500</v>
      </c>
      <c r="N208">
        <v>4</v>
      </c>
      <c r="O208">
        <v>3</v>
      </c>
      <c r="P208">
        <v>2560</v>
      </c>
      <c r="Q208">
        <v>9046</v>
      </c>
      <c r="R208">
        <v>1972</v>
      </c>
      <c r="S208">
        <f>2021-MasterDataSet_after_OutliersDEL[[#This Row],[YEAR BUILT]]</f>
        <v>49</v>
      </c>
      <c r="T208">
        <v>5</v>
      </c>
      <c r="U208">
        <v>671.6796875</v>
      </c>
      <c r="W208">
        <v>34.182740500000001</v>
      </c>
      <c r="X208">
        <v>-118.2038434</v>
      </c>
      <c r="Y208">
        <v>20.391562887326117</v>
      </c>
    </row>
    <row r="209" spans="1:25" x14ac:dyDescent="0.3">
      <c r="A209" s="1" t="s">
        <v>20</v>
      </c>
      <c r="B209" s="1">
        <v>1</v>
      </c>
      <c r="C209" s="1" t="s">
        <v>237</v>
      </c>
      <c r="D209" s="1" t="s">
        <v>182</v>
      </c>
      <c r="E209" s="1" t="str">
        <f>VLOOKUP(MasterDataSet_after_OutliersDEL[[#This Row],[CITY]],Region_Values,2,FALSE)</f>
        <v xml:space="preserve">San Fernando </v>
      </c>
      <c r="F209" s="1">
        <f>VLOOKUP(MasterDataSet_after_OutliersDEL[[#This Row],[Region]],Region_Dummy_Variables,2,FALSE)</f>
        <v>0</v>
      </c>
      <c r="G209" s="1">
        <f>VLOOKUP(MasterDataSet_after_OutliersDEL[[#This Row],[Region]],Region_Dummy_Variables,3,FALSE)</f>
        <v>1</v>
      </c>
      <c r="H209" s="1">
        <f>VLOOKUP(MasterDataSet_after_OutliersDEL[[#This Row],[Region]],Region_Dummy_Variables,4,FALSE)</f>
        <v>0</v>
      </c>
      <c r="I209" s="1">
        <f>VLOOKUP(MasterDataSet_after_OutliersDEL[[#This Row],[Region]],Region_Dummy_Variables,5,FALSE)</f>
        <v>0</v>
      </c>
      <c r="J209" s="1">
        <f>VLOOKUP(MasterDataSet_after_OutliersDEL[[#This Row],[Region]],Region_Dummy_Variables,6,FALSE)</f>
        <v>0</v>
      </c>
      <c r="K209" s="7" t="s">
        <v>19</v>
      </c>
      <c r="L209">
        <v>91206</v>
      </c>
      <c r="M209">
        <v>1395000</v>
      </c>
      <c r="N209">
        <v>4</v>
      </c>
      <c r="O209">
        <v>3</v>
      </c>
      <c r="P209">
        <v>2629</v>
      </c>
      <c r="Q209">
        <v>12020</v>
      </c>
      <c r="R209">
        <v>1989</v>
      </c>
      <c r="S209">
        <f>2021-MasterDataSet_after_OutliersDEL[[#This Row],[YEAR BUILT]]</f>
        <v>32</v>
      </c>
      <c r="T209">
        <v>6</v>
      </c>
      <c r="U209">
        <v>530.62000760745525</v>
      </c>
      <c r="W209">
        <v>34.175151700000001</v>
      </c>
      <c r="X209">
        <v>-118.1996393</v>
      </c>
      <c r="Y209">
        <v>20.261665056644929</v>
      </c>
    </row>
    <row r="210" spans="1:25" x14ac:dyDescent="0.3">
      <c r="A210" s="1" t="s">
        <v>20</v>
      </c>
      <c r="B210" s="1">
        <v>1</v>
      </c>
      <c r="C210" s="1" t="s">
        <v>238</v>
      </c>
      <c r="D210" s="1" t="s">
        <v>182</v>
      </c>
      <c r="E210" s="1" t="str">
        <f>VLOOKUP(MasterDataSet_after_OutliersDEL[[#This Row],[CITY]],Region_Values,2,FALSE)</f>
        <v xml:space="preserve">San Fernando </v>
      </c>
      <c r="F210" s="1">
        <f>VLOOKUP(MasterDataSet_after_OutliersDEL[[#This Row],[Region]],Region_Dummy_Variables,2,FALSE)</f>
        <v>0</v>
      </c>
      <c r="G210" s="1">
        <f>VLOOKUP(MasterDataSet_after_OutliersDEL[[#This Row],[Region]],Region_Dummy_Variables,3,FALSE)</f>
        <v>1</v>
      </c>
      <c r="H210" s="1">
        <f>VLOOKUP(MasterDataSet_after_OutliersDEL[[#This Row],[Region]],Region_Dummy_Variables,4,FALSE)</f>
        <v>0</v>
      </c>
      <c r="I210" s="1">
        <f>VLOOKUP(MasterDataSet_after_OutliersDEL[[#This Row],[Region]],Region_Dummy_Variables,5,FALSE)</f>
        <v>0</v>
      </c>
      <c r="J210" s="1">
        <f>VLOOKUP(MasterDataSet_after_OutliersDEL[[#This Row],[Region]],Region_Dummy_Variables,6,FALSE)</f>
        <v>0</v>
      </c>
      <c r="K210" s="7" t="s">
        <v>19</v>
      </c>
      <c r="L210">
        <v>91206</v>
      </c>
      <c r="M210">
        <v>1349000</v>
      </c>
      <c r="N210">
        <v>3</v>
      </c>
      <c r="O210">
        <v>3</v>
      </c>
      <c r="P210">
        <v>2295</v>
      </c>
      <c r="Q210">
        <v>8872</v>
      </c>
      <c r="R210">
        <v>1957</v>
      </c>
      <c r="S210">
        <f>2021-MasterDataSet_after_OutliersDEL[[#This Row],[YEAR BUILT]]</f>
        <v>64</v>
      </c>
      <c r="T210">
        <v>18</v>
      </c>
      <c r="U210">
        <v>587.79956427015247</v>
      </c>
      <c r="W210">
        <v>34.157300599999999</v>
      </c>
      <c r="X210">
        <v>-118.23098450000001</v>
      </c>
      <c r="Y210">
        <v>18.088110226728048</v>
      </c>
    </row>
    <row r="211" spans="1:25" x14ac:dyDescent="0.3">
      <c r="A211" s="1" t="s">
        <v>20</v>
      </c>
      <c r="B211" s="1">
        <v>1</v>
      </c>
      <c r="C211" s="1" t="s">
        <v>239</v>
      </c>
      <c r="D211" s="1" t="s">
        <v>182</v>
      </c>
      <c r="E211" s="1" t="str">
        <f>VLOOKUP(MasterDataSet_after_OutliersDEL[[#This Row],[CITY]],Region_Values,2,FALSE)</f>
        <v xml:space="preserve">San Fernando </v>
      </c>
      <c r="F211" s="1">
        <f>VLOOKUP(MasterDataSet_after_OutliersDEL[[#This Row],[Region]],Region_Dummy_Variables,2,FALSE)</f>
        <v>0</v>
      </c>
      <c r="G211" s="1">
        <f>VLOOKUP(MasterDataSet_after_OutliersDEL[[#This Row],[Region]],Region_Dummy_Variables,3,FALSE)</f>
        <v>1</v>
      </c>
      <c r="H211" s="1">
        <f>VLOOKUP(MasterDataSet_after_OutliersDEL[[#This Row],[Region]],Region_Dummy_Variables,4,FALSE)</f>
        <v>0</v>
      </c>
      <c r="I211" s="1">
        <f>VLOOKUP(MasterDataSet_after_OutliersDEL[[#This Row],[Region]],Region_Dummy_Variables,5,FALSE)</f>
        <v>0</v>
      </c>
      <c r="J211" s="1">
        <f>VLOOKUP(MasterDataSet_after_OutliersDEL[[#This Row],[Region]],Region_Dummy_Variables,6,FALSE)</f>
        <v>0</v>
      </c>
      <c r="K211" s="7" t="s">
        <v>19</v>
      </c>
      <c r="L211">
        <v>91206</v>
      </c>
      <c r="M211">
        <v>899000</v>
      </c>
      <c r="N211">
        <v>3</v>
      </c>
      <c r="O211">
        <v>2</v>
      </c>
      <c r="P211">
        <v>1296</v>
      </c>
      <c r="Q211">
        <v>10898</v>
      </c>
      <c r="R211">
        <v>1954</v>
      </c>
      <c r="S211">
        <f>2021-MasterDataSet_after_OutliersDEL[[#This Row],[YEAR BUILT]]</f>
        <v>67</v>
      </c>
      <c r="T211">
        <v>54</v>
      </c>
      <c r="U211">
        <v>693.67283950617286</v>
      </c>
      <c r="W211">
        <v>34.158841700000004</v>
      </c>
      <c r="X211">
        <v>-118.22456510000001</v>
      </c>
      <c r="Y211">
        <v>18.445514420225269</v>
      </c>
    </row>
    <row r="212" spans="1:25" x14ac:dyDescent="0.3">
      <c r="A212" s="1" t="s">
        <v>20</v>
      </c>
      <c r="B212" s="1">
        <v>1</v>
      </c>
      <c r="C212" s="1" t="s">
        <v>240</v>
      </c>
      <c r="D212" s="1" t="s">
        <v>182</v>
      </c>
      <c r="E212" s="1" t="str">
        <f>VLOOKUP(MasterDataSet_after_OutliersDEL[[#This Row],[CITY]],Region_Values,2,FALSE)</f>
        <v xml:space="preserve">San Fernando </v>
      </c>
      <c r="F212" s="1">
        <f>VLOOKUP(MasterDataSet_after_OutliersDEL[[#This Row],[Region]],Region_Dummy_Variables,2,FALSE)</f>
        <v>0</v>
      </c>
      <c r="G212" s="1">
        <f>VLOOKUP(MasterDataSet_after_OutliersDEL[[#This Row],[Region]],Region_Dummy_Variables,3,FALSE)</f>
        <v>1</v>
      </c>
      <c r="H212" s="1">
        <f>VLOOKUP(MasterDataSet_after_OutliersDEL[[#This Row],[Region]],Region_Dummy_Variables,4,FALSE)</f>
        <v>0</v>
      </c>
      <c r="I212" s="1">
        <f>VLOOKUP(MasterDataSet_after_OutliersDEL[[#This Row],[Region]],Region_Dummy_Variables,5,FALSE)</f>
        <v>0</v>
      </c>
      <c r="J212" s="1">
        <f>VLOOKUP(MasterDataSet_after_OutliersDEL[[#This Row],[Region]],Region_Dummy_Variables,6,FALSE)</f>
        <v>0</v>
      </c>
      <c r="K212" s="7" t="s">
        <v>19</v>
      </c>
      <c r="L212">
        <v>91206</v>
      </c>
      <c r="M212">
        <v>1260000</v>
      </c>
      <c r="N212">
        <v>3</v>
      </c>
      <c r="O212">
        <v>2</v>
      </c>
      <c r="P212">
        <v>1372</v>
      </c>
      <c r="Q212">
        <v>19714</v>
      </c>
      <c r="R212">
        <v>1962</v>
      </c>
      <c r="S212">
        <f>2021-MasterDataSet_after_OutliersDEL[[#This Row],[YEAR BUILT]]</f>
        <v>59</v>
      </c>
      <c r="T212">
        <v>25</v>
      </c>
      <c r="U212">
        <v>918.36734693877554</v>
      </c>
      <c r="W212">
        <v>34.161808299999997</v>
      </c>
      <c r="X212">
        <v>-118.2231716</v>
      </c>
      <c r="Y212">
        <v>18.632284388894373</v>
      </c>
    </row>
    <row r="213" spans="1:25" x14ac:dyDescent="0.3">
      <c r="A213" s="1" t="s">
        <v>20</v>
      </c>
      <c r="B213" s="1">
        <v>1</v>
      </c>
      <c r="C213" s="1" t="s">
        <v>241</v>
      </c>
      <c r="D213" s="1" t="s">
        <v>182</v>
      </c>
      <c r="E213" s="1" t="str">
        <f>VLOOKUP(MasterDataSet_after_OutliersDEL[[#This Row],[CITY]],Region_Values,2,FALSE)</f>
        <v xml:space="preserve">San Fernando </v>
      </c>
      <c r="F213" s="1">
        <f>VLOOKUP(MasterDataSet_after_OutliersDEL[[#This Row],[Region]],Region_Dummy_Variables,2,FALSE)</f>
        <v>0</v>
      </c>
      <c r="G213" s="1">
        <f>VLOOKUP(MasterDataSet_after_OutliersDEL[[#This Row],[Region]],Region_Dummy_Variables,3,FALSE)</f>
        <v>1</v>
      </c>
      <c r="H213" s="1">
        <f>VLOOKUP(MasterDataSet_after_OutliersDEL[[#This Row],[Region]],Region_Dummy_Variables,4,FALSE)</f>
        <v>0</v>
      </c>
      <c r="I213" s="1">
        <f>VLOOKUP(MasterDataSet_after_OutliersDEL[[#This Row],[Region]],Region_Dummy_Variables,5,FALSE)</f>
        <v>0</v>
      </c>
      <c r="J213" s="1">
        <f>VLOOKUP(MasterDataSet_after_OutliersDEL[[#This Row],[Region]],Region_Dummy_Variables,6,FALSE)</f>
        <v>0</v>
      </c>
      <c r="K213" s="7" t="s">
        <v>19</v>
      </c>
      <c r="L213">
        <v>91206</v>
      </c>
      <c r="M213">
        <v>1088000</v>
      </c>
      <c r="N213">
        <v>3</v>
      </c>
      <c r="O213">
        <v>2</v>
      </c>
      <c r="P213">
        <v>1785</v>
      </c>
      <c r="Q213">
        <v>8877</v>
      </c>
      <c r="R213">
        <v>1947</v>
      </c>
      <c r="S213">
        <f>2021-MasterDataSet_after_OutliersDEL[[#This Row],[YEAR BUILT]]</f>
        <v>74</v>
      </c>
      <c r="T213">
        <v>6</v>
      </c>
      <c r="U213">
        <v>609.52380952380952</v>
      </c>
      <c r="W213">
        <v>34.153571800000002</v>
      </c>
      <c r="X213">
        <v>-118.2332689</v>
      </c>
      <c r="Y213">
        <v>17.828875887859876</v>
      </c>
    </row>
    <row r="214" spans="1:25" x14ac:dyDescent="0.3">
      <c r="A214" s="1" t="s">
        <v>16</v>
      </c>
      <c r="B214" s="1">
        <v>0</v>
      </c>
      <c r="C214" s="1" t="s">
        <v>242</v>
      </c>
      <c r="D214" s="1" t="s">
        <v>182</v>
      </c>
      <c r="E214" s="1" t="str">
        <f>VLOOKUP(MasterDataSet_after_OutliersDEL[[#This Row],[CITY]],Region_Values,2,FALSE)</f>
        <v xml:space="preserve">San Fernando </v>
      </c>
      <c r="F214" s="1">
        <f>VLOOKUP(MasterDataSet_after_OutliersDEL[[#This Row],[Region]],Region_Dummy_Variables,2,FALSE)</f>
        <v>0</v>
      </c>
      <c r="G214" s="1">
        <f>VLOOKUP(MasterDataSet_after_OutliersDEL[[#This Row],[Region]],Region_Dummy_Variables,3,FALSE)</f>
        <v>1</v>
      </c>
      <c r="H214" s="1">
        <f>VLOOKUP(MasterDataSet_after_OutliersDEL[[#This Row],[Region]],Region_Dummy_Variables,4,FALSE)</f>
        <v>0</v>
      </c>
      <c r="I214" s="1">
        <f>VLOOKUP(MasterDataSet_after_OutliersDEL[[#This Row],[Region]],Region_Dummy_Variables,5,FALSE)</f>
        <v>0</v>
      </c>
      <c r="J214" s="1">
        <f>VLOOKUP(MasterDataSet_after_OutliersDEL[[#This Row],[Region]],Region_Dummy_Variables,6,FALSE)</f>
        <v>0</v>
      </c>
      <c r="K214" s="7" t="s">
        <v>19</v>
      </c>
      <c r="L214">
        <v>91206</v>
      </c>
      <c r="M214">
        <v>448000</v>
      </c>
      <c r="N214">
        <v>1</v>
      </c>
      <c r="O214">
        <v>1</v>
      </c>
      <c r="P214">
        <v>655</v>
      </c>
      <c r="Q214">
        <v>33699</v>
      </c>
      <c r="R214">
        <v>1969</v>
      </c>
      <c r="S214">
        <f>2021-MasterDataSet_after_OutliersDEL[[#This Row],[YEAR BUILT]]</f>
        <v>52</v>
      </c>
      <c r="T214">
        <v>11</v>
      </c>
      <c r="U214">
        <v>683.96946564885491</v>
      </c>
      <c r="V214">
        <v>258</v>
      </c>
      <c r="W214">
        <v>34.151254600000001</v>
      </c>
      <c r="X214">
        <v>-118.23981139999999</v>
      </c>
      <c r="Y214">
        <v>17.43355450737916</v>
      </c>
    </row>
    <row r="215" spans="1:25" x14ac:dyDescent="0.3">
      <c r="A215" s="1" t="s">
        <v>16</v>
      </c>
      <c r="B215" s="1">
        <v>0</v>
      </c>
      <c r="C215" s="1" t="s">
        <v>243</v>
      </c>
      <c r="D215" s="1" t="s">
        <v>182</v>
      </c>
      <c r="E215" s="1" t="str">
        <f>VLOOKUP(MasterDataSet_after_OutliersDEL[[#This Row],[CITY]],Region_Values,2,FALSE)</f>
        <v xml:space="preserve">San Fernando </v>
      </c>
      <c r="F215" s="1">
        <f>VLOOKUP(MasterDataSet_after_OutliersDEL[[#This Row],[Region]],Region_Dummy_Variables,2,FALSE)</f>
        <v>0</v>
      </c>
      <c r="G215" s="1">
        <f>VLOOKUP(MasterDataSet_after_OutliersDEL[[#This Row],[Region]],Region_Dummy_Variables,3,FALSE)</f>
        <v>1</v>
      </c>
      <c r="H215" s="1">
        <f>VLOOKUP(MasterDataSet_after_OutliersDEL[[#This Row],[Region]],Region_Dummy_Variables,4,FALSE)</f>
        <v>0</v>
      </c>
      <c r="I215" s="1">
        <f>VLOOKUP(MasterDataSet_after_OutliersDEL[[#This Row],[Region]],Region_Dummy_Variables,5,FALSE)</f>
        <v>0</v>
      </c>
      <c r="J215" s="1">
        <f>VLOOKUP(MasterDataSet_after_OutliersDEL[[#This Row],[Region]],Region_Dummy_Variables,6,FALSE)</f>
        <v>0</v>
      </c>
      <c r="K215" s="7" t="s">
        <v>19</v>
      </c>
      <c r="L215">
        <v>91206</v>
      </c>
      <c r="M215">
        <v>625000</v>
      </c>
      <c r="N215">
        <v>3</v>
      </c>
      <c r="O215">
        <v>3</v>
      </c>
      <c r="P215">
        <v>1453</v>
      </c>
      <c r="Q215">
        <v>8950</v>
      </c>
      <c r="R215">
        <v>1991</v>
      </c>
      <c r="S215">
        <f>2021-MasterDataSet_after_OutliersDEL[[#This Row],[YEAR BUILT]]</f>
        <v>30</v>
      </c>
      <c r="T215">
        <v>8</v>
      </c>
      <c r="U215">
        <v>430.1445285615967</v>
      </c>
      <c r="V215">
        <v>400</v>
      </c>
      <c r="W215">
        <v>34.147756399999999</v>
      </c>
      <c r="X215">
        <v>-118.2379061</v>
      </c>
      <c r="Y215">
        <v>17.376799245813743</v>
      </c>
    </row>
    <row r="216" spans="1:25" x14ac:dyDescent="0.3">
      <c r="A216" s="1" t="s">
        <v>16</v>
      </c>
      <c r="B216" s="1">
        <v>0</v>
      </c>
      <c r="C216" s="1" t="s">
        <v>244</v>
      </c>
      <c r="D216" s="1" t="s">
        <v>182</v>
      </c>
      <c r="E216" s="1" t="str">
        <f>VLOOKUP(MasterDataSet_after_OutliersDEL[[#This Row],[CITY]],Region_Values,2,FALSE)</f>
        <v xml:space="preserve">San Fernando </v>
      </c>
      <c r="F216" s="1">
        <f>VLOOKUP(MasterDataSet_after_OutliersDEL[[#This Row],[Region]],Region_Dummy_Variables,2,FALSE)</f>
        <v>0</v>
      </c>
      <c r="G216" s="1">
        <f>VLOOKUP(MasterDataSet_after_OutliersDEL[[#This Row],[Region]],Region_Dummy_Variables,3,FALSE)</f>
        <v>1</v>
      </c>
      <c r="H216" s="1">
        <f>VLOOKUP(MasterDataSet_after_OutliersDEL[[#This Row],[Region]],Region_Dummy_Variables,4,FALSE)</f>
        <v>0</v>
      </c>
      <c r="I216" s="1">
        <f>VLOOKUP(MasterDataSet_after_OutliersDEL[[#This Row],[Region]],Region_Dummy_Variables,5,FALSE)</f>
        <v>0</v>
      </c>
      <c r="J216" s="1">
        <f>VLOOKUP(MasterDataSet_after_OutliersDEL[[#This Row],[Region]],Region_Dummy_Variables,6,FALSE)</f>
        <v>0</v>
      </c>
      <c r="K216" s="7" t="s">
        <v>19</v>
      </c>
      <c r="L216">
        <v>91206</v>
      </c>
      <c r="M216">
        <v>359000</v>
      </c>
      <c r="N216">
        <v>1</v>
      </c>
      <c r="O216">
        <v>1</v>
      </c>
      <c r="P216">
        <v>617</v>
      </c>
      <c r="Q216">
        <v>25790</v>
      </c>
      <c r="R216">
        <v>1959</v>
      </c>
      <c r="S216">
        <f>2021-MasterDataSet_after_OutliersDEL[[#This Row],[YEAR BUILT]]</f>
        <v>62</v>
      </c>
      <c r="T216">
        <v>211</v>
      </c>
      <c r="U216">
        <v>581.8476499189627</v>
      </c>
      <c r="V216">
        <v>270</v>
      </c>
      <c r="W216">
        <v>34.150106100000002</v>
      </c>
      <c r="X216">
        <v>-118.25316479999999</v>
      </c>
      <c r="Y216">
        <v>16.781032991152756</v>
      </c>
    </row>
    <row r="217" spans="1:25" x14ac:dyDescent="0.3">
      <c r="A217" s="1" t="s">
        <v>16</v>
      </c>
      <c r="B217" s="1">
        <v>0</v>
      </c>
      <c r="C217" s="1" t="s">
        <v>245</v>
      </c>
      <c r="D217" s="1" t="s">
        <v>182</v>
      </c>
      <c r="E217" s="1" t="str">
        <f>VLOOKUP(MasterDataSet_after_OutliersDEL[[#This Row],[CITY]],Region_Values,2,FALSE)</f>
        <v xml:space="preserve">San Fernando </v>
      </c>
      <c r="F217" s="1">
        <f>VLOOKUP(MasterDataSet_after_OutliersDEL[[#This Row],[Region]],Region_Dummy_Variables,2,FALSE)</f>
        <v>0</v>
      </c>
      <c r="G217" s="1">
        <f>VLOOKUP(MasterDataSet_after_OutliersDEL[[#This Row],[Region]],Region_Dummy_Variables,3,FALSE)</f>
        <v>1</v>
      </c>
      <c r="H217" s="1">
        <f>VLOOKUP(MasterDataSet_after_OutliersDEL[[#This Row],[Region]],Region_Dummy_Variables,4,FALSE)</f>
        <v>0</v>
      </c>
      <c r="I217" s="1">
        <f>VLOOKUP(MasterDataSet_after_OutliersDEL[[#This Row],[Region]],Region_Dummy_Variables,5,FALSE)</f>
        <v>0</v>
      </c>
      <c r="J217" s="1">
        <f>VLOOKUP(MasterDataSet_after_OutliersDEL[[#This Row],[Region]],Region_Dummy_Variables,6,FALSE)</f>
        <v>0</v>
      </c>
      <c r="K217" s="7" t="s">
        <v>19</v>
      </c>
      <c r="L217">
        <v>91206</v>
      </c>
      <c r="M217">
        <v>559999</v>
      </c>
      <c r="N217">
        <v>2</v>
      </c>
      <c r="O217">
        <v>2.5</v>
      </c>
      <c r="P217">
        <v>964</v>
      </c>
      <c r="Q217">
        <v>7296</v>
      </c>
      <c r="R217">
        <v>1991</v>
      </c>
      <c r="S217">
        <f>2021-MasterDataSet_after_OutliersDEL[[#This Row],[YEAR BUILT]]</f>
        <v>30</v>
      </c>
      <c r="T217">
        <v>14</v>
      </c>
      <c r="U217">
        <v>580.91182572614105</v>
      </c>
      <c r="V217">
        <v>225</v>
      </c>
      <c r="W217">
        <v>34.148821400000003</v>
      </c>
      <c r="X217">
        <v>-118.24229200000001</v>
      </c>
      <c r="Y217">
        <v>17.219113039511697</v>
      </c>
    </row>
    <row r="218" spans="1:25" x14ac:dyDescent="0.3">
      <c r="A218" s="1" t="s">
        <v>16</v>
      </c>
      <c r="B218" s="1">
        <v>0</v>
      </c>
      <c r="C218" s="1" t="s">
        <v>246</v>
      </c>
      <c r="D218" s="1" t="s">
        <v>182</v>
      </c>
      <c r="E218" s="1" t="str">
        <f>VLOOKUP(MasterDataSet_after_OutliersDEL[[#This Row],[CITY]],Region_Values,2,FALSE)</f>
        <v xml:space="preserve">San Fernando </v>
      </c>
      <c r="F218" s="1">
        <f>VLOOKUP(MasterDataSet_after_OutliersDEL[[#This Row],[Region]],Region_Dummy_Variables,2,FALSE)</f>
        <v>0</v>
      </c>
      <c r="G218" s="1">
        <f>VLOOKUP(MasterDataSet_after_OutliersDEL[[#This Row],[Region]],Region_Dummy_Variables,3,FALSE)</f>
        <v>1</v>
      </c>
      <c r="H218" s="1">
        <f>VLOOKUP(MasterDataSet_after_OutliersDEL[[#This Row],[Region]],Region_Dummy_Variables,4,FALSE)</f>
        <v>0</v>
      </c>
      <c r="I218" s="1">
        <f>VLOOKUP(MasterDataSet_after_OutliersDEL[[#This Row],[Region]],Region_Dummy_Variables,5,FALSE)</f>
        <v>0</v>
      </c>
      <c r="J218" s="1">
        <f>VLOOKUP(MasterDataSet_after_OutliersDEL[[#This Row],[Region]],Region_Dummy_Variables,6,FALSE)</f>
        <v>0</v>
      </c>
      <c r="K218" s="7" t="s">
        <v>19</v>
      </c>
      <c r="L218">
        <v>91206</v>
      </c>
      <c r="M218">
        <v>1299000</v>
      </c>
      <c r="N218">
        <v>3</v>
      </c>
      <c r="O218">
        <v>3</v>
      </c>
      <c r="P218">
        <v>2171</v>
      </c>
      <c r="Q218">
        <v>38225</v>
      </c>
      <c r="R218">
        <v>1982</v>
      </c>
      <c r="S218">
        <f>2021-MasterDataSet_after_OutliersDEL[[#This Row],[YEAR BUILT]]</f>
        <v>39</v>
      </c>
      <c r="T218">
        <v>64</v>
      </c>
      <c r="U218">
        <v>598.34177798249652</v>
      </c>
      <c r="V218">
        <v>970</v>
      </c>
      <c r="W218">
        <v>34.157131399999997</v>
      </c>
      <c r="X218">
        <v>-118.25289069999999</v>
      </c>
      <c r="Y218">
        <v>17.098936158193332</v>
      </c>
    </row>
    <row r="219" spans="1:25" x14ac:dyDescent="0.3">
      <c r="A219" s="1" t="s">
        <v>16</v>
      </c>
      <c r="B219" s="1">
        <v>0</v>
      </c>
      <c r="C219" s="1" t="s">
        <v>247</v>
      </c>
      <c r="D219" s="1" t="s">
        <v>182</v>
      </c>
      <c r="E219" s="1" t="str">
        <f>VLOOKUP(MasterDataSet_after_OutliersDEL[[#This Row],[CITY]],Region_Values,2,FALSE)</f>
        <v xml:space="preserve">San Fernando </v>
      </c>
      <c r="F219" s="1">
        <f>VLOOKUP(MasterDataSet_after_OutliersDEL[[#This Row],[Region]],Region_Dummy_Variables,2,FALSE)</f>
        <v>0</v>
      </c>
      <c r="G219" s="1">
        <f>VLOOKUP(MasterDataSet_after_OutliersDEL[[#This Row],[Region]],Region_Dummy_Variables,3,FALSE)</f>
        <v>1</v>
      </c>
      <c r="H219" s="1">
        <f>VLOOKUP(MasterDataSet_after_OutliersDEL[[#This Row],[Region]],Region_Dummy_Variables,4,FALSE)</f>
        <v>0</v>
      </c>
      <c r="I219" s="1">
        <f>VLOOKUP(MasterDataSet_after_OutliersDEL[[#This Row],[Region]],Region_Dummy_Variables,5,FALSE)</f>
        <v>0</v>
      </c>
      <c r="J219" s="1">
        <f>VLOOKUP(MasterDataSet_after_OutliersDEL[[#This Row],[Region]],Region_Dummy_Variables,6,FALSE)</f>
        <v>0</v>
      </c>
      <c r="K219" s="7" t="s">
        <v>19</v>
      </c>
      <c r="L219">
        <v>91206</v>
      </c>
      <c r="M219">
        <v>875000</v>
      </c>
      <c r="N219">
        <v>3</v>
      </c>
      <c r="O219">
        <v>2.5</v>
      </c>
      <c r="P219">
        <v>2171</v>
      </c>
      <c r="Q219">
        <v>38225</v>
      </c>
      <c r="R219">
        <v>1982</v>
      </c>
      <c r="S219">
        <f>2021-MasterDataSet_after_OutliersDEL[[#This Row],[YEAR BUILT]]</f>
        <v>39</v>
      </c>
      <c r="T219">
        <v>2</v>
      </c>
      <c r="U219">
        <v>403.04007369875632</v>
      </c>
      <c r="V219">
        <v>970</v>
      </c>
      <c r="W219">
        <v>34.157131399999997</v>
      </c>
      <c r="X219">
        <v>-118.25289069999999</v>
      </c>
      <c r="Y219">
        <v>17.098936158193332</v>
      </c>
    </row>
    <row r="220" spans="1:25" x14ac:dyDescent="0.3">
      <c r="A220" s="1" t="s">
        <v>16</v>
      </c>
      <c r="B220" s="1">
        <v>0</v>
      </c>
      <c r="C220" s="1" t="s">
        <v>248</v>
      </c>
      <c r="D220" s="1" t="s">
        <v>182</v>
      </c>
      <c r="E220" s="1" t="str">
        <f>VLOOKUP(MasterDataSet_after_OutliersDEL[[#This Row],[CITY]],Region_Values,2,FALSE)</f>
        <v xml:space="preserve">San Fernando </v>
      </c>
      <c r="F220" s="1">
        <f>VLOOKUP(MasterDataSet_after_OutliersDEL[[#This Row],[Region]],Region_Dummy_Variables,2,FALSE)</f>
        <v>0</v>
      </c>
      <c r="G220" s="1">
        <f>VLOOKUP(MasterDataSet_after_OutliersDEL[[#This Row],[Region]],Region_Dummy_Variables,3,FALSE)</f>
        <v>1</v>
      </c>
      <c r="H220" s="1">
        <f>VLOOKUP(MasterDataSet_after_OutliersDEL[[#This Row],[Region]],Region_Dummy_Variables,4,FALSE)</f>
        <v>0</v>
      </c>
      <c r="I220" s="1">
        <f>VLOOKUP(MasterDataSet_after_OutliersDEL[[#This Row],[Region]],Region_Dummy_Variables,5,FALSE)</f>
        <v>0</v>
      </c>
      <c r="J220" s="1">
        <f>VLOOKUP(MasterDataSet_after_OutliersDEL[[#This Row],[Region]],Region_Dummy_Variables,6,FALSE)</f>
        <v>0</v>
      </c>
      <c r="K220" s="7" t="s">
        <v>19</v>
      </c>
      <c r="L220">
        <v>91206</v>
      </c>
      <c r="M220">
        <v>375000</v>
      </c>
      <c r="N220">
        <v>1</v>
      </c>
      <c r="O220">
        <v>1</v>
      </c>
      <c r="P220">
        <v>594</v>
      </c>
      <c r="Q220">
        <v>19086</v>
      </c>
      <c r="R220">
        <v>1961</v>
      </c>
      <c r="S220">
        <f>2021-MasterDataSet_after_OutliersDEL[[#This Row],[YEAR BUILT]]</f>
        <v>60</v>
      </c>
      <c r="T220">
        <v>87</v>
      </c>
      <c r="U220">
        <v>631.31313131313129</v>
      </c>
      <c r="V220">
        <v>270</v>
      </c>
      <c r="W220">
        <v>34.150362999999999</v>
      </c>
      <c r="X220">
        <v>-118.2529364</v>
      </c>
      <c r="Y220">
        <v>16.802296818721622</v>
      </c>
    </row>
    <row r="221" spans="1:25" x14ac:dyDescent="0.3">
      <c r="A221" s="1" t="s">
        <v>16</v>
      </c>
      <c r="B221" s="1">
        <v>0</v>
      </c>
      <c r="C221" s="1" t="s">
        <v>249</v>
      </c>
      <c r="D221" s="1" t="s">
        <v>182</v>
      </c>
      <c r="E221" s="1" t="str">
        <f>VLOOKUP(MasterDataSet_after_OutliersDEL[[#This Row],[CITY]],Region_Values,2,FALSE)</f>
        <v xml:space="preserve">San Fernando </v>
      </c>
      <c r="F221" s="1">
        <f>VLOOKUP(MasterDataSet_after_OutliersDEL[[#This Row],[Region]],Region_Dummy_Variables,2,FALSE)</f>
        <v>0</v>
      </c>
      <c r="G221" s="1">
        <f>VLOOKUP(MasterDataSet_after_OutliersDEL[[#This Row],[Region]],Region_Dummy_Variables,3,FALSE)</f>
        <v>1</v>
      </c>
      <c r="H221" s="1">
        <f>VLOOKUP(MasterDataSet_after_OutliersDEL[[#This Row],[Region]],Region_Dummy_Variables,4,FALSE)</f>
        <v>0</v>
      </c>
      <c r="I221" s="1">
        <f>VLOOKUP(MasterDataSet_after_OutliersDEL[[#This Row],[Region]],Region_Dummy_Variables,5,FALSE)</f>
        <v>0</v>
      </c>
      <c r="J221" s="1">
        <f>VLOOKUP(MasterDataSet_after_OutliersDEL[[#This Row],[Region]],Region_Dummy_Variables,6,FALSE)</f>
        <v>0</v>
      </c>
      <c r="K221" s="7" t="s">
        <v>19</v>
      </c>
      <c r="L221">
        <v>91206</v>
      </c>
      <c r="M221">
        <v>409999</v>
      </c>
      <c r="N221">
        <v>1</v>
      </c>
      <c r="O221">
        <v>1</v>
      </c>
      <c r="P221">
        <v>636</v>
      </c>
      <c r="Q221">
        <v>19086</v>
      </c>
      <c r="R221">
        <v>1961</v>
      </c>
      <c r="S221">
        <f>2021-MasterDataSet_after_OutliersDEL[[#This Row],[YEAR BUILT]]</f>
        <v>60</v>
      </c>
      <c r="T221">
        <v>43</v>
      </c>
      <c r="U221">
        <v>644.65251572327043</v>
      </c>
      <c r="V221">
        <v>270</v>
      </c>
      <c r="W221">
        <v>34.150362999999999</v>
      </c>
      <c r="X221">
        <v>-118.2529364</v>
      </c>
      <c r="Y221">
        <v>16.802296818721622</v>
      </c>
    </row>
    <row r="222" spans="1:25" x14ac:dyDescent="0.3">
      <c r="A222" s="1" t="s">
        <v>16</v>
      </c>
      <c r="B222" s="1">
        <v>0</v>
      </c>
      <c r="C222" s="1" t="s">
        <v>250</v>
      </c>
      <c r="D222" s="1" t="s">
        <v>182</v>
      </c>
      <c r="E222" s="1" t="str">
        <f>VLOOKUP(MasterDataSet_after_OutliersDEL[[#This Row],[CITY]],Region_Values,2,FALSE)</f>
        <v xml:space="preserve">San Fernando </v>
      </c>
      <c r="F222" s="1">
        <f>VLOOKUP(MasterDataSet_after_OutliersDEL[[#This Row],[Region]],Region_Dummy_Variables,2,FALSE)</f>
        <v>0</v>
      </c>
      <c r="G222" s="1">
        <f>VLOOKUP(MasterDataSet_after_OutliersDEL[[#This Row],[Region]],Region_Dummy_Variables,3,FALSE)</f>
        <v>1</v>
      </c>
      <c r="H222" s="1">
        <f>VLOOKUP(MasterDataSet_after_OutliersDEL[[#This Row],[Region]],Region_Dummy_Variables,4,FALSE)</f>
        <v>0</v>
      </c>
      <c r="I222" s="1">
        <f>VLOOKUP(MasterDataSet_after_OutliersDEL[[#This Row],[Region]],Region_Dummy_Variables,5,FALSE)</f>
        <v>0</v>
      </c>
      <c r="J222" s="1">
        <f>VLOOKUP(MasterDataSet_after_OutliersDEL[[#This Row],[Region]],Region_Dummy_Variables,6,FALSE)</f>
        <v>0</v>
      </c>
      <c r="K222" s="7" t="s">
        <v>19</v>
      </c>
      <c r="L222">
        <v>91206</v>
      </c>
      <c r="M222">
        <v>530000</v>
      </c>
      <c r="N222">
        <v>2</v>
      </c>
      <c r="O222">
        <v>2</v>
      </c>
      <c r="P222">
        <v>1141</v>
      </c>
      <c r="Q222">
        <v>87426</v>
      </c>
      <c r="R222">
        <v>1975</v>
      </c>
      <c r="S222">
        <f>2021-MasterDataSet_after_OutliersDEL[[#This Row],[YEAR BUILT]]</f>
        <v>46</v>
      </c>
      <c r="T222">
        <v>1</v>
      </c>
      <c r="U222">
        <v>464.50482033304121</v>
      </c>
      <c r="V222">
        <v>385</v>
      </c>
      <c r="W222">
        <v>34.153418899999998</v>
      </c>
      <c r="X222">
        <v>-118.24069299999999</v>
      </c>
      <c r="Y222">
        <v>17.48406658450358</v>
      </c>
    </row>
    <row r="223" spans="1:25" x14ac:dyDescent="0.3">
      <c r="A223" s="1" t="s">
        <v>16</v>
      </c>
      <c r="B223" s="1">
        <v>0</v>
      </c>
      <c r="C223" s="1" t="s">
        <v>251</v>
      </c>
      <c r="D223" s="1" t="s">
        <v>182</v>
      </c>
      <c r="E223" s="1" t="str">
        <f>VLOOKUP(MasterDataSet_after_OutliersDEL[[#This Row],[CITY]],Region_Values,2,FALSE)</f>
        <v xml:space="preserve">San Fernando </v>
      </c>
      <c r="F223" s="1">
        <f>VLOOKUP(MasterDataSet_after_OutliersDEL[[#This Row],[Region]],Region_Dummy_Variables,2,FALSE)</f>
        <v>0</v>
      </c>
      <c r="G223" s="1">
        <f>VLOOKUP(MasterDataSet_after_OutliersDEL[[#This Row],[Region]],Region_Dummy_Variables,3,FALSE)</f>
        <v>1</v>
      </c>
      <c r="H223" s="1">
        <f>VLOOKUP(MasterDataSet_after_OutliersDEL[[#This Row],[Region]],Region_Dummy_Variables,4,FALSE)</f>
        <v>0</v>
      </c>
      <c r="I223" s="1">
        <f>VLOOKUP(MasterDataSet_after_OutliersDEL[[#This Row],[Region]],Region_Dummy_Variables,5,FALSE)</f>
        <v>0</v>
      </c>
      <c r="J223" s="1">
        <f>VLOOKUP(MasterDataSet_after_OutliersDEL[[#This Row],[Region]],Region_Dummy_Variables,6,FALSE)</f>
        <v>0</v>
      </c>
      <c r="K223" s="7" t="s">
        <v>19</v>
      </c>
      <c r="L223">
        <v>91206</v>
      </c>
      <c r="M223">
        <v>499000</v>
      </c>
      <c r="N223">
        <v>2</v>
      </c>
      <c r="O223">
        <v>2</v>
      </c>
      <c r="P223">
        <v>999</v>
      </c>
      <c r="Q223">
        <v>45547</v>
      </c>
      <c r="R223">
        <v>1973</v>
      </c>
      <c r="S223">
        <f>2021-MasterDataSet_after_OutliersDEL[[#This Row],[YEAR BUILT]]</f>
        <v>48</v>
      </c>
      <c r="T223">
        <v>11</v>
      </c>
      <c r="U223">
        <v>499.49949949949951</v>
      </c>
      <c r="V223">
        <v>350</v>
      </c>
      <c r="W223">
        <v>34.155662200000002</v>
      </c>
      <c r="X223">
        <v>-118.2496472</v>
      </c>
      <c r="Y223">
        <v>17.178066842367748</v>
      </c>
    </row>
    <row r="224" spans="1:25" x14ac:dyDescent="0.3">
      <c r="A224" s="1" t="s">
        <v>16</v>
      </c>
      <c r="B224" s="1">
        <v>0</v>
      </c>
      <c r="C224" s="1" t="s">
        <v>252</v>
      </c>
      <c r="D224" s="1" t="s">
        <v>182</v>
      </c>
      <c r="E224" s="1" t="str">
        <f>VLOOKUP(MasterDataSet_after_OutliersDEL[[#This Row],[CITY]],Region_Values,2,FALSE)</f>
        <v xml:space="preserve">San Fernando </v>
      </c>
      <c r="F224" s="1">
        <f>VLOOKUP(MasterDataSet_after_OutliersDEL[[#This Row],[Region]],Region_Dummy_Variables,2,FALSE)</f>
        <v>0</v>
      </c>
      <c r="G224" s="1">
        <f>VLOOKUP(MasterDataSet_after_OutliersDEL[[#This Row],[Region]],Region_Dummy_Variables,3,FALSE)</f>
        <v>1</v>
      </c>
      <c r="H224" s="1">
        <f>VLOOKUP(MasterDataSet_after_OutliersDEL[[#This Row],[Region]],Region_Dummy_Variables,4,FALSE)</f>
        <v>0</v>
      </c>
      <c r="I224" s="1">
        <f>VLOOKUP(MasterDataSet_after_OutliersDEL[[#This Row],[Region]],Region_Dummy_Variables,5,FALSE)</f>
        <v>0</v>
      </c>
      <c r="J224" s="1">
        <f>VLOOKUP(MasterDataSet_after_OutliersDEL[[#This Row],[Region]],Region_Dummy_Variables,6,FALSE)</f>
        <v>0</v>
      </c>
      <c r="K224" s="7" t="s">
        <v>19</v>
      </c>
      <c r="L224">
        <v>91206</v>
      </c>
      <c r="M224">
        <v>670000</v>
      </c>
      <c r="N224">
        <v>2</v>
      </c>
      <c r="O224">
        <v>2.5</v>
      </c>
      <c r="P224">
        <v>1130</v>
      </c>
      <c r="Q224">
        <v>7199</v>
      </c>
      <c r="R224">
        <v>2009</v>
      </c>
      <c r="S224">
        <f>2021-MasterDataSet_after_OutliersDEL[[#This Row],[YEAR BUILT]]</f>
        <v>12</v>
      </c>
      <c r="T224">
        <v>35</v>
      </c>
      <c r="U224">
        <v>592.92035398230087</v>
      </c>
      <c r="V224">
        <v>200</v>
      </c>
      <c r="W224">
        <v>34.154261499999997</v>
      </c>
      <c r="X224">
        <v>-118.2534161</v>
      </c>
      <c r="Y224">
        <v>16.94978464716058</v>
      </c>
    </row>
    <row r="225" spans="1:25" x14ac:dyDescent="0.3">
      <c r="A225" s="1" t="s">
        <v>16</v>
      </c>
      <c r="B225" s="1">
        <v>0</v>
      </c>
      <c r="C225" s="1" t="s">
        <v>253</v>
      </c>
      <c r="D225" s="1" t="s">
        <v>182</v>
      </c>
      <c r="E225" s="1" t="str">
        <f>VLOOKUP(MasterDataSet_after_OutliersDEL[[#This Row],[CITY]],Region_Values,2,FALSE)</f>
        <v xml:space="preserve">San Fernando </v>
      </c>
      <c r="F225" s="1">
        <f>VLOOKUP(MasterDataSet_after_OutliersDEL[[#This Row],[Region]],Region_Dummy_Variables,2,FALSE)</f>
        <v>0</v>
      </c>
      <c r="G225" s="1">
        <f>VLOOKUP(MasterDataSet_after_OutliersDEL[[#This Row],[Region]],Region_Dummy_Variables,3,FALSE)</f>
        <v>1</v>
      </c>
      <c r="H225" s="1">
        <f>VLOOKUP(MasterDataSet_after_OutliersDEL[[#This Row],[Region]],Region_Dummy_Variables,4,FALSE)</f>
        <v>0</v>
      </c>
      <c r="I225" s="1">
        <f>VLOOKUP(MasterDataSet_after_OutliersDEL[[#This Row],[Region]],Region_Dummy_Variables,5,FALSE)</f>
        <v>0</v>
      </c>
      <c r="J225" s="1">
        <f>VLOOKUP(MasterDataSet_after_OutliersDEL[[#This Row],[Region]],Region_Dummy_Variables,6,FALSE)</f>
        <v>0</v>
      </c>
      <c r="K225" s="7" t="s">
        <v>19</v>
      </c>
      <c r="L225">
        <v>91206</v>
      </c>
      <c r="M225">
        <v>529900</v>
      </c>
      <c r="N225">
        <v>2</v>
      </c>
      <c r="O225">
        <v>2</v>
      </c>
      <c r="P225">
        <v>1070</v>
      </c>
      <c r="Q225">
        <v>31299</v>
      </c>
      <c r="R225">
        <v>1974</v>
      </c>
      <c r="S225">
        <f>2021-MasterDataSet_after_OutliersDEL[[#This Row],[YEAR BUILT]]</f>
        <v>47</v>
      </c>
      <c r="T225">
        <v>26</v>
      </c>
      <c r="U225">
        <v>495.23364485981307</v>
      </c>
      <c r="V225">
        <v>350</v>
      </c>
      <c r="W225">
        <v>34.155659700000001</v>
      </c>
      <c r="X225">
        <v>-118.2509676</v>
      </c>
      <c r="Y225">
        <v>17.11934714622592</v>
      </c>
    </row>
    <row r="226" spans="1:25" x14ac:dyDescent="0.3">
      <c r="A226" s="1" t="s">
        <v>20</v>
      </c>
      <c r="B226" s="1">
        <v>1</v>
      </c>
      <c r="C226" s="1" t="s">
        <v>254</v>
      </c>
      <c r="D226" s="1" t="s">
        <v>182</v>
      </c>
      <c r="E226" s="1" t="str">
        <f>VLOOKUP(MasterDataSet_after_OutliersDEL[[#This Row],[CITY]],Region_Values,2,FALSE)</f>
        <v xml:space="preserve">San Fernando </v>
      </c>
      <c r="F226" s="1">
        <f>VLOOKUP(MasterDataSet_after_OutliersDEL[[#This Row],[Region]],Region_Dummy_Variables,2,FALSE)</f>
        <v>0</v>
      </c>
      <c r="G226" s="1">
        <f>VLOOKUP(MasterDataSet_after_OutliersDEL[[#This Row],[Region]],Region_Dummy_Variables,3,FALSE)</f>
        <v>1</v>
      </c>
      <c r="H226" s="1">
        <f>VLOOKUP(MasterDataSet_after_OutliersDEL[[#This Row],[Region]],Region_Dummy_Variables,4,FALSE)</f>
        <v>0</v>
      </c>
      <c r="I226" s="1">
        <f>VLOOKUP(MasterDataSet_after_OutliersDEL[[#This Row],[Region]],Region_Dummy_Variables,5,FALSE)</f>
        <v>0</v>
      </c>
      <c r="J226" s="1">
        <f>VLOOKUP(MasterDataSet_after_OutliersDEL[[#This Row],[Region]],Region_Dummy_Variables,6,FALSE)</f>
        <v>0</v>
      </c>
      <c r="K226" s="7" t="s">
        <v>19</v>
      </c>
      <c r="L226">
        <v>91207</v>
      </c>
      <c r="M226">
        <v>2750000</v>
      </c>
      <c r="N226">
        <v>5</v>
      </c>
      <c r="O226">
        <v>3.5</v>
      </c>
      <c r="P226">
        <v>3935</v>
      </c>
      <c r="Q226">
        <v>16329</v>
      </c>
      <c r="R226">
        <v>1985</v>
      </c>
      <c r="S226">
        <f>2021-MasterDataSet_after_OutliersDEL[[#This Row],[YEAR BUILT]]</f>
        <v>36</v>
      </c>
      <c r="T226">
        <v>96</v>
      </c>
      <c r="U226">
        <v>698.85641677255398</v>
      </c>
      <c r="V226">
        <v>63</v>
      </c>
      <c r="W226">
        <v>34.172591300000001</v>
      </c>
      <c r="X226">
        <v>-118.23772339999999</v>
      </c>
      <c r="Y226">
        <v>18.450216283960856</v>
      </c>
    </row>
    <row r="227" spans="1:25" x14ac:dyDescent="0.3">
      <c r="A227" s="1" t="s">
        <v>16</v>
      </c>
      <c r="B227" s="1">
        <v>0</v>
      </c>
      <c r="C227" s="1" t="s">
        <v>255</v>
      </c>
      <c r="D227" s="1" t="s">
        <v>182</v>
      </c>
      <c r="E227" s="1" t="str">
        <f>VLOOKUP(MasterDataSet_after_OutliersDEL[[#This Row],[CITY]],Region_Values,2,FALSE)</f>
        <v xml:space="preserve">San Fernando </v>
      </c>
      <c r="F227" s="1">
        <f>VLOOKUP(MasterDataSet_after_OutliersDEL[[#This Row],[Region]],Region_Dummy_Variables,2,FALSE)</f>
        <v>0</v>
      </c>
      <c r="G227" s="1">
        <f>VLOOKUP(MasterDataSet_after_OutliersDEL[[#This Row],[Region]],Region_Dummy_Variables,3,FALSE)</f>
        <v>1</v>
      </c>
      <c r="H227" s="1">
        <f>VLOOKUP(MasterDataSet_after_OutliersDEL[[#This Row],[Region]],Region_Dummy_Variables,4,FALSE)</f>
        <v>0</v>
      </c>
      <c r="I227" s="1">
        <f>VLOOKUP(MasterDataSet_after_OutliersDEL[[#This Row],[Region]],Region_Dummy_Variables,5,FALSE)</f>
        <v>0</v>
      </c>
      <c r="J227" s="1">
        <f>VLOOKUP(MasterDataSet_after_OutliersDEL[[#This Row],[Region]],Region_Dummy_Variables,6,FALSE)</f>
        <v>0</v>
      </c>
      <c r="K227" s="7" t="s">
        <v>19</v>
      </c>
      <c r="L227">
        <v>91207</v>
      </c>
      <c r="M227">
        <v>875000</v>
      </c>
      <c r="N227">
        <v>2</v>
      </c>
      <c r="O227">
        <v>2.5</v>
      </c>
      <c r="P227">
        <v>1540</v>
      </c>
      <c r="Q227">
        <v>14549</v>
      </c>
      <c r="R227">
        <v>2010</v>
      </c>
      <c r="S227">
        <f>2021-MasterDataSet_after_OutliersDEL[[#This Row],[YEAR BUILT]]</f>
        <v>11</v>
      </c>
      <c r="T227">
        <v>1</v>
      </c>
      <c r="U227">
        <v>568.18181818181813</v>
      </c>
      <c r="V227">
        <v>300</v>
      </c>
      <c r="W227">
        <v>34.162641000000001</v>
      </c>
      <c r="X227">
        <v>-118.250682</v>
      </c>
      <c r="Y227">
        <v>17.440401426207725</v>
      </c>
    </row>
    <row r="228" spans="1:25" x14ac:dyDescent="0.3">
      <c r="A228" s="1" t="s">
        <v>16</v>
      </c>
      <c r="B228" s="1">
        <v>0</v>
      </c>
      <c r="C228" s="1" t="s">
        <v>256</v>
      </c>
      <c r="D228" s="1" t="s">
        <v>182</v>
      </c>
      <c r="E228" s="1" t="str">
        <f>VLOOKUP(MasterDataSet_after_OutliersDEL[[#This Row],[CITY]],Region_Values,2,FALSE)</f>
        <v xml:space="preserve">San Fernando </v>
      </c>
      <c r="F228" s="1">
        <f>VLOOKUP(MasterDataSet_after_OutliersDEL[[#This Row],[Region]],Region_Dummy_Variables,2,FALSE)</f>
        <v>0</v>
      </c>
      <c r="G228" s="1">
        <f>VLOOKUP(MasterDataSet_after_OutliersDEL[[#This Row],[Region]],Region_Dummy_Variables,3,FALSE)</f>
        <v>1</v>
      </c>
      <c r="H228" s="1">
        <f>VLOOKUP(MasterDataSet_after_OutliersDEL[[#This Row],[Region]],Region_Dummy_Variables,4,FALSE)</f>
        <v>0</v>
      </c>
      <c r="I228" s="1">
        <f>VLOOKUP(MasterDataSet_after_OutliersDEL[[#This Row],[Region]],Region_Dummy_Variables,5,FALSE)</f>
        <v>0</v>
      </c>
      <c r="J228" s="1">
        <f>VLOOKUP(MasterDataSet_after_OutliersDEL[[#This Row],[Region]],Region_Dummy_Variables,6,FALSE)</f>
        <v>0</v>
      </c>
      <c r="K228" s="7" t="s">
        <v>19</v>
      </c>
      <c r="L228">
        <v>91207</v>
      </c>
      <c r="M228">
        <v>599000</v>
      </c>
      <c r="N228">
        <v>2</v>
      </c>
      <c r="O228">
        <v>2.5</v>
      </c>
      <c r="P228">
        <v>1176</v>
      </c>
      <c r="Q228">
        <v>7746</v>
      </c>
      <c r="R228">
        <v>1989</v>
      </c>
      <c r="S228">
        <f>2021-MasterDataSet_after_OutliersDEL[[#This Row],[YEAR BUILT]]</f>
        <v>32</v>
      </c>
      <c r="T228">
        <v>26</v>
      </c>
      <c r="U228">
        <v>509.35374149659862</v>
      </c>
      <c r="V228">
        <v>370</v>
      </c>
      <c r="W228">
        <v>34.162842699999999</v>
      </c>
      <c r="X228">
        <v>-118.25307340000001</v>
      </c>
      <c r="Y228">
        <v>17.345511011115757</v>
      </c>
    </row>
    <row r="229" spans="1:25" x14ac:dyDescent="0.3">
      <c r="A229" s="1" t="s">
        <v>20</v>
      </c>
      <c r="B229" s="1">
        <v>1</v>
      </c>
      <c r="C229" s="1" t="s">
        <v>257</v>
      </c>
      <c r="D229" s="1" t="s">
        <v>182</v>
      </c>
      <c r="E229" s="1" t="str">
        <f>VLOOKUP(MasterDataSet_after_OutliersDEL[[#This Row],[CITY]],Region_Values,2,FALSE)</f>
        <v xml:space="preserve">San Fernando </v>
      </c>
      <c r="F229" s="1">
        <f>VLOOKUP(MasterDataSet_after_OutliersDEL[[#This Row],[Region]],Region_Dummy_Variables,2,FALSE)</f>
        <v>0</v>
      </c>
      <c r="G229" s="1">
        <f>VLOOKUP(MasterDataSet_after_OutliersDEL[[#This Row],[Region]],Region_Dummy_Variables,3,FALSE)</f>
        <v>1</v>
      </c>
      <c r="H229" s="1">
        <f>VLOOKUP(MasterDataSet_after_OutliersDEL[[#This Row],[Region]],Region_Dummy_Variables,4,FALSE)</f>
        <v>0</v>
      </c>
      <c r="I229" s="1">
        <f>VLOOKUP(MasterDataSet_after_OutliersDEL[[#This Row],[Region]],Region_Dummy_Variables,5,FALSE)</f>
        <v>0</v>
      </c>
      <c r="J229" s="1">
        <f>VLOOKUP(MasterDataSet_after_OutliersDEL[[#This Row],[Region]],Region_Dummy_Variables,6,FALSE)</f>
        <v>0</v>
      </c>
      <c r="K229" s="7" t="s">
        <v>19</v>
      </c>
      <c r="L229">
        <v>91208</v>
      </c>
      <c r="M229">
        <v>1625000</v>
      </c>
      <c r="N229">
        <v>3</v>
      </c>
      <c r="O229">
        <v>2</v>
      </c>
      <c r="P229">
        <v>2277</v>
      </c>
      <c r="Q229">
        <v>18212</v>
      </c>
      <c r="R229">
        <v>1928</v>
      </c>
      <c r="S229">
        <f>2021-MasterDataSet_after_OutliersDEL[[#This Row],[YEAR BUILT]]</f>
        <v>93</v>
      </c>
      <c r="T229">
        <v>14</v>
      </c>
      <c r="U229">
        <v>713.65832235397454</v>
      </c>
      <c r="W229">
        <v>34.180418400000001</v>
      </c>
      <c r="X229">
        <v>-118.23879700000001</v>
      </c>
      <c r="Y229">
        <v>18.760074781968182</v>
      </c>
    </row>
    <row r="230" spans="1:25" x14ac:dyDescent="0.3">
      <c r="A230" s="1" t="s">
        <v>20</v>
      </c>
      <c r="B230" s="1">
        <v>1</v>
      </c>
      <c r="C230" s="1" t="s">
        <v>258</v>
      </c>
      <c r="D230" s="1" t="s">
        <v>182</v>
      </c>
      <c r="E230" s="1" t="str">
        <f>VLOOKUP(MasterDataSet_after_OutliersDEL[[#This Row],[CITY]],Region_Values,2,FALSE)</f>
        <v xml:space="preserve">San Fernando </v>
      </c>
      <c r="F230" s="1">
        <f>VLOOKUP(MasterDataSet_after_OutliersDEL[[#This Row],[Region]],Region_Dummy_Variables,2,FALSE)</f>
        <v>0</v>
      </c>
      <c r="G230" s="1">
        <f>VLOOKUP(MasterDataSet_after_OutliersDEL[[#This Row],[Region]],Region_Dummy_Variables,3,FALSE)</f>
        <v>1</v>
      </c>
      <c r="H230" s="1">
        <f>VLOOKUP(MasterDataSet_after_OutliersDEL[[#This Row],[Region]],Region_Dummy_Variables,4,FALSE)</f>
        <v>0</v>
      </c>
      <c r="I230" s="1">
        <f>VLOOKUP(MasterDataSet_after_OutliersDEL[[#This Row],[Region]],Region_Dummy_Variables,5,FALSE)</f>
        <v>0</v>
      </c>
      <c r="J230" s="1">
        <f>VLOOKUP(MasterDataSet_after_OutliersDEL[[#This Row],[Region]],Region_Dummy_Variables,6,FALSE)</f>
        <v>0</v>
      </c>
      <c r="K230" s="7" t="s">
        <v>19</v>
      </c>
      <c r="L230">
        <v>91208</v>
      </c>
      <c r="M230">
        <v>1299000</v>
      </c>
      <c r="N230">
        <v>3</v>
      </c>
      <c r="O230">
        <v>2.5</v>
      </c>
      <c r="P230">
        <v>2013</v>
      </c>
      <c r="Q230">
        <v>6743</v>
      </c>
      <c r="R230">
        <v>1963</v>
      </c>
      <c r="S230">
        <f>2021-MasterDataSet_after_OutliersDEL[[#This Row],[YEAR BUILT]]</f>
        <v>58</v>
      </c>
      <c r="T230">
        <v>23</v>
      </c>
      <c r="U230">
        <v>645.30551415797322</v>
      </c>
      <c r="W230">
        <v>34.204336300000001</v>
      </c>
      <c r="X230">
        <v>-118.2366498</v>
      </c>
      <c r="Y230">
        <v>19.98736708004159</v>
      </c>
    </row>
    <row r="231" spans="1:25" x14ac:dyDescent="0.3">
      <c r="A231" s="1" t="s">
        <v>20</v>
      </c>
      <c r="B231" s="1">
        <v>1</v>
      </c>
      <c r="C231" s="1" t="s">
        <v>259</v>
      </c>
      <c r="D231" s="1" t="s">
        <v>182</v>
      </c>
      <c r="E231" s="1" t="str">
        <f>VLOOKUP(MasterDataSet_after_OutliersDEL[[#This Row],[CITY]],Region_Values,2,FALSE)</f>
        <v xml:space="preserve">San Fernando </v>
      </c>
      <c r="F231" s="1">
        <f>VLOOKUP(MasterDataSet_after_OutliersDEL[[#This Row],[Region]],Region_Dummy_Variables,2,FALSE)</f>
        <v>0</v>
      </c>
      <c r="G231" s="1">
        <f>VLOOKUP(MasterDataSet_after_OutliersDEL[[#This Row],[Region]],Region_Dummy_Variables,3,FALSE)</f>
        <v>1</v>
      </c>
      <c r="H231" s="1">
        <f>VLOOKUP(MasterDataSet_after_OutliersDEL[[#This Row],[Region]],Region_Dummy_Variables,4,FALSE)</f>
        <v>0</v>
      </c>
      <c r="I231" s="1">
        <f>VLOOKUP(MasterDataSet_after_OutliersDEL[[#This Row],[Region]],Region_Dummy_Variables,5,FALSE)</f>
        <v>0</v>
      </c>
      <c r="J231" s="1">
        <f>VLOOKUP(MasterDataSet_after_OutliersDEL[[#This Row],[Region]],Region_Dummy_Variables,6,FALSE)</f>
        <v>0</v>
      </c>
      <c r="K231" s="7" t="s">
        <v>19</v>
      </c>
      <c r="L231">
        <v>91208</v>
      </c>
      <c r="M231">
        <v>1395000</v>
      </c>
      <c r="N231">
        <v>3</v>
      </c>
      <c r="O231">
        <v>3</v>
      </c>
      <c r="P231">
        <v>1658</v>
      </c>
      <c r="Q231">
        <v>8180</v>
      </c>
      <c r="R231">
        <v>1954</v>
      </c>
      <c r="S231">
        <f>2021-MasterDataSet_after_OutliersDEL[[#This Row],[YEAR BUILT]]</f>
        <v>67</v>
      </c>
      <c r="T231">
        <v>25</v>
      </c>
      <c r="U231">
        <v>841.37515078407716</v>
      </c>
      <c r="W231">
        <v>34.181085799999998</v>
      </c>
      <c r="X231">
        <v>-118.224588</v>
      </c>
      <c r="Y231">
        <v>19.402445883674968</v>
      </c>
    </row>
    <row r="232" spans="1:25" x14ac:dyDescent="0.3">
      <c r="A232" s="1" t="s">
        <v>20</v>
      </c>
      <c r="B232" s="1">
        <v>1</v>
      </c>
      <c r="C232" s="1" t="s">
        <v>260</v>
      </c>
      <c r="D232" s="1" t="s">
        <v>182</v>
      </c>
      <c r="E232" s="1" t="str">
        <f>VLOOKUP(MasterDataSet_after_OutliersDEL[[#This Row],[CITY]],Region_Values,2,FALSE)</f>
        <v xml:space="preserve">San Fernando </v>
      </c>
      <c r="F232" s="1">
        <f>VLOOKUP(MasterDataSet_after_OutliersDEL[[#This Row],[Region]],Region_Dummy_Variables,2,FALSE)</f>
        <v>0</v>
      </c>
      <c r="G232" s="1">
        <f>VLOOKUP(MasterDataSet_after_OutliersDEL[[#This Row],[Region]],Region_Dummy_Variables,3,FALSE)</f>
        <v>1</v>
      </c>
      <c r="H232" s="1">
        <f>VLOOKUP(MasterDataSet_after_OutliersDEL[[#This Row],[Region]],Region_Dummy_Variables,4,FALSE)</f>
        <v>0</v>
      </c>
      <c r="I232" s="1">
        <f>VLOOKUP(MasterDataSet_after_OutliersDEL[[#This Row],[Region]],Region_Dummy_Variables,5,FALSE)</f>
        <v>0</v>
      </c>
      <c r="J232" s="1">
        <f>VLOOKUP(MasterDataSet_after_OutliersDEL[[#This Row],[Region]],Region_Dummy_Variables,6,FALSE)</f>
        <v>0</v>
      </c>
      <c r="K232" s="7" t="s">
        <v>19</v>
      </c>
      <c r="L232">
        <v>91208</v>
      </c>
      <c r="M232">
        <v>1195000</v>
      </c>
      <c r="N232">
        <v>2</v>
      </c>
      <c r="O232">
        <v>2</v>
      </c>
      <c r="P232">
        <v>1128</v>
      </c>
      <c r="Q232">
        <v>15599</v>
      </c>
      <c r="R232">
        <v>1912</v>
      </c>
      <c r="S232">
        <f>2021-MasterDataSet_after_OutliersDEL[[#This Row],[YEAR BUILT]]</f>
        <v>109</v>
      </c>
      <c r="T232">
        <v>10</v>
      </c>
      <c r="U232">
        <v>1059.3971631205675</v>
      </c>
      <c r="W232">
        <v>34.171679699999999</v>
      </c>
      <c r="X232">
        <v>-118.2252733</v>
      </c>
      <c r="Y232">
        <v>18.957582468799977</v>
      </c>
    </row>
    <row r="233" spans="1:25" x14ac:dyDescent="0.3">
      <c r="A233" s="1" t="s">
        <v>20</v>
      </c>
      <c r="B233" s="1">
        <v>1</v>
      </c>
      <c r="C233" s="1" t="s">
        <v>261</v>
      </c>
      <c r="D233" s="1" t="s">
        <v>182</v>
      </c>
      <c r="E233" s="1" t="str">
        <f>VLOOKUP(MasterDataSet_after_OutliersDEL[[#This Row],[CITY]],Region_Values,2,FALSE)</f>
        <v xml:space="preserve">San Fernando </v>
      </c>
      <c r="F233" s="1">
        <f>VLOOKUP(MasterDataSet_after_OutliersDEL[[#This Row],[Region]],Region_Dummy_Variables,2,FALSE)</f>
        <v>0</v>
      </c>
      <c r="G233" s="1">
        <f>VLOOKUP(MasterDataSet_after_OutliersDEL[[#This Row],[Region]],Region_Dummy_Variables,3,FALSE)</f>
        <v>1</v>
      </c>
      <c r="H233" s="1">
        <f>VLOOKUP(MasterDataSet_after_OutliersDEL[[#This Row],[Region]],Region_Dummy_Variables,4,FALSE)</f>
        <v>0</v>
      </c>
      <c r="I233" s="1">
        <f>VLOOKUP(MasterDataSet_after_OutliersDEL[[#This Row],[Region]],Region_Dummy_Variables,5,FALSE)</f>
        <v>0</v>
      </c>
      <c r="J233" s="1">
        <f>VLOOKUP(MasterDataSet_after_OutliersDEL[[#This Row],[Region]],Region_Dummy_Variables,6,FALSE)</f>
        <v>0</v>
      </c>
      <c r="K233" s="7" t="s">
        <v>19</v>
      </c>
      <c r="L233">
        <v>91208</v>
      </c>
      <c r="M233">
        <v>1199000</v>
      </c>
      <c r="N233">
        <v>2</v>
      </c>
      <c r="O233">
        <v>2</v>
      </c>
      <c r="P233">
        <v>1460</v>
      </c>
      <c r="Q233">
        <v>5136</v>
      </c>
      <c r="R233">
        <v>1936</v>
      </c>
      <c r="S233">
        <f>2021-MasterDataSet_after_OutliersDEL[[#This Row],[YEAR BUILT]]</f>
        <v>85</v>
      </c>
      <c r="T233">
        <v>20</v>
      </c>
      <c r="U233">
        <v>821.23287671232879</v>
      </c>
      <c r="W233">
        <v>34.177019299999998</v>
      </c>
      <c r="X233">
        <v>-118.2242225</v>
      </c>
      <c r="Y233">
        <v>19.237778575579956</v>
      </c>
    </row>
    <row r="234" spans="1:25" x14ac:dyDescent="0.3">
      <c r="A234" s="1" t="s">
        <v>20</v>
      </c>
      <c r="B234" s="1">
        <v>1</v>
      </c>
      <c r="C234" s="1" t="s">
        <v>262</v>
      </c>
      <c r="D234" s="1" t="s">
        <v>182</v>
      </c>
      <c r="E234" s="1" t="str">
        <f>VLOOKUP(MasterDataSet_after_OutliersDEL[[#This Row],[CITY]],Region_Values,2,FALSE)</f>
        <v xml:space="preserve">San Fernando </v>
      </c>
      <c r="F234" s="1">
        <f>VLOOKUP(MasterDataSet_after_OutliersDEL[[#This Row],[Region]],Region_Dummy_Variables,2,FALSE)</f>
        <v>0</v>
      </c>
      <c r="G234" s="1">
        <f>VLOOKUP(MasterDataSet_after_OutliersDEL[[#This Row],[Region]],Region_Dummy_Variables,3,FALSE)</f>
        <v>1</v>
      </c>
      <c r="H234" s="1">
        <f>VLOOKUP(MasterDataSet_after_OutliersDEL[[#This Row],[Region]],Region_Dummy_Variables,4,FALSE)</f>
        <v>0</v>
      </c>
      <c r="I234" s="1">
        <f>VLOOKUP(MasterDataSet_after_OutliersDEL[[#This Row],[Region]],Region_Dummy_Variables,5,FALSE)</f>
        <v>0</v>
      </c>
      <c r="J234" s="1">
        <f>VLOOKUP(MasterDataSet_after_OutliersDEL[[#This Row],[Region]],Region_Dummy_Variables,6,FALSE)</f>
        <v>0</v>
      </c>
      <c r="K234" s="7" t="s">
        <v>19</v>
      </c>
      <c r="L234">
        <v>91208</v>
      </c>
      <c r="M234">
        <v>1949000</v>
      </c>
      <c r="N234">
        <v>3</v>
      </c>
      <c r="O234">
        <v>3.5</v>
      </c>
      <c r="P234">
        <v>2645</v>
      </c>
      <c r="Q234">
        <v>21949</v>
      </c>
      <c r="R234">
        <v>1977</v>
      </c>
      <c r="S234">
        <f>2021-MasterDataSet_after_OutliersDEL[[#This Row],[YEAR BUILT]]</f>
        <v>44</v>
      </c>
      <c r="T234">
        <v>42</v>
      </c>
      <c r="U234">
        <v>736.86200378071828</v>
      </c>
      <c r="W234">
        <v>34.182083599999999</v>
      </c>
      <c r="X234">
        <v>-118.24037319999999</v>
      </c>
      <c r="Y234">
        <v>18.770321261307249</v>
      </c>
    </row>
    <row r="235" spans="1:25" x14ac:dyDescent="0.3">
      <c r="A235" s="1" t="s">
        <v>20</v>
      </c>
      <c r="B235" s="1">
        <v>1</v>
      </c>
      <c r="C235" s="1" t="s">
        <v>263</v>
      </c>
      <c r="D235" s="1" t="s">
        <v>182</v>
      </c>
      <c r="E235" s="1" t="str">
        <f>VLOOKUP(MasterDataSet_after_OutliersDEL[[#This Row],[CITY]],Region_Values,2,FALSE)</f>
        <v xml:space="preserve">San Fernando </v>
      </c>
      <c r="F235" s="1">
        <f>VLOOKUP(MasterDataSet_after_OutliersDEL[[#This Row],[Region]],Region_Dummy_Variables,2,FALSE)</f>
        <v>0</v>
      </c>
      <c r="G235" s="1">
        <f>VLOOKUP(MasterDataSet_after_OutliersDEL[[#This Row],[Region]],Region_Dummy_Variables,3,FALSE)</f>
        <v>1</v>
      </c>
      <c r="H235" s="1">
        <f>VLOOKUP(MasterDataSet_after_OutliersDEL[[#This Row],[Region]],Region_Dummy_Variables,4,FALSE)</f>
        <v>0</v>
      </c>
      <c r="I235" s="1">
        <f>VLOOKUP(MasterDataSet_after_OutliersDEL[[#This Row],[Region]],Region_Dummy_Variables,5,FALSE)</f>
        <v>0</v>
      </c>
      <c r="J235" s="1">
        <f>VLOOKUP(MasterDataSet_after_OutliersDEL[[#This Row],[Region]],Region_Dummy_Variables,6,FALSE)</f>
        <v>0</v>
      </c>
      <c r="K235" s="7" t="s">
        <v>19</v>
      </c>
      <c r="L235">
        <v>91208</v>
      </c>
      <c r="M235">
        <v>2450000</v>
      </c>
      <c r="N235">
        <v>4</v>
      </c>
      <c r="O235">
        <v>4</v>
      </c>
      <c r="P235">
        <v>4212</v>
      </c>
      <c r="Q235">
        <v>8894</v>
      </c>
      <c r="R235">
        <v>1975</v>
      </c>
      <c r="S235">
        <f>2021-MasterDataSet_after_OutliersDEL[[#This Row],[YEAR BUILT]]</f>
        <v>46</v>
      </c>
      <c r="T235">
        <v>7</v>
      </c>
      <c r="U235">
        <v>581.67141500474838</v>
      </c>
      <c r="W235">
        <v>34.196224399999998</v>
      </c>
      <c r="X235">
        <v>-118.24048740000001</v>
      </c>
      <c r="Y235">
        <v>19.436771243332114</v>
      </c>
    </row>
    <row r="236" spans="1:25" x14ac:dyDescent="0.3">
      <c r="A236" s="1" t="s">
        <v>20</v>
      </c>
      <c r="B236" s="1">
        <v>1</v>
      </c>
      <c r="C236" s="1" t="s">
        <v>264</v>
      </c>
      <c r="D236" s="1" t="s">
        <v>182</v>
      </c>
      <c r="E236" s="1" t="str">
        <f>VLOOKUP(MasterDataSet_after_OutliersDEL[[#This Row],[CITY]],Region_Values,2,FALSE)</f>
        <v xml:space="preserve">San Fernando </v>
      </c>
      <c r="F236" s="1">
        <f>VLOOKUP(MasterDataSet_after_OutliersDEL[[#This Row],[Region]],Region_Dummy_Variables,2,FALSE)</f>
        <v>0</v>
      </c>
      <c r="G236" s="1">
        <f>VLOOKUP(MasterDataSet_after_OutliersDEL[[#This Row],[Region]],Region_Dummy_Variables,3,FALSE)</f>
        <v>1</v>
      </c>
      <c r="H236" s="1">
        <f>VLOOKUP(MasterDataSet_after_OutliersDEL[[#This Row],[Region]],Region_Dummy_Variables,4,FALSE)</f>
        <v>0</v>
      </c>
      <c r="I236" s="1">
        <f>VLOOKUP(MasterDataSet_after_OutliersDEL[[#This Row],[Region]],Region_Dummy_Variables,5,FALSE)</f>
        <v>0</v>
      </c>
      <c r="J236" s="1">
        <f>VLOOKUP(MasterDataSet_after_OutliersDEL[[#This Row],[Region]],Region_Dummy_Variables,6,FALSE)</f>
        <v>0</v>
      </c>
      <c r="K236" s="7" t="s">
        <v>19</v>
      </c>
      <c r="L236">
        <v>91208</v>
      </c>
      <c r="M236">
        <v>2000000</v>
      </c>
      <c r="N236">
        <v>4</v>
      </c>
      <c r="O236">
        <v>3.5</v>
      </c>
      <c r="P236">
        <v>3439</v>
      </c>
      <c r="Q236">
        <v>21477</v>
      </c>
      <c r="R236">
        <v>1976</v>
      </c>
      <c r="S236">
        <f>2021-MasterDataSet_after_OutliersDEL[[#This Row],[YEAR BUILT]]</f>
        <v>45</v>
      </c>
      <c r="T236">
        <v>13</v>
      </c>
      <c r="U236">
        <v>581.5644082582146</v>
      </c>
      <c r="W236">
        <v>34.197582799999999</v>
      </c>
      <c r="X236">
        <v>-118.23888839999999</v>
      </c>
      <c r="Y236">
        <v>19.567738145178275</v>
      </c>
    </row>
    <row r="237" spans="1:25" x14ac:dyDescent="0.3">
      <c r="A237" s="1" t="s">
        <v>20</v>
      </c>
      <c r="B237" s="1">
        <v>1</v>
      </c>
      <c r="C237" s="1" t="s">
        <v>265</v>
      </c>
      <c r="D237" s="1" t="s">
        <v>182</v>
      </c>
      <c r="E237" s="1" t="str">
        <f>VLOOKUP(MasterDataSet_after_OutliersDEL[[#This Row],[CITY]],Region_Values,2,FALSE)</f>
        <v xml:space="preserve">San Fernando </v>
      </c>
      <c r="F237" s="1">
        <f>VLOOKUP(MasterDataSet_after_OutliersDEL[[#This Row],[Region]],Region_Dummy_Variables,2,FALSE)</f>
        <v>0</v>
      </c>
      <c r="G237" s="1">
        <f>VLOOKUP(MasterDataSet_after_OutliersDEL[[#This Row],[Region]],Region_Dummy_Variables,3,FALSE)</f>
        <v>1</v>
      </c>
      <c r="H237" s="1">
        <f>VLOOKUP(MasterDataSet_after_OutliersDEL[[#This Row],[Region]],Region_Dummy_Variables,4,FALSE)</f>
        <v>0</v>
      </c>
      <c r="I237" s="1">
        <f>VLOOKUP(MasterDataSet_after_OutliersDEL[[#This Row],[Region]],Region_Dummy_Variables,5,FALSE)</f>
        <v>0</v>
      </c>
      <c r="J237" s="1">
        <f>VLOOKUP(MasterDataSet_after_OutliersDEL[[#This Row],[Region]],Region_Dummy_Variables,6,FALSE)</f>
        <v>0</v>
      </c>
      <c r="K237" s="7" t="s">
        <v>19</v>
      </c>
      <c r="L237">
        <v>91208</v>
      </c>
      <c r="M237">
        <v>2688000</v>
      </c>
      <c r="N237">
        <v>5</v>
      </c>
      <c r="O237">
        <v>6</v>
      </c>
      <c r="P237">
        <v>6700</v>
      </c>
      <c r="Q237">
        <v>7810</v>
      </c>
      <c r="R237">
        <v>1990</v>
      </c>
      <c r="S237">
        <f>2021-MasterDataSet_after_OutliersDEL[[#This Row],[YEAR BUILT]]</f>
        <v>31</v>
      </c>
      <c r="T237">
        <v>217</v>
      </c>
      <c r="U237">
        <v>401.19402985074629</v>
      </c>
      <c r="W237">
        <v>34.198388899999998</v>
      </c>
      <c r="X237">
        <v>-118.24318289999999</v>
      </c>
      <c r="Y237">
        <v>19.432724100065986</v>
      </c>
    </row>
    <row r="238" spans="1:25" x14ac:dyDescent="0.3">
      <c r="A238" s="1" t="s">
        <v>20</v>
      </c>
      <c r="B238" s="1">
        <v>1</v>
      </c>
      <c r="C238" s="1" t="s">
        <v>266</v>
      </c>
      <c r="D238" s="1" t="s">
        <v>182</v>
      </c>
      <c r="E238" s="1" t="str">
        <f>VLOOKUP(MasterDataSet_after_OutliersDEL[[#This Row],[CITY]],Region_Values,2,FALSE)</f>
        <v xml:space="preserve">San Fernando </v>
      </c>
      <c r="F238" s="1">
        <f>VLOOKUP(MasterDataSet_after_OutliersDEL[[#This Row],[Region]],Region_Dummy_Variables,2,FALSE)</f>
        <v>0</v>
      </c>
      <c r="G238" s="1">
        <f>VLOOKUP(MasterDataSet_after_OutliersDEL[[#This Row],[Region]],Region_Dummy_Variables,3,FALSE)</f>
        <v>1</v>
      </c>
      <c r="H238" s="1">
        <f>VLOOKUP(MasterDataSet_after_OutliersDEL[[#This Row],[Region]],Region_Dummy_Variables,4,FALSE)</f>
        <v>0</v>
      </c>
      <c r="I238" s="1">
        <f>VLOOKUP(MasterDataSet_after_OutliersDEL[[#This Row],[Region]],Region_Dummy_Variables,5,FALSE)</f>
        <v>0</v>
      </c>
      <c r="J238" s="1">
        <f>VLOOKUP(MasterDataSet_after_OutliersDEL[[#This Row],[Region]],Region_Dummy_Variables,6,FALSE)</f>
        <v>0</v>
      </c>
      <c r="K238" s="7" t="s">
        <v>19</v>
      </c>
      <c r="L238">
        <v>91208</v>
      </c>
      <c r="M238">
        <v>1385000</v>
      </c>
      <c r="N238">
        <v>2</v>
      </c>
      <c r="O238">
        <v>2</v>
      </c>
      <c r="P238">
        <v>1918</v>
      </c>
      <c r="Q238">
        <v>14877</v>
      </c>
      <c r="R238">
        <v>1951</v>
      </c>
      <c r="S238">
        <f>2021-MasterDataSet_after_OutliersDEL[[#This Row],[YEAR BUILT]]</f>
        <v>70</v>
      </c>
      <c r="T238">
        <v>10</v>
      </c>
      <c r="U238">
        <v>722.10636079249218</v>
      </c>
      <c r="W238">
        <v>34.217376700000003</v>
      </c>
      <c r="X238">
        <v>-118.2506751</v>
      </c>
      <c r="Y238">
        <v>20.097218912156276</v>
      </c>
    </row>
    <row r="239" spans="1:25" x14ac:dyDescent="0.3">
      <c r="A239" s="1" t="s">
        <v>20</v>
      </c>
      <c r="B239" s="1">
        <v>1</v>
      </c>
      <c r="C239" s="1" t="s">
        <v>267</v>
      </c>
      <c r="D239" s="1" t="s">
        <v>182</v>
      </c>
      <c r="E239" s="1" t="str">
        <f>VLOOKUP(MasterDataSet_after_OutliersDEL[[#This Row],[CITY]],Region_Values,2,FALSE)</f>
        <v xml:space="preserve">San Fernando </v>
      </c>
      <c r="F239" s="1">
        <f>VLOOKUP(MasterDataSet_after_OutliersDEL[[#This Row],[Region]],Region_Dummy_Variables,2,FALSE)</f>
        <v>0</v>
      </c>
      <c r="G239" s="1">
        <f>VLOOKUP(MasterDataSet_after_OutliersDEL[[#This Row],[Region]],Region_Dummy_Variables,3,FALSE)</f>
        <v>1</v>
      </c>
      <c r="H239" s="1">
        <f>VLOOKUP(MasterDataSet_after_OutliersDEL[[#This Row],[Region]],Region_Dummy_Variables,4,FALSE)</f>
        <v>0</v>
      </c>
      <c r="I239" s="1">
        <f>VLOOKUP(MasterDataSet_after_OutliersDEL[[#This Row],[Region]],Region_Dummy_Variables,5,FALSE)</f>
        <v>0</v>
      </c>
      <c r="J239" s="1">
        <f>VLOOKUP(MasterDataSet_after_OutliersDEL[[#This Row],[Region]],Region_Dummy_Variables,6,FALSE)</f>
        <v>0</v>
      </c>
      <c r="K239" s="7" t="s">
        <v>19</v>
      </c>
      <c r="L239">
        <v>91208</v>
      </c>
      <c r="M239">
        <v>1599000</v>
      </c>
      <c r="N239">
        <v>3</v>
      </c>
      <c r="O239">
        <v>2.5</v>
      </c>
      <c r="P239">
        <v>2268</v>
      </c>
      <c r="Q239">
        <v>6196</v>
      </c>
      <c r="R239">
        <v>1992</v>
      </c>
      <c r="S239">
        <f>2021-MasterDataSet_after_OutliersDEL[[#This Row],[YEAR BUILT]]</f>
        <v>29</v>
      </c>
      <c r="T239">
        <v>26</v>
      </c>
      <c r="U239">
        <v>705.02645502645498</v>
      </c>
      <c r="V239">
        <v>167</v>
      </c>
      <c r="W239">
        <v>34.164202099999997</v>
      </c>
      <c r="X239">
        <v>-118.21549539999999</v>
      </c>
      <c r="Y239">
        <v>19.082643370768714</v>
      </c>
    </row>
    <row r="240" spans="1:25" x14ac:dyDescent="0.3">
      <c r="A240" s="1" t="s">
        <v>16</v>
      </c>
      <c r="B240" s="1">
        <v>0</v>
      </c>
      <c r="C240" s="1" t="s">
        <v>268</v>
      </c>
      <c r="D240" s="1" t="s">
        <v>182</v>
      </c>
      <c r="E240" s="1" t="str">
        <f>VLOOKUP(MasterDataSet_after_OutliersDEL[[#This Row],[CITY]],Region_Values,2,FALSE)</f>
        <v xml:space="preserve">San Fernando </v>
      </c>
      <c r="F240" s="1">
        <f>VLOOKUP(MasterDataSet_after_OutliersDEL[[#This Row],[Region]],Region_Dummy_Variables,2,FALSE)</f>
        <v>0</v>
      </c>
      <c r="G240" s="1">
        <f>VLOOKUP(MasterDataSet_after_OutliersDEL[[#This Row],[Region]],Region_Dummy_Variables,3,FALSE)</f>
        <v>1</v>
      </c>
      <c r="H240" s="1">
        <f>VLOOKUP(MasterDataSet_after_OutliersDEL[[#This Row],[Region]],Region_Dummy_Variables,4,FALSE)</f>
        <v>0</v>
      </c>
      <c r="I240" s="1">
        <f>VLOOKUP(MasterDataSet_after_OutliersDEL[[#This Row],[Region]],Region_Dummy_Variables,5,FALSE)</f>
        <v>0</v>
      </c>
      <c r="J240" s="1">
        <f>VLOOKUP(MasterDataSet_after_OutliersDEL[[#This Row],[Region]],Region_Dummy_Variables,6,FALSE)</f>
        <v>0</v>
      </c>
      <c r="K240" s="7" t="s">
        <v>19</v>
      </c>
      <c r="L240">
        <v>91208</v>
      </c>
      <c r="M240">
        <v>999000</v>
      </c>
      <c r="N240">
        <v>3</v>
      </c>
      <c r="O240">
        <v>2.5</v>
      </c>
      <c r="P240">
        <v>2146</v>
      </c>
      <c r="Q240">
        <v>2443</v>
      </c>
      <c r="R240">
        <v>1990</v>
      </c>
      <c r="S240">
        <f>2021-MasterDataSet_after_OutliersDEL[[#This Row],[YEAR BUILT]]</f>
        <v>31</v>
      </c>
      <c r="T240">
        <v>8</v>
      </c>
      <c r="U240">
        <v>465.51724137931035</v>
      </c>
      <c r="V240">
        <v>557</v>
      </c>
      <c r="W240">
        <v>34.167055300000001</v>
      </c>
      <c r="X240">
        <v>-118.2149477</v>
      </c>
      <c r="Y240">
        <v>19.22599238413034</v>
      </c>
    </row>
    <row r="241" spans="1:25" x14ac:dyDescent="0.3">
      <c r="A241" s="1" t="s">
        <v>16</v>
      </c>
      <c r="B241" s="1">
        <v>0</v>
      </c>
      <c r="C241" s="1" t="s">
        <v>269</v>
      </c>
      <c r="D241" s="1" t="s">
        <v>182</v>
      </c>
      <c r="E241" s="1" t="str">
        <f>VLOOKUP(MasterDataSet_after_OutliersDEL[[#This Row],[CITY]],Region_Values,2,FALSE)</f>
        <v xml:space="preserve">San Fernando </v>
      </c>
      <c r="F241" s="1">
        <f>VLOOKUP(MasterDataSet_after_OutliersDEL[[#This Row],[Region]],Region_Dummy_Variables,2,FALSE)</f>
        <v>0</v>
      </c>
      <c r="G241" s="1">
        <f>VLOOKUP(MasterDataSet_after_OutliersDEL[[#This Row],[Region]],Region_Dummy_Variables,3,FALSE)</f>
        <v>1</v>
      </c>
      <c r="H241" s="1">
        <f>VLOOKUP(MasterDataSet_after_OutliersDEL[[#This Row],[Region]],Region_Dummy_Variables,4,FALSE)</f>
        <v>0</v>
      </c>
      <c r="I241" s="1">
        <f>VLOOKUP(MasterDataSet_after_OutliersDEL[[#This Row],[Region]],Region_Dummy_Variables,5,FALSE)</f>
        <v>0</v>
      </c>
      <c r="J241" s="1">
        <f>VLOOKUP(MasterDataSet_after_OutliersDEL[[#This Row],[Region]],Region_Dummy_Variables,6,FALSE)</f>
        <v>0</v>
      </c>
      <c r="K241" s="7" t="s">
        <v>19</v>
      </c>
      <c r="L241">
        <v>91208</v>
      </c>
      <c r="M241">
        <v>449000</v>
      </c>
      <c r="N241">
        <v>1</v>
      </c>
      <c r="O241">
        <v>1</v>
      </c>
      <c r="P241">
        <v>689</v>
      </c>
      <c r="Q241">
        <v>219128</v>
      </c>
      <c r="R241">
        <v>1969</v>
      </c>
      <c r="S241">
        <f>2021-MasterDataSet_after_OutliersDEL[[#This Row],[YEAR BUILT]]</f>
        <v>52</v>
      </c>
      <c r="T241">
        <v>14</v>
      </c>
      <c r="U241">
        <v>651.66908563134973</v>
      </c>
      <c r="V241">
        <v>435</v>
      </c>
      <c r="W241">
        <v>34.188904800000003</v>
      </c>
      <c r="X241">
        <v>-118.2207271</v>
      </c>
      <c r="Y241">
        <v>19.92225869549663</v>
      </c>
    </row>
    <row r="242" spans="1:25" x14ac:dyDescent="0.3">
      <c r="A242" s="1" t="s">
        <v>20</v>
      </c>
      <c r="B242" s="1">
        <v>1</v>
      </c>
      <c r="C242" s="1" t="s">
        <v>270</v>
      </c>
      <c r="D242" s="1" t="s">
        <v>182</v>
      </c>
      <c r="E242" s="1" t="str">
        <f>VLOOKUP(MasterDataSet_after_OutliersDEL[[#This Row],[CITY]],Region_Values,2,FALSE)</f>
        <v xml:space="preserve">San Fernando </v>
      </c>
      <c r="F242" s="1">
        <f>VLOOKUP(MasterDataSet_after_OutliersDEL[[#This Row],[Region]],Region_Dummy_Variables,2,FALSE)</f>
        <v>0</v>
      </c>
      <c r="G242" s="1">
        <f>VLOOKUP(MasterDataSet_after_OutliersDEL[[#This Row],[Region]],Region_Dummy_Variables,3,FALSE)</f>
        <v>1</v>
      </c>
      <c r="H242" s="1">
        <f>VLOOKUP(MasterDataSet_after_OutliersDEL[[#This Row],[Region]],Region_Dummy_Variables,4,FALSE)</f>
        <v>0</v>
      </c>
      <c r="I242" s="1">
        <f>VLOOKUP(MasterDataSet_after_OutliersDEL[[#This Row],[Region]],Region_Dummy_Variables,5,FALSE)</f>
        <v>0</v>
      </c>
      <c r="J242" s="1">
        <f>VLOOKUP(MasterDataSet_after_OutliersDEL[[#This Row],[Region]],Region_Dummy_Variables,6,FALSE)</f>
        <v>0</v>
      </c>
      <c r="K242" s="7" t="s">
        <v>19</v>
      </c>
      <c r="L242">
        <v>91214</v>
      </c>
      <c r="M242">
        <v>1080000</v>
      </c>
      <c r="N242">
        <v>3</v>
      </c>
      <c r="O242">
        <v>2</v>
      </c>
      <c r="P242">
        <v>1277</v>
      </c>
      <c r="Q242">
        <v>12161</v>
      </c>
      <c r="R242">
        <v>1954</v>
      </c>
      <c r="S242">
        <f>2021-MasterDataSet_after_OutliersDEL[[#This Row],[YEAR BUILT]]</f>
        <v>67</v>
      </c>
      <c r="T242">
        <v>1</v>
      </c>
      <c r="U242">
        <v>845.7321848081441</v>
      </c>
      <c r="W242">
        <v>34.229132999999997</v>
      </c>
      <c r="X242">
        <v>-118.2621412</v>
      </c>
      <c r="Y242">
        <v>20.299395175780138</v>
      </c>
    </row>
    <row r="243" spans="1:25" x14ac:dyDescent="0.3">
      <c r="A243" s="1" t="s">
        <v>16</v>
      </c>
      <c r="B243" s="1">
        <v>0</v>
      </c>
      <c r="C243" s="1" t="s">
        <v>271</v>
      </c>
      <c r="D243" s="1" t="s">
        <v>182</v>
      </c>
      <c r="E243" s="1" t="str">
        <f>VLOOKUP(MasterDataSet_after_OutliersDEL[[#This Row],[CITY]],Region_Values,2,FALSE)</f>
        <v xml:space="preserve">San Fernando </v>
      </c>
      <c r="F243" s="1">
        <f>VLOOKUP(MasterDataSet_after_OutliersDEL[[#This Row],[Region]],Region_Dummy_Variables,2,FALSE)</f>
        <v>0</v>
      </c>
      <c r="G243" s="1">
        <f>VLOOKUP(MasterDataSet_after_OutliersDEL[[#This Row],[Region]],Region_Dummy_Variables,3,FALSE)</f>
        <v>1</v>
      </c>
      <c r="H243" s="1">
        <f>VLOOKUP(MasterDataSet_after_OutliersDEL[[#This Row],[Region]],Region_Dummy_Variables,4,FALSE)</f>
        <v>0</v>
      </c>
      <c r="I243" s="1">
        <f>VLOOKUP(MasterDataSet_after_OutliersDEL[[#This Row],[Region]],Region_Dummy_Variables,5,FALSE)</f>
        <v>0</v>
      </c>
      <c r="J243" s="1">
        <f>VLOOKUP(MasterDataSet_after_OutliersDEL[[#This Row],[Region]],Region_Dummy_Variables,6,FALSE)</f>
        <v>0</v>
      </c>
      <c r="K243" s="7" t="s">
        <v>19</v>
      </c>
      <c r="L243">
        <v>91214</v>
      </c>
      <c r="M243">
        <v>640000</v>
      </c>
      <c r="N243">
        <v>2</v>
      </c>
      <c r="O243">
        <v>3</v>
      </c>
      <c r="P243">
        <v>1288</v>
      </c>
      <c r="Q243">
        <v>18220</v>
      </c>
      <c r="R243">
        <v>1981</v>
      </c>
      <c r="S243">
        <f>2021-MasterDataSet_after_OutliersDEL[[#This Row],[YEAR BUILT]]</f>
        <v>40</v>
      </c>
      <c r="T243">
        <v>1</v>
      </c>
      <c r="U243">
        <v>496.89440993788821</v>
      </c>
      <c r="V243">
        <v>300</v>
      </c>
      <c r="W243">
        <v>34.216830700000003</v>
      </c>
      <c r="X243">
        <v>-118.2404646</v>
      </c>
      <c r="Y243">
        <v>20.460016200636705</v>
      </c>
    </row>
    <row r="244" spans="1:25" x14ac:dyDescent="0.3">
      <c r="A244" s="1" t="s">
        <v>16</v>
      </c>
      <c r="B244" s="1">
        <v>0</v>
      </c>
      <c r="C244" s="1" t="s">
        <v>272</v>
      </c>
      <c r="D244" s="1" t="s">
        <v>182</v>
      </c>
      <c r="E244" s="1" t="str">
        <f>VLOOKUP(MasterDataSet_after_OutliersDEL[[#This Row],[CITY]],Region_Values,2,FALSE)</f>
        <v xml:space="preserve">San Fernando </v>
      </c>
      <c r="F244" s="1">
        <f>VLOOKUP(MasterDataSet_after_OutliersDEL[[#This Row],[Region]],Region_Dummy_Variables,2,FALSE)</f>
        <v>0</v>
      </c>
      <c r="G244" s="1">
        <f>VLOOKUP(MasterDataSet_after_OutliersDEL[[#This Row],[Region]],Region_Dummy_Variables,3,FALSE)</f>
        <v>1</v>
      </c>
      <c r="H244" s="1">
        <f>VLOOKUP(MasterDataSet_after_OutliersDEL[[#This Row],[Region]],Region_Dummy_Variables,4,FALSE)</f>
        <v>0</v>
      </c>
      <c r="I244" s="1">
        <f>VLOOKUP(MasterDataSet_after_OutliersDEL[[#This Row],[Region]],Region_Dummy_Variables,5,FALSE)</f>
        <v>0</v>
      </c>
      <c r="J244" s="1">
        <f>VLOOKUP(MasterDataSet_after_OutliersDEL[[#This Row],[Region]],Region_Dummy_Variables,6,FALSE)</f>
        <v>0</v>
      </c>
      <c r="K244" s="7" t="s">
        <v>19</v>
      </c>
      <c r="L244">
        <v>91214</v>
      </c>
      <c r="M244">
        <v>724900</v>
      </c>
      <c r="N244">
        <v>3</v>
      </c>
      <c r="O244">
        <v>3</v>
      </c>
      <c r="P244">
        <v>1451</v>
      </c>
      <c r="Q244">
        <v>12072</v>
      </c>
      <c r="R244">
        <v>1982</v>
      </c>
      <c r="S244">
        <f>2021-MasterDataSet_after_OutliersDEL[[#This Row],[YEAR BUILT]]</f>
        <v>39</v>
      </c>
      <c r="T244">
        <v>18</v>
      </c>
      <c r="U244">
        <v>499.58649207443142</v>
      </c>
      <c r="V244">
        <v>450</v>
      </c>
      <c r="W244">
        <v>34.216591100000002</v>
      </c>
      <c r="X244">
        <v>-118.24174379999999</v>
      </c>
      <c r="Y244">
        <v>20.3983225134685</v>
      </c>
    </row>
    <row r="245" spans="1:25" x14ac:dyDescent="0.3">
      <c r="A245" s="1" t="s">
        <v>16</v>
      </c>
      <c r="B245" s="1">
        <v>0</v>
      </c>
      <c r="C245" s="1" t="s">
        <v>273</v>
      </c>
      <c r="D245" s="1" t="s">
        <v>182</v>
      </c>
      <c r="E245" s="1" t="str">
        <f>VLOOKUP(MasterDataSet_after_OutliersDEL[[#This Row],[CITY]],Region_Values,2,FALSE)</f>
        <v xml:space="preserve">San Fernando </v>
      </c>
      <c r="F245" s="1">
        <f>VLOOKUP(MasterDataSet_after_OutliersDEL[[#This Row],[Region]],Region_Dummy_Variables,2,FALSE)</f>
        <v>0</v>
      </c>
      <c r="G245" s="1">
        <f>VLOOKUP(MasterDataSet_after_OutliersDEL[[#This Row],[Region]],Region_Dummy_Variables,3,FALSE)</f>
        <v>1</v>
      </c>
      <c r="H245" s="1">
        <f>VLOOKUP(MasterDataSet_after_OutliersDEL[[#This Row],[Region]],Region_Dummy_Variables,4,FALSE)</f>
        <v>0</v>
      </c>
      <c r="I245" s="1">
        <f>VLOOKUP(MasterDataSet_after_OutliersDEL[[#This Row],[Region]],Region_Dummy_Variables,5,FALSE)</f>
        <v>0</v>
      </c>
      <c r="J245" s="1">
        <f>VLOOKUP(MasterDataSet_after_OutliersDEL[[#This Row],[Region]],Region_Dummy_Variables,6,FALSE)</f>
        <v>0</v>
      </c>
      <c r="K245" s="7" t="s">
        <v>19</v>
      </c>
      <c r="L245">
        <v>91214</v>
      </c>
      <c r="M245">
        <v>599000</v>
      </c>
      <c r="N245">
        <v>2</v>
      </c>
      <c r="O245">
        <v>2</v>
      </c>
      <c r="P245">
        <v>1020</v>
      </c>
      <c r="Q245">
        <v>65053</v>
      </c>
      <c r="R245">
        <v>1988</v>
      </c>
      <c r="S245">
        <f>2021-MasterDataSet_after_OutliersDEL[[#This Row],[YEAR BUILT]]</f>
        <v>33</v>
      </c>
      <c r="T245">
        <v>20</v>
      </c>
      <c r="U245">
        <v>587.25490196078431</v>
      </c>
      <c r="V245">
        <v>369</v>
      </c>
      <c r="W245">
        <v>34.217849800000003</v>
      </c>
      <c r="X245">
        <v>-118.24222349999999</v>
      </c>
      <c r="Y245">
        <v>20.443964218542551</v>
      </c>
    </row>
    <row r="246" spans="1:25" x14ac:dyDescent="0.3">
      <c r="A246" s="1" t="s">
        <v>16</v>
      </c>
      <c r="B246" s="1">
        <v>0</v>
      </c>
      <c r="C246" s="1" t="s">
        <v>274</v>
      </c>
      <c r="D246" s="1" t="s">
        <v>182</v>
      </c>
      <c r="E246" s="1" t="str">
        <f>VLOOKUP(MasterDataSet_after_OutliersDEL[[#This Row],[CITY]],Region_Values,2,FALSE)</f>
        <v xml:space="preserve">San Fernando </v>
      </c>
      <c r="F246" s="1">
        <f>VLOOKUP(MasterDataSet_after_OutliersDEL[[#This Row],[Region]],Region_Dummy_Variables,2,FALSE)</f>
        <v>0</v>
      </c>
      <c r="G246" s="1">
        <f>VLOOKUP(MasterDataSet_after_OutliersDEL[[#This Row],[Region]],Region_Dummy_Variables,3,FALSE)</f>
        <v>1</v>
      </c>
      <c r="H246" s="1">
        <f>VLOOKUP(MasterDataSet_after_OutliersDEL[[#This Row],[Region]],Region_Dummy_Variables,4,FALSE)</f>
        <v>0</v>
      </c>
      <c r="I246" s="1">
        <f>VLOOKUP(MasterDataSet_after_OutliersDEL[[#This Row],[Region]],Region_Dummy_Variables,5,FALSE)</f>
        <v>0</v>
      </c>
      <c r="J246" s="1">
        <f>VLOOKUP(MasterDataSet_after_OutliersDEL[[#This Row],[Region]],Region_Dummy_Variables,6,FALSE)</f>
        <v>0</v>
      </c>
      <c r="K246" s="7" t="s">
        <v>19</v>
      </c>
      <c r="L246">
        <v>91214</v>
      </c>
      <c r="M246">
        <v>429000</v>
      </c>
      <c r="N246">
        <v>1</v>
      </c>
      <c r="O246">
        <v>1</v>
      </c>
      <c r="P246">
        <v>630</v>
      </c>
      <c r="Q246">
        <v>12072</v>
      </c>
      <c r="R246">
        <v>1977</v>
      </c>
      <c r="S246">
        <f>2021-MasterDataSet_after_OutliersDEL[[#This Row],[YEAR BUILT]]</f>
        <v>44</v>
      </c>
      <c r="T246">
        <v>158</v>
      </c>
      <c r="U246">
        <v>680.95238095238096</v>
      </c>
      <c r="V246">
        <v>292</v>
      </c>
      <c r="W246">
        <v>34.225059999999999</v>
      </c>
      <c r="X246">
        <v>-118.24948000000001</v>
      </c>
      <c r="Y246">
        <v>20.542772680910584</v>
      </c>
    </row>
    <row r="247" spans="1:25" x14ac:dyDescent="0.3">
      <c r="A247" s="1" t="s">
        <v>16</v>
      </c>
      <c r="B247" s="1">
        <v>0</v>
      </c>
      <c r="C247" s="1" t="s">
        <v>275</v>
      </c>
      <c r="D247" s="1" t="s">
        <v>276</v>
      </c>
      <c r="E247" s="1" t="str">
        <f>VLOOKUP(MasterDataSet_after_OutliersDEL[[#This Row],[CITY]],Region_Values,2,FALSE)</f>
        <v>South bay</v>
      </c>
      <c r="F247" s="1">
        <f>VLOOKUP(MasterDataSet_after_OutliersDEL[[#This Row],[Region]],Region_Dummy_Variables,2,FALSE)</f>
        <v>0</v>
      </c>
      <c r="G247" s="1">
        <f>VLOOKUP(MasterDataSet_after_OutliersDEL[[#This Row],[Region]],Region_Dummy_Variables,3,FALSE)</f>
        <v>0</v>
      </c>
      <c r="H247" s="1">
        <f>VLOOKUP(MasterDataSet_after_OutliersDEL[[#This Row],[Region]],Region_Dummy_Variables,4,FALSE)</f>
        <v>0</v>
      </c>
      <c r="I247" s="1">
        <f>VLOOKUP(MasterDataSet_after_OutliersDEL[[#This Row],[Region]],Region_Dummy_Variables,5,FALSE)</f>
        <v>1</v>
      </c>
      <c r="J247" s="1">
        <f>VLOOKUP(MasterDataSet_after_OutliersDEL[[#This Row],[Region]],Region_Dummy_Variables,6,FALSE)</f>
        <v>0</v>
      </c>
      <c r="K247" s="7" t="s">
        <v>19</v>
      </c>
      <c r="L247">
        <v>90710</v>
      </c>
      <c r="M247">
        <v>545000</v>
      </c>
      <c r="N247">
        <v>2</v>
      </c>
      <c r="O247">
        <v>1.5</v>
      </c>
      <c r="P247">
        <v>1075</v>
      </c>
      <c r="Q247">
        <v>147254</v>
      </c>
      <c r="R247">
        <v>1973</v>
      </c>
      <c r="S247">
        <f>2021-MasterDataSet_after_OutliersDEL[[#This Row],[YEAR BUILT]]</f>
        <v>48</v>
      </c>
      <c r="T247">
        <v>24</v>
      </c>
      <c r="U247">
        <v>506.97674418604652</v>
      </c>
      <c r="V247">
        <v>325</v>
      </c>
      <c r="W247">
        <v>33.811095000000002</v>
      </c>
      <c r="X247">
        <v>-118.308088</v>
      </c>
      <c r="Y247">
        <v>4.1722308647022031</v>
      </c>
    </row>
    <row r="248" spans="1:25" x14ac:dyDescent="0.3">
      <c r="A248" s="1" t="s">
        <v>16</v>
      </c>
      <c r="B248" s="1">
        <v>0</v>
      </c>
      <c r="C248" s="1" t="s">
        <v>277</v>
      </c>
      <c r="D248" s="1" t="s">
        <v>276</v>
      </c>
      <c r="E248" s="1" t="str">
        <f>VLOOKUP(MasterDataSet_after_OutliersDEL[[#This Row],[CITY]],Region_Values,2,FALSE)</f>
        <v>South bay</v>
      </c>
      <c r="F248" s="1">
        <f>VLOOKUP(MasterDataSet_after_OutliersDEL[[#This Row],[Region]],Region_Dummy_Variables,2,FALSE)</f>
        <v>0</v>
      </c>
      <c r="G248" s="1">
        <f>VLOOKUP(MasterDataSet_after_OutliersDEL[[#This Row],[Region]],Region_Dummy_Variables,3,FALSE)</f>
        <v>0</v>
      </c>
      <c r="H248" s="1">
        <f>VLOOKUP(MasterDataSet_after_OutliersDEL[[#This Row],[Region]],Region_Dummy_Variables,4,FALSE)</f>
        <v>0</v>
      </c>
      <c r="I248" s="1">
        <f>VLOOKUP(MasterDataSet_after_OutliersDEL[[#This Row],[Region]],Region_Dummy_Variables,5,FALSE)</f>
        <v>1</v>
      </c>
      <c r="J248" s="1">
        <f>VLOOKUP(MasterDataSet_after_OutliersDEL[[#This Row],[Region]],Region_Dummy_Variables,6,FALSE)</f>
        <v>0</v>
      </c>
      <c r="K248" s="7" t="s">
        <v>19</v>
      </c>
      <c r="L248">
        <v>90710</v>
      </c>
      <c r="M248">
        <v>559800</v>
      </c>
      <c r="N248">
        <v>2</v>
      </c>
      <c r="O248">
        <v>1.5</v>
      </c>
      <c r="P248">
        <v>1075</v>
      </c>
      <c r="Q248">
        <v>12072</v>
      </c>
      <c r="R248">
        <v>1973</v>
      </c>
      <c r="S248">
        <f>2021-MasterDataSet_after_OutliersDEL[[#This Row],[YEAR BUILT]]</f>
        <v>48</v>
      </c>
      <c r="T248">
        <v>8</v>
      </c>
      <c r="U248">
        <v>520.74418604651157</v>
      </c>
      <c r="V248">
        <v>325</v>
      </c>
      <c r="W248">
        <v>33.811084899999997</v>
      </c>
      <c r="X248">
        <v>-118.3080854</v>
      </c>
      <c r="Y248">
        <v>4.1715367593421835</v>
      </c>
    </row>
    <row r="249" spans="1:25" x14ac:dyDescent="0.3">
      <c r="A249" s="1" t="s">
        <v>16</v>
      </c>
      <c r="B249" s="1">
        <v>0</v>
      </c>
      <c r="C249" s="1" t="s">
        <v>278</v>
      </c>
      <c r="D249" s="1" t="s">
        <v>279</v>
      </c>
      <c r="E249" s="1" t="str">
        <f>VLOOKUP(MasterDataSet_after_OutliersDEL[[#This Row],[CITY]],Region_Values,2,FALSE)</f>
        <v>South bay</v>
      </c>
      <c r="F249" s="1">
        <f>VLOOKUP(MasterDataSet_after_OutliersDEL[[#This Row],[Region]],Region_Dummy_Variables,2,FALSE)</f>
        <v>0</v>
      </c>
      <c r="G249" s="1">
        <f>VLOOKUP(MasterDataSet_after_OutliersDEL[[#This Row],[Region]],Region_Dummy_Variables,3,FALSE)</f>
        <v>0</v>
      </c>
      <c r="H249" s="1">
        <f>VLOOKUP(MasterDataSet_after_OutliersDEL[[#This Row],[Region]],Region_Dummy_Variables,4,FALSE)</f>
        <v>0</v>
      </c>
      <c r="I249" s="1">
        <f>VLOOKUP(MasterDataSet_after_OutliersDEL[[#This Row],[Region]],Region_Dummy_Variables,5,FALSE)</f>
        <v>1</v>
      </c>
      <c r="J249" s="1">
        <f>VLOOKUP(MasterDataSet_after_OutliersDEL[[#This Row],[Region]],Region_Dummy_Variables,6,FALSE)</f>
        <v>0</v>
      </c>
      <c r="K249" s="7" t="s">
        <v>19</v>
      </c>
      <c r="L249">
        <v>90301</v>
      </c>
      <c r="M249">
        <v>495000</v>
      </c>
      <c r="N249">
        <v>2</v>
      </c>
      <c r="O249">
        <v>2</v>
      </c>
      <c r="P249">
        <v>1011</v>
      </c>
      <c r="Q249">
        <v>7998</v>
      </c>
      <c r="R249">
        <v>1982</v>
      </c>
      <c r="S249">
        <f>2021-MasterDataSet_after_OutliersDEL[[#This Row],[YEAR BUILT]]</f>
        <v>39</v>
      </c>
      <c r="T249">
        <v>32</v>
      </c>
      <c r="U249">
        <v>489.61424332344211</v>
      </c>
      <c r="V249">
        <v>507.5</v>
      </c>
      <c r="W249">
        <v>33.957647100000003</v>
      </c>
      <c r="X249">
        <v>-118.35767730000001</v>
      </c>
      <c r="Y249">
        <v>5.020224544739059</v>
      </c>
    </row>
    <row r="250" spans="1:25" x14ac:dyDescent="0.3">
      <c r="A250" s="1" t="s">
        <v>16</v>
      </c>
      <c r="B250" s="1">
        <v>0</v>
      </c>
      <c r="C250" s="1" t="s">
        <v>280</v>
      </c>
      <c r="D250" s="1" t="s">
        <v>279</v>
      </c>
      <c r="E250" s="1" t="str">
        <f>VLOOKUP(MasterDataSet_after_OutliersDEL[[#This Row],[CITY]],Region_Values,2,FALSE)</f>
        <v>South bay</v>
      </c>
      <c r="F250" s="1">
        <f>VLOOKUP(MasterDataSet_after_OutliersDEL[[#This Row],[Region]],Region_Dummy_Variables,2,FALSE)</f>
        <v>0</v>
      </c>
      <c r="G250" s="1">
        <f>VLOOKUP(MasterDataSet_after_OutliersDEL[[#This Row],[Region]],Region_Dummy_Variables,3,FALSE)</f>
        <v>0</v>
      </c>
      <c r="H250" s="1">
        <f>VLOOKUP(MasterDataSet_after_OutliersDEL[[#This Row],[Region]],Region_Dummy_Variables,4,FALSE)</f>
        <v>0</v>
      </c>
      <c r="I250" s="1">
        <f>VLOOKUP(MasterDataSet_after_OutliersDEL[[#This Row],[Region]],Region_Dummy_Variables,5,FALSE)</f>
        <v>1</v>
      </c>
      <c r="J250" s="1">
        <f>VLOOKUP(MasterDataSet_after_OutliersDEL[[#This Row],[Region]],Region_Dummy_Variables,6,FALSE)</f>
        <v>0</v>
      </c>
      <c r="K250" s="7" t="s">
        <v>19</v>
      </c>
      <c r="L250">
        <v>90301</v>
      </c>
      <c r="M250">
        <v>699000</v>
      </c>
      <c r="N250">
        <v>3</v>
      </c>
      <c r="O250">
        <v>3</v>
      </c>
      <c r="P250">
        <v>1550</v>
      </c>
      <c r="Q250">
        <v>19960</v>
      </c>
      <c r="R250">
        <v>2007</v>
      </c>
      <c r="S250">
        <f>2021-MasterDataSet_after_OutliersDEL[[#This Row],[YEAR BUILT]]</f>
        <v>14</v>
      </c>
      <c r="T250">
        <v>17</v>
      </c>
      <c r="U250">
        <v>450.96774193548384</v>
      </c>
      <c r="V250">
        <v>400</v>
      </c>
      <c r="W250">
        <v>33.964615600000002</v>
      </c>
      <c r="X250">
        <v>-118.362471</v>
      </c>
      <c r="Y250">
        <v>4.8286768278228589</v>
      </c>
    </row>
    <row r="251" spans="1:25" x14ac:dyDescent="0.3">
      <c r="A251" s="1" t="s">
        <v>16</v>
      </c>
      <c r="B251" s="1">
        <v>0</v>
      </c>
      <c r="C251" s="1" t="s">
        <v>281</v>
      </c>
      <c r="D251" s="1" t="s">
        <v>279</v>
      </c>
      <c r="E251" s="1" t="str">
        <f>VLOOKUP(MasterDataSet_after_OutliersDEL[[#This Row],[CITY]],Region_Values,2,FALSE)</f>
        <v>South bay</v>
      </c>
      <c r="F251" s="1">
        <f>VLOOKUP(MasterDataSet_after_OutliersDEL[[#This Row],[Region]],Region_Dummy_Variables,2,FALSE)</f>
        <v>0</v>
      </c>
      <c r="G251" s="1">
        <f>VLOOKUP(MasterDataSet_after_OutliersDEL[[#This Row],[Region]],Region_Dummy_Variables,3,FALSE)</f>
        <v>0</v>
      </c>
      <c r="H251" s="1">
        <f>VLOOKUP(MasterDataSet_after_OutliersDEL[[#This Row],[Region]],Region_Dummy_Variables,4,FALSE)</f>
        <v>0</v>
      </c>
      <c r="I251" s="1">
        <f>VLOOKUP(MasterDataSet_after_OutliersDEL[[#This Row],[Region]],Region_Dummy_Variables,5,FALSE)</f>
        <v>1</v>
      </c>
      <c r="J251" s="1">
        <f>VLOOKUP(MasterDataSet_after_OutliersDEL[[#This Row],[Region]],Region_Dummy_Variables,6,FALSE)</f>
        <v>0</v>
      </c>
      <c r="K251" s="7" t="s">
        <v>19</v>
      </c>
      <c r="L251">
        <v>90301</v>
      </c>
      <c r="M251">
        <v>849000</v>
      </c>
      <c r="N251">
        <v>8</v>
      </c>
      <c r="O251">
        <v>2.5</v>
      </c>
      <c r="P251">
        <v>1265</v>
      </c>
      <c r="Q251">
        <v>4484</v>
      </c>
      <c r="R251">
        <v>1931</v>
      </c>
      <c r="S251">
        <f>2021-MasterDataSet_after_OutliersDEL[[#This Row],[YEAR BUILT]]</f>
        <v>90</v>
      </c>
      <c r="T251">
        <v>2</v>
      </c>
      <c r="U251">
        <v>671.1462450592885</v>
      </c>
      <c r="V251">
        <v>507.5</v>
      </c>
      <c r="W251">
        <v>33.947478400000001</v>
      </c>
      <c r="X251">
        <v>-118.3632357</v>
      </c>
      <c r="Y251">
        <v>4.5730741628140992</v>
      </c>
    </row>
    <row r="252" spans="1:25" x14ac:dyDescent="0.3">
      <c r="A252" s="1" t="s">
        <v>16</v>
      </c>
      <c r="B252" s="1">
        <v>0</v>
      </c>
      <c r="C252" s="1" t="s">
        <v>282</v>
      </c>
      <c r="D252" s="1" t="s">
        <v>279</v>
      </c>
      <c r="E252" s="1" t="str">
        <f>VLOOKUP(MasterDataSet_after_OutliersDEL[[#This Row],[CITY]],Region_Values,2,FALSE)</f>
        <v>South bay</v>
      </c>
      <c r="F252" s="1">
        <f>VLOOKUP(MasterDataSet_after_OutliersDEL[[#This Row],[Region]],Region_Dummy_Variables,2,FALSE)</f>
        <v>0</v>
      </c>
      <c r="G252" s="1">
        <f>VLOOKUP(MasterDataSet_after_OutliersDEL[[#This Row],[Region]],Region_Dummy_Variables,3,FALSE)</f>
        <v>0</v>
      </c>
      <c r="H252" s="1">
        <f>VLOOKUP(MasterDataSet_after_OutliersDEL[[#This Row],[Region]],Region_Dummy_Variables,4,FALSE)</f>
        <v>0</v>
      </c>
      <c r="I252" s="1">
        <f>VLOOKUP(MasterDataSet_after_OutliersDEL[[#This Row],[Region]],Region_Dummy_Variables,5,FALSE)</f>
        <v>1</v>
      </c>
      <c r="J252" s="1">
        <f>VLOOKUP(MasterDataSet_after_OutliersDEL[[#This Row],[Region]],Region_Dummy_Variables,6,FALSE)</f>
        <v>0</v>
      </c>
      <c r="K252" s="7" t="s">
        <v>19</v>
      </c>
      <c r="L252">
        <v>90301</v>
      </c>
      <c r="M252">
        <v>850000</v>
      </c>
      <c r="N252">
        <v>2</v>
      </c>
      <c r="O252">
        <v>2</v>
      </c>
      <c r="P252">
        <v>1252</v>
      </c>
      <c r="Q252">
        <v>4388</v>
      </c>
      <c r="R252">
        <v>1949</v>
      </c>
      <c r="S252">
        <f>2021-MasterDataSet_after_OutliersDEL[[#This Row],[YEAR BUILT]]</f>
        <v>72</v>
      </c>
      <c r="T252">
        <v>30</v>
      </c>
      <c r="U252">
        <v>678.91373801916927</v>
      </c>
      <c r="V252">
        <v>507.5</v>
      </c>
      <c r="W252">
        <v>33.952898099999999</v>
      </c>
      <c r="X252">
        <v>-118.3665797</v>
      </c>
      <c r="Y252">
        <v>4.4841729133478783</v>
      </c>
    </row>
    <row r="253" spans="1:25" x14ac:dyDescent="0.3">
      <c r="A253" s="1" t="s">
        <v>20</v>
      </c>
      <c r="B253" s="1">
        <v>1</v>
      </c>
      <c r="C253" s="1" t="s">
        <v>283</v>
      </c>
      <c r="D253" s="1" t="s">
        <v>279</v>
      </c>
      <c r="E253" s="1" t="str">
        <f>VLOOKUP(MasterDataSet_after_OutliersDEL[[#This Row],[CITY]],Region_Values,2,FALSE)</f>
        <v>South bay</v>
      </c>
      <c r="F253" s="1">
        <f>VLOOKUP(MasterDataSet_after_OutliersDEL[[#This Row],[Region]],Region_Dummy_Variables,2,FALSE)</f>
        <v>0</v>
      </c>
      <c r="G253" s="1">
        <f>VLOOKUP(MasterDataSet_after_OutliersDEL[[#This Row],[Region]],Region_Dummy_Variables,3,FALSE)</f>
        <v>0</v>
      </c>
      <c r="H253" s="1">
        <f>VLOOKUP(MasterDataSet_after_OutliersDEL[[#This Row],[Region]],Region_Dummy_Variables,4,FALSE)</f>
        <v>0</v>
      </c>
      <c r="I253" s="1">
        <f>VLOOKUP(MasterDataSet_after_OutliersDEL[[#This Row],[Region]],Region_Dummy_Variables,5,FALSE)</f>
        <v>1</v>
      </c>
      <c r="J253" s="1">
        <f>VLOOKUP(MasterDataSet_after_OutliersDEL[[#This Row],[Region]],Region_Dummy_Variables,6,FALSE)</f>
        <v>0</v>
      </c>
      <c r="K253" s="7" t="s">
        <v>19</v>
      </c>
      <c r="L253">
        <v>90302</v>
      </c>
      <c r="M253">
        <v>726000</v>
      </c>
      <c r="N253">
        <v>4</v>
      </c>
      <c r="O253">
        <v>3</v>
      </c>
      <c r="P253">
        <v>1470</v>
      </c>
      <c r="Q253">
        <v>4390</v>
      </c>
      <c r="R253">
        <v>1949</v>
      </c>
      <c r="S253">
        <f>2021-MasterDataSet_after_OutliersDEL[[#This Row],[YEAR BUILT]]</f>
        <v>72</v>
      </c>
      <c r="T253">
        <v>52</v>
      </c>
      <c r="U253">
        <v>493.87755102040819</v>
      </c>
      <c r="W253">
        <v>33.970620400000001</v>
      </c>
      <c r="X253">
        <v>-118.3621514</v>
      </c>
      <c r="Y253">
        <v>4.9529931015815603</v>
      </c>
    </row>
    <row r="254" spans="1:25" x14ac:dyDescent="0.3">
      <c r="A254" s="1" t="s">
        <v>20</v>
      </c>
      <c r="B254" s="1">
        <v>1</v>
      </c>
      <c r="C254" s="1" t="s">
        <v>284</v>
      </c>
      <c r="D254" s="1" t="s">
        <v>279</v>
      </c>
      <c r="E254" s="1" t="str">
        <f>VLOOKUP(MasterDataSet_after_OutliersDEL[[#This Row],[CITY]],Region_Values,2,FALSE)</f>
        <v>South bay</v>
      </c>
      <c r="F254" s="1">
        <f>VLOOKUP(MasterDataSet_after_OutliersDEL[[#This Row],[Region]],Region_Dummy_Variables,2,FALSE)</f>
        <v>0</v>
      </c>
      <c r="G254" s="1">
        <f>VLOOKUP(MasterDataSet_after_OutliersDEL[[#This Row],[Region]],Region_Dummy_Variables,3,FALSE)</f>
        <v>0</v>
      </c>
      <c r="H254" s="1">
        <f>VLOOKUP(MasterDataSet_after_OutliersDEL[[#This Row],[Region]],Region_Dummy_Variables,4,FALSE)</f>
        <v>0</v>
      </c>
      <c r="I254" s="1">
        <f>VLOOKUP(MasterDataSet_after_OutliersDEL[[#This Row],[Region]],Region_Dummy_Variables,5,FALSE)</f>
        <v>1</v>
      </c>
      <c r="J254" s="1">
        <f>VLOOKUP(MasterDataSet_after_OutliersDEL[[#This Row],[Region]],Region_Dummy_Variables,6,FALSE)</f>
        <v>0</v>
      </c>
      <c r="K254" s="7" t="s">
        <v>19</v>
      </c>
      <c r="L254">
        <v>90302</v>
      </c>
      <c r="M254">
        <v>899000</v>
      </c>
      <c r="N254">
        <v>3</v>
      </c>
      <c r="O254">
        <v>1</v>
      </c>
      <c r="P254">
        <v>1022</v>
      </c>
      <c r="Q254">
        <v>6994</v>
      </c>
      <c r="R254">
        <v>1944</v>
      </c>
      <c r="S254">
        <f>2021-MasterDataSet_after_OutliersDEL[[#This Row],[YEAR BUILT]]</f>
        <v>77</v>
      </c>
      <c r="T254">
        <v>3</v>
      </c>
      <c r="U254">
        <v>879.64774951076322</v>
      </c>
      <c r="W254">
        <v>33.9791946</v>
      </c>
      <c r="X254">
        <v>-118.3696384</v>
      </c>
      <c r="Y254">
        <v>4.7689381904285231</v>
      </c>
    </row>
    <row r="255" spans="1:25" x14ac:dyDescent="0.3">
      <c r="A255" s="1" t="s">
        <v>16</v>
      </c>
      <c r="B255" s="1">
        <v>0</v>
      </c>
      <c r="C255" s="1" t="s">
        <v>285</v>
      </c>
      <c r="D255" s="1" t="s">
        <v>279</v>
      </c>
      <c r="E255" s="1" t="str">
        <f>VLOOKUP(MasterDataSet_after_OutliersDEL[[#This Row],[CITY]],Region_Values,2,FALSE)</f>
        <v>South bay</v>
      </c>
      <c r="F255" s="1">
        <f>VLOOKUP(MasterDataSet_after_OutliersDEL[[#This Row],[Region]],Region_Dummy_Variables,2,FALSE)</f>
        <v>0</v>
      </c>
      <c r="G255" s="1">
        <f>VLOOKUP(MasterDataSet_after_OutliersDEL[[#This Row],[Region]],Region_Dummy_Variables,3,FALSE)</f>
        <v>0</v>
      </c>
      <c r="H255" s="1">
        <f>VLOOKUP(MasterDataSet_after_OutliersDEL[[#This Row],[Region]],Region_Dummy_Variables,4,FALSE)</f>
        <v>0</v>
      </c>
      <c r="I255" s="1">
        <f>VLOOKUP(MasterDataSet_after_OutliersDEL[[#This Row],[Region]],Region_Dummy_Variables,5,FALSE)</f>
        <v>1</v>
      </c>
      <c r="J255" s="1">
        <f>VLOOKUP(MasterDataSet_after_OutliersDEL[[#This Row],[Region]],Region_Dummy_Variables,6,FALSE)</f>
        <v>0</v>
      </c>
      <c r="K255" s="7" t="s">
        <v>19</v>
      </c>
      <c r="L255">
        <v>90302</v>
      </c>
      <c r="M255">
        <v>436000</v>
      </c>
      <c r="N255">
        <v>2</v>
      </c>
      <c r="O255">
        <v>2</v>
      </c>
      <c r="P255">
        <v>976</v>
      </c>
      <c r="Q255">
        <v>18729</v>
      </c>
      <c r="R255">
        <v>1961</v>
      </c>
      <c r="S255">
        <f>2021-MasterDataSet_after_OutliersDEL[[#This Row],[YEAR BUILT]]</f>
        <v>60</v>
      </c>
      <c r="T255">
        <v>5</v>
      </c>
      <c r="U255">
        <v>446.72131147540983</v>
      </c>
      <c r="V255">
        <v>270</v>
      </c>
      <c r="W255">
        <v>33.975440200000001</v>
      </c>
      <c r="X255">
        <v>-118.36837800000001</v>
      </c>
      <c r="Y255">
        <v>4.7296313317003813</v>
      </c>
    </row>
    <row r="256" spans="1:25" x14ac:dyDescent="0.3">
      <c r="A256" s="1" t="s">
        <v>16</v>
      </c>
      <c r="B256" s="1">
        <v>0</v>
      </c>
      <c r="C256" s="1" t="s">
        <v>286</v>
      </c>
      <c r="D256" s="1" t="s">
        <v>279</v>
      </c>
      <c r="E256" s="1" t="str">
        <f>VLOOKUP(MasterDataSet_after_OutliersDEL[[#This Row],[CITY]],Region_Values,2,FALSE)</f>
        <v>South bay</v>
      </c>
      <c r="F256" s="1">
        <f>VLOOKUP(MasterDataSet_after_OutliersDEL[[#This Row],[Region]],Region_Dummy_Variables,2,FALSE)</f>
        <v>0</v>
      </c>
      <c r="G256" s="1">
        <f>VLOOKUP(MasterDataSet_after_OutliersDEL[[#This Row],[Region]],Region_Dummy_Variables,3,FALSE)</f>
        <v>0</v>
      </c>
      <c r="H256" s="1">
        <f>VLOOKUP(MasterDataSet_after_OutliersDEL[[#This Row],[Region]],Region_Dummy_Variables,4,FALSE)</f>
        <v>0</v>
      </c>
      <c r="I256" s="1">
        <f>VLOOKUP(MasterDataSet_after_OutliersDEL[[#This Row],[Region]],Region_Dummy_Variables,5,FALSE)</f>
        <v>1</v>
      </c>
      <c r="J256" s="1">
        <f>VLOOKUP(MasterDataSet_after_OutliersDEL[[#This Row],[Region]],Region_Dummy_Variables,6,FALSE)</f>
        <v>0</v>
      </c>
      <c r="K256" s="7" t="s">
        <v>19</v>
      </c>
      <c r="L256">
        <v>90302</v>
      </c>
      <c r="M256">
        <v>470000</v>
      </c>
      <c r="N256">
        <v>2</v>
      </c>
      <c r="O256">
        <v>2</v>
      </c>
      <c r="P256">
        <v>1019</v>
      </c>
      <c r="Q256">
        <v>28711</v>
      </c>
      <c r="R256">
        <v>1990</v>
      </c>
      <c r="S256">
        <f>2021-MasterDataSet_after_OutliersDEL[[#This Row],[YEAR BUILT]]</f>
        <v>31</v>
      </c>
      <c r="T256">
        <v>7</v>
      </c>
      <c r="U256">
        <v>461.23650637880274</v>
      </c>
      <c r="V256">
        <v>300</v>
      </c>
      <c r="W256">
        <v>33.970249699999997</v>
      </c>
      <c r="X256">
        <v>-118.3650732</v>
      </c>
      <c r="Y256">
        <v>4.7855388991183681</v>
      </c>
    </row>
    <row r="257" spans="1:25" x14ac:dyDescent="0.3">
      <c r="A257" s="1" t="s">
        <v>16</v>
      </c>
      <c r="B257" s="1">
        <v>0</v>
      </c>
      <c r="C257" s="1" t="s">
        <v>287</v>
      </c>
      <c r="D257" s="1" t="s">
        <v>279</v>
      </c>
      <c r="E257" s="1" t="str">
        <f>VLOOKUP(MasterDataSet_after_OutliersDEL[[#This Row],[CITY]],Region_Values,2,FALSE)</f>
        <v>South bay</v>
      </c>
      <c r="F257" s="1">
        <f>VLOOKUP(MasterDataSet_after_OutliersDEL[[#This Row],[Region]],Region_Dummy_Variables,2,FALSE)</f>
        <v>0</v>
      </c>
      <c r="G257" s="1">
        <f>VLOOKUP(MasterDataSet_after_OutliersDEL[[#This Row],[Region]],Region_Dummy_Variables,3,FALSE)</f>
        <v>0</v>
      </c>
      <c r="H257" s="1">
        <f>VLOOKUP(MasterDataSet_after_OutliersDEL[[#This Row],[Region]],Region_Dummy_Variables,4,FALSE)</f>
        <v>0</v>
      </c>
      <c r="I257" s="1">
        <f>VLOOKUP(MasterDataSet_after_OutliersDEL[[#This Row],[Region]],Region_Dummy_Variables,5,FALSE)</f>
        <v>1</v>
      </c>
      <c r="J257" s="1">
        <f>VLOOKUP(MasterDataSet_after_OutliersDEL[[#This Row],[Region]],Region_Dummy_Variables,6,FALSE)</f>
        <v>0</v>
      </c>
      <c r="K257" s="7" t="s">
        <v>19</v>
      </c>
      <c r="L257">
        <v>90302</v>
      </c>
      <c r="M257">
        <v>575000</v>
      </c>
      <c r="N257">
        <v>2</v>
      </c>
      <c r="O257">
        <v>2.5</v>
      </c>
      <c r="P257">
        <v>1148</v>
      </c>
      <c r="Q257">
        <v>40075</v>
      </c>
      <c r="R257">
        <v>1983</v>
      </c>
      <c r="S257">
        <f>2021-MasterDataSet_after_OutliersDEL[[#This Row],[YEAR BUILT]]</f>
        <v>38</v>
      </c>
      <c r="T257">
        <v>56</v>
      </c>
      <c r="U257">
        <v>500.87108013937285</v>
      </c>
      <c r="V257">
        <v>305</v>
      </c>
      <c r="W257">
        <v>33.969578800000001</v>
      </c>
      <c r="X257">
        <v>-118.36815470000001</v>
      </c>
      <c r="Y257">
        <v>4.6031955423803828</v>
      </c>
    </row>
    <row r="258" spans="1:25" x14ac:dyDescent="0.3">
      <c r="A258" s="1" t="s">
        <v>16</v>
      </c>
      <c r="B258" s="1">
        <v>0</v>
      </c>
      <c r="C258" s="1" t="s">
        <v>288</v>
      </c>
      <c r="D258" s="1" t="s">
        <v>279</v>
      </c>
      <c r="E258" s="1" t="str">
        <f>VLOOKUP(MasterDataSet_after_OutliersDEL[[#This Row],[CITY]],Region_Values,2,FALSE)</f>
        <v>South bay</v>
      </c>
      <c r="F258" s="1">
        <f>VLOOKUP(MasterDataSet_after_OutliersDEL[[#This Row],[Region]],Region_Dummy_Variables,2,FALSE)</f>
        <v>0</v>
      </c>
      <c r="G258" s="1">
        <f>VLOOKUP(MasterDataSet_after_OutliersDEL[[#This Row],[Region]],Region_Dummy_Variables,3,FALSE)</f>
        <v>0</v>
      </c>
      <c r="H258" s="1">
        <f>VLOOKUP(MasterDataSet_after_OutliersDEL[[#This Row],[Region]],Region_Dummy_Variables,4,FALSE)</f>
        <v>0</v>
      </c>
      <c r="I258" s="1">
        <f>VLOOKUP(MasterDataSet_after_OutliersDEL[[#This Row],[Region]],Region_Dummy_Variables,5,FALSE)</f>
        <v>1</v>
      </c>
      <c r="J258" s="1">
        <f>VLOOKUP(MasterDataSet_after_OutliersDEL[[#This Row],[Region]],Region_Dummy_Variables,6,FALSE)</f>
        <v>0</v>
      </c>
      <c r="K258" s="7" t="s">
        <v>19</v>
      </c>
      <c r="L258">
        <v>90302</v>
      </c>
      <c r="M258">
        <v>531300</v>
      </c>
      <c r="N258">
        <v>2</v>
      </c>
      <c r="O258">
        <v>2.5</v>
      </c>
      <c r="P258">
        <v>1034</v>
      </c>
      <c r="Q258">
        <v>19028</v>
      </c>
      <c r="R258">
        <v>1990</v>
      </c>
      <c r="S258">
        <f>2021-MasterDataSet_after_OutliersDEL[[#This Row],[YEAR BUILT]]</f>
        <v>31</v>
      </c>
      <c r="T258">
        <v>17</v>
      </c>
      <c r="U258">
        <v>513.82978723404256</v>
      </c>
      <c r="V258">
        <v>290</v>
      </c>
      <c r="W258">
        <v>33.969738399999997</v>
      </c>
      <c r="X258">
        <v>-118.3667454</v>
      </c>
      <c r="Y258">
        <v>4.6835278626840955</v>
      </c>
    </row>
    <row r="259" spans="1:25" x14ac:dyDescent="0.3">
      <c r="A259" s="1" t="s">
        <v>16</v>
      </c>
      <c r="B259" s="1">
        <v>0</v>
      </c>
      <c r="C259" s="1" t="s">
        <v>289</v>
      </c>
      <c r="D259" s="1" t="s">
        <v>279</v>
      </c>
      <c r="E259" s="1" t="str">
        <f>VLOOKUP(MasterDataSet_after_OutliersDEL[[#This Row],[CITY]],Region_Values,2,FALSE)</f>
        <v>South bay</v>
      </c>
      <c r="F259" s="1">
        <f>VLOOKUP(MasterDataSet_after_OutliersDEL[[#This Row],[Region]],Region_Dummy_Variables,2,FALSE)</f>
        <v>0</v>
      </c>
      <c r="G259" s="1">
        <f>VLOOKUP(MasterDataSet_after_OutliersDEL[[#This Row],[Region]],Region_Dummy_Variables,3,FALSE)</f>
        <v>0</v>
      </c>
      <c r="H259" s="1">
        <f>VLOOKUP(MasterDataSet_after_OutliersDEL[[#This Row],[Region]],Region_Dummy_Variables,4,FALSE)</f>
        <v>0</v>
      </c>
      <c r="I259" s="1">
        <f>VLOOKUP(MasterDataSet_after_OutliersDEL[[#This Row],[Region]],Region_Dummy_Variables,5,FALSE)</f>
        <v>1</v>
      </c>
      <c r="J259" s="1">
        <f>VLOOKUP(MasterDataSet_after_OutliersDEL[[#This Row],[Region]],Region_Dummy_Variables,6,FALSE)</f>
        <v>0</v>
      </c>
      <c r="K259" s="7" t="s">
        <v>19</v>
      </c>
      <c r="L259">
        <v>90302</v>
      </c>
      <c r="M259">
        <v>439999</v>
      </c>
      <c r="N259">
        <v>2</v>
      </c>
      <c r="O259">
        <v>2</v>
      </c>
      <c r="P259">
        <v>957</v>
      </c>
      <c r="Q259">
        <v>50066</v>
      </c>
      <c r="R259">
        <v>1964</v>
      </c>
      <c r="S259">
        <f>2021-MasterDataSet_after_OutliersDEL[[#This Row],[YEAR BUILT]]</f>
        <v>57</v>
      </c>
      <c r="T259">
        <v>39</v>
      </c>
      <c r="U259">
        <v>459.7690700104493</v>
      </c>
      <c r="V259">
        <v>244</v>
      </c>
      <c r="W259">
        <v>33.972904800000002</v>
      </c>
      <c r="X259">
        <v>-118.36664140000001</v>
      </c>
      <c r="Y259">
        <v>4.75928563835211</v>
      </c>
    </row>
    <row r="260" spans="1:25" x14ac:dyDescent="0.3">
      <c r="A260" s="1" t="s">
        <v>20</v>
      </c>
      <c r="B260" s="1">
        <v>1</v>
      </c>
      <c r="C260" s="1" t="s">
        <v>290</v>
      </c>
      <c r="D260" s="1" t="s">
        <v>291</v>
      </c>
      <c r="E260" s="1" t="str">
        <f>VLOOKUP(MasterDataSet_after_OutliersDEL[[#This Row],[CITY]],Region_Values,2,FALSE)</f>
        <v xml:space="preserve">San Fernando </v>
      </c>
      <c r="F260" s="1">
        <f>VLOOKUP(MasterDataSet_after_OutliersDEL[[#This Row],[Region]],Region_Dummy_Variables,2,FALSE)</f>
        <v>0</v>
      </c>
      <c r="G260" s="1">
        <f>VLOOKUP(MasterDataSet_after_OutliersDEL[[#This Row],[Region]],Region_Dummy_Variables,3,FALSE)</f>
        <v>1</v>
      </c>
      <c r="H260" s="1">
        <f>VLOOKUP(MasterDataSet_after_OutliersDEL[[#This Row],[Region]],Region_Dummy_Variables,4,FALSE)</f>
        <v>0</v>
      </c>
      <c r="I260" s="1">
        <f>VLOOKUP(MasterDataSet_after_OutliersDEL[[#This Row],[Region]],Region_Dummy_Variables,5,FALSE)</f>
        <v>0</v>
      </c>
      <c r="J260" s="1">
        <f>VLOOKUP(MasterDataSet_after_OutliersDEL[[#This Row],[Region]],Region_Dummy_Variables,6,FALSE)</f>
        <v>0</v>
      </c>
      <c r="K260" s="7" t="s">
        <v>19</v>
      </c>
      <c r="L260">
        <v>91214</v>
      </c>
      <c r="M260">
        <v>899000</v>
      </c>
      <c r="N260">
        <v>2</v>
      </c>
      <c r="O260">
        <v>1.5</v>
      </c>
      <c r="P260">
        <v>1400</v>
      </c>
      <c r="Q260">
        <v>4556</v>
      </c>
      <c r="R260">
        <v>1929</v>
      </c>
      <c r="S260">
        <f>2021-MasterDataSet_after_OutliersDEL[[#This Row],[YEAR BUILT]]</f>
        <v>92</v>
      </c>
      <c r="T260">
        <v>48</v>
      </c>
      <c r="U260">
        <v>642.14285714285711</v>
      </c>
      <c r="W260">
        <v>34.215742800000001</v>
      </c>
      <c r="X260">
        <v>-118.2435876</v>
      </c>
      <c r="Y260">
        <v>20.28391144383826</v>
      </c>
    </row>
    <row r="261" spans="1:25" x14ac:dyDescent="0.3">
      <c r="A261" s="1" t="s">
        <v>20</v>
      </c>
      <c r="B261" s="1">
        <v>1</v>
      </c>
      <c r="C261" s="1" t="s">
        <v>292</v>
      </c>
      <c r="D261" s="1" t="s">
        <v>291</v>
      </c>
      <c r="E261" s="1" t="str">
        <f>VLOOKUP(MasterDataSet_after_OutliersDEL[[#This Row],[CITY]],Region_Values,2,FALSE)</f>
        <v xml:space="preserve">San Fernando </v>
      </c>
      <c r="F261" s="1">
        <f>VLOOKUP(MasterDataSet_after_OutliersDEL[[#This Row],[Region]],Region_Dummy_Variables,2,FALSE)</f>
        <v>0</v>
      </c>
      <c r="G261" s="1">
        <f>VLOOKUP(MasterDataSet_after_OutliersDEL[[#This Row],[Region]],Region_Dummy_Variables,3,FALSE)</f>
        <v>1</v>
      </c>
      <c r="H261" s="1">
        <f>VLOOKUP(MasterDataSet_after_OutliersDEL[[#This Row],[Region]],Region_Dummy_Variables,4,FALSE)</f>
        <v>0</v>
      </c>
      <c r="I261" s="1">
        <f>VLOOKUP(MasterDataSet_after_OutliersDEL[[#This Row],[Region]],Region_Dummy_Variables,5,FALSE)</f>
        <v>0</v>
      </c>
      <c r="J261" s="1">
        <f>VLOOKUP(MasterDataSet_after_OutliersDEL[[#This Row],[Region]],Region_Dummy_Variables,6,FALSE)</f>
        <v>0</v>
      </c>
      <c r="K261" s="7" t="s">
        <v>19</v>
      </c>
      <c r="L261">
        <v>91214</v>
      </c>
      <c r="M261">
        <v>749000</v>
      </c>
      <c r="N261">
        <v>2</v>
      </c>
      <c r="O261">
        <v>1</v>
      </c>
      <c r="P261">
        <v>1056</v>
      </c>
      <c r="Q261">
        <v>5286</v>
      </c>
      <c r="R261">
        <v>1948</v>
      </c>
      <c r="S261">
        <f>2021-MasterDataSet_after_OutliersDEL[[#This Row],[YEAR BUILT]]</f>
        <v>73</v>
      </c>
      <c r="T261">
        <v>11</v>
      </c>
      <c r="U261">
        <v>709.280303030303</v>
      </c>
      <c r="W261">
        <v>34.2289222</v>
      </c>
      <c r="X261">
        <v>-118.26026830000001</v>
      </c>
      <c r="Y261">
        <v>20.354805063032796</v>
      </c>
    </row>
    <row r="262" spans="1:25" x14ac:dyDescent="0.3">
      <c r="A262" s="1" t="s">
        <v>20</v>
      </c>
      <c r="B262" s="1">
        <v>1</v>
      </c>
      <c r="C262" s="1" t="s">
        <v>293</v>
      </c>
      <c r="D262" s="1" t="s">
        <v>291</v>
      </c>
      <c r="E262" s="1" t="str">
        <f>VLOOKUP(MasterDataSet_after_OutliersDEL[[#This Row],[CITY]],Region_Values,2,FALSE)</f>
        <v xml:space="preserve">San Fernando </v>
      </c>
      <c r="F262" s="1">
        <f>VLOOKUP(MasterDataSet_after_OutliersDEL[[#This Row],[Region]],Region_Dummy_Variables,2,FALSE)</f>
        <v>0</v>
      </c>
      <c r="G262" s="1">
        <f>VLOOKUP(MasterDataSet_after_OutliersDEL[[#This Row],[Region]],Region_Dummy_Variables,3,FALSE)</f>
        <v>1</v>
      </c>
      <c r="H262" s="1">
        <f>VLOOKUP(MasterDataSet_after_OutliersDEL[[#This Row],[Region]],Region_Dummy_Variables,4,FALSE)</f>
        <v>0</v>
      </c>
      <c r="I262" s="1">
        <f>VLOOKUP(MasterDataSet_after_OutliersDEL[[#This Row],[Region]],Region_Dummy_Variables,5,FALSE)</f>
        <v>0</v>
      </c>
      <c r="J262" s="1">
        <f>VLOOKUP(MasterDataSet_after_OutliersDEL[[#This Row],[Region]],Region_Dummy_Variables,6,FALSE)</f>
        <v>0</v>
      </c>
      <c r="K262" s="7" t="s">
        <v>19</v>
      </c>
      <c r="L262">
        <v>91214</v>
      </c>
      <c r="M262">
        <v>1350000</v>
      </c>
      <c r="N262">
        <v>4</v>
      </c>
      <c r="O262">
        <v>2</v>
      </c>
      <c r="P262">
        <v>1624</v>
      </c>
      <c r="Q262">
        <v>8444</v>
      </c>
      <c r="R262">
        <v>1962</v>
      </c>
      <c r="S262">
        <f>2021-MasterDataSet_after_OutliersDEL[[#This Row],[YEAR BUILT]]</f>
        <v>59</v>
      </c>
      <c r="T262">
        <v>32</v>
      </c>
      <c r="U262">
        <v>831.2807881773399</v>
      </c>
      <c r="W262">
        <v>34.240850600000002</v>
      </c>
      <c r="X262">
        <v>-118.2477057</v>
      </c>
      <c r="Y262">
        <v>21.446847080567547</v>
      </c>
    </row>
    <row r="263" spans="1:25" x14ac:dyDescent="0.3">
      <c r="A263" s="1" t="s">
        <v>16</v>
      </c>
      <c r="B263" s="1">
        <v>0</v>
      </c>
      <c r="C263" s="1" t="s">
        <v>294</v>
      </c>
      <c r="D263" s="1" t="s">
        <v>291</v>
      </c>
      <c r="E263" s="1" t="str">
        <f>VLOOKUP(MasterDataSet_after_OutliersDEL[[#This Row],[CITY]],Region_Values,2,FALSE)</f>
        <v xml:space="preserve">San Fernando </v>
      </c>
      <c r="F263" s="1">
        <f>VLOOKUP(MasterDataSet_after_OutliersDEL[[#This Row],[Region]],Region_Dummy_Variables,2,FALSE)</f>
        <v>0</v>
      </c>
      <c r="G263" s="1">
        <f>VLOOKUP(MasterDataSet_after_OutliersDEL[[#This Row],[Region]],Region_Dummy_Variables,3,FALSE)</f>
        <v>1</v>
      </c>
      <c r="H263" s="1">
        <f>VLOOKUP(MasterDataSet_after_OutliersDEL[[#This Row],[Region]],Region_Dummy_Variables,4,FALSE)</f>
        <v>0</v>
      </c>
      <c r="I263" s="1">
        <f>VLOOKUP(MasterDataSet_after_OutliersDEL[[#This Row],[Region]],Region_Dummy_Variables,5,FALSE)</f>
        <v>0</v>
      </c>
      <c r="J263" s="1">
        <f>VLOOKUP(MasterDataSet_after_OutliersDEL[[#This Row],[Region]],Region_Dummy_Variables,6,FALSE)</f>
        <v>0</v>
      </c>
      <c r="K263" s="7" t="s">
        <v>19</v>
      </c>
      <c r="L263">
        <v>91214</v>
      </c>
      <c r="M263">
        <v>710000</v>
      </c>
      <c r="N263">
        <v>3</v>
      </c>
      <c r="O263">
        <v>3</v>
      </c>
      <c r="P263">
        <v>1464</v>
      </c>
      <c r="Q263">
        <v>31225</v>
      </c>
      <c r="R263">
        <v>1982</v>
      </c>
      <c r="S263">
        <f>2021-MasterDataSet_after_OutliersDEL[[#This Row],[YEAR BUILT]]</f>
        <v>39</v>
      </c>
      <c r="T263">
        <v>5</v>
      </c>
      <c r="U263">
        <v>484.9726775956284</v>
      </c>
      <c r="V263">
        <v>450</v>
      </c>
      <c r="W263">
        <v>34.216591100000002</v>
      </c>
      <c r="X263">
        <v>-118.24174379999999</v>
      </c>
      <c r="Y263">
        <v>20.3983225134685</v>
      </c>
    </row>
    <row r="264" spans="1:25" x14ac:dyDescent="0.3">
      <c r="A264" s="1" t="s">
        <v>20</v>
      </c>
      <c r="B264" s="1">
        <v>1</v>
      </c>
      <c r="C264" s="1" t="s">
        <v>295</v>
      </c>
      <c r="D264" s="1" t="s">
        <v>296</v>
      </c>
      <c r="E264" s="1" t="str">
        <f>VLOOKUP(MasterDataSet_after_OutliersDEL[[#This Row],[CITY]],Region_Values,2,FALSE)</f>
        <v>South bay</v>
      </c>
      <c r="F264" s="1">
        <f>VLOOKUP(MasterDataSet_after_OutliersDEL[[#This Row],[Region]],Region_Dummy_Variables,2,FALSE)</f>
        <v>0</v>
      </c>
      <c r="G264" s="1">
        <f>VLOOKUP(MasterDataSet_after_OutliersDEL[[#This Row],[Region]],Region_Dummy_Variables,3,FALSE)</f>
        <v>0</v>
      </c>
      <c r="H264" s="1">
        <f>VLOOKUP(MasterDataSet_after_OutliersDEL[[#This Row],[Region]],Region_Dummy_Variables,4,FALSE)</f>
        <v>0</v>
      </c>
      <c r="I264" s="1">
        <f>VLOOKUP(MasterDataSet_after_OutliersDEL[[#This Row],[Region]],Region_Dummy_Variables,5,FALSE)</f>
        <v>1</v>
      </c>
      <c r="J264" s="1">
        <f>VLOOKUP(MasterDataSet_after_OutliersDEL[[#This Row],[Region]],Region_Dummy_Variables,6,FALSE)</f>
        <v>0</v>
      </c>
      <c r="K264" s="7" t="s">
        <v>19</v>
      </c>
      <c r="L264">
        <v>90717</v>
      </c>
      <c r="M264">
        <v>879000</v>
      </c>
      <c r="N264">
        <v>3</v>
      </c>
      <c r="O264">
        <v>2</v>
      </c>
      <c r="P264">
        <v>1126</v>
      </c>
      <c r="Q264">
        <v>6751</v>
      </c>
      <c r="R264">
        <v>1954</v>
      </c>
      <c r="S264">
        <f>2021-MasterDataSet_after_OutliersDEL[[#This Row],[YEAR BUILT]]</f>
        <v>67</v>
      </c>
      <c r="T264">
        <v>13</v>
      </c>
      <c r="U264">
        <v>780.63943161634108</v>
      </c>
      <c r="W264">
        <v>33.804713700000001</v>
      </c>
      <c r="X264">
        <v>-118.3082263</v>
      </c>
      <c r="Y264">
        <v>3.7828749556671735</v>
      </c>
    </row>
    <row r="265" spans="1:25" x14ac:dyDescent="0.3">
      <c r="A265" s="1" t="s">
        <v>20</v>
      </c>
      <c r="B265" s="1">
        <v>1</v>
      </c>
      <c r="C265" s="1" t="s">
        <v>297</v>
      </c>
      <c r="D265" s="1" t="s">
        <v>296</v>
      </c>
      <c r="E265" s="1" t="str">
        <f>VLOOKUP(MasterDataSet_after_OutliersDEL[[#This Row],[CITY]],Region_Values,2,FALSE)</f>
        <v>South bay</v>
      </c>
      <c r="F265" s="1">
        <f>VLOOKUP(MasterDataSet_after_OutliersDEL[[#This Row],[Region]],Region_Dummy_Variables,2,FALSE)</f>
        <v>0</v>
      </c>
      <c r="G265" s="1">
        <f>VLOOKUP(MasterDataSet_after_OutliersDEL[[#This Row],[Region]],Region_Dummy_Variables,3,FALSE)</f>
        <v>0</v>
      </c>
      <c r="H265" s="1">
        <f>VLOOKUP(MasterDataSet_after_OutliersDEL[[#This Row],[Region]],Region_Dummy_Variables,4,FALSE)</f>
        <v>0</v>
      </c>
      <c r="I265" s="1">
        <f>VLOOKUP(MasterDataSet_after_OutliersDEL[[#This Row],[Region]],Region_Dummy_Variables,5,FALSE)</f>
        <v>1</v>
      </c>
      <c r="J265" s="1">
        <f>VLOOKUP(MasterDataSet_after_OutliersDEL[[#This Row],[Region]],Region_Dummy_Variables,6,FALSE)</f>
        <v>0</v>
      </c>
      <c r="K265" s="7" t="s">
        <v>19</v>
      </c>
      <c r="L265">
        <v>90717</v>
      </c>
      <c r="M265">
        <v>599000</v>
      </c>
      <c r="N265">
        <v>2</v>
      </c>
      <c r="O265">
        <v>2.5</v>
      </c>
      <c r="P265">
        <v>819</v>
      </c>
      <c r="Q265">
        <v>4831</v>
      </c>
      <c r="R265">
        <v>1953</v>
      </c>
      <c r="S265">
        <f>2021-MasterDataSet_after_OutliersDEL[[#This Row],[YEAR BUILT]]</f>
        <v>68</v>
      </c>
      <c r="T265">
        <v>16</v>
      </c>
      <c r="U265">
        <v>731.37973137973142</v>
      </c>
      <c r="W265">
        <v>33.800422300000001</v>
      </c>
      <c r="X265">
        <v>-118.3261385</v>
      </c>
      <c r="Y265">
        <v>3.9522623818754798</v>
      </c>
    </row>
    <row r="266" spans="1:25" x14ac:dyDescent="0.3">
      <c r="A266" s="1" t="s">
        <v>20</v>
      </c>
      <c r="B266" s="1">
        <v>1</v>
      </c>
      <c r="C266" s="1" t="s">
        <v>298</v>
      </c>
      <c r="D266" s="1" t="s">
        <v>296</v>
      </c>
      <c r="E266" s="1" t="str">
        <f>VLOOKUP(MasterDataSet_after_OutliersDEL[[#This Row],[CITY]],Region_Values,2,FALSE)</f>
        <v>South bay</v>
      </c>
      <c r="F266" s="1">
        <f>VLOOKUP(MasterDataSet_after_OutliersDEL[[#This Row],[Region]],Region_Dummy_Variables,2,FALSE)</f>
        <v>0</v>
      </c>
      <c r="G266" s="1">
        <f>VLOOKUP(MasterDataSet_after_OutliersDEL[[#This Row],[Region]],Region_Dummy_Variables,3,FALSE)</f>
        <v>0</v>
      </c>
      <c r="H266" s="1">
        <f>VLOOKUP(MasterDataSet_after_OutliersDEL[[#This Row],[Region]],Region_Dummy_Variables,4,FALSE)</f>
        <v>0</v>
      </c>
      <c r="I266" s="1">
        <f>VLOOKUP(MasterDataSet_after_OutliersDEL[[#This Row],[Region]],Region_Dummy_Variables,5,FALSE)</f>
        <v>1</v>
      </c>
      <c r="J266" s="1">
        <f>VLOOKUP(MasterDataSet_after_OutliersDEL[[#This Row],[Region]],Region_Dummy_Variables,6,FALSE)</f>
        <v>0</v>
      </c>
      <c r="K266" s="7" t="s">
        <v>19</v>
      </c>
      <c r="L266">
        <v>90717</v>
      </c>
      <c r="M266">
        <v>919000</v>
      </c>
      <c r="N266">
        <v>3</v>
      </c>
      <c r="O266">
        <v>2</v>
      </c>
      <c r="P266">
        <v>1470</v>
      </c>
      <c r="Q266">
        <v>4992</v>
      </c>
      <c r="R266">
        <v>1958</v>
      </c>
      <c r="S266">
        <f>2021-MasterDataSet_after_OutliersDEL[[#This Row],[YEAR BUILT]]</f>
        <v>63</v>
      </c>
      <c r="T266">
        <v>5</v>
      </c>
      <c r="U266">
        <v>625.17006802721085</v>
      </c>
      <c r="W266">
        <v>33.80153</v>
      </c>
      <c r="X266">
        <v>-118.31247329999999</v>
      </c>
      <c r="Y266">
        <v>3.7196706061132891</v>
      </c>
    </row>
    <row r="267" spans="1:25" x14ac:dyDescent="0.3">
      <c r="A267" s="1" t="s">
        <v>16</v>
      </c>
      <c r="B267" s="1">
        <v>0</v>
      </c>
      <c r="C267" s="1" t="s">
        <v>299</v>
      </c>
      <c r="D267" s="1" t="s">
        <v>300</v>
      </c>
      <c r="E267" s="1" t="str">
        <f>VLOOKUP(MasterDataSet_after_OutliersDEL[[#This Row],[CITY]],Region_Values,2,FALSE)</f>
        <v>South bay</v>
      </c>
      <c r="F267" s="1">
        <f>VLOOKUP(MasterDataSet_after_OutliersDEL[[#This Row],[Region]],Region_Dummy_Variables,2,FALSE)</f>
        <v>0</v>
      </c>
      <c r="G267" s="1">
        <f>VLOOKUP(MasterDataSet_after_OutliersDEL[[#This Row],[Region]],Region_Dummy_Variables,3,FALSE)</f>
        <v>0</v>
      </c>
      <c r="H267" s="1">
        <f>VLOOKUP(MasterDataSet_after_OutliersDEL[[#This Row],[Region]],Region_Dummy_Variables,4,FALSE)</f>
        <v>0</v>
      </c>
      <c r="I267" s="1">
        <f>VLOOKUP(MasterDataSet_after_OutliersDEL[[#This Row],[Region]],Region_Dummy_Variables,5,FALSE)</f>
        <v>1</v>
      </c>
      <c r="J267" s="1">
        <f>VLOOKUP(MasterDataSet_after_OutliersDEL[[#This Row],[Region]],Region_Dummy_Variables,6,FALSE)</f>
        <v>0</v>
      </c>
      <c r="K267" s="7" t="s">
        <v>19</v>
      </c>
      <c r="L267">
        <v>90016</v>
      </c>
      <c r="M267">
        <v>549000</v>
      </c>
      <c r="N267">
        <v>2</v>
      </c>
      <c r="O267">
        <v>2.5</v>
      </c>
      <c r="P267">
        <v>900</v>
      </c>
      <c r="Q267">
        <v>75049</v>
      </c>
      <c r="R267">
        <v>1949</v>
      </c>
      <c r="S267">
        <f>2021-MasterDataSet_after_OutliersDEL[[#This Row],[YEAR BUILT]]</f>
        <v>72</v>
      </c>
      <c r="T267">
        <v>18</v>
      </c>
      <c r="U267">
        <v>610</v>
      </c>
      <c r="V267">
        <v>523</v>
      </c>
      <c r="W267">
        <v>34.020111999999997</v>
      </c>
      <c r="X267">
        <v>-118.37502600000001</v>
      </c>
      <c r="Y267">
        <v>6.3094358665330201</v>
      </c>
    </row>
    <row r="268" spans="1:25" x14ac:dyDescent="0.3">
      <c r="A268" s="1" t="s">
        <v>16</v>
      </c>
      <c r="B268" s="1">
        <v>0</v>
      </c>
      <c r="C268" s="1" t="s">
        <v>301</v>
      </c>
      <c r="D268" s="1" t="s">
        <v>300</v>
      </c>
      <c r="E268" s="1" t="str">
        <f>VLOOKUP(MasterDataSet_after_OutliersDEL[[#This Row],[CITY]],Region_Values,2,FALSE)</f>
        <v>South bay</v>
      </c>
      <c r="F268" s="1">
        <f>VLOOKUP(MasterDataSet_after_OutliersDEL[[#This Row],[Region]],Region_Dummy_Variables,2,FALSE)</f>
        <v>0</v>
      </c>
      <c r="G268" s="1">
        <f>VLOOKUP(MasterDataSet_after_OutliersDEL[[#This Row],[Region]],Region_Dummy_Variables,3,FALSE)</f>
        <v>0</v>
      </c>
      <c r="H268" s="1">
        <f>VLOOKUP(MasterDataSet_after_OutliersDEL[[#This Row],[Region]],Region_Dummy_Variables,4,FALSE)</f>
        <v>0</v>
      </c>
      <c r="I268" s="1">
        <f>VLOOKUP(MasterDataSet_after_OutliersDEL[[#This Row],[Region]],Region_Dummy_Variables,5,FALSE)</f>
        <v>1</v>
      </c>
      <c r="J268" s="1">
        <f>VLOOKUP(MasterDataSet_after_OutliersDEL[[#This Row],[Region]],Region_Dummy_Variables,6,FALSE)</f>
        <v>0</v>
      </c>
      <c r="K268" s="7" t="s">
        <v>19</v>
      </c>
      <c r="L268">
        <v>90016</v>
      </c>
      <c r="M268">
        <v>499900</v>
      </c>
      <c r="N268">
        <v>2</v>
      </c>
      <c r="O268">
        <v>1</v>
      </c>
      <c r="P268">
        <v>900</v>
      </c>
      <c r="Q268">
        <v>83584</v>
      </c>
      <c r="R268">
        <v>1949</v>
      </c>
      <c r="S268">
        <f>2021-MasterDataSet_after_OutliersDEL[[#This Row],[YEAR BUILT]]</f>
        <v>72</v>
      </c>
      <c r="T268">
        <v>54</v>
      </c>
      <c r="U268">
        <v>555.44444444444446</v>
      </c>
      <c r="V268">
        <v>523</v>
      </c>
      <c r="W268">
        <v>34.03276590284527</v>
      </c>
      <c r="X268">
        <v>-118.373408</v>
      </c>
      <c r="Y268">
        <v>6.6802480589449864</v>
      </c>
    </row>
    <row r="269" spans="1:25" x14ac:dyDescent="0.3">
      <c r="A269" s="1" t="s">
        <v>16</v>
      </c>
      <c r="B269" s="1">
        <v>0</v>
      </c>
      <c r="C269" s="1" t="s">
        <v>302</v>
      </c>
      <c r="D269" s="1" t="s">
        <v>300</v>
      </c>
      <c r="E269" s="1" t="str">
        <f>VLOOKUP(MasterDataSet_after_OutliersDEL[[#This Row],[CITY]],Region_Values,2,FALSE)</f>
        <v>South bay</v>
      </c>
      <c r="F269" s="1">
        <f>VLOOKUP(MasterDataSet_after_OutliersDEL[[#This Row],[Region]],Region_Dummy_Variables,2,FALSE)</f>
        <v>0</v>
      </c>
      <c r="G269" s="1">
        <f>VLOOKUP(MasterDataSet_after_OutliersDEL[[#This Row],[Region]],Region_Dummy_Variables,3,FALSE)</f>
        <v>0</v>
      </c>
      <c r="H269" s="1">
        <f>VLOOKUP(MasterDataSet_after_OutliersDEL[[#This Row],[Region]],Region_Dummy_Variables,4,FALSE)</f>
        <v>0</v>
      </c>
      <c r="I269" s="1">
        <f>VLOOKUP(MasterDataSet_after_OutliersDEL[[#This Row],[Region]],Region_Dummy_Variables,5,FALSE)</f>
        <v>1</v>
      </c>
      <c r="J269" s="1">
        <f>VLOOKUP(MasterDataSet_after_OutliersDEL[[#This Row],[Region]],Region_Dummy_Variables,6,FALSE)</f>
        <v>0</v>
      </c>
      <c r="K269" s="7" t="s">
        <v>19</v>
      </c>
      <c r="L269">
        <v>90016</v>
      </c>
      <c r="M269">
        <v>540000</v>
      </c>
      <c r="N269">
        <v>2</v>
      </c>
      <c r="O269">
        <v>1.5</v>
      </c>
      <c r="P269">
        <v>906</v>
      </c>
      <c r="Q269">
        <v>80858</v>
      </c>
      <c r="R269">
        <v>1949</v>
      </c>
      <c r="S269">
        <f>2021-MasterDataSet_after_OutliersDEL[[#This Row],[YEAR BUILT]]</f>
        <v>72</v>
      </c>
      <c r="T269">
        <v>24</v>
      </c>
      <c r="U269">
        <v>596.02649006622516</v>
      </c>
      <c r="V269">
        <v>523</v>
      </c>
      <c r="W269">
        <v>34.060434897140262</v>
      </c>
      <c r="X269">
        <v>-118.37438</v>
      </c>
      <c r="Y269">
        <v>7.5163699922156582</v>
      </c>
    </row>
    <row r="270" spans="1:25" x14ac:dyDescent="0.3">
      <c r="A270" s="1" t="s">
        <v>20</v>
      </c>
      <c r="B270" s="1">
        <v>1</v>
      </c>
      <c r="C270" s="1" t="s">
        <v>303</v>
      </c>
      <c r="D270" s="1" t="s">
        <v>300</v>
      </c>
      <c r="E270" s="1" t="str">
        <f>VLOOKUP(MasterDataSet_after_OutliersDEL[[#This Row],[CITY]],Region_Values,2,FALSE)</f>
        <v>South bay</v>
      </c>
      <c r="F270" s="1">
        <f>VLOOKUP(MasterDataSet_after_OutliersDEL[[#This Row],[Region]],Region_Dummy_Variables,2,FALSE)</f>
        <v>0</v>
      </c>
      <c r="G270" s="1">
        <f>VLOOKUP(MasterDataSet_after_OutliersDEL[[#This Row],[Region]],Region_Dummy_Variables,3,FALSE)</f>
        <v>0</v>
      </c>
      <c r="H270" s="1">
        <f>VLOOKUP(MasterDataSet_after_OutliersDEL[[#This Row],[Region]],Region_Dummy_Variables,4,FALSE)</f>
        <v>0</v>
      </c>
      <c r="I270" s="1">
        <f>VLOOKUP(MasterDataSet_after_OutliersDEL[[#This Row],[Region]],Region_Dummy_Variables,5,FALSE)</f>
        <v>1</v>
      </c>
      <c r="J270" s="1">
        <f>VLOOKUP(MasterDataSet_after_OutliersDEL[[#This Row],[Region]],Region_Dummy_Variables,6,FALSE)</f>
        <v>0</v>
      </c>
      <c r="K270" s="7" t="s">
        <v>19</v>
      </c>
      <c r="L270">
        <v>90034</v>
      </c>
      <c r="M270">
        <v>1899999</v>
      </c>
      <c r="N270">
        <v>4</v>
      </c>
      <c r="O270">
        <v>3</v>
      </c>
      <c r="P270">
        <v>2002</v>
      </c>
      <c r="Q270">
        <v>5200</v>
      </c>
      <c r="R270">
        <v>1947</v>
      </c>
      <c r="S270">
        <f>2021-MasterDataSet_after_OutliersDEL[[#This Row],[YEAR BUILT]]</f>
        <v>74</v>
      </c>
      <c r="T270">
        <v>13</v>
      </c>
      <c r="U270">
        <v>949.05044955044957</v>
      </c>
      <c r="W270">
        <v>34.022568</v>
      </c>
      <c r="X270">
        <v>-118.4129102</v>
      </c>
      <c r="Y270">
        <v>4.3163546936179573</v>
      </c>
    </row>
    <row r="271" spans="1:25" x14ac:dyDescent="0.3">
      <c r="A271" s="1" t="s">
        <v>20</v>
      </c>
      <c r="B271" s="1">
        <v>1</v>
      </c>
      <c r="C271" s="1" t="s">
        <v>304</v>
      </c>
      <c r="D271" s="1" t="s">
        <v>300</v>
      </c>
      <c r="E271" s="1" t="str">
        <f>VLOOKUP(MasterDataSet_after_OutliersDEL[[#This Row],[CITY]],Region_Values,2,FALSE)</f>
        <v>South bay</v>
      </c>
      <c r="F271" s="1">
        <f>VLOOKUP(MasterDataSet_after_OutliersDEL[[#This Row],[Region]],Region_Dummy_Variables,2,FALSE)</f>
        <v>0</v>
      </c>
      <c r="G271" s="1">
        <f>VLOOKUP(MasterDataSet_after_OutliersDEL[[#This Row],[Region]],Region_Dummy_Variables,3,FALSE)</f>
        <v>0</v>
      </c>
      <c r="H271" s="1">
        <f>VLOOKUP(MasterDataSet_after_OutliersDEL[[#This Row],[Region]],Region_Dummy_Variables,4,FALSE)</f>
        <v>0</v>
      </c>
      <c r="I271" s="1">
        <f>VLOOKUP(MasterDataSet_after_OutliersDEL[[#This Row],[Region]],Region_Dummy_Variables,5,FALSE)</f>
        <v>1</v>
      </c>
      <c r="J271" s="1">
        <f>VLOOKUP(MasterDataSet_after_OutliersDEL[[#This Row],[Region]],Region_Dummy_Variables,6,FALSE)</f>
        <v>0</v>
      </c>
      <c r="K271" s="7" t="s">
        <v>19</v>
      </c>
      <c r="L271">
        <v>90034</v>
      </c>
      <c r="M271">
        <v>1649000</v>
      </c>
      <c r="N271">
        <v>4</v>
      </c>
      <c r="O271">
        <v>2.5</v>
      </c>
      <c r="P271">
        <v>1629</v>
      </c>
      <c r="Q271">
        <v>5206</v>
      </c>
      <c r="R271">
        <v>1955</v>
      </c>
      <c r="S271">
        <f>2021-MasterDataSet_after_OutliersDEL[[#This Row],[YEAR BUILT]]</f>
        <v>66</v>
      </c>
      <c r="T271">
        <v>39</v>
      </c>
      <c r="U271">
        <v>1012.2774708410068</v>
      </c>
      <c r="W271">
        <v>34.0213568</v>
      </c>
      <c r="X271">
        <v>-118.4126363</v>
      </c>
      <c r="Y271">
        <v>4.3001442867422401</v>
      </c>
    </row>
    <row r="272" spans="1:25" x14ac:dyDescent="0.3">
      <c r="A272" s="1" t="s">
        <v>20</v>
      </c>
      <c r="B272" s="1">
        <v>1</v>
      </c>
      <c r="C272" s="1" t="s">
        <v>305</v>
      </c>
      <c r="D272" s="1" t="s">
        <v>300</v>
      </c>
      <c r="E272" s="1" t="str">
        <f>VLOOKUP(MasterDataSet_after_OutliersDEL[[#This Row],[CITY]],Region_Values,2,FALSE)</f>
        <v>South bay</v>
      </c>
      <c r="F272" s="1">
        <f>VLOOKUP(MasterDataSet_after_OutliersDEL[[#This Row],[Region]],Region_Dummy_Variables,2,FALSE)</f>
        <v>0</v>
      </c>
      <c r="G272" s="1">
        <f>VLOOKUP(MasterDataSet_after_OutliersDEL[[#This Row],[Region]],Region_Dummy_Variables,3,FALSE)</f>
        <v>0</v>
      </c>
      <c r="H272" s="1">
        <f>VLOOKUP(MasterDataSet_after_OutliersDEL[[#This Row],[Region]],Region_Dummy_Variables,4,FALSE)</f>
        <v>0</v>
      </c>
      <c r="I272" s="1">
        <f>VLOOKUP(MasterDataSet_after_OutliersDEL[[#This Row],[Region]],Region_Dummy_Variables,5,FALSE)</f>
        <v>1</v>
      </c>
      <c r="J272" s="1">
        <f>VLOOKUP(MasterDataSet_after_OutliersDEL[[#This Row],[Region]],Region_Dummy_Variables,6,FALSE)</f>
        <v>0</v>
      </c>
      <c r="K272" s="7" t="s">
        <v>19</v>
      </c>
      <c r="L272">
        <v>90034</v>
      </c>
      <c r="M272">
        <v>3275000</v>
      </c>
      <c r="N272">
        <v>5</v>
      </c>
      <c r="O272">
        <v>5.5</v>
      </c>
      <c r="P272">
        <v>3326</v>
      </c>
      <c r="Q272">
        <v>6443</v>
      </c>
      <c r="R272">
        <v>2021</v>
      </c>
      <c r="S272">
        <f>2021-MasterDataSet_after_OutliersDEL[[#This Row],[YEAR BUILT]]</f>
        <v>0</v>
      </c>
      <c r="T272">
        <v>11</v>
      </c>
      <c r="U272">
        <v>984.66626578472642</v>
      </c>
      <c r="W272">
        <v>34.0265798</v>
      </c>
      <c r="X272">
        <v>-118.4229273</v>
      </c>
      <c r="Y272">
        <v>3.9181963078947142</v>
      </c>
    </row>
    <row r="273" spans="1:25" x14ac:dyDescent="0.3">
      <c r="A273" s="1" t="s">
        <v>20</v>
      </c>
      <c r="B273" s="1">
        <v>1</v>
      </c>
      <c r="C273" s="1" t="s">
        <v>306</v>
      </c>
      <c r="D273" s="1" t="s">
        <v>300</v>
      </c>
      <c r="E273" s="1" t="str">
        <f>VLOOKUP(MasterDataSet_after_OutliersDEL[[#This Row],[CITY]],Region_Values,2,FALSE)</f>
        <v>South bay</v>
      </c>
      <c r="F273" s="1">
        <f>VLOOKUP(MasterDataSet_after_OutliersDEL[[#This Row],[Region]],Region_Dummy_Variables,2,FALSE)</f>
        <v>0</v>
      </c>
      <c r="G273" s="1">
        <f>VLOOKUP(MasterDataSet_after_OutliersDEL[[#This Row],[Region]],Region_Dummy_Variables,3,FALSE)</f>
        <v>0</v>
      </c>
      <c r="H273" s="1">
        <f>VLOOKUP(MasterDataSet_after_OutliersDEL[[#This Row],[Region]],Region_Dummy_Variables,4,FALSE)</f>
        <v>0</v>
      </c>
      <c r="I273" s="1">
        <f>VLOOKUP(MasterDataSet_after_OutliersDEL[[#This Row],[Region]],Region_Dummy_Variables,5,FALSE)</f>
        <v>1</v>
      </c>
      <c r="J273" s="1">
        <f>VLOOKUP(MasterDataSet_after_OutliersDEL[[#This Row],[Region]],Region_Dummy_Variables,6,FALSE)</f>
        <v>0</v>
      </c>
      <c r="K273" s="7" t="s">
        <v>19</v>
      </c>
      <c r="L273">
        <v>90034</v>
      </c>
      <c r="M273">
        <v>1724877</v>
      </c>
      <c r="N273">
        <v>4</v>
      </c>
      <c r="O273">
        <v>3</v>
      </c>
      <c r="P273">
        <v>1728</v>
      </c>
      <c r="Q273">
        <v>6195</v>
      </c>
      <c r="R273">
        <v>1939</v>
      </c>
      <c r="S273">
        <f>2021-MasterDataSet_after_OutliersDEL[[#This Row],[YEAR BUILT]]</f>
        <v>82</v>
      </c>
      <c r="T273">
        <v>19</v>
      </c>
      <c r="U273">
        <v>998.19270833333337</v>
      </c>
      <c r="W273">
        <v>34.023164600000001</v>
      </c>
      <c r="X273">
        <v>-118.4178107</v>
      </c>
      <c r="Y273">
        <v>4.0745003202640779</v>
      </c>
    </row>
    <row r="274" spans="1:25" x14ac:dyDescent="0.3">
      <c r="A274" s="1" t="s">
        <v>20</v>
      </c>
      <c r="B274" s="1">
        <v>1</v>
      </c>
      <c r="C274" s="1" t="s">
        <v>307</v>
      </c>
      <c r="D274" s="1" t="s">
        <v>300</v>
      </c>
      <c r="E274" s="1" t="str">
        <f>VLOOKUP(MasterDataSet_after_OutliersDEL[[#This Row],[CITY]],Region_Values,2,FALSE)</f>
        <v>South bay</v>
      </c>
      <c r="F274" s="1">
        <f>VLOOKUP(MasterDataSet_after_OutliersDEL[[#This Row],[Region]],Region_Dummy_Variables,2,FALSE)</f>
        <v>0</v>
      </c>
      <c r="G274" s="1">
        <f>VLOOKUP(MasterDataSet_after_OutliersDEL[[#This Row],[Region]],Region_Dummy_Variables,3,FALSE)</f>
        <v>0</v>
      </c>
      <c r="H274" s="1">
        <f>VLOOKUP(MasterDataSet_after_OutliersDEL[[#This Row],[Region]],Region_Dummy_Variables,4,FALSE)</f>
        <v>0</v>
      </c>
      <c r="I274" s="1">
        <f>VLOOKUP(MasterDataSet_after_OutliersDEL[[#This Row],[Region]],Region_Dummy_Variables,5,FALSE)</f>
        <v>1</v>
      </c>
      <c r="J274" s="1">
        <f>VLOOKUP(MasterDataSet_after_OutliersDEL[[#This Row],[Region]],Region_Dummy_Variables,6,FALSE)</f>
        <v>0</v>
      </c>
      <c r="K274" s="7" t="s">
        <v>19</v>
      </c>
      <c r="L274">
        <v>90034</v>
      </c>
      <c r="M274">
        <v>1620000</v>
      </c>
      <c r="N274">
        <v>4</v>
      </c>
      <c r="O274">
        <v>3</v>
      </c>
      <c r="P274">
        <v>1842</v>
      </c>
      <c r="Q274">
        <v>5257</v>
      </c>
      <c r="R274">
        <v>1952</v>
      </c>
      <c r="S274">
        <f>2021-MasterDataSet_after_OutliersDEL[[#This Row],[YEAR BUILT]]</f>
        <v>69</v>
      </c>
      <c r="T274">
        <v>6</v>
      </c>
      <c r="U274">
        <v>879.4788273615635</v>
      </c>
      <c r="W274">
        <v>34.018574800000003</v>
      </c>
      <c r="X274">
        <v>-118.4224485</v>
      </c>
      <c r="Y274">
        <v>3.7067068092189182</v>
      </c>
    </row>
    <row r="275" spans="1:25" x14ac:dyDescent="0.3">
      <c r="A275" s="1" t="s">
        <v>16</v>
      </c>
      <c r="B275" s="1">
        <v>0</v>
      </c>
      <c r="C275" s="1" t="s">
        <v>308</v>
      </c>
      <c r="D275" s="1" t="s">
        <v>300</v>
      </c>
      <c r="E275" s="1" t="str">
        <f>VLOOKUP(MasterDataSet_after_OutliersDEL[[#This Row],[CITY]],Region_Values,2,FALSE)</f>
        <v>South bay</v>
      </c>
      <c r="F275" s="1">
        <f>VLOOKUP(MasterDataSet_after_OutliersDEL[[#This Row],[Region]],Region_Dummy_Variables,2,FALSE)</f>
        <v>0</v>
      </c>
      <c r="G275" s="1">
        <f>VLOOKUP(MasterDataSet_after_OutliersDEL[[#This Row],[Region]],Region_Dummy_Variables,3,FALSE)</f>
        <v>0</v>
      </c>
      <c r="H275" s="1">
        <f>VLOOKUP(MasterDataSet_after_OutliersDEL[[#This Row],[Region]],Region_Dummy_Variables,4,FALSE)</f>
        <v>0</v>
      </c>
      <c r="I275" s="1">
        <f>VLOOKUP(MasterDataSet_after_OutliersDEL[[#This Row],[Region]],Region_Dummy_Variables,5,FALSE)</f>
        <v>1</v>
      </c>
      <c r="J275" s="1">
        <f>VLOOKUP(MasterDataSet_after_OutliersDEL[[#This Row],[Region]],Region_Dummy_Variables,6,FALSE)</f>
        <v>0</v>
      </c>
      <c r="K275" s="7" t="s">
        <v>19</v>
      </c>
      <c r="L275">
        <v>90034</v>
      </c>
      <c r="M275">
        <v>695000</v>
      </c>
      <c r="N275">
        <v>2</v>
      </c>
      <c r="O275">
        <v>2</v>
      </c>
      <c r="P275">
        <v>1261</v>
      </c>
      <c r="Q275">
        <v>177228</v>
      </c>
      <c r="R275">
        <v>1961</v>
      </c>
      <c r="S275">
        <f>2021-MasterDataSet_after_OutliersDEL[[#This Row],[YEAR BUILT]]</f>
        <v>60</v>
      </c>
      <c r="T275">
        <v>18</v>
      </c>
      <c r="U275">
        <v>551.14988104678821</v>
      </c>
      <c r="V275">
        <v>625</v>
      </c>
      <c r="W275">
        <v>34.023908900000002</v>
      </c>
      <c r="X275">
        <v>-118.42550110000001</v>
      </c>
      <c r="Y275">
        <v>3.700758926263362</v>
      </c>
    </row>
    <row r="276" spans="1:25" x14ac:dyDescent="0.3">
      <c r="A276" s="1" t="s">
        <v>16</v>
      </c>
      <c r="B276" s="1">
        <v>0</v>
      </c>
      <c r="C276" s="1" t="s">
        <v>309</v>
      </c>
      <c r="D276" s="1" t="s">
        <v>300</v>
      </c>
      <c r="E276" s="1" t="str">
        <f>VLOOKUP(MasterDataSet_after_OutliersDEL[[#This Row],[CITY]],Region_Values,2,FALSE)</f>
        <v>South bay</v>
      </c>
      <c r="F276" s="1">
        <f>VLOOKUP(MasterDataSet_after_OutliersDEL[[#This Row],[Region]],Region_Dummy_Variables,2,FALSE)</f>
        <v>0</v>
      </c>
      <c r="G276" s="1">
        <f>VLOOKUP(MasterDataSet_after_OutliersDEL[[#This Row],[Region]],Region_Dummy_Variables,3,FALSE)</f>
        <v>0</v>
      </c>
      <c r="H276" s="1">
        <f>VLOOKUP(MasterDataSet_after_OutliersDEL[[#This Row],[Region]],Region_Dummy_Variables,4,FALSE)</f>
        <v>0</v>
      </c>
      <c r="I276" s="1">
        <f>VLOOKUP(MasterDataSet_after_OutliersDEL[[#This Row],[Region]],Region_Dummy_Variables,5,FALSE)</f>
        <v>1</v>
      </c>
      <c r="J276" s="1">
        <f>VLOOKUP(MasterDataSet_after_OutliersDEL[[#This Row],[Region]],Region_Dummy_Variables,6,FALSE)</f>
        <v>0</v>
      </c>
      <c r="K276" s="7" t="s">
        <v>19</v>
      </c>
      <c r="L276">
        <v>90034</v>
      </c>
      <c r="M276">
        <v>799000</v>
      </c>
      <c r="N276">
        <v>2</v>
      </c>
      <c r="O276">
        <v>2</v>
      </c>
      <c r="P276">
        <v>1120</v>
      </c>
      <c r="Q276">
        <v>16422</v>
      </c>
      <c r="R276">
        <v>2008</v>
      </c>
      <c r="S276">
        <f>2021-MasterDataSet_after_OutliersDEL[[#This Row],[YEAR BUILT]]</f>
        <v>13</v>
      </c>
      <c r="T276">
        <v>31</v>
      </c>
      <c r="U276">
        <v>713.39285714285711</v>
      </c>
      <c r="V276">
        <v>340</v>
      </c>
      <c r="W276">
        <v>34.025345999999999</v>
      </c>
      <c r="X276">
        <v>-118.40430689999999</v>
      </c>
      <c r="Y276">
        <v>4.845070250902622</v>
      </c>
    </row>
    <row r="277" spans="1:25" x14ac:dyDescent="0.3">
      <c r="A277" s="1" t="s">
        <v>16</v>
      </c>
      <c r="B277" s="1">
        <v>0</v>
      </c>
      <c r="C277" s="1" t="s">
        <v>310</v>
      </c>
      <c r="D277" s="1" t="s">
        <v>300</v>
      </c>
      <c r="E277" s="1" t="str">
        <f>VLOOKUP(MasterDataSet_after_OutliersDEL[[#This Row],[CITY]],Region_Values,2,FALSE)</f>
        <v>South bay</v>
      </c>
      <c r="F277" s="1">
        <f>VLOOKUP(MasterDataSet_after_OutliersDEL[[#This Row],[Region]],Region_Dummy_Variables,2,FALSE)</f>
        <v>0</v>
      </c>
      <c r="G277" s="1">
        <f>VLOOKUP(MasterDataSet_after_OutliersDEL[[#This Row],[Region]],Region_Dummy_Variables,3,FALSE)</f>
        <v>0</v>
      </c>
      <c r="H277" s="1">
        <f>VLOOKUP(MasterDataSet_after_OutliersDEL[[#This Row],[Region]],Region_Dummy_Variables,4,FALSE)</f>
        <v>0</v>
      </c>
      <c r="I277" s="1">
        <f>VLOOKUP(MasterDataSet_after_OutliersDEL[[#This Row],[Region]],Region_Dummy_Variables,5,FALSE)</f>
        <v>1</v>
      </c>
      <c r="J277" s="1">
        <f>VLOOKUP(MasterDataSet_after_OutliersDEL[[#This Row],[Region]],Region_Dummy_Variables,6,FALSE)</f>
        <v>0</v>
      </c>
      <c r="K277" s="7" t="s">
        <v>19</v>
      </c>
      <c r="L277">
        <v>90034</v>
      </c>
      <c r="M277">
        <v>515000</v>
      </c>
      <c r="N277">
        <v>1</v>
      </c>
      <c r="O277">
        <v>1</v>
      </c>
      <c r="P277">
        <v>696</v>
      </c>
      <c r="Q277">
        <v>11947</v>
      </c>
      <c r="R277">
        <v>1978</v>
      </c>
      <c r="S277">
        <f>2021-MasterDataSet_after_OutliersDEL[[#This Row],[YEAR BUILT]]</f>
        <v>43</v>
      </c>
      <c r="T277">
        <v>17</v>
      </c>
      <c r="U277">
        <v>739.94252873563221</v>
      </c>
      <c r="V277">
        <v>294</v>
      </c>
      <c r="W277">
        <v>34.019754200000001</v>
      </c>
      <c r="X277">
        <v>-118.4122484</v>
      </c>
      <c r="Y277">
        <v>4.2825810097717554</v>
      </c>
    </row>
    <row r="278" spans="1:25" x14ac:dyDescent="0.3">
      <c r="A278" s="1" t="s">
        <v>16</v>
      </c>
      <c r="B278" s="1">
        <v>0</v>
      </c>
      <c r="C278" s="1" t="s">
        <v>311</v>
      </c>
      <c r="D278" s="1" t="s">
        <v>300</v>
      </c>
      <c r="E278" s="1" t="str">
        <f>VLOOKUP(MasterDataSet_after_OutliersDEL[[#This Row],[CITY]],Region_Values,2,FALSE)</f>
        <v>South bay</v>
      </c>
      <c r="F278" s="1">
        <f>VLOOKUP(MasterDataSet_after_OutliersDEL[[#This Row],[Region]],Region_Dummy_Variables,2,FALSE)</f>
        <v>0</v>
      </c>
      <c r="G278" s="1">
        <f>VLOOKUP(MasterDataSet_after_OutliersDEL[[#This Row],[Region]],Region_Dummy_Variables,3,FALSE)</f>
        <v>0</v>
      </c>
      <c r="H278" s="1">
        <f>VLOOKUP(MasterDataSet_after_OutliersDEL[[#This Row],[Region]],Region_Dummy_Variables,4,FALSE)</f>
        <v>0</v>
      </c>
      <c r="I278" s="1">
        <f>VLOOKUP(MasterDataSet_after_OutliersDEL[[#This Row],[Region]],Region_Dummy_Variables,5,FALSE)</f>
        <v>1</v>
      </c>
      <c r="J278" s="1">
        <f>VLOOKUP(MasterDataSet_after_OutliersDEL[[#This Row],[Region]],Region_Dummy_Variables,6,FALSE)</f>
        <v>0</v>
      </c>
      <c r="K278" s="7" t="s">
        <v>19</v>
      </c>
      <c r="L278">
        <v>90034</v>
      </c>
      <c r="M278">
        <v>699000</v>
      </c>
      <c r="N278">
        <v>2</v>
      </c>
      <c r="O278">
        <v>2</v>
      </c>
      <c r="P278">
        <v>1728.5</v>
      </c>
      <c r="Q278">
        <v>14942</v>
      </c>
      <c r="R278">
        <v>1990</v>
      </c>
      <c r="S278">
        <f>2021-MasterDataSet_after_OutliersDEL[[#This Row],[YEAR BUILT]]</f>
        <v>31</v>
      </c>
      <c r="T278">
        <v>56</v>
      </c>
      <c r="U278">
        <v>404.39687590396295</v>
      </c>
      <c r="V278">
        <v>317</v>
      </c>
      <c r="W278">
        <v>34.024669099999997</v>
      </c>
      <c r="X278">
        <v>-118.40457550000001</v>
      </c>
      <c r="Y278">
        <v>4.8134024823140686</v>
      </c>
    </row>
    <row r="279" spans="1:25" x14ac:dyDescent="0.3">
      <c r="A279" s="1" t="s">
        <v>20</v>
      </c>
      <c r="B279" s="1">
        <v>1</v>
      </c>
      <c r="C279" s="1" t="s">
        <v>312</v>
      </c>
      <c r="D279" s="1" t="s">
        <v>300</v>
      </c>
      <c r="E279" s="1" t="str">
        <f>VLOOKUP(MasterDataSet_after_OutliersDEL[[#This Row],[CITY]],Region_Values,2,FALSE)</f>
        <v>South bay</v>
      </c>
      <c r="F279" s="1">
        <f>VLOOKUP(MasterDataSet_after_OutliersDEL[[#This Row],[Region]],Region_Dummy_Variables,2,FALSE)</f>
        <v>0</v>
      </c>
      <c r="G279" s="1">
        <f>VLOOKUP(MasterDataSet_after_OutliersDEL[[#This Row],[Region]],Region_Dummy_Variables,3,FALSE)</f>
        <v>0</v>
      </c>
      <c r="H279" s="1">
        <f>VLOOKUP(MasterDataSet_after_OutliersDEL[[#This Row],[Region]],Region_Dummy_Variables,4,FALSE)</f>
        <v>0</v>
      </c>
      <c r="I279" s="1">
        <f>VLOOKUP(MasterDataSet_after_OutliersDEL[[#This Row],[Region]],Region_Dummy_Variables,5,FALSE)</f>
        <v>1</v>
      </c>
      <c r="J279" s="1">
        <f>VLOOKUP(MasterDataSet_after_OutliersDEL[[#This Row],[Region]],Region_Dummy_Variables,6,FALSE)</f>
        <v>0</v>
      </c>
      <c r="K279" s="7" t="s">
        <v>19</v>
      </c>
      <c r="L279">
        <v>90035</v>
      </c>
      <c r="M279">
        <v>1695000</v>
      </c>
      <c r="N279">
        <v>3</v>
      </c>
      <c r="O279">
        <v>2</v>
      </c>
      <c r="P279">
        <v>1916</v>
      </c>
      <c r="Q279">
        <v>5042</v>
      </c>
      <c r="R279">
        <v>1924</v>
      </c>
      <c r="S279">
        <f>2021-MasterDataSet_after_OutliersDEL[[#This Row],[YEAR BUILT]]</f>
        <v>97</v>
      </c>
      <c r="T279">
        <v>32</v>
      </c>
      <c r="U279">
        <v>884.65553235908146</v>
      </c>
      <c r="W279">
        <v>34.056403600000003</v>
      </c>
      <c r="X279">
        <v>-118.3854786</v>
      </c>
      <c r="Y279">
        <v>6.8358868887698438</v>
      </c>
    </row>
    <row r="280" spans="1:25" x14ac:dyDescent="0.3">
      <c r="A280" s="1" t="s">
        <v>16</v>
      </c>
      <c r="B280" s="1">
        <v>0</v>
      </c>
      <c r="C280" s="1" t="s">
        <v>313</v>
      </c>
      <c r="D280" s="1" t="s">
        <v>300</v>
      </c>
      <c r="E280" s="1" t="str">
        <f>VLOOKUP(MasterDataSet_after_OutliersDEL[[#This Row],[CITY]],Region_Values,2,FALSE)</f>
        <v>South bay</v>
      </c>
      <c r="F280" s="1">
        <f>VLOOKUP(MasterDataSet_after_OutliersDEL[[#This Row],[Region]],Region_Dummy_Variables,2,FALSE)</f>
        <v>0</v>
      </c>
      <c r="G280" s="1">
        <f>VLOOKUP(MasterDataSet_after_OutliersDEL[[#This Row],[Region]],Region_Dummy_Variables,3,FALSE)</f>
        <v>0</v>
      </c>
      <c r="H280" s="1">
        <f>VLOOKUP(MasterDataSet_after_OutliersDEL[[#This Row],[Region]],Region_Dummy_Variables,4,FALSE)</f>
        <v>0</v>
      </c>
      <c r="I280" s="1">
        <f>VLOOKUP(MasterDataSet_after_OutliersDEL[[#This Row],[Region]],Region_Dummy_Variables,5,FALSE)</f>
        <v>1</v>
      </c>
      <c r="J280" s="1">
        <f>VLOOKUP(MasterDataSet_after_OutliersDEL[[#This Row],[Region]],Region_Dummy_Variables,6,FALSE)</f>
        <v>0</v>
      </c>
      <c r="K280" s="7" t="s">
        <v>19</v>
      </c>
      <c r="L280">
        <v>90035</v>
      </c>
      <c r="M280">
        <v>949000</v>
      </c>
      <c r="N280">
        <v>2</v>
      </c>
      <c r="O280">
        <v>2.5</v>
      </c>
      <c r="P280">
        <v>1575</v>
      </c>
      <c r="Q280">
        <v>7810</v>
      </c>
      <c r="R280">
        <v>1999</v>
      </c>
      <c r="S280">
        <f>2021-MasterDataSet_after_OutliersDEL[[#This Row],[YEAR BUILT]]</f>
        <v>22</v>
      </c>
      <c r="T280">
        <v>120</v>
      </c>
      <c r="U280">
        <v>602.53968253968253</v>
      </c>
      <c r="V280">
        <v>746</v>
      </c>
      <c r="W280">
        <v>34.056949600000003</v>
      </c>
      <c r="X280">
        <v>-118.3844972</v>
      </c>
      <c r="Y280">
        <v>6.903535646975774</v>
      </c>
    </row>
    <row r="281" spans="1:25" x14ac:dyDescent="0.3">
      <c r="A281" s="1" t="s">
        <v>16</v>
      </c>
      <c r="B281" s="1">
        <v>0</v>
      </c>
      <c r="C281" s="1" t="s">
        <v>314</v>
      </c>
      <c r="D281" s="1" t="s">
        <v>300</v>
      </c>
      <c r="E281" s="1" t="str">
        <f>VLOOKUP(MasterDataSet_after_OutliersDEL[[#This Row],[CITY]],Region_Values,2,FALSE)</f>
        <v>South bay</v>
      </c>
      <c r="F281" s="1">
        <f>VLOOKUP(MasterDataSet_after_OutliersDEL[[#This Row],[Region]],Region_Dummy_Variables,2,FALSE)</f>
        <v>0</v>
      </c>
      <c r="G281" s="1">
        <f>VLOOKUP(MasterDataSet_after_OutliersDEL[[#This Row],[Region]],Region_Dummy_Variables,3,FALSE)</f>
        <v>0</v>
      </c>
      <c r="H281" s="1">
        <f>VLOOKUP(MasterDataSet_after_OutliersDEL[[#This Row],[Region]],Region_Dummy_Variables,4,FALSE)</f>
        <v>0</v>
      </c>
      <c r="I281" s="1">
        <f>VLOOKUP(MasterDataSet_after_OutliersDEL[[#This Row],[Region]],Region_Dummy_Variables,5,FALSE)</f>
        <v>1</v>
      </c>
      <c r="J281" s="1">
        <f>VLOOKUP(MasterDataSet_after_OutliersDEL[[#This Row],[Region]],Region_Dummy_Variables,6,FALSE)</f>
        <v>0</v>
      </c>
      <c r="K281" s="7" t="s">
        <v>19</v>
      </c>
      <c r="L281">
        <v>90035</v>
      </c>
      <c r="M281">
        <v>850000</v>
      </c>
      <c r="N281">
        <v>2</v>
      </c>
      <c r="O281">
        <v>2.5</v>
      </c>
      <c r="P281">
        <v>1247</v>
      </c>
      <c r="Q281">
        <v>9569</v>
      </c>
      <c r="R281">
        <v>2006</v>
      </c>
      <c r="S281">
        <f>2021-MasterDataSet_after_OutliersDEL[[#This Row],[YEAR BUILT]]</f>
        <v>15</v>
      </c>
      <c r="T281">
        <v>6</v>
      </c>
      <c r="U281">
        <v>681.63592622293504</v>
      </c>
      <c r="V281">
        <v>380</v>
      </c>
      <c r="W281">
        <v>34.06223</v>
      </c>
      <c r="X281">
        <v>-118.3800237</v>
      </c>
      <c r="Y281">
        <v>7.3252071168569231</v>
      </c>
    </row>
    <row r="282" spans="1:25" x14ac:dyDescent="0.3">
      <c r="A282" s="1" t="s">
        <v>16</v>
      </c>
      <c r="B282" s="1">
        <v>0</v>
      </c>
      <c r="C282" s="1" t="s">
        <v>315</v>
      </c>
      <c r="D282" s="1" t="s">
        <v>300</v>
      </c>
      <c r="E282" s="1" t="str">
        <f>VLOOKUP(MasterDataSet_after_OutliersDEL[[#This Row],[CITY]],Region_Values,2,FALSE)</f>
        <v>South bay</v>
      </c>
      <c r="F282" s="1">
        <f>VLOOKUP(MasterDataSet_after_OutliersDEL[[#This Row],[Region]],Region_Dummy_Variables,2,FALSE)</f>
        <v>0</v>
      </c>
      <c r="G282" s="1">
        <f>VLOOKUP(MasterDataSet_after_OutliersDEL[[#This Row],[Region]],Region_Dummy_Variables,3,FALSE)</f>
        <v>0</v>
      </c>
      <c r="H282" s="1">
        <f>VLOOKUP(MasterDataSet_after_OutliersDEL[[#This Row],[Region]],Region_Dummy_Variables,4,FALSE)</f>
        <v>0</v>
      </c>
      <c r="I282" s="1">
        <f>VLOOKUP(MasterDataSet_after_OutliersDEL[[#This Row],[Region]],Region_Dummy_Variables,5,FALSE)</f>
        <v>1</v>
      </c>
      <c r="J282" s="1">
        <f>VLOOKUP(MasterDataSet_after_OutliersDEL[[#This Row],[Region]],Region_Dummy_Variables,6,FALSE)</f>
        <v>0</v>
      </c>
      <c r="K282" s="7" t="s">
        <v>19</v>
      </c>
      <c r="L282">
        <v>90035</v>
      </c>
      <c r="M282">
        <v>1425000</v>
      </c>
      <c r="N282">
        <v>4</v>
      </c>
      <c r="O282">
        <v>2.5</v>
      </c>
      <c r="P282">
        <v>1750</v>
      </c>
      <c r="Q282">
        <v>6000</v>
      </c>
      <c r="R282">
        <v>2021</v>
      </c>
      <c r="S282">
        <f>2021-MasterDataSet_after_OutliersDEL[[#This Row],[YEAR BUILT]]</f>
        <v>0</v>
      </c>
      <c r="T282">
        <v>109</v>
      </c>
      <c r="U282">
        <v>814.28571428571433</v>
      </c>
      <c r="V282">
        <v>595</v>
      </c>
      <c r="W282">
        <v>34.062327000000003</v>
      </c>
      <c r="X282">
        <v>-118.379002</v>
      </c>
      <c r="Y282">
        <v>7.3762217370844567</v>
      </c>
    </row>
    <row r="283" spans="1:25" x14ac:dyDescent="0.3">
      <c r="A283" s="1" t="s">
        <v>16</v>
      </c>
      <c r="B283" s="1">
        <v>0</v>
      </c>
      <c r="C283" s="1" t="s">
        <v>316</v>
      </c>
      <c r="D283" s="1" t="s">
        <v>300</v>
      </c>
      <c r="E283" s="1" t="str">
        <f>VLOOKUP(MasterDataSet_after_OutliersDEL[[#This Row],[CITY]],Region_Values,2,FALSE)</f>
        <v>South bay</v>
      </c>
      <c r="F283" s="1">
        <f>VLOOKUP(MasterDataSet_after_OutliersDEL[[#This Row],[Region]],Region_Dummy_Variables,2,FALSE)</f>
        <v>0</v>
      </c>
      <c r="G283" s="1">
        <f>VLOOKUP(MasterDataSet_after_OutliersDEL[[#This Row],[Region]],Region_Dummy_Variables,3,FALSE)</f>
        <v>0</v>
      </c>
      <c r="H283" s="1">
        <f>VLOOKUP(MasterDataSet_after_OutliersDEL[[#This Row],[Region]],Region_Dummy_Variables,4,FALSE)</f>
        <v>0</v>
      </c>
      <c r="I283" s="1">
        <f>VLOOKUP(MasterDataSet_after_OutliersDEL[[#This Row],[Region]],Region_Dummy_Variables,5,FALSE)</f>
        <v>1</v>
      </c>
      <c r="J283" s="1">
        <f>VLOOKUP(MasterDataSet_after_OutliersDEL[[#This Row],[Region]],Region_Dummy_Variables,6,FALSE)</f>
        <v>0</v>
      </c>
      <c r="K283" s="7" t="s">
        <v>19</v>
      </c>
      <c r="L283">
        <v>90035</v>
      </c>
      <c r="M283">
        <v>1350000</v>
      </c>
      <c r="N283">
        <v>3</v>
      </c>
      <c r="O283">
        <v>2.5</v>
      </c>
      <c r="P283">
        <v>1550</v>
      </c>
      <c r="Q283">
        <v>6000</v>
      </c>
      <c r="R283">
        <v>2021</v>
      </c>
      <c r="S283">
        <f>2021-MasterDataSet_after_OutliersDEL[[#This Row],[YEAR BUILT]]</f>
        <v>0</v>
      </c>
      <c r="T283">
        <v>109</v>
      </c>
      <c r="U283">
        <v>870.9677419354839</v>
      </c>
      <c r="V283">
        <v>595</v>
      </c>
      <c r="W283">
        <v>34.062327000000003</v>
      </c>
      <c r="X283">
        <v>-118.379002</v>
      </c>
      <c r="Y283">
        <v>7.3762217370844567</v>
      </c>
    </row>
    <row r="284" spans="1:25" x14ac:dyDescent="0.3">
      <c r="A284" s="1" t="s">
        <v>16</v>
      </c>
      <c r="B284" s="1">
        <v>0</v>
      </c>
      <c r="C284" s="1" t="s">
        <v>317</v>
      </c>
      <c r="D284" s="1" t="s">
        <v>300</v>
      </c>
      <c r="E284" s="1" t="str">
        <f>VLOOKUP(MasterDataSet_after_OutliersDEL[[#This Row],[CITY]],Region_Values,2,FALSE)</f>
        <v>South bay</v>
      </c>
      <c r="F284" s="1">
        <f>VLOOKUP(MasterDataSet_after_OutliersDEL[[#This Row],[Region]],Region_Dummy_Variables,2,FALSE)</f>
        <v>0</v>
      </c>
      <c r="G284" s="1">
        <f>VLOOKUP(MasterDataSet_after_OutliersDEL[[#This Row],[Region]],Region_Dummy_Variables,3,FALSE)</f>
        <v>0</v>
      </c>
      <c r="H284" s="1">
        <f>VLOOKUP(MasterDataSet_after_OutliersDEL[[#This Row],[Region]],Region_Dummy_Variables,4,FALSE)</f>
        <v>0</v>
      </c>
      <c r="I284" s="1">
        <f>VLOOKUP(MasterDataSet_after_OutliersDEL[[#This Row],[Region]],Region_Dummy_Variables,5,FALSE)</f>
        <v>1</v>
      </c>
      <c r="J284" s="1">
        <f>VLOOKUP(MasterDataSet_after_OutliersDEL[[#This Row],[Region]],Region_Dummy_Variables,6,FALSE)</f>
        <v>0</v>
      </c>
      <c r="K284" s="7" t="s">
        <v>19</v>
      </c>
      <c r="L284">
        <v>90035</v>
      </c>
      <c r="M284">
        <v>1450000</v>
      </c>
      <c r="N284">
        <v>4</v>
      </c>
      <c r="O284">
        <v>2.5</v>
      </c>
      <c r="P284">
        <v>1750</v>
      </c>
      <c r="Q284">
        <v>6000</v>
      </c>
      <c r="R284">
        <v>2021</v>
      </c>
      <c r="S284">
        <f>2021-MasterDataSet_after_OutliersDEL[[#This Row],[YEAR BUILT]]</f>
        <v>0</v>
      </c>
      <c r="T284">
        <v>109</v>
      </c>
      <c r="U284">
        <v>828.57142857142856</v>
      </c>
      <c r="V284">
        <v>595</v>
      </c>
      <c r="W284">
        <v>34.062327000000003</v>
      </c>
      <c r="X284">
        <v>-118.379002</v>
      </c>
      <c r="Y284">
        <v>7.3762217370844567</v>
      </c>
    </row>
    <row r="285" spans="1:25" x14ac:dyDescent="0.3">
      <c r="A285" s="1" t="s">
        <v>16</v>
      </c>
      <c r="B285" s="1">
        <v>0</v>
      </c>
      <c r="C285" s="1" t="s">
        <v>318</v>
      </c>
      <c r="D285" s="1" t="s">
        <v>300</v>
      </c>
      <c r="E285" s="1" t="str">
        <f>VLOOKUP(MasterDataSet_after_OutliersDEL[[#This Row],[CITY]],Region_Values,2,FALSE)</f>
        <v>South bay</v>
      </c>
      <c r="F285" s="1">
        <f>VLOOKUP(MasterDataSet_after_OutliersDEL[[#This Row],[Region]],Region_Dummy_Variables,2,FALSE)</f>
        <v>0</v>
      </c>
      <c r="G285" s="1">
        <f>VLOOKUP(MasterDataSet_after_OutliersDEL[[#This Row],[Region]],Region_Dummy_Variables,3,FALSE)</f>
        <v>0</v>
      </c>
      <c r="H285" s="1">
        <f>VLOOKUP(MasterDataSet_after_OutliersDEL[[#This Row],[Region]],Region_Dummy_Variables,4,FALSE)</f>
        <v>0</v>
      </c>
      <c r="I285" s="1">
        <f>VLOOKUP(MasterDataSet_after_OutliersDEL[[#This Row],[Region]],Region_Dummy_Variables,5,FALSE)</f>
        <v>1</v>
      </c>
      <c r="J285" s="1">
        <f>VLOOKUP(MasterDataSet_after_OutliersDEL[[#This Row],[Region]],Region_Dummy_Variables,6,FALSE)</f>
        <v>0</v>
      </c>
      <c r="K285" s="7" t="s">
        <v>19</v>
      </c>
      <c r="L285">
        <v>90035</v>
      </c>
      <c r="M285">
        <v>799000</v>
      </c>
      <c r="N285">
        <v>2</v>
      </c>
      <c r="O285">
        <v>2.5</v>
      </c>
      <c r="P285">
        <v>1728.5</v>
      </c>
      <c r="Q285">
        <v>7543</v>
      </c>
      <c r="R285">
        <v>1988</v>
      </c>
      <c r="S285">
        <f>2021-MasterDataSet_after_OutliersDEL[[#This Row],[YEAR BUILT]]</f>
        <v>33</v>
      </c>
      <c r="T285">
        <v>11</v>
      </c>
      <c r="U285">
        <v>462.25050621926528</v>
      </c>
      <c r="V285">
        <v>744</v>
      </c>
      <c r="W285">
        <v>34.061086400000001</v>
      </c>
      <c r="X285">
        <v>-118.3826713</v>
      </c>
      <c r="Y285">
        <v>7.1564659573223368</v>
      </c>
    </row>
    <row r="286" spans="1:25" x14ac:dyDescent="0.3">
      <c r="A286" s="1" t="s">
        <v>16</v>
      </c>
      <c r="B286" s="1">
        <v>0</v>
      </c>
      <c r="C286" s="1" t="s">
        <v>319</v>
      </c>
      <c r="D286" s="1" t="s">
        <v>300</v>
      </c>
      <c r="E286" s="1" t="str">
        <f>VLOOKUP(MasterDataSet_after_OutliersDEL[[#This Row],[CITY]],Region_Values,2,FALSE)</f>
        <v>South bay</v>
      </c>
      <c r="F286" s="1">
        <f>VLOOKUP(MasterDataSet_after_OutliersDEL[[#This Row],[Region]],Region_Dummy_Variables,2,FALSE)</f>
        <v>0</v>
      </c>
      <c r="G286" s="1">
        <f>VLOOKUP(MasterDataSet_after_OutliersDEL[[#This Row],[Region]],Region_Dummy_Variables,3,FALSE)</f>
        <v>0</v>
      </c>
      <c r="H286" s="1">
        <f>VLOOKUP(MasterDataSet_after_OutliersDEL[[#This Row],[Region]],Region_Dummy_Variables,4,FALSE)</f>
        <v>0</v>
      </c>
      <c r="I286" s="1">
        <f>VLOOKUP(MasterDataSet_after_OutliersDEL[[#This Row],[Region]],Region_Dummy_Variables,5,FALSE)</f>
        <v>1</v>
      </c>
      <c r="J286" s="1">
        <f>VLOOKUP(MasterDataSet_after_OutliersDEL[[#This Row],[Region]],Region_Dummy_Variables,6,FALSE)</f>
        <v>0</v>
      </c>
      <c r="K286" s="7" t="s">
        <v>19</v>
      </c>
      <c r="L286">
        <v>90035</v>
      </c>
      <c r="M286">
        <v>1699900</v>
      </c>
      <c r="N286">
        <v>3</v>
      </c>
      <c r="O286">
        <v>4.5</v>
      </c>
      <c r="P286">
        <v>2762</v>
      </c>
      <c r="Q286">
        <v>5964</v>
      </c>
      <c r="R286">
        <v>2009</v>
      </c>
      <c r="S286">
        <f>2021-MasterDataSet_after_OutliersDEL[[#This Row],[YEAR BUILT]]</f>
        <v>12</v>
      </c>
      <c r="T286">
        <v>28</v>
      </c>
      <c r="U286">
        <v>615.45981173063001</v>
      </c>
      <c r="V286">
        <v>582</v>
      </c>
      <c r="W286">
        <v>34.060238200000001</v>
      </c>
      <c r="X286">
        <v>-118.3821463</v>
      </c>
      <c r="Y286">
        <v>7.1457137726879845</v>
      </c>
    </row>
    <row r="287" spans="1:25" x14ac:dyDescent="0.3">
      <c r="A287" s="1" t="s">
        <v>16</v>
      </c>
      <c r="B287" s="1">
        <v>0</v>
      </c>
      <c r="C287" s="1" t="s">
        <v>320</v>
      </c>
      <c r="D287" s="1" t="s">
        <v>300</v>
      </c>
      <c r="E287" s="1" t="str">
        <f>VLOOKUP(MasterDataSet_after_OutliersDEL[[#This Row],[CITY]],Region_Values,2,FALSE)</f>
        <v>South bay</v>
      </c>
      <c r="F287" s="1">
        <f>VLOOKUP(MasterDataSet_after_OutliersDEL[[#This Row],[Region]],Region_Dummy_Variables,2,FALSE)</f>
        <v>0</v>
      </c>
      <c r="G287" s="1">
        <f>VLOOKUP(MasterDataSet_after_OutliersDEL[[#This Row],[Region]],Region_Dummy_Variables,3,FALSE)</f>
        <v>0</v>
      </c>
      <c r="H287" s="1">
        <f>VLOOKUP(MasterDataSet_after_OutliersDEL[[#This Row],[Region]],Region_Dummy_Variables,4,FALSE)</f>
        <v>0</v>
      </c>
      <c r="I287" s="1">
        <f>VLOOKUP(MasterDataSet_after_OutliersDEL[[#This Row],[Region]],Region_Dummy_Variables,5,FALSE)</f>
        <v>1</v>
      </c>
      <c r="J287" s="1">
        <f>VLOOKUP(MasterDataSet_after_OutliersDEL[[#This Row],[Region]],Region_Dummy_Variables,6,FALSE)</f>
        <v>0</v>
      </c>
      <c r="K287" s="7" t="s">
        <v>19</v>
      </c>
      <c r="L287">
        <v>90035</v>
      </c>
      <c r="M287">
        <v>1749999</v>
      </c>
      <c r="N287">
        <v>3</v>
      </c>
      <c r="O287">
        <v>3.5</v>
      </c>
      <c r="P287">
        <v>2785</v>
      </c>
      <c r="Q287">
        <v>6176</v>
      </c>
      <c r="R287">
        <v>2011</v>
      </c>
      <c r="S287">
        <f>2021-MasterDataSet_after_OutliersDEL[[#This Row],[YEAR BUILT]]</f>
        <v>10</v>
      </c>
      <c r="T287">
        <v>89</v>
      </c>
      <c r="U287">
        <v>628.36588868940748</v>
      </c>
      <c r="V287">
        <v>677</v>
      </c>
      <c r="W287">
        <v>34.059998100000001</v>
      </c>
      <c r="X287">
        <v>-118.3827854</v>
      </c>
      <c r="Y287">
        <v>7.1064098164909648</v>
      </c>
    </row>
    <row r="288" spans="1:25" x14ac:dyDescent="0.3">
      <c r="A288" s="1" t="s">
        <v>20</v>
      </c>
      <c r="B288" s="1">
        <v>1</v>
      </c>
      <c r="C288" s="1" t="s">
        <v>321</v>
      </c>
      <c r="D288" s="1" t="s">
        <v>300</v>
      </c>
      <c r="E288" s="1" t="str">
        <f>VLOOKUP(MasterDataSet_after_OutliersDEL[[#This Row],[CITY]],Region_Values,2,FALSE)</f>
        <v>South bay</v>
      </c>
      <c r="F288" s="1">
        <f>VLOOKUP(MasterDataSet_after_OutliersDEL[[#This Row],[Region]],Region_Dummy_Variables,2,FALSE)</f>
        <v>0</v>
      </c>
      <c r="G288" s="1">
        <f>VLOOKUP(MasterDataSet_after_OutliersDEL[[#This Row],[Region]],Region_Dummy_Variables,3,FALSE)</f>
        <v>0</v>
      </c>
      <c r="H288" s="1">
        <f>VLOOKUP(MasterDataSet_after_OutliersDEL[[#This Row],[Region]],Region_Dummy_Variables,4,FALSE)</f>
        <v>0</v>
      </c>
      <c r="I288" s="1">
        <f>VLOOKUP(MasterDataSet_after_OutliersDEL[[#This Row],[Region]],Region_Dummy_Variables,5,FALSE)</f>
        <v>1</v>
      </c>
      <c r="J288" s="1">
        <f>VLOOKUP(MasterDataSet_after_OutliersDEL[[#This Row],[Region]],Region_Dummy_Variables,6,FALSE)</f>
        <v>0</v>
      </c>
      <c r="K288" s="7" t="s">
        <v>19</v>
      </c>
      <c r="L288">
        <v>90041</v>
      </c>
      <c r="M288">
        <v>1649000</v>
      </c>
      <c r="N288">
        <v>4</v>
      </c>
      <c r="O288">
        <v>3</v>
      </c>
      <c r="P288">
        <v>2897</v>
      </c>
      <c r="Q288">
        <v>5797</v>
      </c>
      <c r="R288">
        <v>1965</v>
      </c>
      <c r="S288">
        <f>2021-MasterDataSet_after_OutliersDEL[[#This Row],[YEAR BUILT]]</f>
        <v>56</v>
      </c>
      <c r="T288">
        <v>82</v>
      </c>
      <c r="U288">
        <v>569.20952709699691</v>
      </c>
      <c r="W288">
        <v>34.138491000000002</v>
      </c>
      <c r="X288">
        <v>-118.2268725</v>
      </c>
      <c r="Y288">
        <v>17.530541588213175</v>
      </c>
    </row>
    <row r="289" spans="1:25" x14ac:dyDescent="0.3">
      <c r="A289" s="1" t="s">
        <v>16</v>
      </c>
      <c r="B289" s="1">
        <v>0</v>
      </c>
      <c r="C289" s="1" t="s">
        <v>322</v>
      </c>
      <c r="D289" s="1" t="s">
        <v>300</v>
      </c>
      <c r="E289" s="1" t="str">
        <f>VLOOKUP(MasterDataSet_after_OutliersDEL[[#This Row],[CITY]],Region_Values,2,FALSE)</f>
        <v>South bay</v>
      </c>
      <c r="F289" s="1">
        <f>VLOOKUP(MasterDataSet_after_OutliersDEL[[#This Row],[Region]],Region_Dummy_Variables,2,FALSE)</f>
        <v>0</v>
      </c>
      <c r="G289" s="1">
        <f>VLOOKUP(MasterDataSet_after_OutliersDEL[[#This Row],[Region]],Region_Dummy_Variables,3,FALSE)</f>
        <v>0</v>
      </c>
      <c r="H289" s="1">
        <f>VLOOKUP(MasterDataSet_after_OutliersDEL[[#This Row],[Region]],Region_Dummy_Variables,4,FALSE)</f>
        <v>0</v>
      </c>
      <c r="I289" s="1">
        <f>VLOOKUP(MasterDataSet_after_OutliersDEL[[#This Row],[Region]],Region_Dummy_Variables,5,FALSE)</f>
        <v>1</v>
      </c>
      <c r="J289" s="1">
        <f>VLOOKUP(MasterDataSet_after_OutliersDEL[[#This Row],[Region]],Region_Dummy_Variables,6,FALSE)</f>
        <v>0</v>
      </c>
      <c r="K289" s="7" t="s">
        <v>19</v>
      </c>
      <c r="L289">
        <v>90041</v>
      </c>
      <c r="M289">
        <v>679900</v>
      </c>
      <c r="N289">
        <v>3</v>
      </c>
      <c r="O289">
        <v>2</v>
      </c>
      <c r="P289">
        <v>1280</v>
      </c>
      <c r="Q289">
        <v>22538</v>
      </c>
      <c r="R289">
        <v>1984</v>
      </c>
      <c r="S289">
        <f>2021-MasterDataSet_after_OutliersDEL[[#This Row],[YEAR BUILT]]</f>
        <v>37</v>
      </c>
      <c r="T289">
        <v>19</v>
      </c>
      <c r="U289">
        <v>531.171875</v>
      </c>
      <c r="V289">
        <v>330</v>
      </c>
      <c r="W289">
        <v>34.144128000000002</v>
      </c>
      <c r="X289">
        <v>-118.22788799999999</v>
      </c>
      <c r="Y289">
        <v>17.6993499206793</v>
      </c>
    </row>
    <row r="290" spans="1:25" x14ac:dyDescent="0.3">
      <c r="A290" s="1" t="s">
        <v>20</v>
      </c>
      <c r="B290" s="1">
        <v>1</v>
      </c>
      <c r="C290" s="1" t="s">
        <v>323</v>
      </c>
      <c r="D290" s="1" t="s">
        <v>300</v>
      </c>
      <c r="E290" s="1" t="str">
        <f>VLOOKUP(MasterDataSet_after_OutliersDEL[[#This Row],[CITY]],Region_Values,2,FALSE)</f>
        <v>South bay</v>
      </c>
      <c r="F290" s="1">
        <f>VLOOKUP(MasterDataSet_after_OutliersDEL[[#This Row],[Region]],Region_Dummy_Variables,2,FALSE)</f>
        <v>0</v>
      </c>
      <c r="G290" s="1">
        <f>VLOOKUP(MasterDataSet_after_OutliersDEL[[#This Row],[Region]],Region_Dummy_Variables,3,FALSE)</f>
        <v>0</v>
      </c>
      <c r="H290" s="1">
        <f>VLOOKUP(MasterDataSet_after_OutliersDEL[[#This Row],[Region]],Region_Dummy_Variables,4,FALSE)</f>
        <v>0</v>
      </c>
      <c r="I290" s="1">
        <f>VLOOKUP(MasterDataSet_after_OutliersDEL[[#This Row],[Region]],Region_Dummy_Variables,5,FALSE)</f>
        <v>1</v>
      </c>
      <c r="J290" s="1">
        <f>VLOOKUP(MasterDataSet_after_OutliersDEL[[#This Row],[Region]],Region_Dummy_Variables,6,FALSE)</f>
        <v>0</v>
      </c>
      <c r="K290" s="7" t="s">
        <v>19</v>
      </c>
      <c r="L290">
        <v>90045</v>
      </c>
      <c r="M290">
        <v>1275000</v>
      </c>
      <c r="N290">
        <v>4</v>
      </c>
      <c r="O290">
        <v>2</v>
      </c>
      <c r="P290">
        <v>1508</v>
      </c>
      <c r="Q290">
        <v>8400</v>
      </c>
      <c r="R290">
        <v>1951</v>
      </c>
      <c r="S290">
        <f>2021-MasterDataSet_after_OutliersDEL[[#This Row],[YEAR BUILT]]</f>
        <v>70</v>
      </c>
      <c r="T290">
        <v>17</v>
      </c>
      <c r="U290">
        <v>845.49071618037135</v>
      </c>
      <c r="W290">
        <v>33.970200599999998</v>
      </c>
      <c r="X290">
        <v>-118.3727883</v>
      </c>
      <c r="Y290">
        <v>4.3647989503421174</v>
      </c>
    </row>
    <row r="291" spans="1:25" x14ac:dyDescent="0.3">
      <c r="A291" s="1" t="s">
        <v>20</v>
      </c>
      <c r="B291" s="1">
        <v>1</v>
      </c>
      <c r="C291" s="1" t="s">
        <v>324</v>
      </c>
      <c r="D291" s="1" t="s">
        <v>300</v>
      </c>
      <c r="E291" s="1" t="str">
        <f>VLOOKUP(MasterDataSet_after_OutliersDEL[[#This Row],[CITY]],Region_Values,2,FALSE)</f>
        <v>South bay</v>
      </c>
      <c r="F291" s="1">
        <f>VLOOKUP(MasterDataSet_after_OutliersDEL[[#This Row],[Region]],Region_Dummy_Variables,2,FALSE)</f>
        <v>0</v>
      </c>
      <c r="G291" s="1">
        <f>VLOOKUP(MasterDataSet_after_OutliersDEL[[#This Row],[Region]],Region_Dummy_Variables,3,FALSE)</f>
        <v>0</v>
      </c>
      <c r="H291" s="1">
        <f>VLOOKUP(MasterDataSet_after_OutliersDEL[[#This Row],[Region]],Region_Dummy_Variables,4,FALSE)</f>
        <v>0</v>
      </c>
      <c r="I291" s="1">
        <f>VLOOKUP(MasterDataSet_after_OutliersDEL[[#This Row],[Region]],Region_Dummy_Variables,5,FALSE)</f>
        <v>1</v>
      </c>
      <c r="J291" s="1">
        <f>VLOOKUP(MasterDataSet_after_OutliersDEL[[#This Row],[Region]],Region_Dummy_Variables,6,FALSE)</f>
        <v>0</v>
      </c>
      <c r="K291" s="7" t="s">
        <v>19</v>
      </c>
      <c r="L291">
        <v>90045</v>
      </c>
      <c r="M291">
        <v>1494900</v>
      </c>
      <c r="N291">
        <v>4</v>
      </c>
      <c r="O291">
        <v>4</v>
      </c>
      <c r="P291">
        <v>1774</v>
      </c>
      <c r="Q291">
        <v>8401</v>
      </c>
      <c r="R291">
        <v>1950</v>
      </c>
      <c r="S291">
        <f>2021-MasterDataSet_after_OutliersDEL[[#This Row],[YEAR BUILT]]</f>
        <v>71</v>
      </c>
      <c r="T291">
        <v>12</v>
      </c>
      <c r="U291">
        <v>842.67192784667418</v>
      </c>
      <c r="W291">
        <v>33.9706239</v>
      </c>
      <c r="X291">
        <v>-118.37365560000001</v>
      </c>
      <c r="Y291">
        <v>4.3277100550244061</v>
      </c>
    </row>
    <row r="292" spans="1:25" x14ac:dyDescent="0.3">
      <c r="A292" s="1" t="s">
        <v>20</v>
      </c>
      <c r="B292" s="1">
        <v>1</v>
      </c>
      <c r="C292" s="1" t="s">
        <v>325</v>
      </c>
      <c r="D292" s="1" t="s">
        <v>300</v>
      </c>
      <c r="E292" s="1" t="str">
        <f>VLOOKUP(MasterDataSet_after_OutliersDEL[[#This Row],[CITY]],Region_Values,2,FALSE)</f>
        <v>South bay</v>
      </c>
      <c r="F292" s="1">
        <f>VLOOKUP(MasterDataSet_after_OutliersDEL[[#This Row],[Region]],Region_Dummy_Variables,2,FALSE)</f>
        <v>0</v>
      </c>
      <c r="G292" s="1">
        <f>VLOOKUP(MasterDataSet_after_OutliersDEL[[#This Row],[Region]],Region_Dummy_Variables,3,FALSE)</f>
        <v>0</v>
      </c>
      <c r="H292" s="1">
        <f>VLOOKUP(MasterDataSet_after_OutliersDEL[[#This Row],[Region]],Region_Dummy_Variables,4,FALSE)</f>
        <v>0</v>
      </c>
      <c r="I292" s="1">
        <f>VLOOKUP(MasterDataSet_after_OutliersDEL[[#This Row],[Region]],Region_Dummy_Variables,5,FALSE)</f>
        <v>1</v>
      </c>
      <c r="J292" s="1">
        <f>VLOOKUP(MasterDataSet_after_OutliersDEL[[#This Row],[Region]],Region_Dummy_Variables,6,FALSE)</f>
        <v>0</v>
      </c>
      <c r="K292" s="7" t="s">
        <v>19</v>
      </c>
      <c r="L292">
        <v>90045</v>
      </c>
      <c r="M292">
        <v>1593000</v>
      </c>
      <c r="N292">
        <v>3</v>
      </c>
      <c r="O292">
        <v>2</v>
      </c>
      <c r="P292">
        <v>2215</v>
      </c>
      <c r="Q292">
        <v>6234</v>
      </c>
      <c r="R292">
        <v>1950</v>
      </c>
      <c r="S292">
        <f>2021-MasterDataSet_after_OutliersDEL[[#This Row],[YEAR BUILT]]</f>
        <v>71</v>
      </c>
      <c r="T292">
        <v>50</v>
      </c>
      <c r="U292">
        <v>719.1873589164785</v>
      </c>
      <c r="W292">
        <v>33.971151900000002</v>
      </c>
      <c r="X292">
        <v>-118.3830593</v>
      </c>
      <c r="Y292">
        <v>3.839145301439542</v>
      </c>
    </row>
    <row r="293" spans="1:25" x14ac:dyDescent="0.3">
      <c r="A293" s="1" t="s">
        <v>20</v>
      </c>
      <c r="B293" s="1">
        <v>1</v>
      </c>
      <c r="C293" s="1" t="s">
        <v>326</v>
      </c>
      <c r="D293" s="1" t="s">
        <v>300</v>
      </c>
      <c r="E293" s="1" t="str">
        <f>VLOOKUP(MasterDataSet_after_OutliersDEL[[#This Row],[CITY]],Region_Values,2,FALSE)</f>
        <v>South bay</v>
      </c>
      <c r="F293" s="1">
        <f>VLOOKUP(MasterDataSet_after_OutliersDEL[[#This Row],[Region]],Region_Dummy_Variables,2,FALSE)</f>
        <v>0</v>
      </c>
      <c r="G293" s="1">
        <f>VLOOKUP(MasterDataSet_after_OutliersDEL[[#This Row],[Region]],Region_Dummy_Variables,3,FALSE)</f>
        <v>0</v>
      </c>
      <c r="H293" s="1">
        <f>VLOOKUP(MasterDataSet_after_OutliersDEL[[#This Row],[Region]],Region_Dummy_Variables,4,FALSE)</f>
        <v>0</v>
      </c>
      <c r="I293" s="1">
        <f>VLOOKUP(MasterDataSet_after_OutliersDEL[[#This Row],[Region]],Region_Dummy_Variables,5,FALSE)</f>
        <v>1</v>
      </c>
      <c r="J293" s="1">
        <f>VLOOKUP(MasterDataSet_after_OutliersDEL[[#This Row],[Region]],Region_Dummy_Variables,6,FALSE)</f>
        <v>0</v>
      </c>
      <c r="K293" s="7" t="s">
        <v>19</v>
      </c>
      <c r="L293">
        <v>90045</v>
      </c>
      <c r="M293">
        <v>1499000</v>
      </c>
      <c r="N293">
        <v>3</v>
      </c>
      <c r="O293">
        <v>2</v>
      </c>
      <c r="P293">
        <v>1921</v>
      </c>
      <c r="Q293">
        <v>6333</v>
      </c>
      <c r="R293">
        <v>1944</v>
      </c>
      <c r="S293">
        <f>2021-MasterDataSet_after_OutliersDEL[[#This Row],[YEAR BUILT]]</f>
        <v>77</v>
      </c>
      <c r="T293">
        <v>61</v>
      </c>
      <c r="U293">
        <v>780.3227485684539</v>
      </c>
      <c r="W293">
        <v>33.957595900000001</v>
      </c>
      <c r="X293">
        <v>-118.4015455</v>
      </c>
      <c r="Y293">
        <v>2.5374399304752506</v>
      </c>
    </row>
    <row r="294" spans="1:25" x14ac:dyDescent="0.3">
      <c r="A294" s="1" t="s">
        <v>20</v>
      </c>
      <c r="B294" s="1">
        <v>1</v>
      </c>
      <c r="C294" s="1" t="s">
        <v>327</v>
      </c>
      <c r="D294" s="1" t="s">
        <v>300</v>
      </c>
      <c r="E294" s="1" t="str">
        <f>VLOOKUP(MasterDataSet_after_OutliersDEL[[#This Row],[CITY]],Region_Values,2,FALSE)</f>
        <v>South bay</v>
      </c>
      <c r="F294" s="1">
        <f>VLOOKUP(MasterDataSet_after_OutliersDEL[[#This Row],[Region]],Region_Dummy_Variables,2,FALSE)</f>
        <v>0</v>
      </c>
      <c r="G294" s="1">
        <f>VLOOKUP(MasterDataSet_after_OutliersDEL[[#This Row],[Region]],Region_Dummy_Variables,3,FALSE)</f>
        <v>0</v>
      </c>
      <c r="H294" s="1">
        <f>VLOOKUP(MasterDataSet_after_OutliersDEL[[#This Row],[Region]],Region_Dummy_Variables,4,FALSE)</f>
        <v>0</v>
      </c>
      <c r="I294" s="1">
        <f>VLOOKUP(MasterDataSet_after_OutliersDEL[[#This Row],[Region]],Region_Dummy_Variables,5,FALSE)</f>
        <v>1</v>
      </c>
      <c r="J294" s="1">
        <f>VLOOKUP(MasterDataSet_after_OutliersDEL[[#This Row],[Region]],Region_Dummy_Variables,6,FALSE)</f>
        <v>0</v>
      </c>
      <c r="K294" s="7" t="s">
        <v>19</v>
      </c>
      <c r="L294">
        <v>90045</v>
      </c>
      <c r="M294">
        <v>2350000</v>
      </c>
      <c r="N294">
        <v>4</v>
      </c>
      <c r="O294">
        <v>3.5</v>
      </c>
      <c r="P294">
        <v>3167</v>
      </c>
      <c r="Q294">
        <v>6047</v>
      </c>
      <c r="R294">
        <v>1944</v>
      </c>
      <c r="S294">
        <f>2021-MasterDataSet_after_OutliersDEL[[#This Row],[YEAR BUILT]]</f>
        <v>77</v>
      </c>
      <c r="T294">
        <v>101</v>
      </c>
      <c r="U294">
        <v>742.02715503631191</v>
      </c>
      <c r="V294">
        <v>2</v>
      </c>
      <c r="W294">
        <v>33.962232</v>
      </c>
      <c r="X294">
        <v>-118.40376929999999</v>
      </c>
      <c r="Y294">
        <v>2.5078826987541785</v>
      </c>
    </row>
    <row r="295" spans="1:25" x14ac:dyDescent="0.3">
      <c r="A295" s="1" t="s">
        <v>20</v>
      </c>
      <c r="B295" s="1">
        <v>1</v>
      </c>
      <c r="C295" s="1" t="s">
        <v>328</v>
      </c>
      <c r="D295" s="1" t="s">
        <v>300</v>
      </c>
      <c r="E295" s="1" t="str">
        <f>VLOOKUP(MasterDataSet_after_OutliersDEL[[#This Row],[CITY]],Region_Values,2,FALSE)</f>
        <v>South bay</v>
      </c>
      <c r="F295" s="1">
        <f>VLOOKUP(MasterDataSet_after_OutliersDEL[[#This Row],[Region]],Region_Dummy_Variables,2,FALSE)</f>
        <v>0</v>
      </c>
      <c r="G295" s="1">
        <f>VLOOKUP(MasterDataSet_after_OutliersDEL[[#This Row],[Region]],Region_Dummy_Variables,3,FALSE)</f>
        <v>0</v>
      </c>
      <c r="H295" s="1">
        <f>VLOOKUP(MasterDataSet_after_OutliersDEL[[#This Row],[Region]],Region_Dummy_Variables,4,FALSE)</f>
        <v>0</v>
      </c>
      <c r="I295" s="1">
        <f>VLOOKUP(MasterDataSet_after_OutliersDEL[[#This Row],[Region]],Region_Dummy_Variables,5,FALSE)</f>
        <v>1</v>
      </c>
      <c r="J295" s="1">
        <f>VLOOKUP(MasterDataSet_after_OutliersDEL[[#This Row],[Region]],Region_Dummy_Variables,6,FALSE)</f>
        <v>0</v>
      </c>
      <c r="K295" s="7" t="s">
        <v>19</v>
      </c>
      <c r="L295">
        <v>90045</v>
      </c>
      <c r="M295">
        <v>905000</v>
      </c>
      <c r="N295">
        <v>2</v>
      </c>
      <c r="O295">
        <v>1</v>
      </c>
      <c r="P295">
        <v>1157</v>
      </c>
      <c r="Q295">
        <v>5766</v>
      </c>
      <c r="R295">
        <v>1943</v>
      </c>
      <c r="S295">
        <f>2021-MasterDataSet_after_OutliersDEL[[#This Row],[YEAR BUILT]]</f>
        <v>78</v>
      </c>
      <c r="T295">
        <v>18</v>
      </c>
      <c r="U295">
        <v>782.19533275713047</v>
      </c>
      <c r="V295">
        <v>2</v>
      </c>
      <c r="W295">
        <v>33.960952399999996</v>
      </c>
      <c r="X295">
        <v>-118.40396459999999</v>
      </c>
      <c r="Y295">
        <v>2.4674258891470906</v>
      </c>
    </row>
    <row r="296" spans="1:25" x14ac:dyDescent="0.3">
      <c r="A296" s="1" t="s">
        <v>20</v>
      </c>
      <c r="B296" s="1">
        <v>1</v>
      </c>
      <c r="C296" s="1" t="s">
        <v>329</v>
      </c>
      <c r="D296" s="1" t="s">
        <v>300</v>
      </c>
      <c r="E296" s="1" t="str">
        <f>VLOOKUP(MasterDataSet_after_OutliersDEL[[#This Row],[CITY]],Region_Values,2,FALSE)</f>
        <v>South bay</v>
      </c>
      <c r="F296" s="1">
        <f>VLOOKUP(MasterDataSet_after_OutliersDEL[[#This Row],[Region]],Region_Dummy_Variables,2,FALSE)</f>
        <v>0</v>
      </c>
      <c r="G296" s="1">
        <f>VLOOKUP(MasterDataSet_after_OutliersDEL[[#This Row],[Region]],Region_Dummy_Variables,3,FALSE)</f>
        <v>0</v>
      </c>
      <c r="H296" s="1">
        <f>VLOOKUP(MasterDataSet_after_OutliersDEL[[#This Row],[Region]],Region_Dummy_Variables,4,FALSE)</f>
        <v>0</v>
      </c>
      <c r="I296" s="1">
        <f>VLOOKUP(MasterDataSet_after_OutliersDEL[[#This Row],[Region]],Region_Dummy_Variables,5,FALSE)</f>
        <v>1</v>
      </c>
      <c r="J296" s="1">
        <f>VLOOKUP(MasterDataSet_after_OutliersDEL[[#This Row],[Region]],Region_Dummy_Variables,6,FALSE)</f>
        <v>0</v>
      </c>
      <c r="K296" s="7" t="s">
        <v>19</v>
      </c>
      <c r="L296">
        <v>90045</v>
      </c>
      <c r="M296">
        <v>1250000</v>
      </c>
      <c r="N296">
        <v>3</v>
      </c>
      <c r="O296">
        <v>1</v>
      </c>
      <c r="P296">
        <v>1211</v>
      </c>
      <c r="Q296">
        <v>5698</v>
      </c>
      <c r="R296">
        <v>1947</v>
      </c>
      <c r="S296">
        <f>2021-MasterDataSet_after_OutliersDEL[[#This Row],[YEAR BUILT]]</f>
        <v>74</v>
      </c>
      <c r="T296">
        <v>14</v>
      </c>
      <c r="U296">
        <v>1032.2047894302229</v>
      </c>
      <c r="V296">
        <v>2</v>
      </c>
      <c r="W296">
        <v>33.965841099999999</v>
      </c>
      <c r="X296">
        <v>-118.4047405</v>
      </c>
      <c r="Y296">
        <v>2.5564836647897886</v>
      </c>
    </row>
    <row r="297" spans="1:25" x14ac:dyDescent="0.3">
      <c r="A297" s="1" t="s">
        <v>20</v>
      </c>
      <c r="B297" s="1">
        <v>1</v>
      </c>
      <c r="C297" s="1" t="s">
        <v>330</v>
      </c>
      <c r="D297" s="1" t="s">
        <v>300</v>
      </c>
      <c r="E297" s="1" t="str">
        <f>VLOOKUP(MasterDataSet_after_OutliersDEL[[#This Row],[CITY]],Region_Values,2,FALSE)</f>
        <v>South bay</v>
      </c>
      <c r="F297" s="1">
        <f>VLOOKUP(MasterDataSet_after_OutliersDEL[[#This Row],[Region]],Region_Dummy_Variables,2,FALSE)</f>
        <v>0</v>
      </c>
      <c r="G297" s="1">
        <f>VLOOKUP(MasterDataSet_after_OutliersDEL[[#This Row],[Region]],Region_Dummy_Variables,3,FALSE)</f>
        <v>0</v>
      </c>
      <c r="H297" s="1">
        <f>VLOOKUP(MasterDataSet_after_OutliersDEL[[#This Row],[Region]],Region_Dummy_Variables,4,FALSE)</f>
        <v>0</v>
      </c>
      <c r="I297" s="1">
        <f>VLOOKUP(MasterDataSet_after_OutliersDEL[[#This Row],[Region]],Region_Dummy_Variables,5,FALSE)</f>
        <v>1</v>
      </c>
      <c r="J297" s="1">
        <f>VLOOKUP(MasterDataSet_after_OutliersDEL[[#This Row],[Region]],Region_Dummy_Variables,6,FALSE)</f>
        <v>0</v>
      </c>
      <c r="K297" s="7" t="s">
        <v>19</v>
      </c>
      <c r="L297">
        <v>90045</v>
      </c>
      <c r="M297">
        <v>2495000</v>
      </c>
      <c r="N297">
        <v>5</v>
      </c>
      <c r="O297">
        <v>5</v>
      </c>
      <c r="P297">
        <v>3459</v>
      </c>
      <c r="Q297">
        <v>5500</v>
      </c>
      <c r="R297">
        <v>1997</v>
      </c>
      <c r="S297">
        <f>2021-MasterDataSet_after_OutliersDEL[[#This Row],[YEAR BUILT]]</f>
        <v>24</v>
      </c>
      <c r="T297">
        <v>116</v>
      </c>
      <c r="U297">
        <v>721.3067360508818</v>
      </c>
      <c r="W297">
        <v>33.974305100000002</v>
      </c>
      <c r="X297">
        <v>-118.40905359999999</v>
      </c>
      <c r="Y297">
        <v>2.6711208311925612</v>
      </c>
    </row>
    <row r="298" spans="1:25" x14ac:dyDescent="0.3">
      <c r="A298" s="1" t="s">
        <v>20</v>
      </c>
      <c r="B298" s="1">
        <v>1</v>
      </c>
      <c r="C298" s="1" t="s">
        <v>331</v>
      </c>
      <c r="D298" s="1" t="s">
        <v>300</v>
      </c>
      <c r="E298" s="1" t="str">
        <f>VLOOKUP(MasterDataSet_after_OutliersDEL[[#This Row],[CITY]],Region_Values,2,FALSE)</f>
        <v>South bay</v>
      </c>
      <c r="F298" s="1">
        <f>VLOOKUP(MasterDataSet_after_OutliersDEL[[#This Row],[Region]],Region_Dummy_Variables,2,FALSE)</f>
        <v>0</v>
      </c>
      <c r="G298" s="1">
        <f>VLOOKUP(MasterDataSet_after_OutliersDEL[[#This Row],[Region]],Region_Dummy_Variables,3,FALSE)</f>
        <v>0</v>
      </c>
      <c r="H298" s="1">
        <f>VLOOKUP(MasterDataSet_after_OutliersDEL[[#This Row],[Region]],Region_Dummy_Variables,4,FALSE)</f>
        <v>0</v>
      </c>
      <c r="I298" s="1">
        <f>VLOOKUP(MasterDataSet_after_OutliersDEL[[#This Row],[Region]],Region_Dummy_Variables,5,FALSE)</f>
        <v>1</v>
      </c>
      <c r="J298" s="1">
        <f>VLOOKUP(MasterDataSet_after_OutliersDEL[[#This Row],[Region]],Region_Dummy_Variables,6,FALSE)</f>
        <v>0</v>
      </c>
      <c r="K298" s="7" t="s">
        <v>19</v>
      </c>
      <c r="L298">
        <v>90045</v>
      </c>
      <c r="M298">
        <v>2590000</v>
      </c>
      <c r="N298">
        <v>5</v>
      </c>
      <c r="O298">
        <v>2.5</v>
      </c>
      <c r="P298">
        <v>3351</v>
      </c>
      <c r="Q298">
        <v>13652</v>
      </c>
      <c r="R298">
        <v>1953</v>
      </c>
      <c r="S298">
        <f>2021-MasterDataSet_after_OutliersDEL[[#This Row],[YEAR BUILT]]</f>
        <v>68</v>
      </c>
      <c r="T298">
        <v>24</v>
      </c>
      <c r="U298">
        <v>772.9036108624291</v>
      </c>
      <c r="W298">
        <v>33.974649200000002</v>
      </c>
      <c r="X298">
        <v>-118.39554339999999</v>
      </c>
      <c r="Y298">
        <v>3.3136499777404733</v>
      </c>
    </row>
    <row r="299" spans="1:25" x14ac:dyDescent="0.3">
      <c r="A299" s="1" t="s">
        <v>20</v>
      </c>
      <c r="B299" s="1">
        <v>1</v>
      </c>
      <c r="C299" s="1" t="s">
        <v>332</v>
      </c>
      <c r="D299" s="1" t="s">
        <v>300</v>
      </c>
      <c r="E299" s="1" t="str">
        <f>VLOOKUP(MasterDataSet_after_OutliersDEL[[#This Row],[CITY]],Region_Values,2,FALSE)</f>
        <v>South bay</v>
      </c>
      <c r="F299" s="1">
        <f>VLOOKUP(MasterDataSet_after_OutliersDEL[[#This Row],[Region]],Region_Dummy_Variables,2,FALSE)</f>
        <v>0</v>
      </c>
      <c r="G299" s="1">
        <f>VLOOKUP(MasterDataSet_after_OutliersDEL[[#This Row],[Region]],Region_Dummy_Variables,3,FALSE)</f>
        <v>0</v>
      </c>
      <c r="H299" s="1">
        <f>VLOOKUP(MasterDataSet_after_OutliersDEL[[#This Row],[Region]],Region_Dummy_Variables,4,FALSE)</f>
        <v>0</v>
      </c>
      <c r="I299" s="1">
        <f>VLOOKUP(MasterDataSet_after_OutliersDEL[[#This Row],[Region]],Region_Dummy_Variables,5,FALSE)</f>
        <v>1</v>
      </c>
      <c r="J299" s="1">
        <f>VLOOKUP(MasterDataSet_after_OutliersDEL[[#This Row],[Region]],Region_Dummy_Variables,6,FALSE)</f>
        <v>0</v>
      </c>
      <c r="K299" s="7" t="s">
        <v>19</v>
      </c>
      <c r="L299">
        <v>90045</v>
      </c>
      <c r="M299">
        <v>1899000</v>
      </c>
      <c r="N299">
        <v>5</v>
      </c>
      <c r="O299">
        <v>3</v>
      </c>
      <c r="P299">
        <v>2732</v>
      </c>
      <c r="Q299">
        <v>6150</v>
      </c>
      <c r="R299">
        <v>1950</v>
      </c>
      <c r="S299">
        <f>2021-MasterDataSet_after_OutliersDEL[[#This Row],[YEAR BUILT]]</f>
        <v>71</v>
      </c>
      <c r="T299">
        <v>46</v>
      </c>
      <c r="U299">
        <v>695.09516837481704</v>
      </c>
      <c r="V299">
        <v>2</v>
      </c>
      <c r="W299">
        <v>33.975246599999998</v>
      </c>
      <c r="X299">
        <v>-118.3977115</v>
      </c>
      <c r="Y299">
        <v>3.231302265319373</v>
      </c>
    </row>
    <row r="300" spans="1:25" x14ac:dyDescent="0.3">
      <c r="A300" s="1" t="s">
        <v>20</v>
      </c>
      <c r="B300" s="1">
        <v>1</v>
      </c>
      <c r="C300" s="1" t="s">
        <v>333</v>
      </c>
      <c r="D300" s="1" t="s">
        <v>300</v>
      </c>
      <c r="E300" s="1" t="str">
        <f>VLOOKUP(MasterDataSet_after_OutliersDEL[[#This Row],[CITY]],Region_Values,2,FALSE)</f>
        <v>South bay</v>
      </c>
      <c r="F300" s="1">
        <f>VLOOKUP(MasterDataSet_after_OutliersDEL[[#This Row],[Region]],Region_Dummy_Variables,2,FALSE)</f>
        <v>0</v>
      </c>
      <c r="G300" s="1">
        <f>VLOOKUP(MasterDataSet_after_OutliersDEL[[#This Row],[Region]],Region_Dummy_Variables,3,FALSE)</f>
        <v>0</v>
      </c>
      <c r="H300" s="1">
        <f>VLOOKUP(MasterDataSet_after_OutliersDEL[[#This Row],[Region]],Region_Dummy_Variables,4,FALSE)</f>
        <v>0</v>
      </c>
      <c r="I300" s="1">
        <f>VLOOKUP(MasterDataSet_after_OutliersDEL[[#This Row],[Region]],Region_Dummy_Variables,5,FALSE)</f>
        <v>1</v>
      </c>
      <c r="J300" s="1">
        <f>VLOOKUP(MasterDataSet_after_OutliersDEL[[#This Row],[Region]],Region_Dummy_Variables,6,FALSE)</f>
        <v>0</v>
      </c>
      <c r="K300" s="7" t="s">
        <v>19</v>
      </c>
      <c r="L300">
        <v>90045</v>
      </c>
      <c r="M300">
        <v>1595000</v>
      </c>
      <c r="N300">
        <v>3</v>
      </c>
      <c r="O300">
        <v>2.5</v>
      </c>
      <c r="P300">
        <v>1809</v>
      </c>
      <c r="Q300">
        <v>5372</v>
      </c>
      <c r="R300">
        <v>1942</v>
      </c>
      <c r="S300">
        <f>2021-MasterDataSet_after_OutliersDEL[[#This Row],[YEAR BUILT]]</f>
        <v>79</v>
      </c>
      <c r="T300">
        <v>29</v>
      </c>
      <c r="U300">
        <v>881.70259812050858</v>
      </c>
      <c r="W300">
        <v>33.9604292</v>
      </c>
      <c r="X300">
        <v>-118.4242765</v>
      </c>
      <c r="Y300">
        <v>1.3967884716658825</v>
      </c>
    </row>
    <row r="301" spans="1:25" x14ac:dyDescent="0.3">
      <c r="A301" s="1" t="s">
        <v>20</v>
      </c>
      <c r="B301" s="1">
        <v>1</v>
      </c>
      <c r="C301" s="1" t="s">
        <v>334</v>
      </c>
      <c r="D301" s="1" t="s">
        <v>300</v>
      </c>
      <c r="E301" s="1" t="str">
        <f>VLOOKUP(MasterDataSet_after_OutliersDEL[[#This Row],[CITY]],Region_Values,2,FALSE)</f>
        <v>South bay</v>
      </c>
      <c r="F301" s="1">
        <f>VLOOKUP(MasterDataSet_after_OutliersDEL[[#This Row],[Region]],Region_Dummy_Variables,2,FALSE)</f>
        <v>0</v>
      </c>
      <c r="G301" s="1">
        <f>VLOOKUP(MasterDataSet_after_OutliersDEL[[#This Row],[Region]],Region_Dummy_Variables,3,FALSE)</f>
        <v>0</v>
      </c>
      <c r="H301" s="1">
        <f>VLOOKUP(MasterDataSet_after_OutliersDEL[[#This Row],[Region]],Region_Dummy_Variables,4,FALSE)</f>
        <v>0</v>
      </c>
      <c r="I301" s="1">
        <f>VLOOKUP(MasterDataSet_after_OutliersDEL[[#This Row],[Region]],Region_Dummy_Variables,5,FALSE)</f>
        <v>1</v>
      </c>
      <c r="J301" s="1">
        <f>VLOOKUP(MasterDataSet_after_OutliersDEL[[#This Row],[Region]],Region_Dummy_Variables,6,FALSE)</f>
        <v>0</v>
      </c>
      <c r="K301" s="7" t="s">
        <v>19</v>
      </c>
      <c r="L301">
        <v>90045</v>
      </c>
      <c r="M301">
        <v>1899000</v>
      </c>
      <c r="N301">
        <v>4</v>
      </c>
      <c r="O301">
        <v>3</v>
      </c>
      <c r="P301">
        <v>2438</v>
      </c>
      <c r="Q301">
        <v>7701</v>
      </c>
      <c r="R301">
        <v>1955</v>
      </c>
      <c r="S301">
        <f>2021-MasterDataSet_after_OutliersDEL[[#This Row],[YEAR BUILT]]</f>
        <v>66</v>
      </c>
      <c r="T301">
        <v>82</v>
      </c>
      <c r="U301">
        <v>778.91714520098446</v>
      </c>
      <c r="W301">
        <v>33.954666000000003</v>
      </c>
      <c r="X301">
        <v>-118.427286</v>
      </c>
      <c r="Y301">
        <v>1.0623717136717397</v>
      </c>
    </row>
    <row r="302" spans="1:25" x14ac:dyDescent="0.3">
      <c r="A302" s="1" t="s">
        <v>20</v>
      </c>
      <c r="B302" s="1">
        <v>1</v>
      </c>
      <c r="C302" s="1" t="s">
        <v>335</v>
      </c>
      <c r="D302" s="1" t="s">
        <v>300</v>
      </c>
      <c r="E302" s="1" t="str">
        <f>VLOOKUP(MasterDataSet_after_OutliersDEL[[#This Row],[CITY]],Region_Values,2,FALSE)</f>
        <v>South bay</v>
      </c>
      <c r="F302" s="1">
        <f>VLOOKUP(MasterDataSet_after_OutliersDEL[[#This Row],[Region]],Region_Dummy_Variables,2,FALSE)</f>
        <v>0</v>
      </c>
      <c r="G302" s="1">
        <f>VLOOKUP(MasterDataSet_after_OutliersDEL[[#This Row],[Region]],Region_Dummy_Variables,3,FALSE)</f>
        <v>0</v>
      </c>
      <c r="H302" s="1">
        <f>VLOOKUP(MasterDataSet_after_OutliersDEL[[#This Row],[Region]],Region_Dummy_Variables,4,FALSE)</f>
        <v>0</v>
      </c>
      <c r="I302" s="1">
        <f>VLOOKUP(MasterDataSet_after_OutliersDEL[[#This Row],[Region]],Region_Dummy_Variables,5,FALSE)</f>
        <v>1</v>
      </c>
      <c r="J302" s="1">
        <f>VLOOKUP(MasterDataSet_after_OutliersDEL[[#This Row],[Region]],Region_Dummy_Variables,6,FALSE)</f>
        <v>0</v>
      </c>
      <c r="K302" s="7" t="s">
        <v>19</v>
      </c>
      <c r="L302">
        <v>90045</v>
      </c>
      <c r="M302">
        <v>1899000</v>
      </c>
      <c r="N302">
        <v>5</v>
      </c>
      <c r="O302">
        <v>3.5</v>
      </c>
      <c r="P302">
        <v>2637</v>
      </c>
      <c r="Q302">
        <v>6638</v>
      </c>
      <c r="R302">
        <v>1958</v>
      </c>
      <c r="S302">
        <f>2021-MasterDataSet_after_OutliersDEL[[#This Row],[YEAR BUILT]]</f>
        <v>63</v>
      </c>
      <c r="T302">
        <v>53</v>
      </c>
      <c r="U302">
        <v>720.13651877133111</v>
      </c>
      <c r="W302">
        <v>33.956505800000002</v>
      </c>
      <c r="X302">
        <v>-118.4267771</v>
      </c>
      <c r="Y302">
        <v>1.138579661375444</v>
      </c>
    </row>
    <row r="303" spans="1:25" x14ac:dyDescent="0.3">
      <c r="A303" s="1" t="s">
        <v>20</v>
      </c>
      <c r="B303" s="1">
        <v>1</v>
      </c>
      <c r="C303" s="1" t="s">
        <v>336</v>
      </c>
      <c r="D303" s="1" t="s">
        <v>300</v>
      </c>
      <c r="E303" s="1" t="str">
        <f>VLOOKUP(MasterDataSet_after_OutliersDEL[[#This Row],[CITY]],Region_Values,2,FALSE)</f>
        <v>South bay</v>
      </c>
      <c r="F303" s="1">
        <f>VLOOKUP(MasterDataSet_after_OutliersDEL[[#This Row],[Region]],Region_Dummy_Variables,2,FALSE)</f>
        <v>0</v>
      </c>
      <c r="G303" s="1">
        <f>VLOOKUP(MasterDataSet_after_OutliersDEL[[#This Row],[Region]],Region_Dummy_Variables,3,FALSE)</f>
        <v>0</v>
      </c>
      <c r="H303" s="1">
        <f>VLOOKUP(MasterDataSet_after_OutliersDEL[[#This Row],[Region]],Region_Dummy_Variables,4,FALSE)</f>
        <v>0</v>
      </c>
      <c r="I303" s="1">
        <f>VLOOKUP(MasterDataSet_after_OutliersDEL[[#This Row],[Region]],Region_Dummy_Variables,5,FALSE)</f>
        <v>1</v>
      </c>
      <c r="J303" s="1">
        <f>VLOOKUP(MasterDataSet_after_OutliersDEL[[#This Row],[Region]],Region_Dummy_Variables,6,FALSE)</f>
        <v>0</v>
      </c>
      <c r="K303" s="7" t="s">
        <v>19</v>
      </c>
      <c r="L303">
        <v>90045</v>
      </c>
      <c r="M303">
        <v>1899000</v>
      </c>
      <c r="N303">
        <v>5</v>
      </c>
      <c r="O303">
        <v>3.5</v>
      </c>
      <c r="P303">
        <v>2637</v>
      </c>
      <c r="Q303">
        <v>6638</v>
      </c>
      <c r="R303">
        <v>1958</v>
      </c>
      <c r="S303">
        <f>2021-MasterDataSet_after_OutliersDEL[[#This Row],[YEAR BUILT]]</f>
        <v>63</v>
      </c>
      <c r="T303">
        <v>53</v>
      </c>
      <c r="U303">
        <v>720.13651877133111</v>
      </c>
      <c r="W303">
        <v>33.956505800000002</v>
      </c>
      <c r="X303">
        <v>-118.4267771</v>
      </c>
      <c r="Y303">
        <v>1.138579661375444</v>
      </c>
    </row>
    <row r="304" spans="1:25" x14ac:dyDescent="0.3">
      <c r="A304" s="1" t="s">
        <v>20</v>
      </c>
      <c r="B304" s="1">
        <v>1</v>
      </c>
      <c r="C304" s="1" t="s">
        <v>337</v>
      </c>
      <c r="D304" s="1" t="s">
        <v>300</v>
      </c>
      <c r="E304" s="1" t="str">
        <f>VLOOKUP(MasterDataSet_after_OutliersDEL[[#This Row],[CITY]],Region_Values,2,FALSE)</f>
        <v>South bay</v>
      </c>
      <c r="F304" s="1">
        <f>VLOOKUP(MasterDataSet_after_OutliersDEL[[#This Row],[Region]],Region_Dummy_Variables,2,FALSE)</f>
        <v>0</v>
      </c>
      <c r="G304" s="1">
        <f>VLOOKUP(MasterDataSet_after_OutliersDEL[[#This Row],[Region]],Region_Dummy_Variables,3,FALSE)</f>
        <v>0</v>
      </c>
      <c r="H304" s="1">
        <f>VLOOKUP(MasterDataSet_after_OutliersDEL[[#This Row],[Region]],Region_Dummy_Variables,4,FALSE)</f>
        <v>0</v>
      </c>
      <c r="I304" s="1">
        <f>VLOOKUP(MasterDataSet_after_OutliersDEL[[#This Row],[Region]],Region_Dummy_Variables,5,FALSE)</f>
        <v>1</v>
      </c>
      <c r="J304" s="1">
        <f>VLOOKUP(MasterDataSet_after_OutliersDEL[[#This Row],[Region]],Region_Dummy_Variables,6,FALSE)</f>
        <v>0</v>
      </c>
      <c r="K304" s="7" t="s">
        <v>19</v>
      </c>
      <c r="L304">
        <v>90045</v>
      </c>
      <c r="M304">
        <v>1200000</v>
      </c>
      <c r="N304">
        <v>3</v>
      </c>
      <c r="O304">
        <v>1</v>
      </c>
      <c r="P304">
        <v>1118</v>
      </c>
      <c r="Q304">
        <v>5265</v>
      </c>
      <c r="R304">
        <v>1948</v>
      </c>
      <c r="S304">
        <f>2021-MasterDataSet_after_OutliersDEL[[#This Row],[YEAR BUILT]]</f>
        <v>73</v>
      </c>
      <c r="T304">
        <v>10</v>
      </c>
      <c r="U304">
        <v>1073.3452593917709</v>
      </c>
      <c r="V304">
        <v>2</v>
      </c>
      <c r="W304">
        <v>33.970519000000003</v>
      </c>
      <c r="X304">
        <v>-118.407158</v>
      </c>
      <c r="Y304">
        <v>2.5997699587615739</v>
      </c>
    </row>
    <row r="305" spans="1:25" x14ac:dyDescent="0.3">
      <c r="A305" s="1" t="s">
        <v>20</v>
      </c>
      <c r="B305" s="1">
        <v>1</v>
      </c>
      <c r="C305" s="1" t="s">
        <v>338</v>
      </c>
      <c r="D305" s="1" t="s">
        <v>300</v>
      </c>
      <c r="E305" s="1" t="str">
        <f>VLOOKUP(MasterDataSet_after_OutliersDEL[[#This Row],[CITY]],Region_Values,2,FALSE)</f>
        <v>South bay</v>
      </c>
      <c r="F305" s="1">
        <f>VLOOKUP(MasterDataSet_after_OutliersDEL[[#This Row],[Region]],Region_Dummy_Variables,2,FALSE)</f>
        <v>0</v>
      </c>
      <c r="G305" s="1">
        <f>VLOOKUP(MasterDataSet_after_OutliersDEL[[#This Row],[Region]],Region_Dummy_Variables,3,FALSE)</f>
        <v>0</v>
      </c>
      <c r="H305" s="1">
        <f>VLOOKUP(MasterDataSet_after_OutliersDEL[[#This Row],[Region]],Region_Dummy_Variables,4,FALSE)</f>
        <v>0</v>
      </c>
      <c r="I305" s="1">
        <f>VLOOKUP(MasterDataSet_after_OutliersDEL[[#This Row],[Region]],Region_Dummy_Variables,5,FALSE)</f>
        <v>1</v>
      </c>
      <c r="J305" s="1">
        <f>VLOOKUP(MasterDataSet_after_OutliersDEL[[#This Row],[Region]],Region_Dummy_Variables,6,FALSE)</f>
        <v>0</v>
      </c>
      <c r="K305" s="7" t="s">
        <v>19</v>
      </c>
      <c r="L305">
        <v>90045</v>
      </c>
      <c r="M305">
        <v>1199000</v>
      </c>
      <c r="N305">
        <v>4</v>
      </c>
      <c r="O305">
        <v>4.5</v>
      </c>
      <c r="P305">
        <v>2900</v>
      </c>
      <c r="Q305">
        <v>5801</v>
      </c>
      <c r="R305">
        <v>1950</v>
      </c>
      <c r="S305">
        <f>2021-MasterDataSet_after_OutliersDEL[[#This Row],[YEAR BUILT]]</f>
        <v>71</v>
      </c>
      <c r="T305">
        <v>20</v>
      </c>
      <c r="U305">
        <v>413.44827586206895</v>
      </c>
      <c r="W305">
        <v>33.966457200000001</v>
      </c>
      <c r="X305">
        <v>-118.3759495</v>
      </c>
      <c r="Y305">
        <v>4.1127833118215094</v>
      </c>
    </row>
    <row r="306" spans="1:25" x14ac:dyDescent="0.3">
      <c r="A306" s="1" t="s">
        <v>20</v>
      </c>
      <c r="B306" s="1">
        <v>1</v>
      </c>
      <c r="C306" s="1" t="s">
        <v>339</v>
      </c>
      <c r="D306" s="1" t="s">
        <v>300</v>
      </c>
      <c r="E306" s="1" t="str">
        <f>VLOOKUP(MasterDataSet_after_OutliersDEL[[#This Row],[CITY]],Region_Values,2,FALSE)</f>
        <v>South bay</v>
      </c>
      <c r="F306" s="1">
        <f>VLOOKUP(MasterDataSet_after_OutliersDEL[[#This Row],[Region]],Region_Dummy_Variables,2,FALSE)</f>
        <v>0</v>
      </c>
      <c r="G306" s="1">
        <f>VLOOKUP(MasterDataSet_after_OutliersDEL[[#This Row],[Region]],Region_Dummy_Variables,3,FALSE)</f>
        <v>0</v>
      </c>
      <c r="H306" s="1">
        <f>VLOOKUP(MasterDataSet_after_OutliersDEL[[#This Row],[Region]],Region_Dummy_Variables,4,FALSE)</f>
        <v>0</v>
      </c>
      <c r="I306" s="1">
        <f>VLOOKUP(MasterDataSet_after_OutliersDEL[[#This Row],[Region]],Region_Dummy_Variables,5,FALSE)</f>
        <v>1</v>
      </c>
      <c r="J306" s="1">
        <f>VLOOKUP(MasterDataSet_after_OutliersDEL[[#This Row],[Region]],Region_Dummy_Variables,6,FALSE)</f>
        <v>0</v>
      </c>
      <c r="K306" s="7" t="s">
        <v>19</v>
      </c>
      <c r="L306">
        <v>90045</v>
      </c>
      <c r="M306">
        <v>2399000</v>
      </c>
      <c r="N306">
        <v>4</v>
      </c>
      <c r="O306">
        <v>3</v>
      </c>
      <c r="P306">
        <v>2700</v>
      </c>
      <c r="Q306">
        <v>5869</v>
      </c>
      <c r="R306">
        <v>2010</v>
      </c>
      <c r="S306">
        <f>2021-MasterDataSet_after_OutliersDEL[[#This Row],[YEAR BUILT]]</f>
        <v>11</v>
      </c>
      <c r="T306">
        <v>139</v>
      </c>
      <c r="U306">
        <v>888.51851851851848</v>
      </c>
      <c r="W306">
        <v>33.966116100000001</v>
      </c>
      <c r="X306">
        <v>-118.4212848</v>
      </c>
      <c r="Y306">
        <v>1.7706133649525286</v>
      </c>
    </row>
    <row r="307" spans="1:25" x14ac:dyDescent="0.3">
      <c r="A307" s="1" t="s">
        <v>20</v>
      </c>
      <c r="B307" s="1">
        <v>1</v>
      </c>
      <c r="C307" s="1" t="s">
        <v>339</v>
      </c>
      <c r="D307" s="1" t="s">
        <v>340</v>
      </c>
      <c r="E307" s="1" t="str">
        <f>VLOOKUP(MasterDataSet_after_OutliersDEL[[#This Row],[CITY]],Region_Values,2,FALSE)</f>
        <v>South bay</v>
      </c>
      <c r="F307" s="1">
        <f>VLOOKUP(MasterDataSet_after_OutliersDEL[[#This Row],[Region]],Region_Dummy_Variables,2,FALSE)</f>
        <v>0</v>
      </c>
      <c r="G307" s="1">
        <f>VLOOKUP(MasterDataSet_after_OutliersDEL[[#This Row],[Region]],Region_Dummy_Variables,3,FALSE)</f>
        <v>0</v>
      </c>
      <c r="H307" s="1">
        <f>VLOOKUP(MasterDataSet_after_OutliersDEL[[#This Row],[Region]],Region_Dummy_Variables,4,FALSE)</f>
        <v>0</v>
      </c>
      <c r="I307" s="1">
        <f>VLOOKUP(MasterDataSet_after_OutliersDEL[[#This Row],[Region]],Region_Dummy_Variables,5,FALSE)</f>
        <v>1</v>
      </c>
      <c r="J307" s="1">
        <f>VLOOKUP(MasterDataSet_after_OutliersDEL[[#This Row],[Region]],Region_Dummy_Variables,6,FALSE)</f>
        <v>0</v>
      </c>
      <c r="K307" s="7" t="s">
        <v>19</v>
      </c>
      <c r="L307">
        <v>90045</v>
      </c>
      <c r="M307">
        <v>2399000</v>
      </c>
      <c r="N307">
        <v>4</v>
      </c>
      <c r="O307">
        <v>3</v>
      </c>
      <c r="P307">
        <v>27000</v>
      </c>
      <c r="Q307">
        <v>5869</v>
      </c>
      <c r="R307">
        <v>2010</v>
      </c>
      <c r="S307">
        <f>2021-MasterDataSet_after_OutliersDEL[[#This Row],[YEAR BUILT]]</f>
        <v>11</v>
      </c>
      <c r="T307">
        <v>139</v>
      </c>
      <c r="U307">
        <v>88.851851851851848</v>
      </c>
      <c r="W307">
        <v>33.966116100000001</v>
      </c>
      <c r="X307">
        <v>-118.4212848</v>
      </c>
      <c r="Y307">
        <v>1.7706133649525286</v>
      </c>
    </row>
    <row r="308" spans="1:25" x14ac:dyDescent="0.3">
      <c r="A308" s="1" t="s">
        <v>20</v>
      </c>
      <c r="B308" s="1">
        <v>1</v>
      </c>
      <c r="C308" s="1" t="s">
        <v>341</v>
      </c>
      <c r="D308" s="1" t="s">
        <v>300</v>
      </c>
      <c r="E308" s="1" t="str">
        <f>VLOOKUP(MasterDataSet_after_OutliersDEL[[#This Row],[CITY]],Region_Values,2,FALSE)</f>
        <v>South bay</v>
      </c>
      <c r="F308" s="1">
        <f>VLOOKUP(MasterDataSet_after_OutliersDEL[[#This Row],[Region]],Region_Dummy_Variables,2,FALSE)</f>
        <v>0</v>
      </c>
      <c r="G308" s="1">
        <f>VLOOKUP(MasterDataSet_after_OutliersDEL[[#This Row],[Region]],Region_Dummy_Variables,3,FALSE)</f>
        <v>0</v>
      </c>
      <c r="H308" s="1">
        <f>VLOOKUP(MasterDataSet_after_OutliersDEL[[#This Row],[Region]],Region_Dummy_Variables,4,FALSE)</f>
        <v>0</v>
      </c>
      <c r="I308" s="1">
        <f>VLOOKUP(MasterDataSet_after_OutliersDEL[[#This Row],[Region]],Region_Dummy_Variables,5,FALSE)</f>
        <v>1</v>
      </c>
      <c r="J308" s="1">
        <f>VLOOKUP(MasterDataSet_after_OutliersDEL[[#This Row],[Region]],Region_Dummy_Variables,6,FALSE)</f>
        <v>0</v>
      </c>
      <c r="K308" s="7" t="s">
        <v>19</v>
      </c>
      <c r="L308">
        <v>90045</v>
      </c>
      <c r="M308">
        <v>3195000</v>
      </c>
      <c r="N308">
        <v>5</v>
      </c>
      <c r="O308">
        <v>4.5</v>
      </c>
      <c r="P308">
        <v>4000</v>
      </c>
      <c r="Q308">
        <v>6862</v>
      </c>
      <c r="R308">
        <v>2006</v>
      </c>
      <c r="S308">
        <f>2021-MasterDataSet_after_OutliersDEL[[#This Row],[YEAR BUILT]]</f>
        <v>15</v>
      </c>
      <c r="T308">
        <v>18</v>
      </c>
      <c r="U308">
        <v>798.75</v>
      </c>
      <c r="V308">
        <v>300</v>
      </c>
      <c r="W308">
        <v>33.963757000000001</v>
      </c>
      <c r="X308">
        <v>-118.4248673</v>
      </c>
      <c r="Y308">
        <v>1.508704061531454</v>
      </c>
    </row>
    <row r="309" spans="1:25" x14ac:dyDescent="0.3">
      <c r="A309" s="1" t="s">
        <v>20</v>
      </c>
      <c r="B309" s="1">
        <v>1</v>
      </c>
      <c r="C309" s="1" t="s">
        <v>342</v>
      </c>
      <c r="D309" s="1" t="s">
        <v>300</v>
      </c>
      <c r="E309" s="1" t="str">
        <f>VLOOKUP(MasterDataSet_after_OutliersDEL[[#This Row],[CITY]],Region_Values,2,FALSE)</f>
        <v>South bay</v>
      </c>
      <c r="F309" s="1">
        <f>VLOOKUP(MasterDataSet_after_OutliersDEL[[#This Row],[Region]],Region_Dummy_Variables,2,FALSE)</f>
        <v>0</v>
      </c>
      <c r="G309" s="1">
        <f>VLOOKUP(MasterDataSet_after_OutliersDEL[[#This Row],[Region]],Region_Dummy_Variables,3,FALSE)</f>
        <v>0</v>
      </c>
      <c r="H309" s="1">
        <f>VLOOKUP(MasterDataSet_after_OutliersDEL[[#This Row],[Region]],Region_Dummy_Variables,4,FALSE)</f>
        <v>0</v>
      </c>
      <c r="I309" s="1">
        <f>VLOOKUP(MasterDataSet_after_OutliersDEL[[#This Row],[Region]],Region_Dummy_Variables,5,FALSE)</f>
        <v>1</v>
      </c>
      <c r="J309" s="1">
        <f>VLOOKUP(MasterDataSet_after_OutliersDEL[[#This Row],[Region]],Region_Dummy_Variables,6,FALSE)</f>
        <v>0</v>
      </c>
      <c r="K309" s="7" t="s">
        <v>19</v>
      </c>
      <c r="L309">
        <v>90045</v>
      </c>
      <c r="M309">
        <v>1299000</v>
      </c>
      <c r="N309">
        <v>2</v>
      </c>
      <c r="O309">
        <v>2</v>
      </c>
      <c r="P309">
        <v>1049</v>
      </c>
      <c r="Q309">
        <v>4999</v>
      </c>
      <c r="R309">
        <v>1941</v>
      </c>
      <c r="S309">
        <f>2021-MasterDataSet_after_OutliersDEL[[#This Row],[YEAR BUILT]]</f>
        <v>80</v>
      </c>
      <c r="T309">
        <v>31</v>
      </c>
      <c r="U309">
        <v>1238.322211630124</v>
      </c>
      <c r="W309">
        <v>33.962375799999997</v>
      </c>
      <c r="X309">
        <v>-118.4205204</v>
      </c>
      <c r="Y309">
        <v>1.6505829043761568</v>
      </c>
    </row>
    <row r="310" spans="1:25" x14ac:dyDescent="0.3">
      <c r="A310" s="1" t="s">
        <v>20</v>
      </c>
      <c r="B310" s="1">
        <v>1</v>
      </c>
      <c r="C310" s="1" t="s">
        <v>343</v>
      </c>
      <c r="D310" s="1" t="s">
        <v>300</v>
      </c>
      <c r="E310" s="1" t="str">
        <f>VLOOKUP(MasterDataSet_after_OutliersDEL[[#This Row],[CITY]],Region_Values,2,FALSE)</f>
        <v>South bay</v>
      </c>
      <c r="F310" s="1">
        <f>VLOOKUP(MasterDataSet_after_OutliersDEL[[#This Row],[Region]],Region_Dummy_Variables,2,FALSE)</f>
        <v>0</v>
      </c>
      <c r="G310" s="1">
        <f>VLOOKUP(MasterDataSet_after_OutliersDEL[[#This Row],[Region]],Region_Dummy_Variables,3,FALSE)</f>
        <v>0</v>
      </c>
      <c r="H310" s="1">
        <f>VLOOKUP(MasterDataSet_after_OutliersDEL[[#This Row],[Region]],Region_Dummy_Variables,4,FALSE)</f>
        <v>0</v>
      </c>
      <c r="I310" s="1">
        <f>VLOOKUP(MasterDataSet_after_OutliersDEL[[#This Row],[Region]],Region_Dummy_Variables,5,FALSE)</f>
        <v>1</v>
      </c>
      <c r="J310" s="1">
        <f>VLOOKUP(MasterDataSet_after_OutliersDEL[[#This Row],[Region]],Region_Dummy_Variables,6,FALSE)</f>
        <v>0</v>
      </c>
      <c r="K310" s="7" t="s">
        <v>19</v>
      </c>
      <c r="L310">
        <v>90045</v>
      </c>
      <c r="M310">
        <v>1698326</v>
      </c>
      <c r="N310">
        <v>5</v>
      </c>
      <c r="O310">
        <v>3</v>
      </c>
      <c r="P310">
        <v>2638</v>
      </c>
      <c r="Q310">
        <v>6724</v>
      </c>
      <c r="R310">
        <v>1943</v>
      </c>
      <c r="S310">
        <f>2021-MasterDataSet_after_OutliersDEL[[#This Row],[YEAR BUILT]]</f>
        <v>78</v>
      </c>
      <c r="T310">
        <v>25</v>
      </c>
      <c r="U310">
        <v>643.7930250189537</v>
      </c>
      <c r="W310">
        <v>33.962621300000002</v>
      </c>
      <c r="X310">
        <v>-118.3902715</v>
      </c>
      <c r="Y310">
        <v>3.2505405636905578</v>
      </c>
    </row>
    <row r="311" spans="1:25" x14ac:dyDescent="0.3">
      <c r="A311" s="1" t="s">
        <v>20</v>
      </c>
      <c r="B311" s="1">
        <v>1</v>
      </c>
      <c r="C311" s="1" t="s">
        <v>344</v>
      </c>
      <c r="D311" s="1" t="s">
        <v>300</v>
      </c>
      <c r="E311" s="1" t="str">
        <f>VLOOKUP(MasterDataSet_after_OutliersDEL[[#This Row],[CITY]],Region_Values,2,FALSE)</f>
        <v>South bay</v>
      </c>
      <c r="F311" s="1">
        <f>VLOOKUP(MasterDataSet_after_OutliersDEL[[#This Row],[Region]],Region_Dummy_Variables,2,FALSE)</f>
        <v>0</v>
      </c>
      <c r="G311" s="1">
        <f>VLOOKUP(MasterDataSet_after_OutliersDEL[[#This Row],[Region]],Region_Dummy_Variables,3,FALSE)</f>
        <v>0</v>
      </c>
      <c r="H311" s="1">
        <f>VLOOKUP(MasterDataSet_after_OutliersDEL[[#This Row],[Region]],Region_Dummy_Variables,4,FALSE)</f>
        <v>0</v>
      </c>
      <c r="I311" s="1">
        <f>VLOOKUP(MasterDataSet_after_OutliersDEL[[#This Row],[Region]],Region_Dummy_Variables,5,FALSE)</f>
        <v>1</v>
      </c>
      <c r="J311" s="1">
        <f>VLOOKUP(MasterDataSet_after_OutliersDEL[[#This Row],[Region]],Region_Dummy_Variables,6,FALSE)</f>
        <v>0</v>
      </c>
      <c r="K311" s="7" t="s">
        <v>19</v>
      </c>
      <c r="L311">
        <v>90045</v>
      </c>
      <c r="M311">
        <v>1800000</v>
      </c>
      <c r="N311">
        <v>5</v>
      </c>
      <c r="O311">
        <v>3.5</v>
      </c>
      <c r="P311">
        <v>2811</v>
      </c>
      <c r="Q311">
        <v>5458</v>
      </c>
      <c r="R311">
        <v>1941</v>
      </c>
      <c r="S311">
        <f>2021-MasterDataSet_after_OutliersDEL[[#This Row],[YEAR BUILT]]</f>
        <v>80</v>
      </c>
      <c r="T311">
        <v>11</v>
      </c>
      <c r="U311">
        <v>640.3415154749199</v>
      </c>
      <c r="W311">
        <v>33.962052100000001</v>
      </c>
      <c r="X311">
        <v>-118.4202274</v>
      </c>
      <c r="Y311">
        <v>1.6527705208974883</v>
      </c>
    </row>
    <row r="312" spans="1:25" x14ac:dyDescent="0.3">
      <c r="A312" s="1" t="s">
        <v>20</v>
      </c>
      <c r="B312" s="1">
        <v>1</v>
      </c>
      <c r="C312" s="1" t="s">
        <v>345</v>
      </c>
      <c r="D312" s="1" t="s">
        <v>300</v>
      </c>
      <c r="E312" s="1" t="str">
        <f>VLOOKUP(MasterDataSet_after_OutliersDEL[[#This Row],[CITY]],Region_Values,2,FALSE)</f>
        <v>South bay</v>
      </c>
      <c r="F312" s="1">
        <f>VLOOKUP(MasterDataSet_after_OutliersDEL[[#This Row],[Region]],Region_Dummy_Variables,2,FALSE)</f>
        <v>0</v>
      </c>
      <c r="G312" s="1">
        <f>VLOOKUP(MasterDataSet_after_OutliersDEL[[#This Row],[Region]],Region_Dummy_Variables,3,FALSE)</f>
        <v>0</v>
      </c>
      <c r="H312" s="1">
        <f>VLOOKUP(MasterDataSet_after_OutliersDEL[[#This Row],[Region]],Region_Dummy_Variables,4,FALSE)</f>
        <v>0</v>
      </c>
      <c r="I312" s="1">
        <f>VLOOKUP(MasterDataSet_after_OutliersDEL[[#This Row],[Region]],Region_Dummy_Variables,5,FALSE)</f>
        <v>1</v>
      </c>
      <c r="J312" s="1">
        <f>VLOOKUP(MasterDataSet_after_OutliersDEL[[#This Row],[Region]],Region_Dummy_Variables,6,FALSE)</f>
        <v>0</v>
      </c>
      <c r="K312" s="7" t="s">
        <v>19</v>
      </c>
      <c r="L312">
        <v>90045</v>
      </c>
      <c r="M312">
        <v>1198000</v>
      </c>
      <c r="N312">
        <v>3</v>
      </c>
      <c r="O312">
        <v>2</v>
      </c>
      <c r="P312">
        <v>1401</v>
      </c>
      <c r="Q312">
        <v>5169</v>
      </c>
      <c r="R312">
        <v>1943</v>
      </c>
      <c r="S312">
        <f>2021-MasterDataSet_after_OutliersDEL[[#This Row],[YEAR BUILT]]</f>
        <v>78</v>
      </c>
      <c r="T312">
        <v>11</v>
      </c>
      <c r="U312">
        <v>855.10349750178443</v>
      </c>
      <c r="W312">
        <v>33.961293300000001</v>
      </c>
      <c r="X312">
        <v>-118.3910588</v>
      </c>
      <c r="Y312">
        <v>3.1823625335419043</v>
      </c>
    </row>
    <row r="313" spans="1:25" x14ac:dyDescent="0.3">
      <c r="A313" s="1" t="s">
        <v>16</v>
      </c>
      <c r="B313" s="1">
        <v>0</v>
      </c>
      <c r="C313" s="1" t="s">
        <v>346</v>
      </c>
      <c r="D313" s="1" t="s">
        <v>300</v>
      </c>
      <c r="E313" s="1" t="str">
        <f>VLOOKUP(MasterDataSet_after_OutliersDEL[[#This Row],[CITY]],Region_Values,2,FALSE)</f>
        <v>South bay</v>
      </c>
      <c r="F313" s="1">
        <f>VLOOKUP(MasterDataSet_after_OutliersDEL[[#This Row],[Region]],Region_Dummy_Variables,2,FALSE)</f>
        <v>0</v>
      </c>
      <c r="G313" s="1">
        <f>VLOOKUP(MasterDataSet_after_OutliersDEL[[#This Row],[Region]],Region_Dummy_Variables,3,FALSE)</f>
        <v>0</v>
      </c>
      <c r="H313" s="1">
        <f>VLOOKUP(MasterDataSet_after_OutliersDEL[[#This Row],[Region]],Region_Dummy_Variables,4,FALSE)</f>
        <v>0</v>
      </c>
      <c r="I313" s="1">
        <f>VLOOKUP(MasterDataSet_after_OutliersDEL[[#This Row],[Region]],Region_Dummy_Variables,5,FALSE)</f>
        <v>1</v>
      </c>
      <c r="J313" s="1">
        <f>VLOOKUP(MasterDataSet_after_OutliersDEL[[#This Row],[Region]],Region_Dummy_Variables,6,FALSE)</f>
        <v>0</v>
      </c>
      <c r="K313" s="7" t="s">
        <v>19</v>
      </c>
      <c r="L313">
        <v>90045</v>
      </c>
      <c r="M313">
        <v>599500</v>
      </c>
      <c r="N313">
        <v>2</v>
      </c>
      <c r="O313">
        <v>2</v>
      </c>
      <c r="P313">
        <v>1007</v>
      </c>
      <c r="Q313">
        <v>12723</v>
      </c>
      <c r="R313">
        <v>1979</v>
      </c>
      <c r="S313">
        <f>2021-MasterDataSet_after_OutliersDEL[[#This Row],[YEAR BUILT]]</f>
        <v>42</v>
      </c>
      <c r="T313">
        <v>35</v>
      </c>
      <c r="U313">
        <v>595.33267130089371</v>
      </c>
      <c r="V313">
        <v>465</v>
      </c>
      <c r="W313">
        <v>33.972531699999998</v>
      </c>
      <c r="X313">
        <v>-118.3768283</v>
      </c>
      <c r="Y313">
        <v>4.2053663822824383</v>
      </c>
    </row>
    <row r="314" spans="1:25" x14ac:dyDescent="0.3">
      <c r="A314" s="1" t="s">
        <v>16</v>
      </c>
      <c r="B314" s="1">
        <v>0</v>
      </c>
      <c r="C314" s="1" t="s">
        <v>347</v>
      </c>
      <c r="D314" s="1" t="s">
        <v>300</v>
      </c>
      <c r="E314" s="1" t="str">
        <f>VLOOKUP(MasterDataSet_after_OutliersDEL[[#This Row],[CITY]],Region_Values,2,FALSE)</f>
        <v>South bay</v>
      </c>
      <c r="F314" s="1">
        <f>VLOOKUP(MasterDataSet_after_OutliersDEL[[#This Row],[Region]],Region_Dummy_Variables,2,FALSE)</f>
        <v>0</v>
      </c>
      <c r="G314" s="1">
        <f>VLOOKUP(MasterDataSet_after_OutliersDEL[[#This Row],[Region]],Region_Dummy_Variables,3,FALSE)</f>
        <v>0</v>
      </c>
      <c r="H314" s="1">
        <f>VLOOKUP(MasterDataSet_after_OutliersDEL[[#This Row],[Region]],Region_Dummy_Variables,4,FALSE)</f>
        <v>0</v>
      </c>
      <c r="I314" s="1">
        <f>VLOOKUP(MasterDataSet_after_OutliersDEL[[#This Row],[Region]],Region_Dummy_Variables,5,FALSE)</f>
        <v>1</v>
      </c>
      <c r="J314" s="1">
        <f>VLOOKUP(MasterDataSet_after_OutliersDEL[[#This Row],[Region]],Region_Dummy_Variables,6,FALSE)</f>
        <v>0</v>
      </c>
      <c r="K314" s="7" t="s">
        <v>19</v>
      </c>
      <c r="L314">
        <v>90045</v>
      </c>
      <c r="M314">
        <v>448000</v>
      </c>
      <c r="N314">
        <v>1</v>
      </c>
      <c r="O314">
        <v>1</v>
      </c>
      <c r="P314">
        <v>566</v>
      </c>
      <c r="Q314">
        <v>24311</v>
      </c>
      <c r="R314">
        <v>1991</v>
      </c>
      <c r="S314">
        <f>2021-MasterDataSet_after_OutliersDEL[[#This Row],[YEAR BUILT]]</f>
        <v>30</v>
      </c>
      <c r="T314">
        <v>20</v>
      </c>
      <c r="U314">
        <v>791.51943462897532</v>
      </c>
      <c r="V314">
        <v>376</v>
      </c>
      <c r="W314">
        <v>33.974663999999997</v>
      </c>
      <c r="X314">
        <v>-118.375299</v>
      </c>
      <c r="Y314">
        <v>4.3436082350588645</v>
      </c>
    </row>
    <row r="315" spans="1:25" x14ac:dyDescent="0.3">
      <c r="A315" s="1" t="s">
        <v>16</v>
      </c>
      <c r="B315" s="1">
        <v>0</v>
      </c>
      <c r="C315" s="1" t="s">
        <v>348</v>
      </c>
      <c r="D315" s="1" t="s">
        <v>300</v>
      </c>
      <c r="E315" s="1" t="str">
        <f>VLOOKUP(MasterDataSet_after_OutliersDEL[[#This Row],[CITY]],Region_Values,2,FALSE)</f>
        <v>South bay</v>
      </c>
      <c r="F315" s="1">
        <f>VLOOKUP(MasterDataSet_after_OutliersDEL[[#This Row],[Region]],Region_Dummy_Variables,2,FALSE)</f>
        <v>0</v>
      </c>
      <c r="G315" s="1">
        <f>VLOOKUP(MasterDataSet_after_OutliersDEL[[#This Row],[Region]],Region_Dummy_Variables,3,FALSE)</f>
        <v>0</v>
      </c>
      <c r="H315" s="1">
        <f>VLOOKUP(MasterDataSet_after_OutliersDEL[[#This Row],[Region]],Region_Dummy_Variables,4,FALSE)</f>
        <v>0</v>
      </c>
      <c r="I315" s="1">
        <f>VLOOKUP(MasterDataSet_after_OutliersDEL[[#This Row],[Region]],Region_Dummy_Variables,5,FALSE)</f>
        <v>1</v>
      </c>
      <c r="J315" s="1">
        <f>VLOOKUP(MasterDataSet_after_OutliersDEL[[#This Row],[Region]],Region_Dummy_Variables,6,FALSE)</f>
        <v>0</v>
      </c>
      <c r="K315" s="7" t="s">
        <v>19</v>
      </c>
      <c r="L315">
        <v>90045</v>
      </c>
      <c r="M315">
        <v>714900</v>
      </c>
      <c r="N315">
        <v>2</v>
      </c>
      <c r="O315">
        <v>2</v>
      </c>
      <c r="P315">
        <v>1130</v>
      </c>
      <c r="Q315">
        <v>29705</v>
      </c>
      <c r="R315">
        <v>2010</v>
      </c>
      <c r="S315">
        <f>2021-MasterDataSet_after_OutliersDEL[[#This Row],[YEAR BUILT]]</f>
        <v>11</v>
      </c>
      <c r="T315">
        <v>7</v>
      </c>
      <c r="U315">
        <v>632.6548672566372</v>
      </c>
      <c r="V315">
        <v>425</v>
      </c>
      <c r="W315">
        <v>33.974972399999999</v>
      </c>
      <c r="X315">
        <v>-118.37714819999999</v>
      </c>
      <c r="Y315">
        <v>4.2555770503660924</v>
      </c>
    </row>
    <row r="316" spans="1:25" x14ac:dyDescent="0.3">
      <c r="A316" s="1" t="s">
        <v>16</v>
      </c>
      <c r="B316" s="1">
        <v>0</v>
      </c>
      <c r="C316" s="1" t="s">
        <v>349</v>
      </c>
      <c r="D316" s="1" t="s">
        <v>300</v>
      </c>
      <c r="E316" s="1" t="str">
        <f>VLOOKUP(MasterDataSet_after_OutliersDEL[[#This Row],[CITY]],Region_Values,2,FALSE)</f>
        <v>South bay</v>
      </c>
      <c r="F316" s="1">
        <f>VLOOKUP(MasterDataSet_after_OutliersDEL[[#This Row],[Region]],Region_Dummy_Variables,2,FALSE)</f>
        <v>0</v>
      </c>
      <c r="G316" s="1">
        <f>VLOOKUP(MasterDataSet_after_OutliersDEL[[#This Row],[Region]],Region_Dummy_Variables,3,FALSE)</f>
        <v>0</v>
      </c>
      <c r="H316" s="1">
        <f>VLOOKUP(MasterDataSet_after_OutliersDEL[[#This Row],[Region]],Region_Dummy_Variables,4,FALSE)</f>
        <v>0</v>
      </c>
      <c r="I316" s="1">
        <f>VLOOKUP(MasterDataSet_after_OutliersDEL[[#This Row],[Region]],Region_Dummy_Variables,5,FALSE)</f>
        <v>1</v>
      </c>
      <c r="J316" s="1">
        <f>VLOOKUP(MasterDataSet_after_OutliersDEL[[#This Row],[Region]],Region_Dummy_Variables,6,FALSE)</f>
        <v>0</v>
      </c>
      <c r="K316" s="7" t="s">
        <v>19</v>
      </c>
      <c r="L316">
        <v>90045</v>
      </c>
      <c r="M316">
        <v>449000</v>
      </c>
      <c r="N316">
        <v>1</v>
      </c>
      <c r="O316">
        <v>1</v>
      </c>
      <c r="P316">
        <v>642</v>
      </c>
      <c r="Q316">
        <v>23911</v>
      </c>
      <c r="R316">
        <v>1991</v>
      </c>
      <c r="S316">
        <f>2021-MasterDataSet_after_OutliersDEL[[#This Row],[YEAR BUILT]]</f>
        <v>30</v>
      </c>
      <c r="T316">
        <v>18</v>
      </c>
      <c r="U316">
        <v>699.37694704049841</v>
      </c>
      <c r="V316">
        <v>311</v>
      </c>
      <c r="W316">
        <v>34.061909968161821</v>
      </c>
      <c r="X316">
        <v>-118.3755084</v>
      </c>
      <c r="Y316">
        <v>7.5215313978434502</v>
      </c>
    </row>
    <row r="317" spans="1:25" x14ac:dyDescent="0.3">
      <c r="A317" s="1" t="s">
        <v>16</v>
      </c>
      <c r="B317" s="1">
        <v>0</v>
      </c>
      <c r="C317" s="1" t="s">
        <v>350</v>
      </c>
      <c r="D317" s="1" t="s">
        <v>300</v>
      </c>
      <c r="E317" s="1" t="str">
        <f>VLOOKUP(MasterDataSet_after_OutliersDEL[[#This Row],[CITY]],Region_Values,2,FALSE)</f>
        <v>South bay</v>
      </c>
      <c r="F317" s="1">
        <f>VLOOKUP(MasterDataSet_after_OutliersDEL[[#This Row],[Region]],Region_Dummy_Variables,2,FALSE)</f>
        <v>0</v>
      </c>
      <c r="G317" s="1">
        <f>VLOOKUP(MasterDataSet_after_OutliersDEL[[#This Row],[Region]],Region_Dummy_Variables,3,FALSE)</f>
        <v>0</v>
      </c>
      <c r="H317" s="1">
        <f>VLOOKUP(MasterDataSet_after_OutliersDEL[[#This Row],[Region]],Region_Dummy_Variables,4,FALSE)</f>
        <v>0</v>
      </c>
      <c r="I317" s="1">
        <f>VLOOKUP(MasterDataSet_after_OutliersDEL[[#This Row],[Region]],Region_Dummy_Variables,5,FALSE)</f>
        <v>1</v>
      </c>
      <c r="J317" s="1">
        <f>VLOOKUP(MasterDataSet_after_OutliersDEL[[#This Row],[Region]],Region_Dummy_Variables,6,FALSE)</f>
        <v>0</v>
      </c>
      <c r="K317" s="7" t="s">
        <v>19</v>
      </c>
      <c r="L317">
        <v>90045</v>
      </c>
      <c r="M317">
        <v>499000</v>
      </c>
      <c r="N317">
        <v>1</v>
      </c>
      <c r="O317">
        <v>1</v>
      </c>
      <c r="P317">
        <v>703</v>
      </c>
      <c r="Q317">
        <v>23911</v>
      </c>
      <c r="R317">
        <v>1991</v>
      </c>
      <c r="S317">
        <f>2021-MasterDataSet_after_OutliersDEL[[#This Row],[YEAR BUILT]]</f>
        <v>30</v>
      </c>
      <c r="T317">
        <v>19</v>
      </c>
      <c r="U317">
        <v>709.81507823613083</v>
      </c>
      <c r="V317">
        <v>311</v>
      </c>
      <c r="W317">
        <v>33.9737571</v>
      </c>
      <c r="X317">
        <v>-118.3755084</v>
      </c>
      <c r="Y317">
        <v>4.307774754037407</v>
      </c>
    </row>
    <row r="318" spans="1:25" x14ac:dyDescent="0.3">
      <c r="A318" s="1" t="s">
        <v>16</v>
      </c>
      <c r="B318" s="1">
        <v>0</v>
      </c>
      <c r="C318" s="1" t="s">
        <v>351</v>
      </c>
      <c r="D318" s="1" t="s">
        <v>300</v>
      </c>
      <c r="E318" s="1" t="str">
        <f>VLOOKUP(MasterDataSet_after_OutliersDEL[[#This Row],[CITY]],Region_Values,2,FALSE)</f>
        <v>South bay</v>
      </c>
      <c r="F318" s="1">
        <f>VLOOKUP(MasterDataSet_after_OutliersDEL[[#This Row],[Region]],Region_Dummy_Variables,2,FALSE)</f>
        <v>0</v>
      </c>
      <c r="G318" s="1">
        <f>VLOOKUP(MasterDataSet_after_OutliersDEL[[#This Row],[Region]],Region_Dummy_Variables,3,FALSE)</f>
        <v>0</v>
      </c>
      <c r="H318" s="1">
        <f>VLOOKUP(MasterDataSet_after_OutliersDEL[[#This Row],[Region]],Region_Dummy_Variables,4,FALSE)</f>
        <v>0</v>
      </c>
      <c r="I318" s="1">
        <f>VLOOKUP(MasterDataSet_after_OutliersDEL[[#This Row],[Region]],Region_Dummy_Variables,5,FALSE)</f>
        <v>1</v>
      </c>
      <c r="J318" s="1">
        <f>VLOOKUP(MasterDataSet_after_OutliersDEL[[#This Row],[Region]],Region_Dummy_Variables,6,FALSE)</f>
        <v>0</v>
      </c>
      <c r="K318" s="7" t="s">
        <v>19</v>
      </c>
      <c r="L318">
        <v>90045</v>
      </c>
      <c r="M318">
        <v>1650000</v>
      </c>
      <c r="N318">
        <v>3</v>
      </c>
      <c r="O318">
        <v>3.5</v>
      </c>
      <c r="P318">
        <v>2730</v>
      </c>
      <c r="Q318">
        <v>50443</v>
      </c>
      <c r="R318">
        <v>2009</v>
      </c>
      <c r="S318">
        <f>2021-MasterDataSet_after_OutliersDEL[[#This Row],[YEAR BUILT]]</f>
        <v>12</v>
      </c>
      <c r="T318">
        <v>143</v>
      </c>
      <c r="U318">
        <v>604.39560439560444</v>
      </c>
      <c r="V318">
        <v>518</v>
      </c>
      <c r="W318">
        <v>33.974063999999998</v>
      </c>
      <c r="X318">
        <v>-118.39482099999999</v>
      </c>
      <c r="Y318">
        <v>3.3280405550567185</v>
      </c>
    </row>
    <row r="319" spans="1:25" x14ac:dyDescent="0.3">
      <c r="A319" s="1" t="s">
        <v>20</v>
      </c>
      <c r="B319" s="1">
        <v>1</v>
      </c>
      <c r="C319" s="1" t="s">
        <v>352</v>
      </c>
      <c r="D319" s="1" t="s">
        <v>300</v>
      </c>
      <c r="E319" s="1" t="str">
        <f>VLOOKUP(MasterDataSet_after_OutliersDEL[[#This Row],[CITY]],Region_Values,2,FALSE)</f>
        <v>South bay</v>
      </c>
      <c r="F319" s="1">
        <f>VLOOKUP(MasterDataSet_after_OutliersDEL[[#This Row],[Region]],Region_Dummy_Variables,2,FALSE)</f>
        <v>0</v>
      </c>
      <c r="G319" s="1">
        <f>VLOOKUP(MasterDataSet_after_OutliersDEL[[#This Row],[Region]],Region_Dummy_Variables,3,FALSE)</f>
        <v>0</v>
      </c>
      <c r="H319" s="1">
        <f>VLOOKUP(MasterDataSet_after_OutliersDEL[[#This Row],[Region]],Region_Dummy_Variables,4,FALSE)</f>
        <v>0</v>
      </c>
      <c r="I319" s="1">
        <f>VLOOKUP(MasterDataSet_after_OutliersDEL[[#This Row],[Region]],Region_Dummy_Variables,5,FALSE)</f>
        <v>1</v>
      </c>
      <c r="J319" s="1">
        <f>VLOOKUP(MasterDataSet_after_OutliersDEL[[#This Row],[Region]],Region_Dummy_Variables,6,FALSE)</f>
        <v>0</v>
      </c>
      <c r="K319" s="7" t="s">
        <v>19</v>
      </c>
      <c r="L319">
        <v>90046</v>
      </c>
      <c r="M319">
        <v>2145000</v>
      </c>
      <c r="N319">
        <v>3</v>
      </c>
      <c r="O319">
        <v>3.5</v>
      </c>
      <c r="P319">
        <v>2517</v>
      </c>
      <c r="Q319">
        <v>3210</v>
      </c>
      <c r="R319">
        <v>1992</v>
      </c>
      <c r="S319">
        <f>2021-MasterDataSet_after_OutliersDEL[[#This Row],[YEAR BUILT]]</f>
        <v>29</v>
      </c>
      <c r="T319">
        <v>74</v>
      </c>
      <c r="U319">
        <v>852.20500595947556</v>
      </c>
      <c r="W319">
        <v>34.108156000000001</v>
      </c>
      <c r="X319">
        <v>-118.38954099999999</v>
      </c>
      <c r="Y319">
        <v>9.2374788903729073</v>
      </c>
    </row>
    <row r="320" spans="1:25" x14ac:dyDescent="0.3">
      <c r="A320" s="1" t="s">
        <v>20</v>
      </c>
      <c r="B320" s="1">
        <v>1</v>
      </c>
      <c r="C320" s="1" t="s">
        <v>353</v>
      </c>
      <c r="D320" s="1" t="s">
        <v>300</v>
      </c>
      <c r="E320" s="1" t="str">
        <f>VLOOKUP(MasterDataSet_after_OutliersDEL[[#This Row],[CITY]],Region_Values,2,FALSE)</f>
        <v>South bay</v>
      </c>
      <c r="F320" s="1">
        <f>VLOOKUP(MasterDataSet_after_OutliersDEL[[#This Row],[Region]],Region_Dummy_Variables,2,FALSE)</f>
        <v>0</v>
      </c>
      <c r="G320" s="1">
        <f>VLOOKUP(MasterDataSet_after_OutliersDEL[[#This Row],[Region]],Region_Dummy_Variables,3,FALSE)</f>
        <v>0</v>
      </c>
      <c r="H320" s="1">
        <f>VLOOKUP(MasterDataSet_after_OutliersDEL[[#This Row],[Region]],Region_Dummy_Variables,4,FALSE)</f>
        <v>0</v>
      </c>
      <c r="I320" s="1">
        <f>VLOOKUP(MasterDataSet_after_OutliersDEL[[#This Row],[Region]],Region_Dummy_Variables,5,FALSE)</f>
        <v>1</v>
      </c>
      <c r="J320" s="1">
        <f>VLOOKUP(MasterDataSet_after_OutliersDEL[[#This Row],[Region]],Region_Dummy_Variables,6,FALSE)</f>
        <v>0</v>
      </c>
      <c r="K320" s="7" t="s">
        <v>19</v>
      </c>
      <c r="L320">
        <v>90046</v>
      </c>
      <c r="M320">
        <v>2495000</v>
      </c>
      <c r="N320">
        <v>5</v>
      </c>
      <c r="O320">
        <v>4.5</v>
      </c>
      <c r="P320">
        <v>3951</v>
      </c>
      <c r="Q320">
        <v>15782</v>
      </c>
      <c r="R320">
        <v>2006</v>
      </c>
      <c r="S320">
        <f>2021-MasterDataSet_after_OutliersDEL[[#This Row],[YEAR BUILT]]</f>
        <v>15</v>
      </c>
      <c r="T320">
        <v>96</v>
      </c>
      <c r="U320">
        <v>631.4856998228297</v>
      </c>
      <c r="W320">
        <v>34.107722000000003</v>
      </c>
      <c r="X320">
        <v>-118.39063659999999</v>
      </c>
      <c r="Y320">
        <v>9.1768520320297213</v>
      </c>
    </row>
    <row r="321" spans="1:25" x14ac:dyDescent="0.3">
      <c r="A321" s="1" t="s">
        <v>20</v>
      </c>
      <c r="B321" s="1">
        <v>1</v>
      </c>
      <c r="C321" s="1" t="s">
        <v>354</v>
      </c>
      <c r="D321" s="1" t="s">
        <v>300</v>
      </c>
      <c r="E321" s="1" t="str">
        <f>VLOOKUP(MasterDataSet_after_OutliersDEL[[#This Row],[CITY]],Region_Values,2,FALSE)</f>
        <v>South bay</v>
      </c>
      <c r="F321" s="1">
        <f>VLOOKUP(MasterDataSet_after_OutliersDEL[[#This Row],[Region]],Region_Dummy_Variables,2,FALSE)</f>
        <v>0</v>
      </c>
      <c r="G321" s="1">
        <f>VLOOKUP(MasterDataSet_after_OutliersDEL[[#This Row],[Region]],Region_Dummy_Variables,3,FALSE)</f>
        <v>0</v>
      </c>
      <c r="H321" s="1">
        <f>VLOOKUP(MasterDataSet_after_OutliersDEL[[#This Row],[Region]],Region_Dummy_Variables,4,FALSE)</f>
        <v>0</v>
      </c>
      <c r="I321" s="1">
        <f>VLOOKUP(MasterDataSet_after_OutliersDEL[[#This Row],[Region]],Region_Dummy_Variables,5,FALSE)</f>
        <v>1</v>
      </c>
      <c r="J321" s="1">
        <f>VLOOKUP(MasterDataSet_after_OutliersDEL[[#This Row],[Region]],Region_Dummy_Variables,6,FALSE)</f>
        <v>0</v>
      </c>
      <c r="K321" s="7" t="s">
        <v>19</v>
      </c>
      <c r="L321">
        <v>90048</v>
      </c>
      <c r="M321">
        <v>4350000</v>
      </c>
      <c r="N321">
        <v>4</v>
      </c>
      <c r="O321">
        <v>4.5</v>
      </c>
      <c r="P321">
        <v>4168</v>
      </c>
      <c r="Q321">
        <v>5999</v>
      </c>
      <c r="R321">
        <v>2014</v>
      </c>
      <c r="S321">
        <f>2021-MasterDataSet_after_OutliersDEL[[#This Row],[YEAR BUILT]]</f>
        <v>7</v>
      </c>
      <c r="T321">
        <v>119</v>
      </c>
      <c r="U321">
        <v>1043.6660268714011</v>
      </c>
      <c r="W321">
        <v>34.073168699999997</v>
      </c>
      <c r="X321">
        <v>-118.3870306</v>
      </c>
      <c r="Y321">
        <v>7.5015551436423182</v>
      </c>
    </row>
    <row r="322" spans="1:25" x14ac:dyDescent="0.3">
      <c r="A322" s="1" t="s">
        <v>20</v>
      </c>
      <c r="B322" s="1">
        <v>1</v>
      </c>
      <c r="C322" s="1" t="s">
        <v>355</v>
      </c>
      <c r="D322" s="1" t="s">
        <v>300</v>
      </c>
      <c r="E322" s="1" t="str">
        <f>VLOOKUP(MasterDataSet_after_OutliersDEL[[#This Row],[CITY]],Region_Values,2,FALSE)</f>
        <v>South bay</v>
      </c>
      <c r="F322" s="1">
        <f>VLOOKUP(MasterDataSet_after_OutliersDEL[[#This Row],[Region]],Region_Dummy_Variables,2,FALSE)</f>
        <v>0</v>
      </c>
      <c r="G322" s="1">
        <f>VLOOKUP(MasterDataSet_after_OutliersDEL[[#This Row],[Region]],Region_Dummy_Variables,3,FALSE)</f>
        <v>0</v>
      </c>
      <c r="H322" s="1">
        <f>VLOOKUP(MasterDataSet_after_OutliersDEL[[#This Row],[Region]],Region_Dummy_Variables,4,FALSE)</f>
        <v>0</v>
      </c>
      <c r="I322" s="1">
        <f>VLOOKUP(MasterDataSet_after_OutliersDEL[[#This Row],[Region]],Region_Dummy_Variables,5,FALSE)</f>
        <v>1</v>
      </c>
      <c r="J322" s="1">
        <f>VLOOKUP(MasterDataSet_after_OutliersDEL[[#This Row],[Region]],Region_Dummy_Variables,6,FALSE)</f>
        <v>0</v>
      </c>
      <c r="K322" s="7" t="s">
        <v>19</v>
      </c>
      <c r="L322">
        <v>90048</v>
      </c>
      <c r="M322">
        <v>2475000</v>
      </c>
      <c r="N322">
        <v>3</v>
      </c>
      <c r="O322">
        <v>2.5</v>
      </c>
      <c r="P322">
        <v>2056</v>
      </c>
      <c r="Q322">
        <v>5851</v>
      </c>
      <c r="R322">
        <v>1929</v>
      </c>
      <c r="S322">
        <f>2021-MasterDataSet_after_OutliersDEL[[#This Row],[YEAR BUILT]]</f>
        <v>92</v>
      </c>
      <c r="T322">
        <v>34</v>
      </c>
      <c r="U322">
        <v>1203.7937743190662</v>
      </c>
      <c r="W322">
        <v>34.069878799999998</v>
      </c>
      <c r="X322">
        <v>-118.379289</v>
      </c>
      <c r="Y322">
        <v>7.6843685604070204</v>
      </c>
    </row>
    <row r="323" spans="1:25" x14ac:dyDescent="0.3">
      <c r="A323" s="1" t="s">
        <v>20</v>
      </c>
      <c r="B323" s="1">
        <v>1</v>
      </c>
      <c r="C323" s="1" t="s">
        <v>356</v>
      </c>
      <c r="D323" s="1" t="s">
        <v>300</v>
      </c>
      <c r="E323" s="1" t="str">
        <f>VLOOKUP(MasterDataSet_after_OutliersDEL[[#This Row],[CITY]],Region_Values,2,FALSE)</f>
        <v>South bay</v>
      </c>
      <c r="F323" s="1">
        <f>VLOOKUP(MasterDataSet_after_OutliersDEL[[#This Row],[Region]],Region_Dummy_Variables,2,FALSE)</f>
        <v>0</v>
      </c>
      <c r="G323" s="1">
        <f>VLOOKUP(MasterDataSet_after_OutliersDEL[[#This Row],[Region]],Region_Dummy_Variables,3,FALSE)</f>
        <v>0</v>
      </c>
      <c r="H323" s="1">
        <f>VLOOKUP(MasterDataSet_after_OutliersDEL[[#This Row],[Region]],Region_Dummy_Variables,4,FALSE)</f>
        <v>0</v>
      </c>
      <c r="I323" s="1">
        <f>VLOOKUP(MasterDataSet_after_OutliersDEL[[#This Row],[Region]],Region_Dummy_Variables,5,FALSE)</f>
        <v>1</v>
      </c>
      <c r="J323" s="1">
        <f>VLOOKUP(MasterDataSet_after_OutliersDEL[[#This Row],[Region]],Region_Dummy_Variables,6,FALSE)</f>
        <v>0</v>
      </c>
      <c r="K323" s="7" t="s">
        <v>19</v>
      </c>
      <c r="L323">
        <v>90048</v>
      </c>
      <c r="M323">
        <v>4280000</v>
      </c>
      <c r="N323">
        <v>6</v>
      </c>
      <c r="O323">
        <v>6.5</v>
      </c>
      <c r="P323">
        <v>4351</v>
      </c>
      <c r="Q323">
        <v>5267</v>
      </c>
      <c r="R323">
        <v>2021</v>
      </c>
      <c r="S323">
        <f>2021-MasterDataSet_after_OutliersDEL[[#This Row],[YEAR BUILT]]</f>
        <v>0</v>
      </c>
      <c r="T323">
        <v>73</v>
      </c>
      <c r="U323">
        <v>983.68191220409096</v>
      </c>
      <c r="W323">
        <v>34.069755600000001</v>
      </c>
      <c r="X323">
        <v>-118.3808724</v>
      </c>
      <c r="Y323">
        <v>7.609251891314325</v>
      </c>
    </row>
    <row r="324" spans="1:25" x14ac:dyDescent="0.3">
      <c r="A324" s="1" t="s">
        <v>20</v>
      </c>
      <c r="B324" s="1">
        <v>1</v>
      </c>
      <c r="C324" s="1" t="s">
        <v>357</v>
      </c>
      <c r="D324" s="1" t="s">
        <v>300</v>
      </c>
      <c r="E324" s="1" t="str">
        <f>VLOOKUP(MasterDataSet_after_OutliersDEL[[#This Row],[CITY]],Region_Values,2,FALSE)</f>
        <v>South bay</v>
      </c>
      <c r="F324" s="1">
        <f>VLOOKUP(MasterDataSet_after_OutliersDEL[[#This Row],[Region]],Region_Dummy_Variables,2,FALSE)</f>
        <v>0</v>
      </c>
      <c r="G324" s="1">
        <f>VLOOKUP(MasterDataSet_after_OutliersDEL[[#This Row],[Region]],Region_Dummy_Variables,3,FALSE)</f>
        <v>0</v>
      </c>
      <c r="H324" s="1">
        <f>VLOOKUP(MasterDataSet_after_OutliersDEL[[#This Row],[Region]],Region_Dummy_Variables,4,FALSE)</f>
        <v>0</v>
      </c>
      <c r="I324" s="1">
        <f>VLOOKUP(MasterDataSet_after_OutliersDEL[[#This Row],[Region]],Region_Dummy_Variables,5,FALSE)</f>
        <v>1</v>
      </c>
      <c r="J324" s="1">
        <f>VLOOKUP(MasterDataSet_after_OutliersDEL[[#This Row],[Region]],Region_Dummy_Variables,6,FALSE)</f>
        <v>0</v>
      </c>
      <c r="K324" s="7" t="s">
        <v>19</v>
      </c>
      <c r="L324">
        <v>90048</v>
      </c>
      <c r="M324">
        <v>1795000</v>
      </c>
      <c r="N324">
        <v>3</v>
      </c>
      <c r="O324">
        <v>2</v>
      </c>
      <c r="P324">
        <v>1778</v>
      </c>
      <c r="Q324">
        <v>6047</v>
      </c>
      <c r="R324">
        <v>1930</v>
      </c>
      <c r="S324">
        <f>2021-MasterDataSet_after_OutliersDEL[[#This Row],[YEAR BUILT]]</f>
        <v>91</v>
      </c>
      <c r="T324">
        <v>75</v>
      </c>
      <c r="U324">
        <v>1009.5613048368954</v>
      </c>
      <c r="W324">
        <v>34.070298200000003</v>
      </c>
      <c r="X324">
        <v>-118.3746371</v>
      </c>
      <c r="Y324">
        <v>7.9094636251883843</v>
      </c>
    </row>
    <row r="325" spans="1:25" x14ac:dyDescent="0.3">
      <c r="A325" s="1" t="s">
        <v>16</v>
      </c>
      <c r="B325" s="1">
        <v>0</v>
      </c>
      <c r="C325" s="1" t="s">
        <v>358</v>
      </c>
      <c r="D325" s="1" t="s">
        <v>300</v>
      </c>
      <c r="E325" s="1" t="str">
        <f>VLOOKUP(MasterDataSet_after_OutliersDEL[[#This Row],[CITY]],Region_Values,2,FALSE)</f>
        <v>South bay</v>
      </c>
      <c r="F325" s="1">
        <f>VLOOKUP(MasterDataSet_after_OutliersDEL[[#This Row],[Region]],Region_Dummy_Variables,2,FALSE)</f>
        <v>0</v>
      </c>
      <c r="G325" s="1">
        <f>VLOOKUP(MasterDataSet_after_OutliersDEL[[#This Row],[Region]],Region_Dummy_Variables,3,FALSE)</f>
        <v>0</v>
      </c>
      <c r="H325" s="1">
        <f>VLOOKUP(MasterDataSet_after_OutliersDEL[[#This Row],[Region]],Region_Dummy_Variables,4,FALSE)</f>
        <v>0</v>
      </c>
      <c r="I325" s="1">
        <f>VLOOKUP(MasterDataSet_after_OutliersDEL[[#This Row],[Region]],Region_Dummy_Variables,5,FALSE)</f>
        <v>1</v>
      </c>
      <c r="J325" s="1">
        <f>VLOOKUP(MasterDataSet_after_OutliersDEL[[#This Row],[Region]],Region_Dummy_Variables,6,FALSE)</f>
        <v>0</v>
      </c>
      <c r="K325" s="7" t="s">
        <v>19</v>
      </c>
      <c r="L325">
        <v>90048</v>
      </c>
      <c r="M325">
        <v>649000</v>
      </c>
      <c r="N325">
        <v>1</v>
      </c>
      <c r="O325">
        <v>2</v>
      </c>
      <c r="P325">
        <v>840</v>
      </c>
      <c r="Q325">
        <v>90087</v>
      </c>
      <c r="R325">
        <v>1971</v>
      </c>
      <c r="S325">
        <f>2021-MasterDataSet_after_OutliersDEL[[#This Row],[YEAR BUILT]]</f>
        <v>50</v>
      </c>
      <c r="T325">
        <v>4</v>
      </c>
      <c r="U325">
        <v>772.61904761904759</v>
      </c>
      <c r="V325">
        <v>850</v>
      </c>
      <c r="W325">
        <v>34.074655399999997</v>
      </c>
      <c r="X325">
        <v>-118.3891531</v>
      </c>
      <c r="Y325">
        <v>7.4846200062305979</v>
      </c>
    </row>
    <row r="326" spans="1:25" x14ac:dyDescent="0.3">
      <c r="A326" s="1" t="s">
        <v>16</v>
      </c>
      <c r="B326" s="1">
        <v>0</v>
      </c>
      <c r="C326" s="1" t="s">
        <v>359</v>
      </c>
      <c r="D326" s="1" t="s">
        <v>300</v>
      </c>
      <c r="E326" s="1" t="str">
        <f>VLOOKUP(MasterDataSet_after_OutliersDEL[[#This Row],[CITY]],Region_Values,2,FALSE)</f>
        <v>South bay</v>
      </c>
      <c r="F326" s="1">
        <f>VLOOKUP(MasterDataSet_after_OutliersDEL[[#This Row],[Region]],Region_Dummy_Variables,2,FALSE)</f>
        <v>0</v>
      </c>
      <c r="G326" s="1">
        <f>VLOOKUP(MasterDataSet_after_OutliersDEL[[#This Row],[Region]],Region_Dummy_Variables,3,FALSE)</f>
        <v>0</v>
      </c>
      <c r="H326" s="1">
        <f>VLOOKUP(MasterDataSet_after_OutliersDEL[[#This Row],[Region]],Region_Dummy_Variables,4,FALSE)</f>
        <v>0</v>
      </c>
      <c r="I326" s="1">
        <f>VLOOKUP(MasterDataSet_after_OutliersDEL[[#This Row],[Region]],Region_Dummy_Variables,5,FALSE)</f>
        <v>1</v>
      </c>
      <c r="J326" s="1">
        <f>VLOOKUP(MasterDataSet_after_OutliersDEL[[#This Row],[Region]],Region_Dummy_Variables,6,FALSE)</f>
        <v>0</v>
      </c>
      <c r="K326" s="7" t="s">
        <v>19</v>
      </c>
      <c r="L326">
        <v>90048</v>
      </c>
      <c r="M326">
        <v>679000</v>
      </c>
      <c r="N326">
        <v>1</v>
      </c>
      <c r="O326">
        <v>1.5</v>
      </c>
      <c r="P326">
        <v>719</v>
      </c>
      <c r="Q326">
        <v>90087</v>
      </c>
      <c r="R326">
        <v>1971</v>
      </c>
      <c r="S326">
        <f>2021-MasterDataSet_after_OutliersDEL[[#This Row],[YEAR BUILT]]</f>
        <v>50</v>
      </c>
      <c r="T326">
        <v>69</v>
      </c>
      <c r="U326">
        <v>944.36717663421416</v>
      </c>
      <c r="V326">
        <v>691</v>
      </c>
      <c r="W326">
        <v>34.074655399999997</v>
      </c>
      <c r="X326">
        <v>-118.3891531</v>
      </c>
      <c r="Y326">
        <v>7.4846200062305979</v>
      </c>
    </row>
    <row r="327" spans="1:25" x14ac:dyDescent="0.3">
      <c r="A327" s="1" t="s">
        <v>16</v>
      </c>
      <c r="B327" s="1">
        <v>0</v>
      </c>
      <c r="C327" s="1" t="s">
        <v>360</v>
      </c>
      <c r="D327" s="1" t="s">
        <v>300</v>
      </c>
      <c r="E327" s="1" t="str">
        <f>VLOOKUP(MasterDataSet_after_OutliersDEL[[#This Row],[CITY]],Region_Values,2,FALSE)</f>
        <v>South bay</v>
      </c>
      <c r="F327" s="1">
        <f>VLOOKUP(MasterDataSet_after_OutliersDEL[[#This Row],[Region]],Region_Dummy_Variables,2,FALSE)</f>
        <v>0</v>
      </c>
      <c r="G327" s="1">
        <f>VLOOKUP(MasterDataSet_after_OutliersDEL[[#This Row],[Region]],Region_Dummy_Variables,3,FALSE)</f>
        <v>0</v>
      </c>
      <c r="H327" s="1">
        <f>VLOOKUP(MasterDataSet_after_OutliersDEL[[#This Row],[Region]],Region_Dummy_Variables,4,FALSE)</f>
        <v>0</v>
      </c>
      <c r="I327" s="1">
        <f>VLOOKUP(MasterDataSet_after_OutliersDEL[[#This Row],[Region]],Region_Dummy_Variables,5,FALSE)</f>
        <v>1</v>
      </c>
      <c r="J327" s="1">
        <f>VLOOKUP(MasterDataSet_after_OutliersDEL[[#This Row],[Region]],Region_Dummy_Variables,6,FALSE)</f>
        <v>0</v>
      </c>
      <c r="K327" s="7" t="s">
        <v>19</v>
      </c>
      <c r="L327">
        <v>90048</v>
      </c>
      <c r="M327">
        <v>798000</v>
      </c>
      <c r="N327">
        <v>1</v>
      </c>
      <c r="O327">
        <v>1.5</v>
      </c>
      <c r="P327">
        <v>850</v>
      </c>
      <c r="Q327">
        <v>90087</v>
      </c>
      <c r="R327">
        <v>1971</v>
      </c>
      <c r="S327">
        <f>2021-MasterDataSet_after_OutliersDEL[[#This Row],[YEAR BUILT]]</f>
        <v>50</v>
      </c>
      <c r="T327">
        <v>187</v>
      </c>
      <c r="U327">
        <v>938.82352941176475</v>
      </c>
      <c r="V327">
        <v>765</v>
      </c>
      <c r="W327">
        <v>34.074655399999997</v>
      </c>
      <c r="X327">
        <v>-118.3891531</v>
      </c>
      <c r="Y327">
        <v>7.4846200062305979</v>
      </c>
    </row>
    <row r="328" spans="1:25" x14ac:dyDescent="0.3">
      <c r="A328" s="1" t="s">
        <v>16</v>
      </c>
      <c r="B328" s="1">
        <v>0</v>
      </c>
      <c r="C328" s="1" t="s">
        <v>361</v>
      </c>
      <c r="D328" s="1" t="s">
        <v>300</v>
      </c>
      <c r="E328" s="1" t="str">
        <f>VLOOKUP(MasterDataSet_after_OutliersDEL[[#This Row],[CITY]],Region_Values,2,FALSE)</f>
        <v>South bay</v>
      </c>
      <c r="F328" s="1">
        <f>VLOOKUP(MasterDataSet_after_OutliersDEL[[#This Row],[Region]],Region_Dummy_Variables,2,FALSE)</f>
        <v>0</v>
      </c>
      <c r="G328" s="1">
        <f>VLOOKUP(MasterDataSet_after_OutliersDEL[[#This Row],[Region]],Region_Dummy_Variables,3,FALSE)</f>
        <v>0</v>
      </c>
      <c r="H328" s="1">
        <f>VLOOKUP(MasterDataSet_after_OutliersDEL[[#This Row],[Region]],Region_Dummy_Variables,4,FALSE)</f>
        <v>0</v>
      </c>
      <c r="I328" s="1">
        <f>VLOOKUP(MasterDataSet_after_OutliersDEL[[#This Row],[Region]],Region_Dummy_Variables,5,FALSE)</f>
        <v>1</v>
      </c>
      <c r="J328" s="1">
        <f>VLOOKUP(MasterDataSet_after_OutliersDEL[[#This Row],[Region]],Region_Dummy_Variables,6,FALSE)</f>
        <v>0</v>
      </c>
      <c r="K328" s="7" t="s">
        <v>19</v>
      </c>
      <c r="L328">
        <v>90048</v>
      </c>
      <c r="M328">
        <v>639000</v>
      </c>
      <c r="N328">
        <v>1</v>
      </c>
      <c r="O328">
        <v>2</v>
      </c>
      <c r="P328">
        <v>718</v>
      </c>
      <c r="Q328">
        <v>90087</v>
      </c>
      <c r="R328">
        <v>1971</v>
      </c>
      <c r="S328">
        <f>2021-MasterDataSet_after_OutliersDEL[[#This Row],[YEAR BUILT]]</f>
        <v>50</v>
      </c>
      <c r="T328">
        <v>38</v>
      </c>
      <c r="U328">
        <v>889.97214484679671</v>
      </c>
      <c r="V328">
        <v>690</v>
      </c>
      <c r="W328">
        <v>34.074655399999997</v>
      </c>
      <c r="X328">
        <v>-118.3891531</v>
      </c>
      <c r="Y328">
        <v>7.4846200062305979</v>
      </c>
    </row>
    <row r="329" spans="1:25" x14ac:dyDescent="0.3">
      <c r="A329" s="1" t="s">
        <v>16</v>
      </c>
      <c r="B329" s="1">
        <v>0</v>
      </c>
      <c r="C329" s="1" t="s">
        <v>362</v>
      </c>
      <c r="D329" s="1" t="s">
        <v>300</v>
      </c>
      <c r="E329" s="1" t="str">
        <f>VLOOKUP(MasterDataSet_after_OutliersDEL[[#This Row],[CITY]],Region_Values,2,FALSE)</f>
        <v>South bay</v>
      </c>
      <c r="F329" s="1">
        <f>VLOOKUP(MasterDataSet_after_OutliersDEL[[#This Row],[Region]],Region_Dummy_Variables,2,FALSE)</f>
        <v>0</v>
      </c>
      <c r="G329" s="1">
        <f>VLOOKUP(MasterDataSet_after_OutliersDEL[[#This Row],[Region]],Region_Dummy_Variables,3,FALSE)</f>
        <v>0</v>
      </c>
      <c r="H329" s="1">
        <f>VLOOKUP(MasterDataSet_after_OutliersDEL[[#This Row],[Region]],Region_Dummy_Variables,4,FALSE)</f>
        <v>0</v>
      </c>
      <c r="I329" s="1">
        <f>VLOOKUP(MasterDataSet_after_OutliersDEL[[#This Row],[Region]],Region_Dummy_Variables,5,FALSE)</f>
        <v>1</v>
      </c>
      <c r="J329" s="1">
        <f>VLOOKUP(MasterDataSet_after_OutliersDEL[[#This Row],[Region]],Region_Dummy_Variables,6,FALSE)</f>
        <v>0</v>
      </c>
      <c r="K329" s="7" t="s">
        <v>19</v>
      </c>
      <c r="L329">
        <v>90048</v>
      </c>
      <c r="M329">
        <v>950000</v>
      </c>
      <c r="N329">
        <v>2</v>
      </c>
      <c r="O329">
        <v>2</v>
      </c>
      <c r="P329">
        <v>1197</v>
      </c>
      <c r="Q329">
        <v>90087</v>
      </c>
      <c r="R329">
        <v>1971</v>
      </c>
      <c r="S329">
        <f>2021-MasterDataSet_after_OutliersDEL[[#This Row],[YEAR BUILT]]</f>
        <v>50</v>
      </c>
      <c r="T329">
        <v>58</v>
      </c>
      <c r="U329">
        <v>793.65079365079362</v>
      </c>
      <c r="V329">
        <v>1136</v>
      </c>
      <c r="W329">
        <v>34.074655399999997</v>
      </c>
      <c r="X329">
        <v>-118.3891531</v>
      </c>
      <c r="Y329">
        <v>7.4846200062305979</v>
      </c>
    </row>
    <row r="330" spans="1:25" x14ac:dyDescent="0.3">
      <c r="A330" s="1" t="s">
        <v>16</v>
      </c>
      <c r="B330" s="1">
        <v>0</v>
      </c>
      <c r="C330" s="1" t="s">
        <v>363</v>
      </c>
      <c r="D330" s="1" t="s">
        <v>300</v>
      </c>
      <c r="E330" s="1" t="str">
        <f>VLOOKUP(MasterDataSet_after_OutliersDEL[[#This Row],[CITY]],Region_Values,2,FALSE)</f>
        <v>South bay</v>
      </c>
      <c r="F330" s="1">
        <f>VLOOKUP(MasterDataSet_after_OutliersDEL[[#This Row],[Region]],Region_Dummy_Variables,2,FALSE)</f>
        <v>0</v>
      </c>
      <c r="G330" s="1">
        <f>VLOOKUP(MasterDataSet_after_OutliersDEL[[#This Row],[Region]],Region_Dummy_Variables,3,FALSE)</f>
        <v>0</v>
      </c>
      <c r="H330" s="1">
        <f>VLOOKUP(MasterDataSet_after_OutliersDEL[[#This Row],[Region]],Region_Dummy_Variables,4,FALSE)</f>
        <v>0</v>
      </c>
      <c r="I330" s="1">
        <f>VLOOKUP(MasterDataSet_after_OutliersDEL[[#This Row],[Region]],Region_Dummy_Variables,5,FALSE)</f>
        <v>1</v>
      </c>
      <c r="J330" s="1">
        <f>VLOOKUP(MasterDataSet_after_OutliersDEL[[#This Row],[Region]],Region_Dummy_Variables,6,FALSE)</f>
        <v>0</v>
      </c>
      <c r="K330" s="7" t="s">
        <v>19</v>
      </c>
      <c r="L330">
        <v>90048</v>
      </c>
      <c r="M330">
        <v>725000</v>
      </c>
      <c r="N330">
        <v>2</v>
      </c>
      <c r="O330">
        <v>2</v>
      </c>
      <c r="P330">
        <v>1170</v>
      </c>
      <c r="Q330">
        <v>12072</v>
      </c>
      <c r="R330">
        <v>2008</v>
      </c>
      <c r="S330">
        <f>2021-MasterDataSet_after_OutliersDEL[[#This Row],[YEAR BUILT]]</f>
        <v>13</v>
      </c>
      <c r="T330">
        <v>12</v>
      </c>
      <c r="U330">
        <v>619.65811965811963</v>
      </c>
      <c r="V330">
        <v>529</v>
      </c>
      <c r="W330">
        <v>34.071313000000004</v>
      </c>
      <c r="X330">
        <v>-118.38300700000001</v>
      </c>
      <c r="Y330">
        <v>7.5864016008649529</v>
      </c>
    </row>
    <row r="331" spans="1:25" x14ac:dyDescent="0.3">
      <c r="A331" s="1" t="s">
        <v>16</v>
      </c>
      <c r="B331" s="1">
        <v>0</v>
      </c>
      <c r="C331" s="1" t="s">
        <v>364</v>
      </c>
      <c r="D331" s="1" t="s">
        <v>300</v>
      </c>
      <c r="E331" s="1" t="str">
        <f>VLOOKUP(MasterDataSet_after_OutliersDEL[[#This Row],[CITY]],Region_Values,2,FALSE)</f>
        <v>South bay</v>
      </c>
      <c r="F331" s="1">
        <f>VLOOKUP(MasterDataSet_after_OutliersDEL[[#This Row],[Region]],Region_Dummy_Variables,2,FALSE)</f>
        <v>0</v>
      </c>
      <c r="G331" s="1">
        <f>VLOOKUP(MasterDataSet_after_OutliersDEL[[#This Row],[Region]],Region_Dummy_Variables,3,FALSE)</f>
        <v>0</v>
      </c>
      <c r="H331" s="1">
        <f>VLOOKUP(MasterDataSet_after_OutliersDEL[[#This Row],[Region]],Region_Dummy_Variables,4,FALSE)</f>
        <v>0</v>
      </c>
      <c r="I331" s="1">
        <f>VLOOKUP(MasterDataSet_after_OutliersDEL[[#This Row],[Region]],Region_Dummy_Variables,5,FALSE)</f>
        <v>1</v>
      </c>
      <c r="J331" s="1">
        <f>VLOOKUP(MasterDataSet_after_OutliersDEL[[#This Row],[Region]],Region_Dummy_Variables,6,FALSE)</f>
        <v>0</v>
      </c>
      <c r="K331" s="7" t="s">
        <v>19</v>
      </c>
      <c r="L331">
        <v>90048</v>
      </c>
      <c r="M331">
        <v>900000</v>
      </c>
      <c r="N331">
        <v>1</v>
      </c>
      <c r="O331">
        <v>2</v>
      </c>
      <c r="P331">
        <v>978</v>
      </c>
      <c r="Q331">
        <v>6504</v>
      </c>
      <c r="R331">
        <v>1985</v>
      </c>
      <c r="S331">
        <f>2021-MasterDataSet_after_OutliersDEL[[#This Row],[YEAR BUILT]]</f>
        <v>36</v>
      </c>
      <c r="T331">
        <v>12</v>
      </c>
      <c r="U331">
        <v>920.24539877300617</v>
      </c>
      <c r="V331">
        <v>600</v>
      </c>
      <c r="W331">
        <v>34.071104499999997</v>
      </c>
      <c r="X331">
        <v>-118.38133670000001</v>
      </c>
      <c r="Y331">
        <v>7.6492422306951227</v>
      </c>
    </row>
    <row r="332" spans="1:25" x14ac:dyDescent="0.3">
      <c r="A332" s="1" t="s">
        <v>16</v>
      </c>
      <c r="B332" s="1">
        <v>0</v>
      </c>
      <c r="C332" s="1" t="s">
        <v>365</v>
      </c>
      <c r="D332" s="1" t="s">
        <v>300</v>
      </c>
      <c r="E332" s="1" t="str">
        <f>VLOOKUP(MasterDataSet_after_OutliersDEL[[#This Row],[CITY]],Region_Values,2,FALSE)</f>
        <v>South bay</v>
      </c>
      <c r="F332" s="1">
        <f>VLOOKUP(MasterDataSet_after_OutliersDEL[[#This Row],[Region]],Region_Dummy_Variables,2,FALSE)</f>
        <v>0</v>
      </c>
      <c r="G332" s="1">
        <f>VLOOKUP(MasterDataSet_after_OutliersDEL[[#This Row],[Region]],Region_Dummy_Variables,3,FALSE)</f>
        <v>0</v>
      </c>
      <c r="H332" s="1">
        <f>VLOOKUP(MasterDataSet_after_OutliersDEL[[#This Row],[Region]],Region_Dummy_Variables,4,FALSE)</f>
        <v>0</v>
      </c>
      <c r="I332" s="1">
        <f>VLOOKUP(MasterDataSet_after_OutliersDEL[[#This Row],[Region]],Region_Dummy_Variables,5,FALSE)</f>
        <v>1</v>
      </c>
      <c r="J332" s="1">
        <f>VLOOKUP(MasterDataSet_after_OutliersDEL[[#This Row],[Region]],Region_Dummy_Variables,6,FALSE)</f>
        <v>0</v>
      </c>
      <c r="K332" s="7" t="s">
        <v>19</v>
      </c>
      <c r="L332">
        <v>90048</v>
      </c>
      <c r="M332">
        <v>1999999</v>
      </c>
      <c r="N332">
        <v>3</v>
      </c>
      <c r="O332">
        <v>3</v>
      </c>
      <c r="P332">
        <v>1920</v>
      </c>
      <c r="Q332">
        <v>13072</v>
      </c>
      <c r="R332">
        <v>2008</v>
      </c>
      <c r="S332">
        <f>2021-MasterDataSet_after_OutliersDEL[[#This Row],[YEAR BUILT]]</f>
        <v>13</v>
      </c>
      <c r="T332">
        <v>60</v>
      </c>
      <c r="U332">
        <v>1041.6661458333333</v>
      </c>
      <c r="V332">
        <v>385</v>
      </c>
      <c r="W332">
        <v>34.071231300000001</v>
      </c>
      <c r="X332">
        <v>-118.3802908</v>
      </c>
      <c r="Y332">
        <v>7.7004567192705524</v>
      </c>
    </row>
    <row r="333" spans="1:25" x14ac:dyDescent="0.3">
      <c r="A333" s="1" t="s">
        <v>16</v>
      </c>
      <c r="B333" s="1">
        <v>0</v>
      </c>
      <c r="C333" s="1" t="s">
        <v>366</v>
      </c>
      <c r="D333" s="1" t="s">
        <v>300</v>
      </c>
      <c r="E333" s="1" t="str">
        <f>VLOOKUP(MasterDataSet_after_OutliersDEL[[#This Row],[CITY]],Region_Values,2,FALSE)</f>
        <v>South bay</v>
      </c>
      <c r="F333" s="1">
        <f>VLOOKUP(MasterDataSet_after_OutliersDEL[[#This Row],[Region]],Region_Dummy_Variables,2,FALSE)</f>
        <v>0</v>
      </c>
      <c r="G333" s="1">
        <f>VLOOKUP(MasterDataSet_after_OutliersDEL[[#This Row],[Region]],Region_Dummy_Variables,3,FALSE)</f>
        <v>0</v>
      </c>
      <c r="H333" s="1">
        <f>VLOOKUP(MasterDataSet_after_OutliersDEL[[#This Row],[Region]],Region_Dummy_Variables,4,FALSE)</f>
        <v>0</v>
      </c>
      <c r="I333" s="1">
        <f>VLOOKUP(MasterDataSet_after_OutliersDEL[[#This Row],[Region]],Region_Dummy_Variables,5,FALSE)</f>
        <v>1</v>
      </c>
      <c r="J333" s="1">
        <f>VLOOKUP(MasterDataSet_after_OutliersDEL[[#This Row],[Region]],Region_Dummy_Variables,6,FALSE)</f>
        <v>0</v>
      </c>
      <c r="K333" s="7" t="s">
        <v>19</v>
      </c>
      <c r="L333">
        <v>90048</v>
      </c>
      <c r="M333">
        <v>3450000</v>
      </c>
      <c r="N333">
        <v>2</v>
      </c>
      <c r="O333">
        <v>2</v>
      </c>
      <c r="P333">
        <v>1370</v>
      </c>
      <c r="Q333">
        <v>56037</v>
      </c>
      <c r="R333">
        <v>2021</v>
      </c>
      <c r="S333">
        <f>2021-MasterDataSet_after_OutliersDEL[[#This Row],[YEAR BUILT]]</f>
        <v>0</v>
      </c>
      <c r="T333">
        <v>35</v>
      </c>
      <c r="U333">
        <v>2518.2481751824816</v>
      </c>
      <c r="V333">
        <v>3703</v>
      </c>
      <c r="W333">
        <v>34.073371100000003</v>
      </c>
      <c r="X333">
        <v>-118.3880338</v>
      </c>
      <c r="Y333">
        <v>7.4693203668176302</v>
      </c>
    </row>
    <row r="334" spans="1:25" x14ac:dyDescent="0.3">
      <c r="A334" s="1" t="s">
        <v>16</v>
      </c>
      <c r="B334" s="1">
        <v>0</v>
      </c>
      <c r="C334" s="1" t="s">
        <v>367</v>
      </c>
      <c r="D334" s="1" t="s">
        <v>300</v>
      </c>
      <c r="E334" s="1" t="str">
        <f>VLOOKUP(MasterDataSet_after_OutliersDEL[[#This Row],[CITY]],Region_Values,2,FALSE)</f>
        <v>South bay</v>
      </c>
      <c r="F334" s="1">
        <f>VLOOKUP(MasterDataSet_after_OutliersDEL[[#This Row],[Region]],Region_Dummy_Variables,2,FALSE)</f>
        <v>0</v>
      </c>
      <c r="G334" s="1">
        <f>VLOOKUP(MasterDataSet_after_OutliersDEL[[#This Row],[Region]],Region_Dummy_Variables,3,FALSE)</f>
        <v>0</v>
      </c>
      <c r="H334" s="1">
        <f>VLOOKUP(MasterDataSet_after_OutliersDEL[[#This Row],[Region]],Region_Dummy_Variables,4,FALSE)</f>
        <v>0</v>
      </c>
      <c r="I334" s="1">
        <f>VLOOKUP(MasterDataSet_after_OutliersDEL[[#This Row],[Region]],Region_Dummy_Variables,5,FALSE)</f>
        <v>1</v>
      </c>
      <c r="J334" s="1">
        <f>VLOOKUP(MasterDataSet_after_OutliersDEL[[#This Row],[Region]],Region_Dummy_Variables,6,FALSE)</f>
        <v>0</v>
      </c>
      <c r="K334" s="7" t="s">
        <v>19</v>
      </c>
      <c r="L334">
        <v>90048</v>
      </c>
      <c r="M334">
        <v>3000000</v>
      </c>
      <c r="N334">
        <v>1</v>
      </c>
      <c r="O334">
        <v>2</v>
      </c>
      <c r="P334">
        <v>1569</v>
      </c>
      <c r="Q334">
        <v>56037</v>
      </c>
      <c r="R334">
        <v>2021</v>
      </c>
      <c r="S334">
        <f>2021-MasterDataSet_after_OutliersDEL[[#This Row],[YEAR BUILT]]</f>
        <v>0</v>
      </c>
      <c r="T334">
        <v>137</v>
      </c>
      <c r="U334">
        <v>1912.0458891013384</v>
      </c>
      <c r="V334">
        <v>4202</v>
      </c>
      <c r="W334">
        <v>34.073371100000003</v>
      </c>
      <c r="X334">
        <v>-118.3880338</v>
      </c>
      <c r="Y334">
        <v>7.4693203668176302</v>
      </c>
    </row>
    <row r="335" spans="1:25" x14ac:dyDescent="0.3">
      <c r="A335" s="1" t="s">
        <v>20</v>
      </c>
      <c r="B335" s="1">
        <v>1</v>
      </c>
      <c r="C335" s="1" t="s">
        <v>368</v>
      </c>
      <c r="D335" s="1" t="s">
        <v>300</v>
      </c>
      <c r="E335" s="1" t="str">
        <f>VLOOKUP(MasterDataSet_after_OutliersDEL[[#This Row],[CITY]],Region_Values,2,FALSE)</f>
        <v>South bay</v>
      </c>
      <c r="F335" s="1">
        <f>VLOOKUP(MasterDataSet_after_OutliersDEL[[#This Row],[Region]],Region_Dummy_Variables,2,FALSE)</f>
        <v>0</v>
      </c>
      <c r="G335" s="1">
        <f>VLOOKUP(MasterDataSet_after_OutliersDEL[[#This Row],[Region]],Region_Dummy_Variables,3,FALSE)</f>
        <v>0</v>
      </c>
      <c r="H335" s="1">
        <f>VLOOKUP(MasterDataSet_after_OutliersDEL[[#This Row],[Region]],Region_Dummy_Variables,4,FALSE)</f>
        <v>0</v>
      </c>
      <c r="I335" s="1">
        <f>VLOOKUP(MasterDataSet_after_OutliersDEL[[#This Row],[Region]],Region_Dummy_Variables,5,FALSE)</f>
        <v>1</v>
      </c>
      <c r="J335" s="1">
        <f>VLOOKUP(MasterDataSet_after_OutliersDEL[[#This Row],[Region]],Region_Dummy_Variables,6,FALSE)</f>
        <v>0</v>
      </c>
      <c r="K335" s="7" t="s">
        <v>19</v>
      </c>
      <c r="L335">
        <v>90056</v>
      </c>
      <c r="M335">
        <v>1755000</v>
      </c>
      <c r="N335">
        <v>4</v>
      </c>
      <c r="O335">
        <v>3</v>
      </c>
      <c r="P335">
        <v>3415</v>
      </c>
      <c r="Q335">
        <v>17708</v>
      </c>
      <c r="R335">
        <v>1997</v>
      </c>
      <c r="S335">
        <f>2021-MasterDataSet_after_OutliersDEL[[#This Row],[YEAR BUILT]]</f>
        <v>24</v>
      </c>
      <c r="T335">
        <v>20</v>
      </c>
      <c r="U335">
        <v>513.90922401171304</v>
      </c>
      <c r="V335">
        <v>170</v>
      </c>
      <c r="W335">
        <v>33.993310299999997</v>
      </c>
      <c r="X335">
        <v>-118.3698466</v>
      </c>
      <c r="Y335">
        <v>5.2540036091328348</v>
      </c>
    </row>
    <row r="336" spans="1:25" x14ac:dyDescent="0.3">
      <c r="A336" s="1" t="s">
        <v>20</v>
      </c>
      <c r="B336" s="1">
        <v>1</v>
      </c>
      <c r="C336" s="1" t="s">
        <v>369</v>
      </c>
      <c r="D336" s="1" t="s">
        <v>300</v>
      </c>
      <c r="E336" s="1" t="str">
        <f>VLOOKUP(MasterDataSet_after_OutliersDEL[[#This Row],[CITY]],Region_Values,2,FALSE)</f>
        <v>South bay</v>
      </c>
      <c r="F336" s="1">
        <f>VLOOKUP(MasterDataSet_after_OutliersDEL[[#This Row],[Region]],Region_Dummy_Variables,2,FALSE)</f>
        <v>0</v>
      </c>
      <c r="G336" s="1">
        <f>VLOOKUP(MasterDataSet_after_OutliersDEL[[#This Row],[Region]],Region_Dummy_Variables,3,FALSE)</f>
        <v>0</v>
      </c>
      <c r="H336" s="1">
        <f>VLOOKUP(MasterDataSet_after_OutliersDEL[[#This Row],[Region]],Region_Dummy_Variables,4,FALSE)</f>
        <v>0</v>
      </c>
      <c r="I336" s="1">
        <f>VLOOKUP(MasterDataSet_after_OutliersDEL[[#This Row],[Region]],Region_Dummy_Variables,5,FALSE)</f>
        <v>1</v>
      </c>
      <c r="J336" s="1">
        <f>VLOOKUP(MasterDataSet_after_OutliersDEL[[#This Row],[Region]],Region_Dummy_Variables,6,FALSE)</f>
        <v>0</v>
      </c>
      <c r="K336" s="7" t="s">
        <v>19</v>
      </c>
      <c r="L336">
        <v>90056</v>
      </c>
      <c r="M336">
        <v>1630000</v>
      </c>
      <c r="N336">
        <v>3</v>
      </c>
      <c r="O336">
        <v>3</v>
      </c>
      <c r="P336">
        <v>3097</v>
      </c>
      <c r="Q336">
        <v>7777</v>
      </c>
      <c r="R336">
        <v>1977</v>
      </c>
      <c r="S336">
        <f>2021-MasterDataSet_after_OutliersDEL[[#This Row],[YEAR BUILT]]</f>
        <v>44</v>
      </c>
      <c r="T336">
        <v>62</v>
      </c>
      <c r="U336">
        <v>526.31578947368416</v>
      </c>
      <c r="W336">
        <v>33.991811599999998</v>
      </c>
      <c r="X336">
        <v>-118.3778326</v>
      </c>
      <c r="Y336">
        <v>4.8239686478809531</v>
      </c>
    </row>
    <row r="337" spans="1:25" x14ac:dyDescent="0.3">
      <c r="A337" s="1" t="s">
        <v>20</v>
      </c>
      <c r="B337" s="1">
        <v>1</v>
      </c>
      <c r="C337" s="1" t="s">
        <v>370</v>
      </c>
      <c r="D337" s="1" t="s">
        <v>300</v>
      </c>
      <c r="E337" s="1" t="str">
        <f>VLOOKUP(MasterDataSet_after_OutliersDEL[[#This Row],[CITY]],Region_Values,2,FALSE)</f>
        <v>South bay</v>
      </c>
      <c r="F337" s="1">
        <f>VLOOKUP(MasterDataSet_after_OutliersDEL[[#This Row],[Region]],Region_Dummy_Variables,2,FALSE)</f>
        <v>0</v>
      </c>
      <c r="G337" s="1">
        <f>VLOOKUP(MasterDataSet_after_OutliersDEL[[#This Row],[Region]],Region_Dummy_Variables,3,FALSE)</f>
        <v>0</v>
      </c>
      <c r="H337" s="1">
        <f>VLOOKUP(MasterDataSet_after_OutliersDEL[[#This Row],[Region]],Region_Dummy_Variables,4,FALSE)</f>
        <v>0</v>
      </c>
      <c r="I337" s="1">
        <f>VLOOKUP(MasterDataSet_after_OutliersDEL[[#This Row],[Region]],Region_Dummy_Variables,5,FALSE)</f>
        <v>1</v>
      </c>
      <c r="J337" s="1">
        <f>VLOOKUP(MasterDataSet_after_OutliersDEL[[#This Row],[Region]],Region_Dummy_Variables,6,FALSE)</f>
        <v>0</v>
      </c>
      <c r="K337" s="7" t="s">
        <v>19</v>
      </c>
      <c r="L337">
        <v>90056</v>
      </c>
      <c r="M337">
        <v>1479000</v>
      </c>
      <c r="N337">
        <v>4</v>
      </c>
      <c r="O337">
        <v>3</v>
      </c>
      <c r="P337">
        <v>3323</v>
      </c>
      <c r="Q337">
        <v>9196</v>
      </c>
      <c r="R337">
        <v>1961</v>
      </c>
      <c r="S337">
        <f>2021-MasterDataSet_after_OutliersDEL[[#This Row],[YEAR BUILT]]</f>
        <v>60</v>
      </c>
      <c r="T337">
        <v>47</v>
      </c>
      <c r="U337">
        <v>445.07974721637078</v>
      </c>
      <c r="W337">
        <v>33.983697999999997</v>
      </c>
      <c r="X337">
        <v>-118.3782963</v>
      </c>
      <c r="Y337">
        <v>4.4830273052187231</v>
      </c>
    </row>
    <row r="338" spans="1:25" x14ac:dyDescent="0.3">
      <c r="A338" s="1" t="s">
        <v>20</v>
      </c>
      <c r="B338" s="1">
        <v>1</v>
      </c>
      <c r="C338" s="1" t="s">
        <v>371</v>
      </c>
      <c r="D338" s="1" t="s">
        <v>340</v>
      </c>
      <c r="E338" s="1" t="str">
        <f>VLOOKUP(MasterDataSet_after_OutliersDEL[[#This Row],[CITY]],Region_Values,2,FALSE)</f>
        <v>South bay</v>
      </c>
      <c r="F338" s="1">
        <f>VLOOKUP(MasterDataSet_after_OutliersDEL[[#This Row],[Region]],Region_Dummy_Variables,2,FALSE)</f>
        <v>0</v>
      </c>
      <c r="G338" s="1">
        <f>VLOOKUP(MasterDataSet_after_OutliersDEL[[#This Row],[Region]],Region_Dummy_Variables,3,FALSE)</f>
        <v>0</v>
      </c>
      <c r="H338" s="1">
        <f>VLOOKUP(MasterDataSet_after_OutliersDEL[[#This Row],[Region]],Region_Dummy_Variables,4,FALSE)</f>
        <v>0</v>
      </c>
      <c r="I338" s="1">
        <f>VLOOKUP(MasterDataSet_after_OutliersDEL[[#This Row],[Region]],Region_Dummy_Variables,5,FALSE)</f>
        <v>1</v>
      </c>
      <c r="J338" s="1">
        <f>VLOOKUP(MasterDataSet_after_OutliersDEL[[#This Row],[Region]],Region_Dummy_Variables,6,FALSE)</f>
        <v>0</v>
      </c>
      <c r="K338" s="7" t="s">
        <v>19</v>
      </c>
      <c r="L338">
        <v>90056</v>
      </c>
      <c r="M338">
        <v>1799000</v>
      </c>
      <c r="N338">
        <v>4</v>
      </c>
      <c r="O338">
        <v>4</v>
      </c>
      <c r="P338">
        <v>3025</v>
      </c>
      <c r="Q338">
        <v>9058</v>
      </c>
      <c r="R338">
        <v>1961</v>
      </c>
      <c r="S338">
        <f>2021-MasterDataSet_after_OutliersDEL[[#This Row],[YEAR BUILT]]</f>
        <v>60</v>
      </c>
      <c r="T338">
        <v>21</v>
      </c>
      <c r="U338">
        <v>594.71074380165294</v>
      </c>
      <c r="W338">
        <v>33.983144199999998</v>
      </c>
      <c r="X338">
        <v>-118.3772848</v>
      </c>
      <c r="Y338">
        <v>4.5124548179513289</v>
      </c>
    </row>
    <row r="339" spans="1:25" x14ac:dyDescent="0.3">
      <c r="A339" s="1" t="s">
        <v>16</v>
      </c>
      <c r="B339" s="1">
        <v>0</v>
      </c>
      <c r="C339" s="1" t="s">
        <v>372</v>
      </c>
      <c r="D339" s="1" t="s">
        <v>300</v>
      </c>
      <c r="E339" s="1" t="str">
        <f>VLOOKUP(MasterDataSet_after_OutliersDEL[[#This Row],[CITY]],Region_Values,2,FALSE)</f>
        <v>South bay</v>
      </c>
      <c r="F339" s="1">
        <f>VLOOKUP(MasterDataSet_after_OutliersDEL[[#This Row],[Region]],Region_Dummy_Variables,2,FALSE)</f>
        <v>0</v>
      </c>
      <c r="G339" s="1">
        <f>VLOOKUP(MasterDataSet_after_OutliersDEL[[#This Row],[Region]],Region_Dummy_Variables,3,FALSE)</f>
        <v>0</v>
      </c>
      <c r="H339" s="1">
        <f>VLOOKUP(MasterDataSet_after_OutliersDEL[[#This Row],[Region]],Region_Dummy_Variables,4,FALSE)</f>
        <v>0</v>
      </c>
      <c r="I339" s="1">
        <f>VLOOKUP(MasterDataSet_after_OutliersDEL[[#This Row],[Region]],Region_Dummy_Variables,5,FALSE)</f>
        <v>1</v>
      </c>
      <c r="J339" s="1">
        <f>VLOOKUP(MasterDataSet_after_OutliersDEL[[#This Row],[Region]],Region_Dummy_Variables,6,FALSE)</f>
        <v>0</v>
      </c>
      <c r="K339" s="7" t="s">
        <v>19</v>
      </c>
      <c r="L339">
        <v>90056</v>
      </c>
      <c r="M339">
        <v>600000</v>
      </c>
      <c r="N339">
        <v>2</v>
      </c>
      <c r="O339">
        <v>2</v>
      </c>
      <c r="P339">
        <v>1304</v>
      </c>
      <c r="Q339">
        <v>10426</v>
      </c>
      <c r="R339">
        <v>1970</v>
      </c>
      <c r="S339">
        <f>2021-MasterDataSet_after_OutliersDEL[[#This Row],[YEAR BUILT]]</f>
        <v>51</v>
      </c>
      <c r="T339">
        <v>20</v>
      </c>
      <c r="U339">
        <v>460.12269938650309</v>
      </c>
      <c r="V339">
        <v>200</v>
      </c>
      <c r="W339">
        <v>33.978832599999997</v>
      </c>
      <c r="X339">
        <v>-118.37500230000001</v>
      </c>
      <c r="Y339">
        <v>4.4822228141300346</v>
      </c>
    </row>
    <row r="340" spans="1:25" x14ac:dyDescent="0.3">
      <c r="A340" s="1" t="s">
        <v>20</v>
      </c>
      <c r="B340" s="1">
        <v>1</v>
      </c>
      <c r="C340" s="1" t="s">
        <v>373</v>
      </c>
      <c r="D340" s="1" t="s">
        <v>300</v>
      </c>
      <c r="E340" s="1" t="str">
        <f>VLOOKUP(MasterDataSet_after_OutliersDEL[[#This Row],[CITY]],Region_Values,2,FALSE)</f>
        <v>South bay</v>
      </c>
      <c r="F340" s="1">
        <f>VLOOKUP(MasterDataSet_after_OutliersDEL[[#This Row],[Region]],Region_Dummy_Variables,2,FALSE)</f>
        <v>0</v>
      </c>
      <c r="G340" s="1">
        <f>VLOOKUP(MasterDataSet_after_OutliersDEL[[#This Row],[Region]],Region_Dummy_Variables,3,FALSE)</f>
        <v>0</v>
      </c>
      <c r="H340" s="1">
        <f>VLOOKUP(MasterDataSet_after_OutliersDEL[[#This Row],[Region]],Region_Dummy_Variables,4,FALSE)</f>
        <v>0</v>
      </c>
      <c r="I340" s="1">
        <f>VLOOKUP(MasterDataSet_after_OutliersDEL[[#This Row],[Region]],Region_Dummy_Variables,5,FALSE)</f>
        <v>1</v>
      </c>
      <c r="J340" s="1">
        <f>VLOOKUP(MasterDataSet_after_OutliersDEL[[#This Row],[Region]],Region_Dummy_Variables,6,FALSE)</f>
        <v>0</v>
      </c>
      <c r="K340" s="7" t="s">
        <v>19</v>
      </c>
      <c r="L340">
        <v>90065</v>
      </c>
      <c r="M340">
        <v>1395000</v>
      </c>
      <c r="N340">
        <v>4</v>
      </c>
      <c r="O340">
        <v>3</v>
      </c>
      <c r="P340">
        <v>2344</v>
      </c>
      <c r="Q340">
        <v>8885</v>
      </c>
      <c r="R340">
        <v>1963</v>
      </c>
      <c r="S340">
        <f>2021-MasterDataSet_after_OutliersDEL[[#This Row],[YEAR BUILT]]</f>
        <v>58</v>
      </c>
      <c r="T340">
        <v>10</v>
      </c>
      <c r="U340">
        <v>595.13651877133111</v>
      </c>
      <c r="W340">
        <v>34.135877000000001</v>
      </c>
      <c r="X340">
        <v>-118.22684959999999</v>
      </c>
      <c r="Y340">
        <v>17.433178059361264</v>
      </c>
    </row>
    <row r="341" spans="1:25" x14ac:dyDescent="0.3">
      <c r="A341" s="1" t="s">
        <v>20</v>
      </c>
      <c r="B341" s="1">
        <v>1</v>
      </c>
      <c r="C341" s="1" t="s">
        <v>374</v>
      </c>
      <c r="D341" s="1" t="s">
        <v>300</v>
      </c>
      <c r="E341" s="1" t="str">
        <f>VLOOKUP(MasterDataSet_after_OutliersDEL[[#This Row],[CITY]],Region_Values,2,FALSE)</f>
        <v>South bay</v>
      </c>
      <c r="F341" s="1">
        <f>VLOOKUP(MasterDataSet_after_OutliersDEL[[#This Row],[Region]],Region_Dummy_Variables,2,FALSE)</f>
        <v>0</v>
      </c>
      <c r="G341" s="1">
        <f>VLOOKUP(MasterDataSet_after_OutliersDEL[[#This Row],[Region]],Region_Dummy_Variables,3,FALSE)</f>
        <v>0</v>
      </c>
      <c r="H341" s="1">
        <f>VLOOKUP(MasterDataSet_after_OutliersDEL[[#This Row],[Region]],Region_Dummy_Variables,4,FALSE)</f>
        <v>0</v>
      </c>
      <c r="I341" s="1">
        <f>VLOOKUP(MasterDataSet_after_OutliersDEL[[#This Row],[Region]],Region_Dummy_Variables,5,FALSE)</f>
        <v>1</v>
      </c>
      <c r="J341" s="1">
        <f>VLOOKUP(MasterDataSet_after_OutliersDEL[[#This Row],[Region]],Region_Dummy_Variables,6,FALSE)</f>
        <v>0</v>
      </c>
      <c r="K341" s="7" t="s">
        <v>19</v>
      </c>
      <c r="L341">
        <v>90065</v>
      </c>
      <c r="M341">
        <v>999000</v>
      </c>
      <c r="N341">
        <v>3</v>
      </c>
      <c r="O341">
        <v>2</v>
      </c>
      <c r="P341">
        <v>1269</v>
      </c>
      <c r="Q341">
        <v>6424</v>
      </c>
      <c r="R341">
        <v>1938</v>
      </c>
      <c r="S341">
        <f>2021-MasterDataSet_after_OutliersDEL[[#This Row],[YEAR BUILT]]</f>
        <v>83</v>
      </c>
      <c r="T341">
        <v>5</v>
      </c>
      <c r="U341">
        <v>787.23404255319144</v>
      </c>
      <c r="W341">
        <v>34.134610199999997</v>
      </c>
      <c r="X341">
        <v>-118.232812</v>
      </c>
      <c r="Y341">
        <v>17.099452956003439</v>
      </c>
    </row>
    <row r="342" spans="1:25" x14ac:dyDescent="0.3">
      <c r="A342" s="1" t="s">
        <v>20</v>
      </c>
      <c r="B342" s="1">
        <v>1</v>
      </c>
      <c r="C342" s="1" t="s">
        <v>375</v>
      </c>
      <c r="D342" s="1" t="s">
        <v>300</v>
      </c>
      <c r="E342" s="1" t="str">
        <f>VLOOKUP(MasterDataSet_after_OutliersDEL[[#This Row],[CITY]],Region_Values,2,FALSE)</f>
        <v>South bay</v>
      </c>
      <c r="F342" s="1">
        <f>VLOOKUP(MasterDataSet_after_OutliersDEL[[#This Row],[Region]],Region_Dummy_Variables,2,FALSE)</f>
        <v>0</v>
      </c>
      <c r="G342" s="1">
        <f>VLOOKUP(MasterDataSet_after_OutliersDEL[[#This Row],[Region]],Region_Dummy_Variables,3,FALSE)</f>
        <v>0</v>
      </c>
      <c r="H342" s="1">
        <f>VLOOKUP(MasterDataSet_after_OutliersDEL[[#This Row],[Region]],Region_Dummy_Variables,4,FALSE)</f>
        <v>0</v>
      </c>
      <c r="I342" s="1">
        <f>VLOOKUP(MasterDataSet_after_OutliersDEL[[#This Row],[Region]],Region_Dummy_Variables,5,FALSE)</f>
        <v>1</v>
      </c>
      <c r="J342" s="1">
        <f>VLOOKUP(MasterDataSet_after_OutliersDEL[[#This Row],[Region]],Region_Dummy_Variables,6,FALSE)</f>
        <v>0</v>
      </c>
      <c r="K342" s="7" t="s">
        <v>19</v>
      </c>
      <c r="L342">
        <v>90066</v>
      </c>
      <c r="M342">
        <v>1599000</v>
      </c>
      <c r="N342">
        <v>4</v>
      </c>
      <c r="O342">
        <v>3.5</v>
      </c>
      <c r="P342">
        <v>2123</v>
      </c>
      <c r="Q342">
        <v>1507</v>
      </c>
      <c r="R342">
        <v>2021</v>
      </c>
      <c r="S342">
        <f>2021-MasterDataSet_after_OutliersDEL[[#This Row],[YEAR BUILT]]</f>
        <v>0</v>
      </c>
      <c r="T342">
        <v>14</v>
      </c>
      <c r="U342">
        <v>753.17946302402265</v>
      </c>
      <c r="V342">
        <v>204</v>
      </c>
      <c r="W342">
        <v>34.018002000000003</v>
      </c>
      <c r="X342">
        <v>-118.43458080000001</v>
      </c>
      <c r="Y342">
        <v>3.0529709846065307</v>
      </c>
    </row>
    <row r="343" spans="1:25" x14ac:dyDescent="0.3">
      <c r="A343" s="1" t="s">
        <v>20</v>
      </c>
      <c r="B343" s="1">
        <v>1</v>
      </c>
      <c r="C343" s="1" t="s">
        <v>376</v>
      </c>
      <c r="D343" s="1" t="s">
        <v>300</v>
      </c>
      <c r="E343" s="1" t="str">
        <f>VLOOKUP(MasterDataSet_after_OutliersDEL[[#This Row],[CITY]],Region_Values,2,FALSE)</f>
        <v>South bay</v>
      </c>
      <c r="F343" s="1">
        <f>VLOOKUP(MasterDataSet_after_OutliersDEL[[#This Row],[Region]],Region_Dummy_Variables,2,FALSE)</f>
        <v>0</v>
      </c>
      <c r="G343" s="1">
        <f>VLOOKUP(MasterDataSet_after_OutliersDEL[[#This Row],[Region]],Region_Dummy_Variables,3,FALSE)</f>
        <v>0</v>
      </c>
      <c r="H343" s="1">
        <f>VLOOKUP(MasterDataSet_after_OutliersDEL[[#This Row],[Region]],Region_Dummy_Variables,4,FALSE)</f>
        <v>0</v>
      </c>
      <c r="I343" s="1">
        <f>VLOOKUP(MasterDataSet_after_OutliersDEL[[#This Row],[Region]],Region_Dummy_Variables,5,FALSE)</f>
        <v>1</v>
      </c>
      <c r="J343" s="1">
        <f>VLOOKUP(MasterDataSet_after_OutliersDEL[[#This Row],[Region]],Region_Dummy_Variables,6,FALSE)</f>
        <v>0</v>
      </c>
      <c r="K343" s="7" t="s">
        <v>19</v>
      </c>
      <c r="L343">
        <v>90066</v>
      </c>
      <c r="M343">
        <v>1349000</v>
      </c>
      <c r="N343">
        <v>3</v>
      </c>
      <c r="O343">
        <v>3</v>
      </c>
      <c r="P343">
        <v>1653</v>
      </c>
      <c r="Q343">
        <v>1236</v>
      </c>
      <c r="R343">
        <v>2014</v>
      </c>
      <c r="S343">
        <f>2021-MasterDataSet_after_OutliersDEL[[#This Row],[YEAR BUILT]]</f>
        <v>7</v>
      </c>
      <c r="T343">
        <v>7</v>
      </c>
      <c r="U343">
        <v>816.09195402298849</v>
      </c>
      <c r="V343">
        <v>72</v>
      </c>
      <c r="W343">
        <v>34.0032949</v>
      </c>
      <c r="X343">
        <v>-118.4224968</v>
      </c>
      <c r="Y343">
        <v>3.4614085014053648</v>
      </c>
    </row>
    <row r="344" spans="1:25" x14ac:dyDescent="0.3">
      <c r="A344" s="1" t="s">
        <v>20</v>
      </c>
      <c r="B344" s="1">
        <v>1</v>
      </c>
      <c r="C344" s="1" t="s">
        <v>377</v>
      </c>
      <c r="D344" s="1" t="s">
        <v>300</v>
      </c>
      <c r="E344" s="1" t="str">
        <f>VLOOKUP(MasterDataSet_after_OutliersDEL[[#This Row],[CITY]],Region_Values,2,FALSE)</f>
        <v>South bay</v>
      </c>
      <c r="F344" s="1">
        <f>VLOOKUP(MasterDataSet_after_OutliersDEL[[#This Row],[Region]],Region_Dummy_Variables,2,FALSE)</f>
        <v>0</v>
      </c>
      <c r="G344" s="1">
        <f>VLOOKUP(MasterDataSet_after_OutliersDEL[[#This Row],[Region]],Region_Dummy_Variables,3,FALSE)</f>
        <v>0</v>
      </c>
      <c r="H344" s="1">
        <f>VLOOKUP(MasterDataSet_after_OutliersDEL[[#This Row],[Region]],Region_Dummy_Variables,4,FALSE)</f>
        <v>0</v>
      </c>
      <c r="I344" s="1">
        <f>VLOOKUP(MasterDataSet_after_OutliersDEL[[#This Row],[Region]],Region_Dummy_Variables,5,FALSE)</f>
        <v>1</v>
      </c>
      <c r="J344" s="1">
        <f>VLOOKUP(MasterDataSet_after_OutliersDEL[[#This Row],[Region]],Region_Dummy_Variables,6,FALSE)</f>
        <v>0</v>
      </c>
      <c r="K344" s="7" t="s">
        <v>19</v>
      </c>
      <c r="L344">
        <v>90066</v>
      </c>
      <c r="M344">
        <v>2695000</v>
      </c>
      <c r="N344">
        <v>4</v>
      </c>
      <c r="O344">
        <v>3</v>
      </c>
      <c r="P344">
        <v>3094</v>
      </c>
      <c r="Q344">
        <v>5274</v>
      </c>
      <c r="R344">
        <v>1951</v>
      </c>
      <c r="S344">
        <f>2021-MasterDataSet_after_OutliersDEL[[#This Row],[YEAR BUILT]]</f>
        <v>70</v>
      </c>
      <c r="T344">
        <v>53</v>
      </c>
      <c r="U344">
        <v>871.04072398190044</v>
      </c>
      <c r="W344">
        <v>34.009785999999998</v>
      </c>
      <c r="X344">
        <v>-118.4314943</v>
      </c>
      <c r="Y344">
        <v>3.0263455606253316</v>
      </c>
    </row>
    <row r="345" spans="1:25" x14ac:dyDescent="0.3">
      <c r="A345" s="1" t="s">
        <v>20</v>
      </c>
      <c r="B345" s="1">
        <v>1</v>
      </c>
      <c r="C345" s="1" t="s">
        <v>378</v>
      </c>
      <c r="D345" s="1" t="s">
        <v>300</v>
      </c>
      <c r="E345" s="1" t="str">
        <f>VLOOKUP(MasterDataSet_after_OutliersDEL[[#This Row],[CITY]],Region_Values,2,FALSE)</f>
        <v>South bay</v>
      </c>
      <c r="F345" s="1">
        <f>VLOOKUP(MasterDataSet_after_OutliersDEL[[#This Row],[Region]],Region_Dummy_Variables,2,FALSE)</f>
        <v>0</v>
      </c>
      <c r="G345" s="1">
        <f>VLOOKUP(MasterDataSet_after_OutliersDEL[[#This Row],[Region]],Region_Dummy_Variables,3,FALSE)</f>
        <v>0</v>
      </c>
      <c r="H345" s="1">
        <f>VLOOKUP(MasterDataSet_after_OutliersDEL[[#This Row],[Region]],Region_Dummy_Variables,4,FALSE)</f>
        <v>0</v>
      </c>
      <c r="I345" s="1">
        <f>VLOOKUP(MasterDataSet_after_OutliersDEL[[#This Row],[Region]],Region_Dummy_Variables,5,FALSE)</f>
        <v>1</v>
      </c>
      <c r="J345" s="1">
        <f>VLOOKUP(MasterDataSet_after_OutliersDEL[[#This Row],[Region]],Region_Dummy_Variables,6,FALSE)</f>
        <v>0</v>
      </c>
      <c r="K345" s="7" t="s">
        <v>19</v>
      </c>
      <c r="L345">
        <v>90066</v>
      </c>
      <c r="M345">
        <v>1749000</v>
      </c>
      <c r="N345">
        <v>3</v>
      </c>
      <c r="O345">
        <v>2</v>
      </c>
      <c r="P345">
        <v>1461</v>
      </c>
      <c r="Q345">
        <v>5500</v>
      </c>
      <c r="R345">
        <v>1948</v>
      </c>
      <c r="S345">
        <f>2021-MasterDataSet_after_OutliersDEL[[#This Row],[YEAR BUILT]]</f>
        <v>73</v>
      </c>
      <c r="T345">
        <v>5</v>
      </c>
      <c r="U345">
        <v>1197.1252566735113</v>
      </c>
      <c r="W345">
        <v>34.017604400000003</v>
      </c>
      <c r="X345">
        <v>-118.4384153</v>
      </c>
      <c r="Y345">
        <v>2.843728277791536</v>
      </c>
    </row>
    <row r="346" spans="1:25" x14ac:dyDescent="0.3">
      <c r="A346" s="1" t="s">
        <v>20</v>
      </c>
      <c r="B346" s="1">
        <v>1</v>
      </c>
      <c r="C346" s="1" t="s">
        <v>379</v>
      </c>
      <c r="D346" s="1" t="s">
        <v>300</v>
      </c>
      <c r="E346" s="1" t="str">
        <f>VLOOKUP(MasterDataSet_after_OutliersDEL[[#This Row],[CITY]],Region_Values,2,FALSE)</f>
        <v>South bay</v>
      </c>
      <c r="F346" s="1">
        <f>VLOOKUP(MasterDataSet_after_OutliersDEL[[#This Row],[Region]],Region_Dummy_Variables,2,FALSE)</f>
        <v>0</v>
      </c>
      <c r="G346" s="1">
        <f>VLOOKUP(MasterDataSet_after_OutliersDEL[[#This Row],[Region]],Region_Dummy_Variables,3,FALSE)</f>
        <v>0</v>
      </c>
      <c r="H346" s="1">
        <f>VLOOKUP(MasterDataSet_after_OutliersDEL[[#This Row],[Region]],Region_Dummy_Variables,4,FALSE)</f>
        <v>0</v>
      </c>
      <c r="I346" s="1">
        <f>VLOOKUP(MasterDataSet_after_OutliersDEL[[#This Row],[Region]],Region_Dummy_Variables,5,FALSE)</f>
        <v>1</v>
      </c>
      <c r="J346" s="1">
        <f>VLOOKUP(MasterDataSet_after_OutliersDEL[[#This Row],[Region]],Region_Dummy_Variables,6,FALSE)</f>
        <v>0</v>
      </c>
      <c r="K346" s="7" t="s">
        <v>19</v>
      </c>
      <c r="L346">
        <v>90066</v>
      </c>
      <c r="M346">
        <v>1595000</v>
      </c>
      <c r="N346">
        <v>4</v>
      </c>
      <c r="O346">
        <v>3</v>
      </c>
      <c r="P346">
        <v>2679</v>
      </c>
      <c r="Q346">
        <v>2503</v>
      </c>
      <c r="R346">
        <v>2009</v>
      </c>
      <c r="S346">
        <f>2021-MasterDataSet_after_OutliersDEL[[#This Row],[YEAR BUILT]]</f>
        <v>12</v>
      </c>
      <c r="T346">
        <v>48</v>
      </c>
      <c r="U346">
        <v>595.371407241508</v>
      </c>
      <c r="W346">
        <v>33.9929956</v>
      </c>
      <c r="X346">
        <v>-118.42008680000001</v>
      </c>
      <c r="Y346">
        <v>3.3261955038872841</v>
      </c>
    </row>
    <row r="347" spans="1:25" x14ac:dyDescent="0.3">
      <c r="A347" s="1" t="s">
        <v>20</v>
      </c>
      <c r="B347" s="1">
        <v>1</v>
      </c>
      <c r="C347" s="1" t="s">
        <v>380</v>
      </c>
      <c r="D347" s="1" t="s">
        <v>300</v>
      </c>
      <c r="E347" s="1" t="str">
        <f>VLOOKUP(MasterDataSet_after_OutliersDEL[[#This Row],[CITY]],Region_Values,2,FALSE)</f>
        <v>South bay</v>
      </c>
      <c r="F347" s="1">
        <f>VLOOKUP(MasterDataSet_after_OutliersDEL[[#This Row],[Region]],Region_Dummy_Variables,2,FALSE)</f>
        <v>0</v>
      </c>
      <c r="G347" s="1">
        <f>VLOOKUP(MasterDataSet_after_OutliersDEL[[#This Row],[Region]],Region_Dummy_Variables,3,FALSE)</f>
        <v>0</v>
      </c>
      <c r="H347" s="1">
        <f>VLOOKUP(MasterDataSet_after_OutliersDEL[[#This Row],[Region]],Region_Dummy_Variables,4,FALSE)</f>
        <v>0</v>
      </c>
      <c r="I347" s="1">
        <f>VLOOKUP(MasterDataSet_after_OutliersDEL[[#This Row],[Region]],Region_Dummy_Variables,5,FALSE)</f>
        <v>1</v>
      </c>
      <c r="J347" s="1">
        <f>VLOOKUP(MasterDataSet_after_OutliersDEL[[#This Row],[Region]],Region_Dummy_Variables,6,FALSE)</f>
        <v>0</v>
      </c>
      <c r="K347" s="7" t="s">
        <v>19</v>
      </c>
      <c r="L347">
        <v>90066</v>
      </c>
      <c r="M347">
        <v>1599000</v>
      </c>
      <c r="N347">
        <v>2</v>
      </c>
      <c r="O347">
        <v>2</v>
      </c>
      <c r="P347">
        <v>1296</v>
      </c>
      <c r="Q347">
        <v>5625</v>
      </c>
      <c r="R347">
        <v>1952</v>
      </c>
      <c r="S347">
        <f>2021-MasterDataSet_after_OutliersDEL[[#This Row],[YEAR BUILT]]</f>
        <v>69</v>
      </c>
      <c r="T347">
        <v>65</v>
      </c>
      <c r="U347">
        <v>1233.7962962962963</v>
      </c>
      <c r="W347">
        <v>33.989087400000003</v>
      </c>
      <c r="X347">
        <v>-118.4207143</v>
      </c>
      <c r="Y347">
        <v>3.0674900175606226</v>
      </c>
    </row>
    <row r="348" spans="1:25" x14ac:dyDescent="0.3">
      <c r="A348" s="1" t="s">
        <v>20</v>
      </c>
      <c r="B348" s="1">
        <v>1</v>
      </c>
      <c r="C348" s="1" t="s">
        <v>381</v>
      </c>
      <c r="D348" s="1" t="s">
        <v>300</v>
      </c>
      <c r="E348" s="1" t="str">
        <f>VLOOKUP(MasterDataSet_after_OutliersDEL[[#This Row],[CITY]],Region_Values,2,FALSE)</f>
        <v>South bay</v>
      </c>
      <c r="F348" s="1">
        <f>VLOOKUP(MasterDataSet_after_OutliersDEL[[#This Row],[Region]],Region_Dummy_Variables,2,FALSE)</f>
        <v>0</v>
      </c>
      <c r="G348" s="1">
        <f>VLOOKUP(MasterDataSet_after_OutliersDEL[[#This Row],[Region]],Region_Dummy_Variables,3,FALSE)</f>
        <v>0</v>
      </c>
      <c r="H348" s="1">
        <f>VLOOKUP(MasterDataSet_after_OutliersDEL[[#This Row],[Region]],Region_Dummy_Variables,4,FALSE)</f>
        <v>0</v>
      </c>
      <c r="I348" s="1">
        <f>VLOOKUP(MasterDataSet_after_OutliersDEL[[#This Row],[Region]],Region_Dummy_Variables,5,FALSE)</f>
        <v>1</v>
      </c>
      <c r="J348" s="1">
        <f>VLOOKUP(MasterDataSet_after_OutliersDEL[[#This Row],[Region]],Region_Dummy_Variables,6,FALSE)</f>
        <v>0</v>
      </c>
      <c r="K348" s="7" t="s">
        <v>19</v>
      </c>
      <c r="L348">
        <v>90066</v>
      </c>
      <c r="M348">
        <v>1850000</v>
      </c>
      <c r="N348">
        <v>3</v>
      </c>
      <c r="O348">
        <v>2</v>
      </c>
      <c r="P348">
        <v>1367</v>
      </c>
      <c r="Q348">
        <v>6311</v>
      </c>
      <c r="R348">
        <v>1950</v>
      </c>
      <c r="S348">
        <f>2021-MasterDataSet_after_OutliersDEL[[#This Row],[YEAR BUILT]]</f>
        <v>71</v>
      </c>
      <c r="T348">
        <v>19</v>
      </c>
      <c r="U348">
        <v>1353.3284564740306</v>
      </c>
      <c r="W348">
        <v>34.013137200000003</v>
      </c>
      <c r="X348">
        <v>-118.4455392</v>
      </c>
      <c r="Y348">
        <v>2.3420301326450517</v>
      </c>
    </row>
    <row r="349" spans="1:25" x14ac:dyDescent="0.3">
      <c r="A349" s="1" t="s">
        <v>20</v>
      </c>
      <c r="B349" s="1">
        <v>1</v>
      </c>
      <c r="C349" s="1" t="s">
        <v>382</v>
      </c>
      <c r="D349" s="1" t="s">
        <v>300</v>
      </c>
      <c r="E349" s="1" t="str">
        <f>VLOOKUP(MasterDataSet_after_OutliersDEL[[#This Row],[CITY]],Region_Values,2,FALSE)</f>
        <v>South bay</v>
      </c>
      <c r="F349" s="1">
        <f>VLOOKUP(MasterDataSet_after_OutliersDEL[[#This Row],[Region]],Region_Dummy_Variables,2,FALSE)</f>
        <v>0</v>
      </c>
      <c r="G349" s="1">
        <f>VLOOKUP(MasterDataSet_after_OutliersDEL[[#This Row],[Region]],Region_Dummy_Variables,3,FALSE)</f>
        <v>0</v>
      </c>
      <c r="H349" s="1">
        <f>VLOOKUP(MasterDataSet_after_OutliersDEL[[#This Row],[Region]],Region_Dummy_Variables,4,FALSE)</f>
        <v>0</v>
      </c>
      <c r="I349" s="1">
        <f>VLOOKUP(MasterDataSet_after_OutliersDEL[[#This Row],[Region]],Region_Dummy_Variables,5,FALSE)</f>
        <v>1</v>
      </c>
      <c r="J349" s="1">
        <f>VLOOKUP(MasterDataSet_after_OutliersDEL[[#This Row],[Region]],Region_Dummy_Variables,6,FALSE)</f>
        <v>0</v>
      </c>
      <c r="K349" s="7" t="s">
        <v>19</v>
      </c>
      <c r="L349">
        <v>90066</v>
      </c>
      <c r="M349">
        <v>1350000</v>
      </c>
      <c r="N349">
        <v>3</v>
      </c>
      <c r="O349">
        <v>2</v>
      </c>
      <c r="P349">
        <v>1458</v>
      </c>
      <c r="Q349">
        <v>4563</v>
      </c>
      <c r="R349">
        <v>1952</v>
      </c>
      <c r="S349">
        <f>2021-MasterDataSet_after_OutliersDEL[[#This Row],[YEAR BUILT]]</f>
        <v>69</v>
      </c>
      <c r="T349">
        <v>67</v>
      </c>
      <c r="U349">
        <v>925.92592592592598</v>
      </c>
      <c r="W349">
        <v>33.987707700000001</v>
      </c>
      <c r="X349">
        <v>-118.4297617</v>
      </c>
      <c r="Y349">
        <v>2.7819541225694344</v>
      </c>
    </row>
    <row r="350" spans="1:25" x14ac:dyDescent="0.3">
      <c r="A350" s="1" t="s">
        <v>20</v>
      </c>
      <c r="B350" s="1">
        <v>1</v>
      </c>
      <c r="C350" s="1" t="s">
        <v>383</v>
      </c>
      <c r="D350" s="1" t="s">
        <v>300</v>
      </c>
      <c r="E350" s="1" t="str">
        <f>VLOOKUP(MasterDataSet_after_OutliersDEL[[#This Row],[CITY]],Region_Values,2,FALSE)</f>
        <v>South bay</v>
      </c>
      <c r="F350" s="1">
        <f>VLOOKUP(MasterDataSet_after_OutliersDEL[[#This Row],[Region]],Region_Dummy_Variables,2,FALSE)</f>
        <v>0</v>
      </c>
      <c r="G350" s="1">
        <f>VLOOKUP(MasterDataSet_after_OutliersDEL[[#This Row],[Region]],Region_Dummy_Variables,3,FALSE)</f>
        <v>0</v>
      </c>
      <c r="H350" s="1">
        <f>VLOOKUP(MasterDataSet_after_OutliersDEL[[#This Row],[Region]],Region_Dummy_Variables,4,FALSE)</f>
        <v>0</v>
      </c>
      <c r="I350" s="1">
        <f>VLOOKUP(MasterDataSet_after_OutliersDEL[[#This Row],[Region]],Region_Dummy_Variables,5,FALSE)</f>
        <v>1</v>
      </c>
      <c r="J350" s="1">
        <f>VLOOKUP(MasterDataSet_after_OutliersDEL[[#This Row],[Region]],Region_Dummy_Variables,6,FALSE)</f>
        <v>0</v>
      </c>
      <c r="K350" s="7" t="s">
        <v>19</v>
      </c>
      <c r="L350">
        <v>90066</v>
      </c>
      <c r="M350">
        <v>1595000</v>
      </c>
      <c r="N350">
        <v>2</v>
      </c>
      <c r="O350">
        <v>2</v>
      </c>
      <c r="P350">
        <v>1232</v>
      </c>
      <c r="Q350">
        <v>5942</v>
      </c>
      <c r="R350">
        <v>1949</v>
      </c>
      <c r="S350">
        <f>2021-MasterDataSet_after_OutliersDEL[[#This Row],[YEAR BUILT]]</f>
        <v>72</v>
      </c>
      <c r="T350">
        <v>4</v>
      </c>
      <c r="U350">
        <v>1294.6428571428571</v>
      </c>
      <c r="W350">
        <v>34.006760200000002</v>
      </c>
      <c r="X350">
        <v>-118.45388939999999</v>
      </c>
      <c r="Y350">
        <v>1.7352693989316161</v>
      </c>
    </row>
    <row r="351" spans="1:25" x14ac:dyDescent="0.3">
      <c r="A351" s="1" t="s">
        <v>20</v>
      </c>
      <c r="B351" s="1">
        <v>1</v>
      </c>
      <c r="C351" s="1" t="s">
        <v>384</v>
      </c>
      <c r="D351" s="1" t="s">
        <v>300</v>
      </c>
      <c r="E351" s="1" t="str">
        <f>VLOOKUP(MasterDataSet_after_OutliersDEL[[#This Row],[CITY]],Region_Values,2,FALSE)</f>
        <v>South bay</v>
      </c>
      <c r="F351" s="1">
        <f>VLOOKUP(MasterDataSet_after_OutliersDEL[[#This Row],[Region]],Region_Dummy_Variables,2,FALSE)</f>
        <v>0</v>
      </c>
      <c r="G351" s="1">
        <f>VLOOKUP(MasterDataSet_after_OutliersDEL[[#This Row],[Region]],Region_Dummy_Variables,3,FALSE)</f>
        <v>0</v>
      </c>
      <c r="H351" s="1">
        <f>VLOOKUP(MasterDataSet_after_OutliersDEL[[#This Row],[Region]],Region_Dummy_Variables,4,FALSE)</f>
        <v>0</v>
      </c>
      <c r="I351" s="1">
        <f>VLOOKUP(MasterDataSet_after_OutliersDEL[[#This Row],[Region]],Region_Dummy_Variables,5,FALSE)</f>
        <v>1</v>
      </c>
      <c r="J351" s="1">
        <f>VLOOKUP(MasterDataSet_after_OutliersDEL[[#This Row],[Region]],Region_Dummy_Variables,6,FALSE)</f>
        <v>0</v>
      </c>
      <c r="K351" s="7" t="s">
        <v>19</v>
      </c>
      <c r="L351">
        <v>90066</v>
      </c>
      <c r="M351">
        <v>1875000</v>
      </c>
      <c r="N351">
        <v>3</v>
      </c>
      <c r="O351">
        <v>2</v>
      </c>
      <c r="P351">
        <v>2242</v>
      </c>
      <c r="Q351">
        <v>7261</v>
      </c>
      <c r="R351">
        <v>1956</v>
      </c>
      <c r="S351">
        <f>2021-MasterDataSet_after_OutliersDEL[[#This Row],[YEAR BUILT]]</f>
        <v>65</v>
      </c>
      <c r="T351">
        <v>5</v>
      </c>
      <c r="U351">
        <v>836.30686886708293</v>
      </c>
      <c r="W351">
        <v>34.011844500000002</v>
      </c>
      <c r="X351">
        <v>-118.4475013</v>
      </c>
      <c r="Y351">
        <v>2.2029084140499382</v>
      </c>
    </row>
    <row r="352" spans="1:25" x14ac:dyDescent="0.3">
      <c r="A352" s="1" t="s">
        <v>20</v>
      </c>
      <c r="B352" s="1">
        <v>1</v>
      </c>
      <c r="C352" s="1" t="s">
        <v>385</v>
      </c>
      <c r="D352" s="1" t="s">
        <v>340</v>
      </c>
      <c r="E352" s="1" t="str">
        <f>VLOOKUP(MasterDataSet_after_OutliersDEL[[#This Row],[CITY]],Region_Values,2,FALSE)</f>
        <v>South bay</v>
      </c>
      <c r="F352" s="1">
        <f>VLOOKUP(MasterDataSet_after_OutliersDEL[[#This Row],[Region]],Region_Dummy_Variables,2,FALSE)</f>
        <v>0</v>
      </c>
      <c r="G352" s="1">
        <f>VLOOKUP(MasterDataSet_after_OutliersDEL[[#This Row],[Region]],Region_Dummy_Variables,3,FALSE)</f>
        <v>0</v>
      </c>
      <c r="H352" s="1">
        <f>VLOOKUP(MasterDataSet_after_OutliersDEL[[#This Row],[Region]],Region_Dummy_Variables,4,FALSE)</f>
        <v>0</v>
      </c>
      <c r="I352" s="1">
        <f>VLOOKUP(MasterDataSet_after_OutliersDEL[[#This Row],[Region]],Region_Dummy_Variables,5,FALSE)</f>
        <v>1</v>
      </c>
      <c r="J352" s="1">
        <f>VLOOKUP(MasterDataSet_after_OutliersDEL[[#This Row],[Region]],Region_Dummy_Variables,6,FALSE)</f>
        <v>0</v>
      </c>
      <c r="K352" s="7" t="s">
        <v>19</v>
      </c>
      <c r="L352">
        <v>90066</v>
      </c>
      <c r="M352">
        <v>3749000</v>
      </c>
      <c r="N352">
        <v>5</v>
      </c>
      <c r="O352">
        <v>5.5</v>
      </c>
      <c r="P352">
        <v>3718</v>
      </c>
      <c r="Q352">
        <v>5832</v>
      </c>
      <c r="R352">
        <v>1991</v>
      </c>
      <c r="S352">
        <f>2021-MasterDataSet_after_OutliersDEL[[#This Row],[YEAR BUILT]]</f>
        <v>30</v>
      </c>
      <c r="T352">
        <v>40</v>
      </c>
      <c r="U352">
        <v>1008.3378160301237</v>
      </c>
      <c r="W352">
        <v>34.013857100000003</v>
      </c>
      <c r="X352">
        <v>-118.4377362</v>
      </c>
      <c r="Y352">
        <v>2.7725907704263371</v>
      </c>
    </row>
    <row r="353" spans="1:25" x14ac:dyDescent="0.3">
      <c r="A353" s="1" t="s">
        <v>20</v>
      </c>
      <c r="B353" s="1">
        <v>1</v>
      </c>
      <c r="C353" s="1" t="s">
        <v>386</v>
      </c>
      <c r="D353" s="1" t="s">
        <v>300</v>
      </c>
      <c r="E353" s="1" t="str">
        <f>VLOOKUP(MasterDataSet_after_OutliersDEL[[#This Row],[CITY]],Region_Values,2,FALSE)</f>
        <v>South bay</v>
      </c>
      <c r="F353" s="1">
        <f>VLOOKUP(MasterDataSet_after_OutliersDEL[[#This Row],[Region]],Region_Dummy_Variables,2,FALSE)</f>
        <v>0</v>
      </c>
      <c r="G353" s="1">
        <f>VLOOKUP(MasterDataSet_after_OutliersDEL[[#This Row],[Region]],Region_Dummy_Variables,3,FALSE)</f>
        <v>0</v>
      </c>
      <c r="H353" s="1">
        <f>VLOOKUP(MasterDataSet_after_OutliersDEL[[#This Row],[Region]],Region_Dummy_Variables,4,FALSE)</f>
        <v>0</v>
      </c>
      <c r="I353" s="1">
        <f>VLOOKUP(MasterDataSet_after_OutliersDEL[[#This Row],[Region]],Region_Dummy_Variables,5,FALSE)</f>
        <v>1</v>
      </c>
      <c r="J353" s="1">
        <f>VLOOKUP(MasterDataSet_after_OutliersDEL[[#This Row],[Region]],Region_Dummy_Variables,6,FALSE)</f>
        <v>0</v>
      </c>
      <c r="K353" s="7" t="s">
        <v>19</v>
      </c>
      <c r="L353">
        <v>90066</v>
      </c>
      <c r="M353">
        <v>4895000</v>
      </c>
      <c r="N353">
        <v>5</v>
      </c>
      <c r="O353">
        <v>5.5</v>
      </c>
      <c r="P353">
        <v>5608</v>
      </c>
      <c r="Q353">
        <v>15072</v>
      </c>
      <c r="R353">
        <v>2001</v>
      </c>
      <c r="S353">
        <f>2021-MasterDataSet_after_OutliersDEL[[#This Row],[YEAR BUILT]]</f>
        <v>20</v>
      </c>
      <c r="T353">
        <v>25</v>
      </c>
      <c r="U353">
        <v>872.86019971469329</v>
      </c>
      <c r="W353">
        <v>34.012143399999999</v>
      </c>
      <c r="X353">
        <v>-118.43724020000001</v>
      </c>
      <c r="Y353">
        <v>2.7577979822078795</v>
      </c>
    </row>
    <row r="354" spans="1:25" x14ac:dyDescent="0.3">
      <c r="A354" s="1" t="s">
        <v>20</v>
      </c>
      <c r="B354" s="1">
        <v>1</v>
      </c>
      <c r="C354" s="1" t="s">
        <v>387</v>
      </c>
      <c r="D354" s="1" t="s">
        <v>300</v>
      </c>
      <c r="E354" s="1" t="str">
        <f>VLOOKUP(MasterDataSet_after_OutliersDEL[[#This Row],[CITY]],Region_Values,2,FALSE)</f>
        <v>South bay</v>
      </c>
      <c r="F354" s="1">
        <f>VLOOKUP(MasterDataSet_after_OutliersDEL[[#This Row],[Region]],Region_Dummy_Variables,2,FALSE)</f>
        <v>0</v>
      </c>
      <c r="G354" s="1">
        <f>VLOOKUP(MasterDataSet_after_OutliersDEL[[#This Row],[Region]],Region_Dummy_Variables,3,FALSE)</f>
        <v>0</v>
      </c>
      <c r="H354" s="1">
        <f>VLOOKUP(MasterDataSet_after_OutliersDEL[[#This Row],[Region]],Region_Dummy_Variables,4,FALSE)</f>
        <v>0</v>
      </c>
      <c r="I354" s="1">
        <f>VLOOKUP(MasterDataSet_after_OutliersDEL[[#This Row],[Region]],Region_Dummy_Variables,5,FALSE)</f>
        <v>1</v>
      </c>
      <c r="J354" s="1">
        <f>VLOOKUP(MasterDataSet_after_OutliersDEL[[#This Row],[Region]],Region_Dummy_Variables,6,FALSE)</f>
        <v>0</v>
      </c>
      <c r="K354" s="7" t="s">
        <v>19</v>
      </c>
      <c r="L354">
        <v>90066</v>
      </c>
      <c r="M354">
        <v>3795000</v>
      </c>
      <c r="N354">
        <v>5</v>
      </c>
      <c r="O354">
        <v>4.5</v>
      </c>
      <c r="P354">
        <v>3721</v>
      </c>
      <c r="Q354">
        <v>5870</v>
      </c>
      <c r="R354">
        <v>1947</v>
      </c>
      <c r="S354">
        <f>2021-MasterDataSet_after_OutliersDEL[[#This Row],[YEAR BUILT]]</f>
        <v>74</v>
      </c>
      <c r="T354">
        <v>25</v>
      </c>
      <c r="U354">
        <v>1019.8871271163665</v>
      </c>
      <c r="W354">
        <v>34.004780500000003</v>
      </c>
      <c r="X354">
        <v>-118.4431574</v>
      </c>
      <c r="Y354">
        <v>2.3000733519794387</v>
      </c>
    </row>
    <row r="355" spans="1:25" x14ac:dyDescent="0.3">
      <c r="A355" s="1" t="s">
        <v>20</v>
      </c>
      <c r="B355" s="1">
        <v>1</v>
      </c>
      <c r="C355" s="1" t="s">
        <v>388</v>
      </c>
      <c r="D355" s="1" t="s">
        <v>300</v>
      </c>
      <c r="E355" s="1" t="str">
        <f>VLOOKUP(MasterDataSet_after_OutliersDEL[[#This Row],[CITY]],Region_Values,2,FALSE)</f>
        <v>South bay</v>
      </c>
      <c r="F355" s="1">
        <f>VLOOKUP(MasterDataSet_after_OutliersDEL[[#This Row],[Region]],Region_Dummy_Variables,2,FALSE)</f>
        <v>0</v>
      </c>
      <c r="G355" s="1">
        <f>VLOOKUP(MasterDataSet_after_OutliersDEL[[#This Row],[Region]],Region_Dummy_Variables,3,FALSE)</f>
        <v>0</v>
      </c>
      <c r="H355" s="1">
        <f>VLOOKUP(MasterDataSet_after_OutliersDEL[[#This Row],[Region]],Region_Dummy_Variables,4,FALSE)</f>
        <v>0</v>
      </c>
      <c r="I355" s="1">
        <f>VLOOKUP(MasterDataSet_after_OutliersDEL[[#This Row],[Region]],Region_Dummy_Variables,5,FALSE)</f>
        <v>1</v>
      </c>
      <c r="J355" s="1">
        <f>VLOOKUP(MasterDataSet_after_OutliersDEL[[#This Row],[Region]],Region_Dummy_Variables,6,FALSE)</f>
        <v>0</v>
      </c>
      <c r="K355" s="7" t="s">
        <v>19</v>
      </c>
      <c r="L355">
        <v>90066</v>
      </c>
      <c r="M355">
        <v>2740000</v>
      </c>
      <c r="N355">
        <v>4</v>
      </c>
      <c r="O355">
        <v>4.5</v>
      </c>
      <c r="P355">
        <v>2999</v>
      </c>
      <c r="Q355">
        <v>5534</v>
      </c>
      <c r="R355">
        <v>1937</v>
      </c>
      <c r="S355">
        <f>2021-MasterDataSet_after_OutliersDEL[[#This Row],[YEAR BUILT]]</f>
        <v>84</v>
      </c>
      <c r="T355">
        <v>62</v>
      </c>
      <c r="U355">
        <v>913.63787929309774</v>
      </c>
      <c r="W355">
        <v>34.0093897</v>
      </c>
      <c r="X355">
        <v>-118.4319371</v>
      </c>
      <c r="Y355">
        <v>2.9950942027214018</v>
      </c>
    </row>
    <row r="356" spans="1:25" x14ac:dyDescent="0.3">
      <c r="A356" s="1" t="s">
        <v>20</v>
      </c>
      <c r="B356" s="1">
        <v>1</v>
      </c>
      <c r="C356" s="1" t="s">
        <v>389</v>
      </c>
      <c r="D356" s="1" t="s">
        <v>300</v>
      </c>
      <c r="E356" s="1" t="str">
        <f>VLOOKUP(MasterDataSet_after_OutliersDEL[[#This Row],[CITY]],Region_Values,2,FALSE)</f>
        <v>South bay</v>
      </c>
      <c r="F356" s="1">
        <f>VLOOKUP(MasterDataSet_after_OutliersDEL[[#This Row],[Region]],Region_Dummy_Variables,2,FALSE)</f>
        <v>0</v>
      </c>
      <c r="G356" s="1">
        <f>VLOOKUP(MasterDataSet_after_OutliersDEL[[#This Row],[Region]],Region_Dummy_Variables,3,FALSE)</f>
        <v>0</v>
      </c>
      <c r="H356" s="1">
        <f>VLOOKUP(MasterDataSet_after_OutliersDEL[[#This Row],[Region]],Region_Dummy_Variables,4,FALSE)</f>
        <v>0</v>
      </c>
      <c r="I356" s="1">
        <f>VLOOKUP(MasterDataSet_after_OutliersDEL[[#This Row],[Region]],Region_Dummy_Variables,5,FALSE)</f>
        <v>1</v>
      </c>
      <c r="J356" s="1">
        <f>VLOOKUP(MasterDataSet_after_OutliersDEL[[#This Row],[Region]],Region_Dummy_Variables,6,FALSE)</f>
        <v>0</v>
      </c>
      <c r="K356" s="7" t="s">
        <v>19</v>
      </c>
      <c r="L356">
        <v>90066</v>
      </c>
      <c r="M356">
        <v>3099000</v>
      </c>
      <c r="N356">
        <v>5</v>
      </c>
      <c r="O356">
        <v>4</v>
      </c>
      <c r="P356">
        <v>3048</v>
      </c>
      <c r="Q356">
        <v>6255</v>
      </c>
      <c r="R356">
        <v>2019</v>
      </c>
      <c r="S356">
        <f>2021-MasterDataSet_after_OutliersDEL[[#This Row],[YEAR BUILT]]</f>
        <v>2</v>
      </c>
      <c r="T356">
        <v>5</v>
      </c>
      <c r="U356">
        <v>1016.7322834645669</v>
      </c>
      <c r="W356">
        <v>34.003760300000003</v>
      </c>
      <c r="X356">
        <v>-118.43828379999999</v>
      </c>
      <c r="Y356">
        <v>2.5654915432145335</v>
      </c>
    </row>
    <row r="357" spans="1:25" x14ac:dyDescent="0.3">
      <c r="A357" s="1" t="s">
        <v>20</v>
      </c>
      <c r="B357" s="1">
        <v>1</v>
      </c>
      <c r="C357" s="1" t="s">
        <v>390</v>
      </c>
      <c r="D357" s="1" t="s">
        <v>300</v>
      </c>
      <c r="E357" s="1" t="str">
        <f>VLOOKUP(MasterDataSet_after_OutliersDEL[[#This Row],[CITY]],Region_Values,2,FALSE)</f>
        <v>South bay</v>
      </c>
      <c r="F357" s="1">
        <f>VLOOKUP(MasterDataSet_after_OutliersDEL[[#This Row],[Region]],Region_Dummy_Variables,2,FALSE)</f>
        <v>0</v>
      </c>
      <c r="G357" s="1">
        <f>VLOOKUP(MasterDataSet_after_OutliersDEL[[#This Row],[Region]],Region_Dummy_Variables,3,FALSE)</f>
        <v>0</v>
      </c>
      <c r="H357" s="1">
        <f>VLOOKUP(MasterDataSet_after_OutliersDEL[[#This Row],[Region]],Region_Dummy_Variables,4,FALSE)</f>
        <v>0</v>
      </c>
      <c r="I357" s="1">
        <f>VLOOKUP(MasterDataSet_after_OutliersDEL[[#This Row],[Region]],Region_Dummy_Variables,5,FALSE)</f>
        <v>1</v>
      </c>
      <c r="J357" s="1">
        <f>VLOOKUP(MasterDataSet_after_OutliersDEL[[#This Row],[Region]],Region_Dummy_Variables,6,FALSE)</f>
        <v>0</v>
      </c>
      <c r="K357" s="7" t="s">
        <v>19</v>
      </c>
      <c r="L357">
        <v>90066</v>
      </c>
      <c r="M357">
        <v>1995000</v>
      </c>
      <c r="N357">
        <v>4</v>
      </c>
      <c r="O357">
        <v>3.5</v>
      </c>
      <c r="P357">
        <v>2280</v>
      </c>
      <c r="Q357">
        <v>5714</v>
      </c>
      <c r="R357">
        <v>1939</v>
      </c>
      <c r="S357">
        <f>2021-MasterDataSet_after_OutliersDEL[[#This Row],[YEAR BUILT]]</f>
        <v>82</v>
      </c>
      <c r="T357">
        <v>17</v>
      </c>
      <c r="U357">
        <v>875</v>
      </c>
      <c r="W357">
        <v>34.001443500000001</v>
      </c>
      <c r="X357">
        <v>-118.4422538</v>
      </c>
      <c r="Y357">
        <v>2.3230777639978388</v>
      </c>
    </row>
    <row r="358" spans="1:25" x14ac:dyDescent="0.3">
      <c r="A358" s="1" t="s">
        <v>20</v>
      </c>
      <c r="B358" s="1">
        <v>1</v>
      </c>
      <c r="C358" s="1" t="s">
        <v>391</v>
      </c>
      <c r="D358" s="1" t="s">
        <v>300</v>
      </c>
      <c r="E358" s="1" t="str">
        <f>VLOOKUP(MasterDataSet_after_OutliersDEL[[#This Row],[CITY]],Region_Values,2,FALSE)</f>
        <v>South bay</v>
      </c>
      <c r="F358" s="1">
        <f>VLOOKUP(MasterDataSet_after_OutliersDEL[[#This Row],[Region]],Region_Dummy_Variables,2,FALSE)</f>
        <v>0</v>
      </c>
      <c r="G358" s="1">
        <f>VLOOKUP(MasterDataSet_after_OutliersDEL[[#This Row],[Region]],Region_Dummy_Variables,3,FALSE)</f>
        <v>0</v>
      </c>
      <c r="H358" s="1">
        <f>VLOOKUP(MasterDataSet_after_OutliersDEL[[#This Row],[Region]],Region_Dummy_Variables,4,FALSE)</f>
        <v>0</v>
      </c>
      <c r="I358" s="1">
        <f>VLOOKUP(MasterDataSet_after_OutliersDEL[[#This Row],[Region]],Region_Dummy_Variables,5,FALSE)</f>
        <v>1</v>
      </c>
      <c r="J358" s="1">
        <f>VLOOKUP(MasterDataSet_after_OutliersDEL[[#This Row],[Region]],Region_Dummy_Variables,6,FALSE)</f>
        <v>0</v>
      </c>
      <c r="K358" s="7" t="s">
        <v>19</v>
      </c>
      <c r="L358">
        <v>90066</v>
      </c>
      <c r="M358">
        <v>849000</v>
      </c>
      <c r="N358">
        <v>2</v>
      </c>
      <c r="O358">
        <v>2</v>
      </c>
      <c r="P358">
        <v>760</v>
      </c>
      <c r="Q358">
        <v>2500</v>
      </c>
      <c r="R358">
        <v>1950</v>
      </c>
      <c r="S358">
        <f>2021-MasterDataSet_after_OutliersDEL[[#This Row],[YEAR BUILT]]</f>
        <v>71</v>
      </c>
      <c r="T358">
        <v>56</v>
      </c>
      <c r="U358">
        <v>1117.1052631578948</v>
      </c>
      <c r="W358">
        <v>34.0123034</v>
      </c>
      <c r="X358">
        <v>-118.420064</v>
      </c>
      <c r="Y358">
        <v>3.7037187886587466</v>
      </c>
    </row>
    <row r="359" spans="1:25" x14ac:dyDescent="0.3">
      <c r="A359" s="1" t="s">
        <v>20</v>
      </c>
      <c r="B359" s="1">
        <v>1</v>
      </c>
      <c r="C359" s="1" t="s">
        <v>392</v>
      </c>
      <c r="D359" s="1" t="s">
        <v>300</v>
      </c>
      <c r="E359" s="1" t="str">
        <f>VLOOKUP(MasterDataSet_after_OutliersDEL[[#This Row],[CITY]],Region_Values,2,FALSE)</f>
        <v>South bay</v>
      </c>
      <c r="F359" s="1">
        <f>VLOOKUP(MasterDataSet_after_OutliersDEL[[#This Row],[Region]],Region_Dummy_Variables,2,FALSE)</f>
        <v>0</v>
      </c>
      <c r="G359" s="1">
        <f>VLOOKUP(MasterDataSet_after_OutliersDEL[[#This Row],[Region]],Region_Dummy_Variables,3,FALSE)</f>
        <v>0</v>
      </c>
      <c r="H359" s="1">
        <f>VLOOKUP(MasterDataSet_after_OutliersDEL[[#This Row],[Region]],Region_Dummy_Variables,4,FALSE)</f>
        <v>0</v>
      </c>
      <c r="I359" s="1">
        <f>VLOOKUP(MasterDataSet_after_OutliersDEL[[#This Row],[Region]],Region_Dummy_Variables,5,FALSE)</f>
        <v>1</v>
      </c>
      <c r="J359" s="1">
        <f>VLOOKUP(MasterDataSet_after_OutliersDEL[[#This Row],[Region]],Region_Dummy_Variables,6,FALSE)</f>
        <v>0</v>
      </c>
      <c r="K359" s="7" t="s">
        <v>19</v>
      </c>
      <c r="L359">
        <v>90066</v>
      </c>
      <c r="M359">
        <v>1595000</v>
      </c>
      <c r="N359">
        <v>3</v>
      </c>
      <c r="O359">
        <v>2</v>
      </c>
      <c r="P359">
        <v>1654</v>
      </c>
      <c r="Q359">
        <v>5628</v>
      </c>
      <c r="R359">
        <v>1939</v>
      </c>
      <c r="S359">
        <f>2021-MasterDataSet_after_OutliersDEL[[#This Row],[YEAR BUILT]]</f>
        <v>82</v>
      </c>
      <c r="T359">
        <v>10</v>
      </c>
      <c r="U359">
        <v>964.32889963724301</v>
      </c>
      <c r="W359">
        <v>34.000844499999999</v>
      </c>
      <c r="X359">
        <v>-118.4406566</v>
      </c>
      <c r="Y359">
        <v>2.4118069682919967</v>
      </c>
    </row>
    <row r="360" spans="1:25" x14ac:dyDescent="0.3">
      <c r="A360" s="1" t="s">
        <v>20</v>
      </c>
      <c r="B360" s="1">
        <v>1</v>
      </c>
      <c r="C360" s="1" t="s">
        <v>393</v>
      </c>
      <c r="D360" s="1" t="s">
        <v>300</v>
      </c>
      <c r="E360" s="1" t="str">
        <f>VLOOKUP(MasterDataSet_after_OutliersDEL[[#This Row],[CITY]],Region_Values,2,FALSE)</f>
        <v>South bay</v>
      </c>
      <c r="F360" s="1">
        <f>VLOOKUP(MasterDataSet_after_OutliersDEL[[#This Row],[Region]],Region_Dummy_Variables,2,FALSE)</f>
        <v>0</v>
      </c>
      <c r="G360" s="1">
        <f>VLOOKUP(MasterDataSet_after_OutliersDEL[[#This Row],[Region]],Region_Dummy_Variables,3,FALSE)</f>
        <v>0</v>
      </c>
      <c r="H360" s="1">
        <f>VLOOKUP(MasterDataSet_after_OutliersDEL[[#This Row],[Region]],Region_Dummy_Variables,4,FALSE)</f>
        <v>0</v>
      </c>
      <c r="I360" s="1">
        <f>VLOOKUP(MasterDataSet_after_OutliersDEL[[#This Row],[Region]],Region_Dummy_Variables,5,FALSE)</f>
        <v>1</v>
      </c>
      <c r="J360" s="1">
        <f>VLOOKUP(MasterDataSet_after_OutliersDEL[[#This Row],[Region]],Region_Dummy_Variables,6,FALSE)</f>
        <v>0</v>
      </c>
      <c r="K360" s="7" t="s">
        <v>19</v>
      </c>
      <c r="L360">
        <v>90066</v>
      </c>
      <c r="M360">
        <v>1499000</v>
      </c>
      <c r="N360">
        <v>3</v>
      </c>
      <c r="O360">
        <v>2</v>
      </c>
      <c r="P360">
        <v>1397</v>
      </c>
      <c r="Q360">
        <v>5704</v>
      </c>
      <c r="R360">
        <v>1947</v>
      </c>
      <c r="S360">
        <f>2021-MasterDataSet_after_OutliersDEL[[#This Row],[YEAR BUILT]]</f>
        <v>74</v>
      </c>
      <c r="T360">
        <v>8</v>
      </c>
      <c r="U360">
        <v>1073.0136005726556</v>
      </c>
      <c r="W360">
        <v>34.008758200000003</v>
      </c>
      <c r="X360">
        <v>-118.42171829999999</v>
      </c>
      <c r="Y360">
        <v>3.5576267502286476</v>
      </c>
    </row>
    <row r="361" spans="1:25" x14ac:dyDescent="0.3">
      <c r="A361" s="1" t="s">
        <v>20</v>
      </c>
      <c r="B361" s="1">
        <v>1</v>
      </c>
      <c r="C361" s="1" t="s">
        <v>394</v>
      </c>
      <c r="D361" s="1" t="s">
        <v>300</v>
      </c>
      <c r="E361" s="1" t="str">
        <f>VLOOKUP(MasterDataSet_after_OutliersDEL[[#This Row],[CITY]],Region_Values,2,FALSE)</f>
        <v>South bay</v>
      </c>
      <c r="F361" s="1">
        <f>VLOOKUP(MasterDataSet_after_OutliersDEL[[#This Row],[Region]],Region_Dummy_Variables,2,FALSE)</f>
        <v>0</v>
      </c>
      <c r="G361" s="1">
        <f>VLOOKUP(MasterDataSet_after_OutliersDEL[[#This Row],[Region]],Region_Dummy_Variables,3,FALSE)</f>
        <v>0</v>
      </c>
      <c r="H361" s="1">
        <f>VLOOKUP(MasterDataSet_after_OutliersDEL[[#This Row],[Region]],Region_Dummy_Variables,4,FALSE)</f>
        <v>0</v>
      </c>
      <c r="I361" s="1">
        <f>VLOOKUP(MasterDataSet_after_OutliersDEL[[#This Row],[Region]],Region_Dummy_Variables,5,FALSE)</f>
        <v>1</v>
      </c>
      <c r="J361" s="1">
        <f>VLOOKUP(MasterDataSet_after_OutliersDEL[[#This Row],[Region]],Region_Dummy_Variables,6,FALSE)</f>
        <v>0</v>
      </c>
      <c r="K361" s="7" t="s">
        <v>19</v>
      </c>
      <c r="L361">
        <v>90066</v>
      </c>
      <c r="M361">
        <v>1195000</v>
      </c>
      <c r="N361">
        <v>2</v>
      </c>
      <c r="O361">
        <v>1</v>
      </c>
      <c r="P361">
        <v>780</v>
      </c>
      <c r="Q361">
        <v>5473</v>
      </c>
      <c r="R361">
        <v>1940</v>
      </c>
      <c r="S361">
        <f>2021-MasterDataSet_after_OutliersDEL[[#This Row],[YEAR BUILT]]</f>
        <v>81</v>
      </c>
      <c r="T361">
        <v>45</v>
      </c>
      <c r="U361">
        <v>1532.051282051282</v>
      </c>
      <c r="W361">
        <v>33.998849</v>
      </c>
      <c r="X361">
        <v>-118.434091</v>
      </c>
      <c r="Y361">
        <v>2.784596755747843</v>
      </c>
    </row>
    <row r="362" spans="1:25" x14ac:dyDescent="0.3">
      <c r="A362" s="1" t="s">
        <v>20</v>
      </c>
      <c r="B362" s="1">
        <v>1</v>
      </c>
      <c r="C362" s="1" t="s">
        <v>395</v>
      </c>
      <c r="D362" s="1" t="s">
        <v>300</v>
      </c>
      <c r="E362" s="1" t="str">
        <f>VLOOKUP(MasterDataSet_after_OutliersDEL[[#This Row],[CITY]],Region_Values,2,FALSE)</f>
        <v>South bay</v>
      </c>
      <c r="F362" s="1">
        <f>VLOOKUP(MasterDataSet_after_OutliersDEL[[#This Row],[Region]],Region_Dummy_Variables,2,FALSE)</f>
        <v>0</v>
      </c>
      <c r="G362" s="1">
        <f>VLOOKUP(MasterDataSet_after_OutliersDEL[[#This Row],[Region]],Region_Dummy_Variables,3,FALSE)</f>
        <v>0</v>
      </c>
      <c r="H362" s="1">
        <f>VLOOKUP(MasterDataSet_after_OutliersDEL[[#This Row],[Region]],Region_Dummy_Variables,4,FALSE)</f>
        <v>0</v>
      </c>
      <c r="I362" s="1">
        <f>VLOOKUP(MasterDataSet_after_OutliersDEL[[#This Row],[Region]],Region_Dummy_Variables,5,FALSE)</f>
        <v>1</v>
      </c>
      <c r="J362" s="1">
        <f>VLOOKUP(MasterDataSet_after_OutliersDEL[[#This Row],[Region]],Region_Dummy_Variables,6,FALSE)</f>
        <v>0</v>
      </c>
      <c r="K362" s="7" t="s">
        <v>19</v>
      </c>
      <c r="L362">
        <v>90066</v>
      </c>
      <c r="M362">
        <v>1249000</v>
      </c>
      <c r="N362">
        <v>3</v>
      </c>
      <c r="O362">
        <v>1</v>
      </c>
      <c r="P362">
        <v>1125</v>
      </c>
      <c r="Q362">
        <v>4403</v>
      </c>
      <c r="R362">
        <v>1947</v>
      </c>
      <c r="S362">
        <f>2021-MasterDataSet_after_OutliersDEL[[#This Row],[YEAR BUILT]]</f>
        <v>74</v>
      </c>
      <c r="T362">
        <v>6</v>
      </c>
      <c r="U362">
        <v>1110.2222222222222</v>
      </c>
      <c r="W362">
        <v>33.993604699999999</v>
      </c>
      <c r="X362">
        <v>-118.44001780000001</v>
      </c>
      <c r="Y362">
        <v>2.4733913800458187</v>
      </c>
    </row>
    <row r="363" spans="1:25" x14ac:dyDescent="0.3">
      <c r="A363" s="1" t="s">
        <v>20</v>
      </c>
      <c r="B363" s="1">
        <v>1</v>
      </c>
      <c r="C363" s="1" t="s">
        <v>396</v>
      </c>
      <c r="D363" s="1" t="s">
        <v>300</v>
      </c>
      <c r="E363" s="1" t="str">
        <f>VLOOKUP(MasterDataSet_after_OutliersDEL[[#This Row],[CITY]],Region_Values,2,FALSE)</f>
        <v>South bay</v>
      </c>
      <c r="F363" s="1">
        <f>VLOOKUP(MasterDataSet_after_OutliersDEL[[#This Row],[Region]],Region_Dummy_Variables,2,FALSE)</f>
        <v>0</v>
      </c>
      <c r="G363" s="1">
        <f>VLOOKUP(MasterDataSet_after_OutliersDEL[[#This Row],[Region]],Region_Dummy_Variables,3,FALSE)</f>
        <v>0</v>
      </c>
      <c r="H363" s="1">
        <f>VLOOKUP(MasterDataSet_after_OutliersDEL[[#This Row],[Region]],Region_Dummy_Variables,4,FALSE)</f>
        <v>0</v>
      </c>
      <c r="I363" s="1">
        <f>VLOOKUP(MasterDataSet_after_OutliersDEL[[#This Row],[Region]],Region_Dummy_Variables,5,FALSE)</f>
        <v>1</v>
      </c>
      <c r="J363" s="1">
        <f>VLOOKUP(MasterDataSet_after_OutliersDEL[[#This Row],[Region]],Region_Dummy_Variables,6,FALSE)</f>
        <v>0</v>
      </c>
      <c r="K363" s="7" t="s">
        <v>19</v>
      </c>
      <c r="L363">
        <v>90066</v>
      </c>
      <c r="M363">
        <v>2289000</v>
      </c>
      <c r="N363">
        <v>4</v>
      </c>
      <c r="O363">
        <v>3</v>
      </c>
      <c r="P363">
        <v>2229</v>
      </c>
      <c r="Q363">
        <v>12072</v>
      </c>
      <c r="R363">
        <v>2018</v>
      </c>
      <c r="S363">
        <f>2021-MasterDataSet_after_OutliersDEL[[#This Row],[YEAR BUILT]]</f>
        <v>3</v>
      </c>
      <c r="T363">
        <v>17</v>
      </c>
      <c r="U363">
        <v>1026.9179004037685</v>
      </c>
      <c r="W363">
        <v>33.9943782</v>
      </c>
      <c r="X363">
        <v>-118.4364585</v>
      </c>
      <c r="Y363">
        <v>2.6682047795707327</v>
      </c>
    </row>
    <row r="364" spans="1:25" x14ac:dyDescent="0.3">
      <c r="A364" s="1" t="s">
        <v>20</v>
      </c>
      <c r="B364" s="1">
        <v>1</v>
      </c>
      <c r="C364" s="1" t="s">
        <v>397</v>
      </c>
      <c r="D364" s="1" t="s">
        <v>300</v>
      </c>
      <c r="E364" s="1" t="str">
        <f>VLOOKUP(MasterDataSet_after_OutliersDEL[[#This Row],[CITY]],Region_Values,2,FALSE)</f>
        <v>South bay</v>
      </c>
      <c r="F364" s="1">
        <f>VLOOKUP(MasterDataSet_after_OutliersDEL[[#This Row],[Region]],Region_Dummy_Variables,2,FALSE)</f>
        <v>0</v>
      </c>
      <c r="G364" s="1">
        <f>VLOOKUP(MasterDataSet_after_OutliersDEL[[#This Row],[Region]],Region_Dummy_Variables,3,FALSE)</f>
        <v>0</v>
      </c>
      <c r="H364" s="1">
        <f>VLOOKUP(MasterDataSet_after_OutliersDEL[[#This Row],[Region]],Region_Dummy_Variables,4,FALSE)</f>
        <v>0</v>
      </c>
      <c r="I364" s="1">
        <f>VLOOKUP(MasterDataSet_after_OutliersDEL[[#This Row],[Region]],Region_Dummy_Variables,5,FALSE)</f>
        <v>1</v>
      </c>
      <c r="J364" s="1">
        <f>VLOOKUP(MasterDataSet_after_OutliersDEL[[#This Row],[Region]],Region_Dummy_Variables,6,FALSE)</f>
        <v>0</v>
      </c>
      <c r="K364" s="7" t="s">
        <v>19</v>
      </c>
      <c r="L364">
        <v>90066</v>
      </c>
      <c r="M364">
        <v>2199000</v>
      </c>
      <c r="N364">
        <v>4</v>
      </c>
      <c r="O364">
        <v>3</v>
      </c>
      <c r="P364">
        <v>2366</v>
      </c>
      <c r="Q364">
        <v>5506</v>
      </c>
      <c r="R364">
        <v>1959</v>
      </c>
      <c r="S364">
        <f>2021-MasterDataSet_after_OutliersDEL[[#This Row],[YEAR BUILT]]</f>
        <v>62</v>
      </c>
      <c r="T364">
        <v>4</v>
      </c>
      <c r="U364">
        <v>929.41673710904479</v>
      </c>
      <c r="W364">
        <v>33.991691600000003</v>
      </c>
      <c r="X364">
        <v>-118.4375993</v>
      </c>
      <c r="Y364">
        <v>2.6326008095886229</v>
      </c>
    </row>
    <row r="365" spans="1:25" x14ac:dyDescent="0.3">
      <c r="A365" s="1" t="s">
        <v>20</v>
      </c>
      <c r="B365" s="1">
        <v>1</v>
      </c>
      <c r="C365" s="1" t="s">
        <v>398</v>
      </c>
      <c r="D365" s="1" t="s">
        <v>300</v>
      </c>
      <c r="E365" s="1" t="str">
        <f>VLOOKUP(MasterDataSet_after_OutliersDEL[[#This Row],[CITY]],Region_Values,2,FALSE)</f>
        <v>South bay</v>
      </c>
      <c r="F365" s="1">
        <f>VLOOKUP(MasterDataSet_after_OutliersDEL[[#This Row],[Region]],Region_Dummy_Variables,2,FALSE)</f>
        <v>0</v>
      </c>
      <c r="G365" s="1">
        <f>VLOOKUP(MasterDataSet_after_OutliersDEL[[#This Row],[Region]],Region_Dummy_Variables,3,FALSE)</f>
        <v>0</v>
      </c>
      <c r="H365" s="1">
        <f>VLOOKUP(MasterDataSet_after_OutliersDEL[[#This Row],[Region]],Region_Dummy_Variables,4,FALSE)</f>
        <v>0</v>
      </c>
      <c r="I365" s="1">
        <f>VLOOKUP(MasterDataSet_after_OutliersDEL[[#This Row],[Region]],Region_Dummy_Variables,5,FALSE)</f>
        <v>1</v>
      </c>
      <c r="J365" s="1">
        <f>VLOOKUP(MasterDataSet_after_OutliersDEL[[#This Row],[Region]],Region_Dummy_Variables,6,FALSE)</f>
        <v>0</v>
      </c>
      <c r="K365" s="7" t="s">
        <v>19</v>
      </c>
      <c r="L365">
        <v>90066</v>
      </c>
      <c r="M365">
        <v>1450000</v>
      </c>
      <c r="N365">
        <v>3</v>
      </c>
      <c r="O365">
        <v>2</v>
      </c>
      <c r="P365">
        <v>1327</v>
      </c>
      <c r="Q365">
        <v>4398</v>
      </c>
      <c r="R365">
        <v>1948</v>
      </c>
      <c r="S365">
        <f>2021-MasterDataSet_after_OutliersDEL[[#This Row],[YEAR BUILT]]</f>
        <v>73</v>
      </c>
      <c r="T365">
        <v>45</v>
      </c>
      <c r="U365">
        <v>1092.6902788244161</v>
      </c>
      <c r="W365">
        <v>33.990584599999998</v>
      </c>
      <c r="X365">
        <v>-118.4343593</v>
      </c>
      <c r="Y365">
        <v>2.8297314482345639</v>
      </c>
    </row>
    <row r="366" spans="1:25" x14ac:dyDescent="0.3">
      <c r="A366" s="1" t="s">
        <v>20</v>
      </c>
      <c r="B366" s="1">
        <v>1</v>
      </c>
      <c r="C366" s="1" t="s">
        <v>399</v>
      </c>
      <c r="D366" s="1" t="s">
        <v>300</v>
      </c>
      <c r="E366" s="1" t="str">
        <f>VLOOKUP(MasterDataSet_after_OutliersDEL[[#This Row],[CITY]],Region_Values,2,FALSE)</f>
        <v>South bay</v>
      </c>
      <c r="F366" s="1">
        <f>VLOOKUP(MasterDataSet_after_OutliersDEL[[#This Row],[Region]],Region_Dummy_Variables,2,FALSE)</f>
        <v>0</v>
      </c>
      <c r="G366" s="1">
        <f>VLOOKUP(MasterDataSet_after_OutliersDEL[[#This Row],[Region]],Region_Dummy_Variables,3,FALSE)</f>
        <v>0</v>
      </c>
      <c r="H366" s="1">
        <f>VLOOKUP(MasterDataSet_after_OutliersDEL[[#This Row],[Region]],Region_Dummy_Variables,4,FALSE)</f>
        <v>0</v>
      </c>
      <c r="I366" s="1">
        <f>VLOOKUP(MasterDataSet_after_OutliersDEL[[#This Row],[Region]],Region_Dummy_Variables,5,FALSE)</f>
        <v>1</v>
      </c>
      <c r="J366" s="1">
        <f>VLOOKUP(MasterDataSet_after_OutliersDEL[[#This Row],[Region]],Region_Dummy_Variables,6,FALSE)</f>
        <v>0</v>
      </c>
      <c r="K366" s="7" t="s">
        <v>19</v>
      </c>
      <c r="L366">
        <v>90066</v>
      </c>
      <c r="M366">
        <v>1149000</v>
      </c>
      <c r="N366">
        <v>3</v>
      </c>
      <c r="O366">
        <v>2</v>
      </c>
      <c r="P366">
        <v>1408</v>
      </c>
      <c r="Q366">
        <v>3500</v>
      </c>
      <c r="R366">
        <v>1952</v>
      </c>
      <c r="S366">
        <f>2021-MasterDataSet_after_OutliersDEL[[#This Row],[YEAR BUILT]]</f>
        <v>69</v>
      </c>
      <c r="T366">
        <v>32</v>
      </c>
      <c r="U366">
        <v>816.05113636363637</v>
      </c>
      <c r="W366">
        <v>33.984711400000002</v>
      </c>
      <c r="X366">
        <v>-118.4126363</v>
      </c>
      <c r="Y366">
        <v>3.0544307773077053</v>
      </c>
    </row>
    <row r="367" spans="1:25" x14ac:dyDescent="0.3">
      <c r="A367" s="1" t="s">
        <v>16</v>
      </c>
      <c r="B367" s="1">
        <v>0</v>
      </c>
      <c r="C367" s="1" t="s">
        <v>400</v>
      </c>
      <c r="D367" s="1" t="s">
        <v>300</v>
      </c>
      <c r="E367" s="1" t="str">
        <f>VLOOKUP(MasterDataSet_after_OutliersDEL[[#This Row],[CITY]],Region_Values,2,FALSE)</f>
        <v>South bay</v>
      </c>
      <c r="F367" s="1">
        <f>VLOOKUP(MasterDataSet_after_OutliersDEL[[#This Row],[Region]],Region_Dummy_Variables,2,FALSE)</f>
        <v>0</v>
      </c>
      <c r="G367" s="1">
        <f>VLOOKUP(MasterDataSet_after_OutliersDEL[[#This Row],[Region]],Region_Dummy_Variables,3,FALSE)</f>
        <v>0</v>
      </c>
      <c r="H367" s="1">
        <f>VLOOKUP(MasterDataSet_after_OutliersDEL[[#This Row],[Region]],Region_Dummy_Variables,4,FALSE)</f>
        <v>0</v>
      </c>
      <c r="I367" s="1">
        <f>VLOOKUP(MasterDataSet_after_OutliersDEL[[#This Row],[Region]],Region_Dummy_Variables,5,FALSE)</f>
        <v>1</v>
      </c>
      <c r="J367" s="1">
        <f>VLOOKUP(MasterDataSet_after_OutliersDEL[[#This Row],[Region]],Region_Dummy_Variables,6,FALSE)</f>
        <v>0</v>
      </c>
      <c r="K367" s="7" t="s">
        <v>19</v>
      </c>
      <c r="L367">
        <v>90066</v>
      </c>
      <c r="M367">
        <v>789000</v>
      </c>
      <c r="N367">
        <v>2</v>
      </c>
      <c r="O367">
        <v>2.5</v>
      </c>
      <c r="P367">
        <v>1306</v>
      </c>
      <c r="Q367">
        <v>4825</v>
      </c>
      <c r="R367">
        <v>1988</v>
      </c>
      <c r="S367">
        <f>2021-MasterDataSet_after_OutliersDEL[[#This Row],[YEAR BUILT]]</f>
        <v>33</v>
      </c>
      <c r="T367">
        <v>5</v>
      </c>
      <c r="U367">
        <v>604.13476263399696</v>
      </c>
      <c r="V367">
        <v>300</v>
      </c>
      <c r="W367">
        <v>34.008913499999998</v>
      </c>
      <c r="X367">
        <v>-118.42350690000001</v>
      </c>
      <c r="Y367">
        <v>3.4591897785905266</v>
      </c>
    </row>
    <row r="368" spans="1:25" x14ac:dyDescent="0.3">
      <c r="A368" s="1" t="s">
        <v>16</v>
      </c>
      <c r="B368" s="1">
        <v>0</v>
      </c>
      <c r="C368" s="1" t="s">
        <v>401</v>
      </c>
      <c r="D368" s="1" t="s">
        <v>300</v>
      </c>
      <c r="E368" s="1" t="str">
        <f>VLOOKUP(MasterDataSet_after_OutliersDEL[[#This Row],[CITY]],Region_Values,2,FALSE)</f>
        <v>South bay</v>
      </c>
      <c r="F368" s="1">
        <f>VLOOKUP(MasterDataSet_after_OutliersDEL[[#This Row],[Region]],Region_Dummy_Variables,2,FALSE)</f>
        <v>0</v>
      </c>
      <c r="G368" s="1">
        <f>VLOOKUP(MasterDataSet_after_OutliersDEL[[#This Row],[Region]],Region_Dummy_Variables,3,FALSE)</f>
        <v>0</v>
      </c>
      <c r="H368" s="1">
        <f>VLOOKUP(MasterDataSet_after_OutliersDEL[[#This Row],[Region]],Region_Dummy_Variables,4,FALSE)</f>
        <v>0</v>
      </c>
      <c r="I368" s="1">
        <f>VLOOKUP(MasterDataSet_after_OutliersDEL[[#This Row],[Region]],Region_Dummy_Variables,5,FALSE)</f>
        <v>1</v>
      </c>
      <c r="J368" s="1">
        <f>VLOOKUP(MasterDataSet_after_OutliersDEL[[#This Row],[Region]],Region_Dummy_Variables,6,FALSE)</f>
        <v>0</v>
      </c>
      <c r="K368" s="7" t="s">
        <v>19</v>
      </c>
      <c r="L368">
        <v>90066</v>
      </c>
      <c r="M368">
        <v>949000</v>
      </c>
      <c r="N368">
        <v>3</v>
      </c>
      <c r="O368">
        <v>2</v>
      </c>
      <c r="P368">
        <v>1330</v>
      </c>
      <c r="Q368">
        <v>11631</v>
      </c>
      <c r="R368">
        <v>2006</v>
      </c>
      <c r="S368">
        <f>2021-MasterDataSet_after_OutliersDEL[[#This Row],[YEAR BUILT]]</f>
        <v>15</v>
      </c>
      <c r="T368">
        <v>11</v>
      </c>
      <c r="U368">
        <v>713.53383458646613</v>
      </c>
      <c r="V368">
        <v>425</v>
      </c>
      <c r="W368">
        <v>34.002904999999998</v>
      </c>
      <c r="X368">
        <v>-118.43328409999999</v>
      </c>
      <c r="Y368">
        <v>2.8435639265739043</v>
      </c>
    </row>
    <row r="369" spans="1:25" x14ac:dyDescent="0.3">
      <c r="A369" s="1" t="s">
        <v>16</v>
      </c>
      <c r="B369" s="1">
        <v>0</v>
      </c>
      <c r="C369" s="1" t="s">
        <v>402</v>
      </c>
      <c r="D369" s="1" t="s">
        <v>300</v>
      </c>
      <c r="E369" s="1" t="str">
        <f>VLOOKUP(MasterDataSet_after_OutliersDEL[[#This Row],[CITY]],Region_Values,2,FALSE)</f>
        <v>South bay</v>
      </c>
      <c r="F369" s="1">
        <f>VLOOKUP(MasterDataSet_after_OutliersDEL[[#This Row],[Region]],Region_Dummy_Variables,2,FALSE)</f>
        <v>0</v>
      </c>
      <c r="G369" s="1">
        <f>VLOOKUP(MasterDataSet_after_OutliersDEL[[#This Row],[Region]],Region_Dummy_Variables,3,FALSE)</f>
        <v>0</v>
      </c>
      <c r="H369" s="1">
        <f>VLOOKUP(MasterDataSet_after_OutliersDEL[[#This Row],[Region]],Region_Dummy_Variables,4,FALSE)</f>
        <v>0</v>
      </c>
      <c r="I369" s="1">
        <f>VLOOKUP(MasterDataSet_after_OutliersDEL[[#This Row],[Region]],Region_Dummy_Variables,5,FALSE)</f>
        <v>1</v>
      </c>
      <c r="J369" s="1">
        <f>VLOOKUP(MasterDataSet_after_OutliersDEL[[#This Row],[Region]],Region_Dummy_Variables,6,FALSE)</f>
        <v>0</v>
      </c>
      <c r="K369" s="7" t="s">
        <v>19</v>
      </c>
      <c r="L369">
        <v>90066</v>
      </c>
      <c r="M369">
        <v>995000</v>
      </c>
      <c r="N369">
        <v>2</v>
      </c>
      <c r="O369">
        <v>3</v>
      </c>
      <c r="P369">
        <v>1305</v>
      </c>
      <c r="Q369">
        <v>6993</v>
      </c>
      <c r="R369">
        <v>1981</v>
      </c>
      <c r="S369">
        <f>2021-MasterDataSet_after_OutliersDEL[[#This Row],[YEAR BUILT]]</f>
        <v>40</v>
      </c>
      <c r="T369">
        <v>2</v>
      </c>
      <c r="U369">
        <v>762.45210727969345</v>
      </c>
      <c r="V369">
        <v>280</v>
      </c>
      <c r="W369">
        <v>34.001828600000003</v>
      </c>
      <c r="X369">
        <v>-118.43532</v>
      </c>
      <c r="Y369">
        <v>2.7211543179376774</v>
      </c>
    </row>
    <row r="370" spans="1:25" x14ac:dyDescent="0.3">
      <c r="A370" s="1" t="s">
        <v>16</v>
      </c>
      <c r="B370" s="1">
        <v>0</v>
      </c>
      <c r="C370" s="1" t="s">
        <v>403</v>
      </c>
      <c r="D370" s="1" t="s">
        <v>300</v>
      </c>
      <c r="E370" s="1" t="str">
        <f>VLOOKUP(MasterDataSet_after_OutliersDEL[[#This Row],[CITY]],Region_Values,2,FALSE)</f>
        <v>South bay</v>
      </c>
      <c r="F370" s="1">
        <f>VLOOKUP(MasterDataSet_after_OutliersDEL[[#This Row],[Region]],Region_Dummy_Variables,2,FALSE)</f>
        <v>0</v>
      </c>
      <c r="G370" s="1">
        <f>VLOOKUP(MasterDataSet_after_OutliersDEL[[#This Row],[Region]],Region_Dummy_Variables,3,FALSE)</f>
        <v>0</v>
      </c>
      <c r="H370" s="1">
        <f>VLOOKUP(MasterDataSet_after_OutliersDEL[[#This Row],[Region]],Region_Dummy_Variables,4,FALSE)</f>
        <v>0</v>
      </c>
      <c r="I370" s="1">
        <f>VLOOKUP(MasterDataSet_after_OutliersDEL[[#This Row],[Region]],Region_Dummy_Variables,5,FALSE)</f>
        <v>1</v>
      </c>
      <c r="J370" s="1">
        <f>VLOOKUP(MasterDataSet_after_OutliersDEL[[#This Row],[Region]],Region_Dummy_Variables,6,FALSE)</f>
        <v>0</v>
      </c>
      <c r="K370" s="7" t="s">
        <v>19</v>
      </c>
      <c r="L370">
        <v>90066</v>
      </c>
      <c r="M370">
        <v>750000</v>
      </c>
      <c r="N370">
        <v>2</v>
      </c>
      <c r="O370">
        <v>2</v>
      </c>
      <c r="P370">
        <v>1022</v>
      </c>
      <c r="Q370">
        <v>13989</v>
      </c>
      <c r="R370">
        <v>1980</v>
      </c>
      <c r="S370">
        <f>2021-MasterDataSet_after_OutliersDEL[[#This Row],[YEAR BUILT]]</f>
        <v>41</v>
      </c>
      <c r="T370">
        <v>30</v>
      </c>
      <c r="U370">
        <v>733.85518590998038</v>
      </c>
      <c r="V370">
        <v>287</v>
      </c>
      <c r="W370">
        <v>33.999314499999997</v>
      </c>
      <c r="X370">
        <v>-118.4357244</v>
      </c>
      <c r="Y370">
        <v>2.691087903310148</v>
      </c>
    </row>
    <row r="371" spans="1:25" x14ac:dyDescent="0.3">
      <c r="A371" s="1" t="s">
        <v>16</v>
      </c>
      <c r="B371" s="1">
        <v>0</v>
      </c>
      <c r="C371" s="1" t="s">
        <v>404</v>
      </c>
      <c r="D371" s="1" t="s">
        <v>300</v>
      </c>
      <c r="E371" s="1" t="str">
        <f>VLOOKUP(MasterDataSet_after_OutliersDEL[[#This Row],[CITY]],Region_Values,2,FALSE)</f>
        <v>South bay</v>
      </c>
      <c r="F371" s="1">
        <f>VLOOKUP(MasterDataSet_after_OutliersDEL[[#This Row],[Region]],Region_Dummy_Variables,2,FALSE)</f>
        <v>0</v>
      </c>
      <c r="G371" s="1">
        <f>VLOOKUP(MasterDataSet_after_OutliersDEL[[#This Row],[Region]],Region_Dummy_Variables,3,FALSE)</f>
        <v>0</v>
      </c>
      <c r="H371" s="1">
        <f>VLOOKUP(MasterDataSet_after_OutliersDEL[[#This Row],[Region]],Region_Dummy_Variables,4,FALSE)</f>
        <v>0</v>
      </c>
      <c r="I371" s="1">
        <f>VLOOKUP(MasterDataSet_after_OutliersDEL[[#This Row],[Region]],Region_Dummy_Variables,5,FALSE)</f>
        <v>1</v>
      </c>
      <c r="J371" s="1">
        <f>VLOOKUP(MasterDataSet_after_OutliersDEL[[#This Row],[Region]],Region_Dummy_Variables,6,FALSE)</f>
        <v>0</v>
      </c>
      <c r="K371" s="7" t="s">
        <v>19</v>
      </c>
      <c r="L371">
        <v>90066</v>
      </c>
      <c r="M371">
        <v>740000</v>
      </c>
      <c r="N371">
        <v>2</v>
      </c>
      <c r="O371">
        <v>2</v>
      </c>
      <c r="P371">
        <v>1154</v>
      </c>
      <c r="Q371">
        <v>7249</v>
      </c>
      <c r="R371">
        <v>1982</v>
      </c>
      <c r="S371">
        <f>2021-MasterDataSet_after_OutliersDEL[[#This Row],[YEAR BUILT]]</f>
        <v>39</v>
      </c>
      <c r="T371">
        <v>31</v>
      </c>
      <c r="U371">
        <v>641.24783362218375</v>
      </c>
      <c r="V371">
        <v>400</v>
      </c>
      <c r="W371">
        <v>34.000751800000003</v>
      </c>
      <c r="X371">
        <v>-118.4383352</v>
      </c>
      <c r="Y371">
        <v>2.5442998167467232</v>
      </c>
    </row>
    <row r="372" spans="1:25" x14ac:dyDescent="0.3">
      <c r="A372" s="1" t="s">
        <v>16</v>
      </c>
      <c r="B372" s="1">
        <v>0</v>
      </c>
      <c r="C372" s="1" t="s">
        <v>405</v>
      </c>
      <c r="D372" s="1" t="s">
        <v>300</v>
      </c>
      <c r="E372" s="1" t="str">
        <f>VLOOKUP(MasterDataSet_after_OutliersDEL[[#This Row],[CITY]],Region_Values,2,FALSE)</f>
        <v>South bay</v>
      </c>
      <c r="F372" s="1">
        <f>VLOOKUP(MasterDataSet_after_OutliersDEL[[#This Row],[Region]],Region_Dummy_Variables,2,FALSE)</f>
        <v>0</v>
      </c>
      <c r="G372" s="1">
        <f>VLOOKUP(MasterDataSet_after_OutliersDEL[[#This Row],[Region]],Region_Dummy_Variables,3,FALSE)</f>
        <v>0</v>
      </c>
      <c r="H372" s="1">
        <f>VLOOKUP(MasterDataSet_after_OutliersDEL[[#This Row],[Region]],Region_Dummy_Variables,4,FALSE)</f>
        <v>0</v>
      </c>
      <c r="I372" s="1">
        <f>VLOOKUP(MasterDataSet_after_OutliersDEL[[#This Row],[Region]],Region_Dummy_Variables,5,FALSE)</f>
        <v>1</v>
      </c>
      <c r="J372" s="1">
        <f>VLOOKUP(MasterDataSet_after_OutliersDEL[[#This Row],[Region]],Region_Dummy_Variables,6,FALSE)</f>
        <v>0</v>
      </c>
      <c r="K372" s="7" t="s">
        <v>19</v>
      </c>
      <c r="L372">
        <v>90066</v>
      </c>
      <c r="M372">
        <v>849000</v>
      </c>
      <c r="N372">
        <v>2</v>
      </c>
      <c r="O372">
        <v>2.5</v>
      </c>
      <c r="P372">
        <v>1606</v>
      </c>
      <c r="Q372">
        <v>41626</v>
      </c>
      <c r="R372">
        <v>1990</v>
      </c>
      <c r="S372">
        <f>2021-MasterDataSet_after_OutliersDEL[[#This Row],[YEAR BUILT]]</f>
        <v>31</v>
      </c>
      <c r="T372">
        <v>11</v>
      </c>
      <c r="U372">
        <v>528.64259028642596</v>
      </c>
      <c r="V372">
        <v>660</v>
      </c>
      <c r="W372">
        <v>34.011448299999998</v>
      </c>
      <c r="X372">
        <v>-118.24358543594511</v>
      </c>
      <c r="Y372">
        <v>12.295136319183214</v>
      </c>
    </row>
    <row r="373" spans="1:25" x14ac:dyDescent="0.3">
      <c r="A373" s="1" t="s">
        <v>16</v>
      </c>
      <c r="B373" s="1">
        <v>0</v>
      </c>
      <c r="C373" s="1" t="s">
        <v>406</v>
      </c>
      <c r="D373" s="1" t="s">
        <v>300</v>
      </c>
      <c r="E373" s="1" t="str">
        <f>VLOOKUP(MasterDataSet_after_OutliersDEL[[#This Row],[CITY]],Region_Values,2,FALSE)</f>
        <v>South bay</v>
      </c>
      <c r="F373" s="1">
        <f>VLOOKUP(MasterDataSet_after_OutliersDEL[[#This Row],[Region]],Region_Dummy_Variables,2,FALSE)</f>
        <v>0</v>
      </c>
      <c r="G373" s="1">
        <f>VLOOKUP(MasterDataSet_after_OutliersDEL[[#This Row],[Region]],Region_Dummy_Variables,3,FALSE)</f>
        <v>0</v>
      </c>
      <c r="H373" s="1">
        <f>VLOOKUP(MasterDataSet_after_OutliersDEL[[#This Row],[Region]],Region_Dummy_Variables,4,FALSE)</f>
        <v>0</v>
      </c>
      <c r="I373" s="1">
        <f>VLOOKUP(MasterDataSet_after_OutliersDEL[[#This Row],[Region]],Region_Dummy_Variables,5,FALSE)</f>
        <v>1</v>
      </c>
      <c r="J373" s="1">
        <f>VLOOKUP(MasterDataSet_after_OutliersDEL[[#This Row],[Region]],Region_Dummy_Variables,6,FALSE)</f>
        <v>0</v>
      </c>
      <c r="K373" s="7" t="s">
        <v>19</v>
      </c>
      <c r="L373">
        <v>90066</v>
      </c>
      <c r="M373">
        <v>775000</v>
      </c>
      <c r="N373">
        <v>2</v>
      </c>
      <c r="O373">
        <v>2</v>
      </c>
      <c r="P373">
        <v>1307</v>
      </c>
      <c r="Q373">
        <v>8351</v>
      </c>
      <c r="R373">
        <v>1982</v>
      </c>
      <c r="S373">
        <f>2021-MasterDataSet_after_OutliersDEL[[#This Row],[YEAR BUILT]]</f>
        <v>39</v>
      </c>
      <c r="T373">
        <v>14</v>
      </c>
      <c r="U373">
        <v>592.96097934200463</v>
      </c>
      <c r="V373">
        <v>330</v>
      </c>
      <c r="W373">
        <v>34.004160599999999</v>
      </c>
      <c r="X373">
        <v>-118.4221063</v>
      </c>
      <c r="Y373">
        <v>3.4892831333555501</v>
      </c>
    </row>
    <row r="374" spans="1:25" x14ac:dyDescent="0.3">
      <c r="A374" s="1" t="s">
        <v>16</v>
      </c>
      <c r="B374" s="1">
        <v>0</v>
      </c>
      <c r="C374" s="1" t="s">
        <v>407</v>
      </c>
      <c r="D374" s="1" t="s">
        <v>300</v>
      </c>
      <c r="E374" s="1" t="str">
        <f>VLOOKUP(MasterDataSet_after_OutliersDEL[[#This Row],[CITY]],Region_Values,2,FALSE)</f>
        <v>South bay</v>
      </c>
      <c r="F374" s="1">
        <f>VLOOKUP(MasterDataSet_after_OutliersDEL[[#This Row],[Region]],Region_Dummy_Variables,2,FALSE)</f>
        <v>0</v>
      </c>
      <c r="G374" s="1">
        <f>VLOOKUP(MasterDataSet_after_OutliersDEL[[#This Row],[Region]],Region_Dummy_Variables,3,FALSE)</f>
        <v>0</v>
      </c>
      <c r="H374" s="1">
        <f>VLOOKUP(MasterDataSet_after_OutliersDEL[[#This Row],[Region]],Region_Dummy_Variables,4,FALSE)</f>
        <v>0</v>
      </c>
      <c r="I374" s="1">
        <f>VLOOKUP(MasterDataSet_after_OutliersDEL[[#This Row],[Region]],Region_Dummy_Variables,5,FALSE)</f>
        <v>1</v>
      </c>
      <c r="J374" s="1">
        <f>VLOOKUP(MasterDataSet_after_OutliersDEL[[#This Row],[Region]],Region_Dummy_Variables,6,FALSE)</f>
        <v>0</v>
      </c>
      <c r="K374" s="7" t="s">
        <v>19</v>
      </c>
      <c r="L374">
        <v>90066</v>
      </c>
      <c r="M374">
        <v>950000</v>
      </c>
      <c r="N374">
        <v>2</v>
      </c>
      <c r="O374">
        <v>2</v>
      </c>
      <c r="P374">
        <v>1140</v>
      </c>
      <c r="Q374">
        <v>2501</v>
      </c>
      <c r="R374">
        <v>1953</v>
      </c>
      <c r="S374">
        <f>2021-MasterDataSet_after_OutliersDEL[[#This Row],[YEAR BUILT]]</f>
        <v>68</v>
      </c>
      <c r="T374">
        <v>17</v>
      </c>
      <c r="U374">
        <v>833.33333333333337</v>
      </c>
      <c r="V374">
        <v>507.5</v>
      </c>
      <c r="W374">
        <v>33.992951300000001</v>
      </c>
      <c r="X374">
        <v>-118.4238519</v>
      </c>
      <c r="Y374">
        <v>3.2377584096422183</v>
      </c>
    </row>
    <row r="375" spans="1:25" x14ac:dyDescent="0.3">
      <c r="A375" s="1" t="s">
        <v>16</v>
      </c>
      <c r="B375" s="1">
        <v>0</v>
      </c>
      <c r="C375" s="1" t="s">
        <v>408</v>
      </c>
      <c r="D375" s="1" t="s">
        <v>300</v>
      </c>
      <c r="E375" s="1" t="str">
        <f>VLOOKUP(MasterDataSet_after_OutliersDEL[[#This Row],[CITY]],Region_Values,2,FALSE)</f>
        <v>South bay</v>
      </c>
      <c r="F375" s="1">
        <f>VLOOKUP(MasterDataSet_after_OutliersDEL[[#This Row],[Region]],Region_Dummy_Variables,2,FALSE)</f>
        <v>0</v>
      </c>
      <c r="G375" s="1">
        <f>VLOOKUP(MasterDataSet_after_OutliersDEL[[#This Row],[Region]],Region_Dummy_Variables,3,FALSE)</f>
        <v>0</v>
      </c>
      <c r="H375" s="1">
        <f>VLOOKUP(MasterDataSet_after_OutliersDEL[[#This Row],[Region]],Region_Dummy_Variables,4,FALSE)</f>
        <v>0</v>
      </c>
      <c r="I375" s="1">
        <f>VLOOKUP(MasterDataSet_after_OutliersDEL[[#This Row],[Region]],Region_Dummy_Variables,5,FALSE)</f>
        <v>1</v>
      </c>
      <c r="J375" s="1">
        <f>VLOOKUP(MasterDataSet_after_OutliersDEL[[#This Row],[Region]],Region_Dummy_Variables,6,FALSE)</f>
        <v>0</v>
      </c>
      <c r="K375" s="7" t="s">
        <v>19</v>
      </c>
      <c r="L375">
        <v>90067</v>
      </c>
      <c r="M375">
        <v>4595000</v>
      </c>
      <c r="N375">
        <v>3</v>
      </c>
      <c r="O375">
        <v>4</v>
      </c>
      <c r="P375">
        <v>2839</v>
      </c>
      <c r="Q375">
        <v>464441</v>
      </c>
      <c r="R375">
        <v>1979</v>
      </c>
      <c r="S375">
        <f>2021-MasterDataSet_after_OutliersDEL[[#This Row],[YEAR BUILT]]</f>
        <v>42</v>
      </c>
      <c r="T375">
        <v>11</v>
      </c>
      <c r="U375">
        <v>1618.5276505811905</v>
      </c>
      <c r="V375">
        <v>2599</v>
      </c>
      <c r="W375">
        <v>34.053304199999999</v>
      </c>
      <c r="X375">
        <v>-118.4081927</v>
      </c>
      <c r="Y375">
        <v>5.6820101087665007</v>
      </c>
    </row>
    <row r="376" spans="1:25" x14ac:dyDescent="0.3">
      <c r="A376" s="1" t="s">
        <v>16</v>
      </c>
      <c r="B376" s="1">
        <v>0</v>
      </c>
      <c r="C376" s="1" t="s">
        <v>409</v>
      </c>
      <c r="D376" s="1" t="s">
        <v>300</v>
      </c>
      <c r="E376" s="1" t="str">
        <f>VLOOKUP(MasterDataSet_after_OutliersDEL[[#This Row],[CITY]],Region_Values,2,FALSE)</f>
        <v>South bay</v>
      </c>
      <c r="F376" s="1">
        <f>VLOOKUP(MasterDataSet_after_OutliersDEL[[#This Row],[Region]],Region_Dummy_Variables,2,FALSE)</f>
        <v>0</v>
      </c>
      <c r="G376" s="1">
        <f>VLOOKUP(MasterDataSet_after_OutliersDEL[[#This Row],[Region]],Region_Dummy_Variables,3,FALSE)</f>
        <v>0</v>
      </c>
      <c r="H376" s="1">
        <f>VLOOKUP(MasterDataSet_after_OutliersDEL[[#This Row],[Region]],Region_Dummy_Variables,4,FALSE)</f>
        <v>0</v>
      </c>
      <c r="I376" s="1">
        <f>VLOOKUP(MasterDataSet_after_OutliersDEL[[#This Row],[Region]],Region_Dummy_Variables,5,FALSE)</f>
        <v>1</v>
      </c>
      <c r="J376" s="1">
        <f>VLOOKUP(MasterDataSet_after_OutliersDEL[[#This Row],[Region]],Region_Dummy_Variables,6,FALSE)</f>
        <v>0</v>
      </c>
      <c r="K376" s="7" t="s">
        <v>19</v>
      </c>
      <c r="L376">
        <v>90067</v>
      </c>
      <c r="M376">
        <v>3495000</v>
      </c>
      <c r="N376">
        <v>3</v>
      </c>
      <c r="O376">
        <v>3.5</v>
      </c>
      <c r="P376">
        <v>2592</v>
      </c>
      <c r="Q376">
        <v>464441</v>
      </c>
      <c r="R376">
        <v>1979</v>
      </c>
      <c r="S376">
        <f>2021-MasterDataSet_after_OutliersDEL[[#This Row],[YEAR BUILT]]</f>
        <v>42</v>
      </c>
      <c r="T376">
        <v>95</v>
      </c>
      <c r="U376">
        <v>1348.3796296296296</v>
      </c>
      <c r="V376">
        <v>2571</v>
      </c>
      <c r="W376">
        <v>34.053241999999997</v>
      </c>
      <c r="X376">
        <v>-118.40810999999999</v>
      </c>
      <c r="Y376">
        <v>5.6827329952598227</v>
      </c>
    </row>
    <row r="377" spans="1:25" x14ac:dyDescent="0.3">
      <c r="A377" s="1" t="s">
        <v>16</v>
      </c>
      <c r="B377" s="1">
        <v>0</v>
      </c>
      <c r="C377" s="1" t="s">
        <v>410</v>
      </c>
      <c r="D377" s="1" t="s">
        <v>300</v>
      </c>
      <c r="E377" s="1" t="str">
        <f>VLOOKUP(MasterDataSet_after_OutliersDEL[[#This Row],[CITY]],Region_Values,2,FALSE)</f>
        <v>South bay</v>
      </c>
      <c r="F377" s="1">
        <f>VLOOKUP(MasterDataSet_after_OutliersDEL[[#This Row],[Region]],Region_Dummy_Variables,2,FALSE)</f>
        <v>0</v>
      </c>
      <c r="G377" s="1">
        <f>VLOOKUP(MasterDataSet_after_OutliersDEL[[#This Row],[Region]],Region_Dummy_Variables,3,FALSE)</f>
        <v>0</v>
      </c>
      <c r="H377" s="1">
        <f>VLOOKUP(MasterDataSet_after_OutliersDEL[[#This Row],[Region]],Region_Dummy_Variables,4,FALSE)</f>
        <v>0</v>
      </c>
      <c r="I377" s="1">
        <f>VLOOKUP(MasterDataSet_after_OutliersDEL[[#This Row],[Region]],Region_Dummy_Variables,5,FALSE)</f>
        <v>1</v>
      </c>
      <c r="J377" s="1">
        <f>VLOOKUP(MasterDataSet_after_OutliersDEL[[#This Row],[Region]],Region_Dummy_Variables,6,FALSE)</f>
        <v>0</v>
      </c>
      <c r="K377" s="7" t="s">
        <v>19</v>
      </c>
      <c r="L377">
        <v>90067</v>
      </c>
      <c r="M377">
        <v>4500000</v>
      </c>
      <c r="N377">
        <v>2</v>
      </c>
      <c r="O377">
        <v>2.5</v>
      </c>
      <c r="P377">
        <v>2616</v>
      </c>
      <c r="Q377">
        <v>464293</v>
      </c>
      <c r="R377">
        <v>1979</v>
      </c>
      <c r="S377">
        <f>2021-MasterDataSet_after_OutliersDEL[[#This Row],[YEAR BUILT]]</f>
        <v>42</v>
      </c>
      <c r="T377">
        <v>221</v>
      </c>
      <c r="U377">
        <v>1720.1834862385322</v>
      </c>
      <c r="V377">
        <v>2535</v>
      </c>
      <c r="W377">
        <v>34.053241999999997</v>
      </c>
      <c r="X377">
        <v>-118.40810999999999</v>
      </c>
      <c r="Y377">
        <v>5.6827329952598227</v>
      </c>
    </row>
    <row r="378" spans="1:25" x14ac:dyDescent="0.3">
      <c r="A378" s="1" t="s">
        <v>16</v>
      </c>
      <c r="B378" s="1">
        <v>0</v>
      </c>
      <c r="C378" s="1" t="s">
        <v>411</v>
      </c>
      <c r="D378" s="1" t="s">
        <v>300</v>
      </c>
      <c r="E378" s="1" t="str">
        <f>VLOOKUP(MasterDataSet_after_OutliersDEL[[#This Row],[CITY]],Region_Values,2,FALSE)</f>
        <v>South bay</v>
      </c>
      <c r="F378" s="1">
        <f>VLOOKUP(MasterDataSet_after_OutliersDEL[[#This Row],[Region]],Region_Dummy_Variables,2,FALSE)</f>
        <v>0</v>
      </c>
      <c r="G378" s="1">
        <f>VLOOKUP(MasterDataSet_after_OutliersDEL[[#This Row],[Region]],Region_Dummy_Variables,3,FALSE)</f>
        <v>0</v>
      </c>
      <c r="H378" s="1">
        <f>VLOOKUP(MasterDataSet_after_OutliersDEL[[#This Row],[Region]],Region_Dummy_Variables,4,FALSE)</f>
        <v>0</v>
      </c>
      <c r="I378" s="1">
        <f>VLOOKUP(MasterDataSet_after_OutliersDEL[[#This Row],[Region]],Region_Dummy_Variables,5,FALSE)</f>
        <v>1</v>
      </c>
      <c r="J378" s="1">
        <f>VLOOKUP(MasterDataSet_after_OutliersDEL[[#This Row],[Region]],Region_Dummy_Variables,6,FALSE)</f>
        <v>0</v>
      </c>
      <c r="K378" s="7" t="s">
        <v>19</v>
      </c>
      <c r="L378">
        <v>90067</v>
      </c>
      <c r="M378">
        <v>2750000</v>
      </c>
      <c r="N378">
        <v>2</v>
      </c>
      <c r="O378">
        <v>2.5</v>
      </c>
      <c r="P378">
        <v>2269</v>
      </c>
      <c r="Q378">
        <v>464441</v>
      </c>
      <c r="R378">
        <v>1979</v>
      </c>
      <c r="S378">
        <f>2021-MasterDataSet_after_OutliersDEL[[#This Row],[YEAR BUILT]]</f>
        <v>42</v>
      </c>
      <c r="T378">
        <v>59</v>
      </c>
      <c r="U378">
        <v>1211.9876597620098</v>
      </c>
      <c r="V378">
        <v>2206</v>
      </c>
      <c r="W378">
        <v>34.053241999999997</v>
      </c>
      <c r="X378">
        <v>-118.40810999999999</v>
      </c>
      <c r="Y378">
        <v>5.6827329952598227</v>
      </c>
    </row>
    <row r="379" spans="1:25" x14ac:dyDescent="0.3">
      <c r="A379" s="1" t="s">
        <v>16</v>
      </c>
      <c r="B379" s="1">
        <v>0</v>
      </c>
      <c r="C379" s="1" t="s">
        <v>412</v>
      </c>
      <c r="D379" s="1" t="s">
        <v>300</v>
      </c>
      <c r="E379" s="1" t="str">
        <f>VLOOKUP(MasterDataSet_after_OutliersDEL[[#This Row],[CITY]],Region_Values,2,FALSE)</f>
        <v>South bay</v>
      </c>
      <c r="F379" s="1">
        <f>VLOOKUP(MasterDataSet_after_OutliersDEL[[#This Row],[Region]],Region_Dummy_Variables,2,FALSE)</f>
        <v>0</v>
      </c>
      <c r="G379" s="1">
        <f>VLOOKUP(MasterDataSet_after_OutliersDEL[[#This Row],[Region]],Region_Dummy_Variables,3,FALSE)</f>
        <v>0</v>
      </c>
      <c r="H379" s="1">
        <f>VLOOKUP(MasterDataSet_after_OutliersDEL[[#This Row],[Region]],Region_Dummy_Variables,4,FALSE)</f>
        <v>0</v>
      </c>
      <c r="I379" s="1">
        <f>VLOOKUP(MasterDataSet_after_OutliersDEL[[#This Row],[Region]],Region_Dummy_Variables,5,FALSE)</f>
        <v>1</v>
      </c>
      <c r="J379" s="1">
        <f>VLOOKUP(MasterDataSet_after_OutliersDEL[[#This Row],[Region]],Region_Dummy_Variables,6,FALSE)</f>
        <v>0</v>
      </c>
      <c r="K379" s="7" t="s">
        <v>19</v>
      </c>
      <c r="L379">
        <v>90067</v>
      </c>
      <c r="M379">
        <v>3850000</v>
      </c>
      <c r="N379">
        <v>2</v>
      </c>
      <c r="O379">
        <v>3.5</v>
      </c>
      <c r="P379">
        <v>2763</v>
      </c>
      <c r="Q379">
        <v>464441</v>
      </c>
      <c r="R379">
        <v>1979</v>
      </c>
      <c r="S379">
        <f>2021-MasterDataSet_after_OutliersDEL[[#This Row],[YEAR BUILT]]</f>
        <v>42</v>
      </c>
      <c r="T379">
        <v>74</v>
      </c>
      <c r="U379">
        <v>1393.4129569308723</v>
      </c>
      <c r="V379">
        <v>2686</v>
      </c>
      <c r="W379">
        <v>34.0538217</v>
      </c>
      <c r="X379">
        <v>-118.4086765</v>
      </c>
      <c r="Y379">
        <v>5.6849885610630224</v>
      </c>
    </row>
    <row r="380" spans="1:25" x14ac:dyDescent="0.3">
      <c r="A380" s="1" t="s">
        <v>16</v>
      </c>
      <c r="B380" s="1">
        <v>0</v>
      </c>
      <c r="C380" s="1" t="s">
        <v>413</v>
      </c>
      <c r="D380" s="1" t="s">
        <v>300</v>
      </c>
      <c r="E380" s="1" t="str">
        <f>VLOOKUP(MasterDataSet_after_OutliersDEL[[#This Row],[CITY]],Region_Values,2,FALSE)</f>
        <v>South bay</v>
      </c>
      <c r="F380" s="1">
        <f>VLOOKUP(MasterDataSet_after_OutliersDEL[[#This Row],[Region]],Region_Dummy_Variables,2,FALSE)</f>
        <v>0</v>
      </c>
      <c r="G380" s="1">
        <f>VLOOKUP(MasterDataSet_after_OutliersDEL[[#This Row],[Region]],Region_Dummy_Variables,3,FALSE)</f>
        <v>0</v>
      </c>
      <c r="H380" s="1">
        <f>VLOOKUP(MasterDataSet_after_OutliersDEL[[#This Row],[Region]],Region_Dummy_Variables,4,FALSE)</f>
        <v>0</v>
      </c>
      <c r="I380" s="1">
        <f>VLOOKUP(MasterDataSet_after_OutliersDEL[[#This Row],[Region]],Region_Dummy_Variables,5,FALSE)</f>
        <v>1</v>
      </c>
      <c r="J380" s="1">
        <f>VLOOKUP(MasterDataSet_after_OutliersDEL[[#This Row],[Region]],Region_Dummy_Variables,6,FALSE)</f>
        <v>0</v>
      </c>
      <c r="K380" s="7" t="s">
        <v>19</v>
      </c>
      <c r="L380">
        <v>90067</v>
      </c>
      <c r="M380">
        <v>899000</v>
      </c>
      <c r="N380">
        <v>2</v>
      </c>
      <c r="O380">
        <v>2</v>
      </c>
      <c r="P380">
        <v>1080</v>
      </c>
      <c r="Q380">
        <v>223035</v>
      </c>
      <c r="R380">
        <v>1966</v>
      </c>
      <c r="S380">
        <f>2021-MasterDataSet_after_OutliersDEL[[#This Row],[YEAR BUILT]]</f>
        <v>55</v>
      </c>
      <c r="T380">
        <v>33</v>
      </c>
      <c r="U380">
        <v>832.40740740740739</v>
      </c>
      <c r="V380">
        <v>1208</v>
      </c>
      <c r="W380">
        <v>34.058557399999998</v>
      </c>
      <c r="X380">
        <v>-118.41124430000001</v>
      </c>
      <c r="Y380">
        <v>5.803382019034153</v>
      </c>
    </row>
    <row r="381" spans="1:25" x14ac:dyDescent="0.3">
      <c r="A381" s="1" t="s">
        <v>16</v>
      </c>
      <c r="B381" s="1">
        <v>0</v>
      </c>
      <c r="C381" s="1" t="s">
        <v>414</v>
      </c>
      <c r="D381" s="1" t="s">
        <v>300</v>
      </c>
      <c r="E381" s="1" t="str">
        <f>VLOOKUP(MasterDataSet_after_OutliersDEL[[#This Row],[CITY]],Region_Values,2,FALSE)</f>
        <v>South bay</v>
      </c>
      <c r="F381" s="1">
        <f>VLOOKUP(MasterDataSet_after_OutliersDEL[[#This Row],[Region]],Region_Dummy_Variables,2,FALSE)</f>
        <v>0</v>
      </c>
      <c r="G381" s="1">
        <f>VLOOKUP(MasterDataSet_after_OutliersDEL[[#This Row],[Region]],Region_Dummy_Variables,3,FALSE)</f>
        <v>0</v>
      </c>
      <c r="H381" s="1">
        <f>VLOOKUP(MasterDataSet_after_OutliersDEL[[#This Row],[Region]],Region_Dummy_Variables,4,FALSE)</f>
        <v>0</v>
      </c>
      <c r="I381" s="1">
        <f>VLOOKUP(MasterDataSet_after_OutliersDEL[[#This Row],[Region]],Region_Dummy_Variables,5,FALSE)</f>
        <v>1</v>
      </c>
      <c r="J381" s="1">
        <f>VLOOKUP(MasterDataSet_after_OutliersDEL[[#This Row],[Region]],Region_Dummy_Variables,6,FALSE)</f>
        <v>0</v>
      </c>
      <c r="K381" s="7" t="s">
        <v>19</v>
      </c>
      <c r="L381">
        <v>90067</v>
      </c>
      <c r="M381">
        <v>729000</v>
      </c>
      <c r="N381">
        <v>1</v>
      </c>
      <c r="O381">
        <v>1</v>
      </c>
      <c r="P381">
        <v>1372</v>
      </c>
      <c r="Q381">
        <v>223035</v>
      </c>
      <c r="R381">
        <v>1966</v>
      </c>
      <c r="S381">
        <f>2021-MasterDataSet_after_OutliersDEL[[#This Row],[YEAR BUILT]]</f>
        <v>55</v>
      </c>
      <c r="T381">
        <v>18</v>
      </c>
      <c r="U381">
        <v>531.34110787172017</v>
      </c>
      <c r="V381">
        <v>1554</v>
      </c>
      <c r="W381">
        <v>34.058557399999998</v>
      </c>
      <c r="X381">
        <v>-118.41124430000001</v>
      </c>
      <c r="Y381">
        <v>5.803382019034153</v>
      </c>
    </row>
    <row r="382" spans="1:25" x14ac:dyDescent="0.3">
      <c r="A382" s="1" t="s">
        <v>16</v>
      </c>
      <c r="B382" s="1">
        <v>0</v>
      </c>
      <c r="C382" s="1" t="s">
        <v>415</v>
      </c>
      <c r="D382" s="1" t="s">
        <v>300</v>
      </c>
      <c r="E382" s="1" t="str">
        <f>VLOOKUP(MasterDataSet_after_OutliersDEL[[#This Row],[CITY]],Region_Values,2,FALSE)</f>
        <v>South bay</v>
      </c>
      <c r="F382" s="1">
        <f>VLOOKUP(MasterDataSet_after_OutliersDEL[[#This Row],[Region]],Region_Dummy_Variables,2,FALSE)</f>
        <v>0</v>
      </c>
      <c r="G382" s="1">
        <f>VLOOKUP(MasterDataSet_after_OutliersDEL[[#This Row],[Region]],Region_Dummy_Variables,3,FALSE)</f>
        <v>0</v>
      </c>
      <c r="H382" s="1">
        <f>VLOOKUP(MasterDataSet_after_OutliersDEL[[#This Row],[Region]],Region_Dummy_Variables,4,FALSE)</f>
        <v>0</v>
      </c>
      <c r="I382" s="1">
        <f>VLOOKUP(MasterDataSet_after_OutliersDEL[[#This Row],[Region]],Region_Dummy_Variables,5,FALSE)</f>
        <v>1</v>
      </c>
      <c r="J382" s="1">
        <f>VLOOKUP(MasterDataSet_after_OutliersDEL[[#This Row],[Region]],Region_Dummy_Variables,6,FALSE)</f>
        <v>0</v>
      </c>
      <c r="K382" s="7" t="s">
        <v>19</v>
      </c>
      <c r="L382">
        <v>90067</v>
      </c>
      <c r="M382">
        <v>965000</v>
      </c>
      <c r="N382">
        <v>2</v>
      </c>
      <c r="O382">
        <v>2</v>
      </c>
      <c r="P382">
        <v>1053</v>
      </c>
      <c r="Q382">
        <v>223035</v>
      </c>
      <c r="R382">
        <v>1966</v>
      </c>
      <c r="S382">
        <f>2021-MasterDataSet_after_OutliersDEL[[#This Row],[YEAR BUILT]]</f>
        <v>55</v>
      </c>
      <c r="T382">
        <v>66</v>
      </c>
      <c r="U382">
        <v>916.42924976258314</v>
      </c>
      <c r="V382">
        <v>1109</v>
      </c>
      <c r="W382">
        <v>34.057968799999998</v>
      </c>
      <c r="X382">
        <v>-118.4104236</v>
      </c>
      <c r="Y382">
        <v>5.8080203704929207</v>
      </c>
    </row>
    <row r="383" spans="1:25" x14ac:dyDescent="0.3">
      <c r="A383" s="1" t="s">
        <v>16</v>
      </c>
      <c r="B383" s="1">
        <v>0</v>
      </c>
      <c r="C383" s="1" t="s">
        <v>416</v>
      </c>
      <c r="D383" s="1" t="s">
        <v>300</v>
      </c>
      <c r="E383" s="1" t="str">
        <f>VLOOKUP(MasterDataSet_after_OutliersDEL[[#This Row],[CITY]],Region_Values,2,FALSE)</f>
        <v>South bay</v>
      </c>
      <c r="F383" s="1">
        <f>VLOOKUP(MasterDataSet_after_OutliersDEL[[#This Row],[Region]],Region_Dummy_Variables,2,FALSE)</f>
        <v>0</v>
      </c>
      <c r="G383" s="1">
        <f>VLOOKUP(MasterDataSet_after_OutliersDEL[[#This Row],[Region]],Region_Dummy_Variables,3,FALSE)</f>
        <v>0</v>
      </c>
      <c r="H383" s="1">
        <f>VLOOKUP(MasterDataSet_after_OutliersDEL[[#This Row],[Region]],Region_Dummy_Variables,4,FALSE)</f>
        <v>0</v>
      </c>
      <c r="I383" s="1">
        <f>VLOOKUP(MasterDataSet_after_OutliersDEL[[#This Row],[Region]],Region_Dummy_Variables,5,FALSE)</f>
        <v>1</v>
      </c>
      <c r="J383" s="1">
        <f>VLOOKUP(MasterDataSet_after_OutliersDEL[[#This Row],[Region]],Region_Dummy_Variables,6,FALSE)</f>
        <v>0</v>
      </c>
      <c r="K383" s="7" t="s">
        <v>19</v>
      </c>
      <c r="L383">
        <v>90067</v>
      </c>
      <c r="M383">
        <v>875000</v>
      </c>
      <c r="N383">
        <v>2</v>
      </c>
      <c r="O383">
        <v>2</v>
      </c>
      <c r="P383">
        <v>1080</v>
      </c>
      <c r="Q383">
        <v>223190</v>
      </c>
      <c r="R383">
        <v>1966</v>
      </c>
      <c r="S383">
        <f>2021-MasterDataSet_after_OutliersDEL[[#This Row],[YEAR BUILT]]</f>
        <v>55</v>
      </c>
      <c r="T383">
        <v>3</v>
      </c>
      <c r="U383">
        <v>810.18518518518522</v>
      </c>
      <c r="V383">
        <v>1010</v>
      </c>
      <c r="W383">
        <v>34.058557399999998</v>
      </c>
      <c r="X383">
        <v>-118.41124430000001</v>
      </c>
      <c r="Y383">
        <v>5.803382019034153</v>
      </c>
    </row>
    <row r="384" spans="1:25" x14ac:dyDescent="0.3">
      <c r="A384" s="1" t="s">
        <v>16</v>
      </c>
      <c r="B384" s="1">
        <v>0</v>
      </c>
      <c r="C384" s="1" t="s">
        <v>417</v>
      </c>
      <c r="D384" s="1" t="s">
        <v>300</v>
      </c>
      <c r="E384" s="1" t="str">
        <f>VLOOKUP(MasterDataSet_after_OutliersDEL[[#This Row],[CITY]],Region_Values,2,FALSE)</f>
        <v>South bay</v>
      </c>
      <c r="F384" s="1">
        <f>VLOOKUP(MasterDataSet_after_OutliersDEL[[#This Row],[Region]],Region_Dummy_Variables,2,FALSE)</f>
        <v>0</v>
      </c>
      <c r="G384" s="1">
        <f>VLOOKUP(MasterDataSet_after_OutliersDEL[[#This Row],[Region]],Region_Dummy_Variables,3,FALSE)</f>
        <v>0</v>
      </c>
      <c r="H384" s="1">
        <f>VLOOKUP(MasterDataSet_after_OutliersDEL[[#This Row],[Region]],Region_Dummy_Variables,4,FALSE)</f>
        <v>0</v>
      </c>
      <c r="I384" s="1">
        <f>VLOOKUP(MasterDataSet_after_OutliersDEL[[#This Row],[Region]],Region_Dummy_Variables,5,FALSE)</f>
        <v>1</v>
      </c>
      <c r="J384" s="1">
        <f>VLOOKUP(MasterDataSet_after_OutliersDEL[[#This Row],[Region]],Region_Dummy_Variables,6,FALSE)</f>
        <v>0</v>
      </c>
      <c r="K384" s="7" t="s">
        <v>19</v>
      </c>
      <c r="L384">
        <v>90067</v>
      </c>
      <c r="M384">
        <v>860000</v>
      </c>
      <c r="N384">
        <v>1</v>
      </c>
      <c r="O384">
        <v>1</v>
      </c>
      <c r="P384">
        <v>805</v>
      </c>
      <c r="Q384">
        <v>223035</v>
      </c>
      <c r="R384">
        <v>1966</v>
      </c>
      <c r="S384">
        <f>2021-MasterDataSet_after_OutliersDEL[[#This Row],[YEAR BUILT]]</f>
        <v>55</v>
      </c>
      <c r="T384">
        <v>47</v>
      </c>
      <c r="U384">
        <v>1068.3229813664595</v>
      </c>
      <c r="V384">
        <v>867</v>
      </c>
      <c r="W384">
        <v>34.058557399999998</v>
      </c>
      <c r="X384">
        <v>-118.41124430000001</v>
      </c>
      <c r="Y384">
        <v>5.803382019034153</v>
      </c>
    </row>
    <row r="385" spans="1:25" x14ac:dyDescent="0.3">
      <c r="A385" s="1" t="s">
        <v>16</v>
      </c>
      <c r="B385" s="1">
        <v>0</v>
      </c>
      <c r="C385" s="1" t="s">
        <v>418</v>
      </c>
      <c r="D385" s="1" t="s">
        <v>300</v>
      </c>
      <c r="E385" s="1" t="str">
        <f>VLOOKUP(MasterDataSet_after_OutliersDEL[[#This Row],[CITY]],Region_Values,2,FALSE)</f>
        <v>South bay</v>
      </c>
      <c r="F385" s="1">
        <f>VLOOKUP(MasterDataSet_after_OutliersDEL[[#This Row],[Region]],Region_Dummy_Variables,2,FALSE)</f>
        <v>0</v>
      </c>
      <c r="G385" s="1">
        <f>VLOOKUP(MasterDataSet_after_OutliersDEL[[#This Row],[Region]],Region_Dummy_Variables,3,FALSE)</f>
        <v>0</v>
      </c>
      <c r="H385" s="1">
        <f>VLOOKUP(MasterDataSet_after_OutliersDEL[[#This Row],[Region]],Region_Dummy_Variables,4,FALSE)</f>
        <v>0</v>
      </c>
      <c r="I385" s="1">
        <f>VLOOKUP(MasterDataSet_after_OutliersDEL[[#This Row],[Region]],Region_Dummy_Variables,5,FALSE)</f>
        <v>1</v>
      </c>
      <c r="J385" s="1">
        <f>VLOOKUP(MasterDataSet_after_OutliersDEL[[#This Row],[Region]],Region_Dummy_Variables,6,FALSE)</f>
        <v>0</v>
      </c>
      <c r="K385" s="7" t="s">
        <v>19</v>
      </c>
      <c r="L385">
        <v>90067</v>
      </c>
      <c r="M385">
        <v>729000</v>
      </c>
      <c r="N385">
        <v>2</v>
      </c>
      <c r="O385">
        <v>2</v>
      </c>
      <c r="P385">
        <v>1097</v>
      </c>
      <c r="Q385">
        <v>223035</v>
      </c>
      <c r="R385">
        <v>1966</v>
      </c>
      <c r="S385">
        <f>2021-MasterDataSet_after_OutliersDEL[[#This Row],[YEAR BUILT]]</f>
        <v>55</v>
      </c>
      <c r="T385">
        <v>166</v>
      </c>
      <c r="U385">
        <v>664.53965360072925</v>
      </c>
      <c r="V385">
        <v>1039</v>
      </c>
      <c r="W385">
        <v>34.058557399999998</v>
      </c>
      <c r="X385">
        <v>-118.41124430000001</v>
      </c>
      <c r="Y385">
        <v>5.803382019034153</v>
      </c>
    </row>
    <row r="386" spans="1:25" x14ac:dyDescent="0.3">
      <c r="A386" s="1" t="s">
        <v>16</v>
      </c>
      <c r="B386" s="1">
        <v>0</v>
      </c>
      <c r="C386" s="1" t="s">
        <v>419</v>
      </c>
      <c r="D386" s="1" t="s">
        <v>300</v>
      </c>
      <c r="E386" s="1" t="str">
        <f>VLOOKUP(MasterDataSet_after_OutliersDEL[[#This Row],[CITY]],Region_Values,2,FALSE)</f>
        <v>South bay</v>
      </c>
      <c r="F386" s="1">
        <f>VLOOKUP(MasterDataSet_after_OutliersDEL[[#This Row],[Region]],Region_Dummy_Variables,2,FALSE)</f>
        <v>0</v>
      </c>
      <c r="G386" s="1">
        <f>VLOOKUP(MasterDataSet_after_OutliersDEL[[#This Row],[Region]],Region_Dummy_Variables,3,FALSE)</f>
        <v>0</v>
      </c>
      <c r="H386" s="1">
        <f>VLOOKUP(MasterDataSet_after_OutliersDEL[[#This Row],[Region]],Region_Dummy_Variables,4,FALSE)</f>
        <v>0</v>
      </c>
      <c r="I386" s="1">
        <f>VLOOKUP(MasterDataSet_after_OutliersDEL[[#This Row],[Region]],Region_Dummy_Variables,5,FALSE)</f>
        <v>1</v>
      </c>
      <c r="J386" s="1">
        <f>VLOOKUP(MasterDataSet_after_OutliersDEL[[#This Row],[Region]],Region_Dummy_Variables,6,FALSE)</f>
        <v>0</v>
      </c>
      <c r="K386" s="7" t="s">
        <v>19</v>
      </c>
      <c r="L386">
        <v>90067</v>
      </c>
      <c r="M386">
        <v>750000</v>
      </c>
      <c r="N386">
        <v>1</v>
      </c>
      <c r="O386">
        <v>1</v>
      </c>
      <c r="P386">
        <v>853</v>
      </c>
      <c r="Q386">
        <v>223190</v>
      </c>
      <c r="R386">
        <v>1966</v>
      </c>
      <c r="S386">
        <f>2021-MasterDataSet_after_OutliersDEL[[#This Row],[YEAR BUILT]]</f>
        <v>55</v>
      </c>
      <c r="T386">
        <v>115</v>
      </c>
      <c r="U386">
        <v>879.24970691676435</v>
      </c>
      <c r="V386">
        <v>905</v>
      </c>
      <c r="W386">
        <v>34.058557399999998</v>
      </c>
      <c r="X386">
        <v>-118.41124430000001</v>
      </c>
      <c r="Y386">
        <v>5.803382019034153</v>
      </c>
    </row>
    <row r="387" spans="1:25" x14ac:dyDescent="0.3">
      <c r="A387" s="1" t="s">
        <v>16</v>
      </c>
      <c r="B387" s="1">
        <v>0</v>
      </c>
      <c r="C387" s="1" t="s">
        <v>420</v>
      </c>
      <c r="D387" s="1" t="s">
        <v>300</v>
      </c>
      <c r="E387" s="1" t="str">
        <f>VLOOKUP(MasterDataSet_after_OutliersDEL[[#This Row],[CITY]],Region_Values,2,FALSE)</f>
        <v>South bay</v>
      </c>
      <c r="F387" s="1">
        <f>VLOOKUP(MasterDataSet_after_OutliersDEL[[#This Row],[Region]],Region_Dummy_Variables,2,FALSE)</f>
        <v>0</v>
      </c>
      <c r="G387" s="1">
        <f>VLOOKUP(MasterDataSet_after_OutliersDEL[[#This Row],[Region]],Region_Dummy_Variables,3,FALSE)</f>
        <v>0</v>
      </c>
      <c r="H387" s="1">
        <f>VLOOKUP(MasterDataSet_after_OutliersDEL[[#This Row],[Region]],Region_Dummy_Variables,4,FALSE)</f>
        <v>0</v>
      </c>
      <c r="I387" s="1">
        <f>VLOOKUP(MasterDataSet_after_OutliersDEL[[#This Row],[Region]],Region_Dummy_Variables,5,FALSE)</f>
        <v>1</v>
      </c>
      <c r="J387" s="1">
        <f>VLOOKUP(MasterDataSet_after_OutliersDEL[[#This Row],[Region]],Region_Dummy_Variables,6,FALSE)</f>
        <v>0</v>
      </c>
      <c r="K387" s="7" t="s">
        <v>19</v>
      </c>
      <c r="L387">
        <v>90067</v>
      </c>
      <c r="M387">
        <v>1399000</v>
      </c>
      <c r="N387">
        <v>2</v>
      </c>
      <c r="O387">
        <v>2.5</v>
      </c>
      <c r="P387">
        <v>2372</v>
      </c>
      <c r="Q387">
        <v>787367</v>
      </c>
      <c r="R387">
        <v>1980</v>
      </c>
      <c r="S387">
        <f>2021-MasterDataSet_after_OutliersDEL[[#This Row],[YEAR BUILT]]</f>
        <v>41</v>
      </c>
      <c r="T387">
        <v>146</v>
      </c>
      <c r="U387">
        <v>589.79763912310284</v>
      </c>
      <c r="V387">
        <v>2200</v>
      </c>
      <c r="W387">
        <v>34.054627099999998</v>
      </c>
      <c r="X387">
        <v>-118.4094911</v>
      </c>
      <c r="Y387">
        <v>5.6877340551513793</v>
      </c>
    </row>
    <row r="388" spans="1:25" x14ac:dyDescent="0.3">
      <c r="A388" s="1" t="s">
        <v>16</v>
      </c>
      <c r="B388" s="1">
        <v>0</v>
      </c>
      <c r="C388" s="1" t="s">
        <v>421</v>
      </c>
      <c r="D388" s="1" t="s">
        <v>300</v>
      </c>
      <c r="E388" s="1" t="str">
        <f>VLOOKUP(MasterDataSet_after_OutliersDEL[[#This Row],[CITY]],Region_Values,2,FALSE)</f>
        <v>South bay</v>
      </c>
      <c r="F388" s="1">
        <f>VLOOKUP(MasterDataSet_after_OutliersDEL[[#This Row],[Region]],Region_Dummy_Variables,2,FALSE)</f>
        <v>0</v>
      </c>
      <c r="G388" s="1">
        <f>VLOOKUP(MasterDataSet_after_OutliersDEL[[#This Row],[Region]],Region_Dummy_Variables,3,FALSE)</f>
        <v>0</v>
      </c>
      <c r="H388" s="1">
        <f>VLOOKUP(MasterDataSet_after_OutliersDEL[[#This Row],[Region]],Region_Dummy_Variables,4,FALSE)</f>
        <v>0</v>
      </c>
      <c r="I388" s="1">
        <f>VLOOKUP(MasterDataSet_after_OutliersDEL[[#This Row],[Region]],Region_Dummy_Variables,5,FALSE)</f>
        <v>1</v>
      </c>
      <c r="J388" s="1">
        <f>VLOOKUP(MasterDataSet_after_OutliersDEL[[#This Row],[Region]],Region_Dummy_Variables,6,FALSE)</f>
        <v>0</v>
      </c>
      <c r="K388" s="7" t="s">
        <v>19</v>
      </c>
      <c r="L388">
        <v>90067</v>
      </c>
      <c r="M388">
        <v>1399000</v>
      </c>
      <c r="N388">
        <v>2</v>
      </c>
      <c r="O388">
        <v>3</v>
      </c>
      <c r="P388">
        <v>2377</v>
      </c>
      <c r="Q388">
        <v>787367</v>
      </c>
      <c r="R388">
        <v>1980</v>
      </c>
      <c r="S388">
        <f>2021-MasterDataSet_after_OutliersDEL[[#This Row],[YEAR BUILT]]</f>
        <v>41</v>
      </c>
      <c r="T388">
        <v>11</v>
      </c>
      <c r="U388">
        <v>588.55700462768198</v>
      </c>
      <c r="V388">
        <v>2290</v>
      </c>
      <c r="W388">
        <v>34.054622299999998</v>
      </c>
      <c r="X388">
        <v>-118.4094891</v>
      </c>
      <c r="Y388">
        <v>5.6875944364529794</v>
      </c>
    </row>
    <row r="389" spans="1:25" x14ac:dyDescent="0.3">
      <c r="A389" s="1" t="s">
        <v>16</v>
      </c>
      <c r="B389" s="1">
        <v>0</v>
      </c>
      <c r="C389" s="1" t="s">
        <v>422</v>
      </c>
      <c r="D389" s="1" t="s">
        <v>300</v>
      </c>
      <c r="E389" s="1" t="str">
        <f>VLOOKUP(MasterDataSet_after_OutliersDEL[[#This Row],[CITY]],Region_Values,2,FALSE)</f>
        <v>South bay</v>
      </c>
      <c r="F389" s="1">
        <f>VLOOKUP(MasterDataSet_after_OutliersDEL[[#This Row],[Region]],Region_Dummy_Variables,2,FALSE)</f>
        <v>0</v>
      </c>
      <c r="G389" s="1">
        <f>VLOOKUP(MasterDataSet_after_OutliersDEL[[#This Row],[Region]],Region_Dummy_Variables,3,FALSE)</f>
        <v>0</v>
      </c>
      <c r="H389" s="1">
        <f>VLOOKUP(MasterDataSet_after_OutliersDEL[[#This Row],[Region]],Region_Dummy_Variables,4,FALSE)</f>
        <v>0</v>
      </c>
      <c r="I389" s="1">
        <f>VLOOKUP(MasterDataSet_after_OutliersDEL[[#This Row],[Region]],Region_Dummy_Variables,5,FALSE)</f>
        <v>1</v>
      </c>
      <c r="J389" s="1">
        <f>VLOOKUP(MasterDataSet_after_OutliersDEL[[#This Row],[Region]],Region_Dummy_Variables,6,FALSE)</f>
        <v>0</v>
      </c>
      <c r="K389" s="7" t="s">
        <v>19</v>
      </c>
      <c r="L389">
        <v>90067</v>
      </c>
      <c r="M389">
        <v>1149000</v>
      </c>
      <c r="N389">
        <v>2</v>
      </c>
      <c r="O389">
        <v>2</v>
      </c>
      <c r="P389">
        <v>1097</v>
      </c>
      <c r="Q389">
        <v>223035</v>
      </c>
      <c r="R389">
        <v>1966</v>
      </c>
      <c r="S389">
        <f>2021-MasterDataSet_after_OutliersDEL[[#This Row],[YEAR BUILT]]</f>
        <v>55</v>
      </c>
      <c r="T389">
        <v>25</v>
      </c>
      <c r="U389">
        <v>1047.4020054694622</v>
      </c>
      <c r="V389">
        <v>1245</v>
      </c>
      <c r="W389">
        <v>34.057803999999997</v>
      </c>
      <c r="X389">
        <v>-118.41042280000001</v>
      </c>
      <c r="Y389">
        <v>5.8000728908555113</v>
      </c>
    </row>
    <row r="390" spans="1:25" x14ac:dyDescent="0.3">
      <c r="A390" s="1" t="s">
        <v>16</v>
      </c>
      <c r="B390" s="1">
        <v>0</v>
      </c>
      <c r="C390" s="1" t="s">
        <v>423</v>
      </c>
      <c r="D390" s="1" t="s">
        <v>300</v>
      </c>
      <c r="E390" s="1" t="str">
        <f>VLOOKUP(MasterDataSet_after_OutliersDEL[[#This Row],[CITY]],Region_Values,2,FALSE)</f>
        <v>South bay</v>
      </c>
      <c r="F390" s="1">
        <f>VLOOKUP(MasterDataSet_after_OutliersDEL[[#This Row],[Region]],Region_Dummy_Variables,2,FALSE)</f>
        <v>0</v>
      </c>
      <c r="G390" s="1">
        <f>VLOOKUP(MasterDataSet_after_OutliersDEL[[#This Row],[Region]],Region_Dummy_Variables,3,FALSE)</f>
        <v>0</v>
      </c>
      <c r="H390" s="1">
        <f>VLOOKUP(MasterDataSet_after_OutliersDEL[[#This Row],[Region]],Region_Dummy_Variables,4,FALSE)</f>
        <v>0</v>
      </c>
      <c r="I390" s="1">
        <f>VLOOKUP(MasterDataSet_after_OutliersDEL[[#This Row],[Region]],Region_Dummy_Variables,5,FALSE)</f>
        <v>1</v>
      </c>
      <c r="J390" s="1">
        <f>VLOOKUP(MasterDataSet_after_OutliersDEL[[#This Row],[Region]],Region_Dummy_Variables,6,FALSE)</f>
        <v>0</v>
      </c>
      <c r="K390" s="7" t="s">
        <v>19</v>
      </c>
      <c r="L390">
        <v>90067</v>
      </c>
      <c r="M390">
        <v>899000</v>
      </c>
      <c r="N390">
        <v>2</v>
      </c>
      <c r="O390">
        <v>2</v>
      </c>
      <c r="P390">
        <v>1070</v>
      </c>
      <c r="Q390">
        <v>223035</v>
      </c>
      <c r="R390">
        <v>1966</v>
      </c>
      <c r="S390">
        <f>2021-MasterDataSet_after_OutliersDEL[[#This Row],[YEAR BUILT]]</f>
        <v>55</v>
      </c>
      <c r="T390">
        <v>48</v>
      </c>
      <c r="U390">
        <v>840.18691588785043</v>
      </c>
      <c r="V390">
        <v>1155</v>
      </c>
      <c r="W390">
        <v>34.057803999999997</v>
      </c>
      <c r="X390">
        <v>-118.41042280000001</v>
      </c>
      <c r="Y390">
        <v>5.8000728908555113</v>
      </c>
    </row>
    <row r="391" spans="1:25" x14ac:dyDescent="0.3">
      <c r="A391" s="1" t="s">
        <v>16</v>
      </c>
      <c r="B391" s="1">
        <v>0</v>
      </c>
      <c r="C391" s="1" t="s">
        <v>424</v>
      </c>
      <c r="D391" s="1" t="s">
        <v>300</v>
      </c>
      <c r="E391" s="1" t="str">
        <f>VLOOKUP(MasterDataSet_after_OutliersDEL[[#This Row],[CITY]],Region_Values,2,FALSE)</f>
        <v>South bay</v>
      </c>
      <c r="F391" s="1">
        <f>VLOOKUP(MasterDataSet_after_OutliersDEL[[#This Row],[Region]],Region_Dummy_Variables,2,FALSE)</f>
        <v>0</v>
      </c>
      <c r="G391" s="1">
        <f>VLOOKUP(MasterDataSet_after_OutliersDEL[[#This Row],[Region]],Region_Dummy_Variables,3,FALSE)</f>
        <v>0</v>
      </c>
      <c r="H391" s="1">
        <f>VLOOKUP(MasterDataSet_after_OutliersDEL[[#This Row],[Region]],Region_Dummy_Variables,4,FALSE)</f>
        <v>0</v>
      </c>
      <c r="I391" s="1">
        <f>VLOOKUP(MasterDataSet_after_OutliersDEL[[#This Row],[Region]],Region_Dummy_Variables,5,FALSE)</f>
        <v>1</v>
      </c>
      <c r="J391" s="1">
        <f>VLOOKUP(MasterDataSet_after_OutliersDEL[[#This Row],[Region]],Region_Dummy_Variables,6,FALSE)</f>
        <v>0</v>
      </c>
      <c r="K391" s="7" t="s">
        <v>19</v>
      </c>
      <c r="L391">
        <v>90067</v>
      </c>
      <c r="M391">
        <v>999000</v>
      </c>
      <c r="N391">
        <v>2</v>
      </c>
      <c r="O391">
        <v>2</v>
      </c>
      <c r="P391">
        <v>1053</v>
      </c>
      <c r="Q391">
        <v>223035</v>
      </c>
      <c r="R391">
        <v>1966</v>
      </c>
      <c r="S391">
        <f>2021-MasterDataSet_after_OutliersDEL[[#This Row],[YEAR BUILT]]</f>
        <v>55</v>
      </c>
      <c r="T391">
        <v>82</v>
      </c>
      <c r="U391">
        <v>948.71794871794873</v>
      </c>
      <c r="V391">
        <v>987</v>
      </c>
      <c r="W391">
        <v>34.057803999999997</v>
      </c>
      <c r="X391">
        <v>-118.41042280000001</v>
      </c>
      <c r="Y391">
        <v>5.8000728908555113</v>
      </c>
    </row>
    <row r="392" spans="1:25" x14ac:dyDescent="0.3">
      <c r="A392" s="1" t="s">
        <v>16</v>
      </c>
      <c r="B392" s="1">
        <v>0</v>
      </c>
      <c r="C392" s="1" t="s">
        <v>425</v>
      </c>
      <c r="D392" s="1" t="s">
        <v>300</v>
      </c>
      <c r="E392" s="1" t="str">
        <f>VLOOKUP(MasterDataSet_after_OutliersDEL[[#This Row],[CITY]],Region_Values,2,FALSE)</f>
        <v>South bay</v>
      </c>
      <c r="F392" s="1">
        <f>VLOOKUP(MasterDataSet_after_OutliersDEL[[#This Row],[Region]],Region_Dummy_Variables,2,FALSE)</f>
        <v>0</v>
      </c>
      <c r="G392" s="1">
        <f>VLOOKUP(MasterDataSet_after_OutliersDEL[[#This Row],[Region]],Region_Dummy_Variables,3,FALSE)</f>
        <v>0</v>
      </c>
      <c r="H392" s="1">
        <f>VLOOKUP(MasterDataSet_after_OutliersDEL[[#This Row],[Region]],Region_Dummy_Variables,4,FALSE)</f>
        <v>0</v>
      </c>
      <c r="I392" s="1">
        <f>VLOOKUP(MasterDataSet_after_OutliersDEL[[#This Row],[Region]],Region_Dummy_Variables,5,FALSE)</f>
        <v>1</v>
      </c>
      <c r="J392" s="1">
        <f>VLOOKUP(MasterDataSet_after_OutliersDEL[[#This Row],[Region]],Region_Dummy_Variables,6,FALSE)</f>
        <v>0</v>
      </c>
      <c r="K392" s="7" t="s">
        <v>19</v>
      </c>
      <c r="L392">
        <v>90067</v>
      </c>
      <c r="M392">
        <v>799000</v>
      </c>
      <c r="N392">
        <v>2</v>
      </c>
      <c r="O392">
        <v>2</v>
      </c>
      <c r="P392">
        <v>1066</v>
      </c>
      <c r="Q392">
        <v>223035</v>
      </c>
      <c r="R392">
        <v>1966</v>
      </c>
      <c r="S392">
        <f>2021-MasterDataSet_after_OutliersDEL[[#This Row],[YEAR BUILT]]</f>
        <v>55</v>
      </c>
      <c r="T392">
        <v>43</v>
      </c>
      <c r="U392">
        <v>749.53095684802997</v>
      </c>
      <c r="V392">
        <v>1163</v>
      </c>
      <c r="W392">
        <v>34.057803999999997</v>
      </c>
      <c r="X392">
        <v>-118.41042280000001</v>
      </c>
      <c r="Y392">
        <v>5.8000728908555113</v>
      </c>
    </row>
    <row r="393" spans="1:25" x14ac:dyDescent="0.3">
      <c r="A393" s="1" t="s">
        <v>16</v>
      </c>
      <c r="B393" s="1">
        <v>0</v>
      </c>
      <c r="C393" s="1" t="s">
        <v>426</v>
      </c>
      <c r="D393" s="1" t="s">
        <v>300</v>
      </c>
      <c r="E393" s="1" t="str">
        <f>VLOOKUP(MasterDataSet_after_OutliersDEL[[#This Row],[CITY]],Region_Values,2,FALSE)</f>
        <v>South bay</v>
      </c>
      <c r="F393" s="1">
        <f>VLOOKUP(MasterDataSet_after_OutliersDEL[[#This Row],[Region]],Region_Dummy_Variables,2,FALSE)</f>
        <v>0</v>
      </c>
      <c r="G393" s="1">
        <f>VLOOKUP(MasterDataSet_after_OutliersDEL[[#This Row],[Region]],Region_Dummy_Variables,3,FALSE)</f>
        <v>0</v>
      </c>
      <c r="H393" s="1">
        <f>VLOOKUP(MasterDataSet_after_OutliersDEL[[#This Row],[Region]],Region_Dummy_Variables,4,FALSE)</f>
        <v>0</v>
      </c>
      <c r="I393" s="1">
        <f>VLOOKUP(MasterDataSet_after_OutliersDEL[[#This Row],[Region]],Region_Dummy_Variables,5,FALSE)</f>
        <v>1</v>
      </c>
      <c r="J393" s="1">
        <f>VLOOKUP(MasterDataSet_after_OutliersDEL[[#This Row],[Region]],Region_Dummy_Variables,6,FALSE)</f>
        <v>0</v>
      </c>
      <c r="K393" s="7" t="s">
        <v>19</v>
      </c>
      <c r="L393">
        <v>90067</v>
      </c>
      <c r="M393">
        <v>659000</v>
      </c>
      <c r="N393">
        <v>1</v>
      </c>
      <c r="O393">
        <v>1</v>
      </c>
      <c r="P393">
        <v>853</v>
      </c>
      <c r="Q393">
        <v>223035</v>
      </c>
      <c r="R393">
        <v>1966</v>
      </c>
      <c r="S393">
        <f>2021-MasterDataSet_after_OutliersDEL[[#This Row],[YEAR BUILT]]</f>
        <v>55</v>
      </c>
      <c r="T393">
        <v>3</v>
      </c>
      <c r="U393">
        <v>772.56740914419697</v>
      </c>
      <c r="V393">
        <v>904</v>
      </c>
      <c r="W393">
        <v>34.057803999999997</v>
      </c>
      <c r="X393">
        <v>-118.41042280000001</v>
      </c>
      <c r="Y393">
        <v>5.8000728908555113</v>
      </c>
    </row>
    <row r="394" spans="1:25" x14ac:dyDescent="0.3">
      <c r="A394" s="1" t="s">
        <v>16</v>
      </c>
      <c r="B394" s="1">
        <v>0</v>
      </c>
      <c r="C394" s="1" t="s">
        <v>427</v>
      </c>
      <c r="D394" s="1" t="s">
        <v>300</v>
      </c>
      <c r="E394" s="1" t="str">
        <f>VLOOKUP(MasterDataSet_after_OutliersDEL[[#This Row],[CITY]],Region_Values,2,FALSE)</f>
        <v>South bay</v>
      </c>
      <c r="F394" s="1">
        <f>VLOOKUP(MasterDataSet_after_OutliersDEL[[#This Row],[Region]],Region_Dummy_Variables,2,FALSE)</f>
        <v>0</v>
      </c>
      <c r="G394" s="1">
        <f>VLOOKUP(MasterDataSet_after_OutliersDEL[[#This Row],[Region]],Region_Dummy_Variables,3,FALSE)</f>
        <v>0</v>
      </c>
      <c r="H394" s="1">
        <f>VLOOKUP(MasterDataSet_after_OutliersDEL[[#This Row],[Region]],Region_Dummy_Variables,4,FALSE)</f>
        <v>0</v>
      </c>
      <c r="I394" s="1">
        <f>VLOOKUP(MasterDataSet_after_OutliersDEL[[#This Row],[Region]],Region_Dummy_Variables,5,FALSE)</f>
        <v>1</v>
      </c>
      <c r="J394" s="1">
        <f>VLOOKUP(MasterDataSet_after_OutliersDEL[[#This Row],[Region]],Region_Dummy_Variables,6,FALSE)</f>
        <v>0</v>
      </c>
      <c r="K394" s="7" t="s">
        <v>19</v>
      </c>
      <c r="L394">
        <v>90067</v>
      </c>
      <c r="M394">
        <v>850000</v>
      </c>
      <c r="N394">
        <v>2</v>
      </c>
      <c r="O394">
        <v>2</v>
      </c>
      <c r="P394">
        <v>1053</v>
      </c>
      <c r="Q394">
        <v>223035</v>
      </c>
      <c r="R394">
        <v>1966</v>
      </c>
      <c r="S394">
        <f>2021-MasterDataSet_after_OutliersDEL[[#This Row],[YEAR BUILT]]</f>
        <v>55</v>
      </c>
      <c r="T394">
        <v>33</v>
      </c>
      <c r="U394">
        <v>807.21747388414053</v>
      </c>
      <c r="V394">
        <v>1184</v>
      </c>
      <c r="W394">
        <v>34.057803999999997</v>
      </c>
      <c r="X394">
        <v>-118.41042280000001</v>
      </c>
      <c r="Y394">
        <v>5.8000728908555113</v>
      </c>
    </row>
    <row r="395" spans="1:25" x14ac:dyDescent="0.3">
      <c r="A395" s="1" t="s">
        <v>16</v>
      </c>
      <c r="B395" s="1">
        <v>0</v>
      </c>
      <c r="C395" s="1" t="s">
        <v>428</v>
      </c>
      <c r="D395" s="1" t="s">
        <v>300</v>
      </c>
      <c r="E395" s="1" t="str">
        <f>VLOOKUP(MasterDataSet_after_OutliersDEL[[#This Row],[CITY]],Region_Values,2,FALSE)</f>
        <v>South bay</v>
      </c>
      <c r="F395" s="1">
        <f>VLOOKUP(MasterDataSet_after_OutliersDEL[[#This Row],[Region]],Region_Dummy_Variables,2,FALSE)</f>
        <v>0</v>
      </c>
      <c r="G395" s="1">
        <f>VLOOKUP(MasterDataSet_after_OutliersDEL[[#This Row],[Region]],Region_Dummy_Variables,3,FALSE)</f>
        <v>0</v>
      </c>
      <c r="H395" s="1">
        <f>VLOOKUP(MasterDataSet_after_OutliersDEL[[#This Row],[Region]],Region_Dummy_Variables,4,FALSE)</f>
        <v>0</v>
      </c>
      <c r="I395" s="1">
        <f>VLOOKUP(MasterDataSet_after_OutliersDEL[[#This Row],[Region]],Region_Dummy_Variables,5,FALSE)</f>
        <v>1</v>
      </c>
      <c r="J395" s="1">
        <f>VLOOKUP(MasterDataSet_after_OutliersDEL[[#This Row],[Region]],Region_Dummy_Variables,6,FALSE)</f>
        <v>0</v>
      </c>
      <c r="K395" s="7" t="s">
        <v>19</v>
      </c>
      <c r="L395">
        <v>90067</v>
      </c>
      <c r="M395">
        <v>999000</v>
      </c>
      <c r="N395">
        <v>2</v>
      </c>
      <c r="O395">
        <v>2</v>
      </c>
      <c r="P395">
        <v>1053</v>
      </c>
      <c r="Q395">
        <v>223035</v>
      </c>
      <c r="R395">
        <v>1966</v>
      </c>
      <c r="S395">
        <f>2021-MasterDataSet_after_OutliersDEL[[#This Row],[YEAR BUILT]]</f>
        <v>55</v>
      </c>
      <c r="T395">
        <v>7</v>
      </c>
      <c r="U395">
        <v>948.71794871794873</v>
      </c>
      <c r="V395">
        <v>1184</v>
      </c>
      <c r="W395">
        <v>34.057803999999997</v>
      </c>
      <c r="X395">
        <v>-118.41042280000001</v>
      </c>
      <c r="Y395">
        <v>5.8000728908555113</v>
      </c>
    </row>
    <row r="396" spans="1:25" x14ac:dyDescent="0.3">
      <c r="A396" s="1" t="s">
        <v>16</v>
      </c>
      <c r="B396" s="1">
        <v>0</v>
      </c>
      <c r="C396" s="1" t="s">
        <v>429</v>
      </c>
      <c r="D396" s="1" t="s">
        <v>300</v>
      </c>
      <c r="E396" s="1" t="str">
        <f>VLOOKUP(MasterDataSet_after_OutliersDEL[[#This Row],[CITY]],Region_Values,2,FALSE)</f>
        <v>South bay</v>
      </c>
      <c r="F396" s="1">
        <f>VLOOKUP(MasterDataSet_after_OutliersDEL[[#This Row],[Region]],Region_Dummy_Variables,2,FALSE)</f>
        <v>0</v>
      </c>
      <c r="G396" s="1">
        <f>VLOOKUP(MasterDataSet_after_OutliersDEL[[#This Row],[Region]],Region_Dummy_Variables,3,FALSE)</f>
        <v>0</v>
      </c>
      <c r="H396" s="1">
        <f>VLOOKUP(MasterDataSet_after_OutliersDEL[[#This Row],[Region]],Region_Dummy_Variables,4,FALSE)</f>
        <v>0</v>
      </c>
      <c r="I396" s="1">
        <f>VLOOKUP(MasterDataSet_after_OutliersDEL[[#This Row],[Region]],Region_Dummy_Variables,5,FALSE)</f>
        <v>1</v>
      </c>
      <c r="J396" s="1">
        <f>VLOOKUP(MasterDataSet_after_OutliersDEL[[#This Row],[Region]],Region_Dummy_Variables,6,FALSE)</f>
        <v>0</v>
      </c>
      <c r="K396" s="7" t="s">
        <v>19</v>
      </c>
      <c r="L396">
        <v>90067</v>
      </c>
      <c r="M396">
        <v>850000</v>
      </c>
      <c r="N396">
        <v>2</v>
      </c>
      <c r="O396">
        <v>2</v>
      </c>
      <c r="P396">
        <v>1066</v>
      </c>
      <c r="Q396">
        <v>223035</v>
      </c>
      <c r="R396">
        <v>1966</v>
      </c>
      <c r="S396">
        <f>2021-MasterDataSet_after_OutliersDEL[[#This Row],[YEAR BUILT]]</f>
        <v>55</v>
      </c>
      <c r="T396">
        <v>13</v>
      </c>
      <c r="U396">
        <v>797.37335834896805</v>
      </c>
      <c r="V396">
        <v>1163</v>
      </c>
      <c r="W396">
        <v>34.057803999999997</v>
      </c>
      <c r="X396">
        <v>-118.41042280000001</v>
      </c>
      <c r="Y396">
        <v>5.8000728908555113</v>
      </c>
    </row>
    <row r="397" spans="1:25" x14ac:dyDescent="0.3">
      <c r="A397" s="1" t="s">
        <v>16</v>
      </c>
      <c r="B397" s="1">
        <v>0</v>
      </c>
      <c r="C397" s="1" t="s">
        <v>430</v>
      </c>
      <c r="D397" s="1" t="s">
        <v>300</v>
      </c>
      <c r="E397" s="1" t="str">
        <f>VLOOKUP(MasterDataSet_after_OutliersDEL[[#This Row],[CITY]],Region_Values,2,FALSE)</f>
        <v>South bay</v>
      </c>
      <c r="F397" s="1">
        <f>VLOOKUP(MasterDataSet_after_OutliersDEL[[#This Row],[Region]],Region_Dummy_Variables,2,FALSE)</f>
        <v>0</v>
      </c>
      <c r="G397" s="1">
        <f>VLOOKUP(MasterDataSet_after_OutliersDEL[[#This Row],[Region]],Region_Dummy_Variables,3,FALSE)</f>
        <v>0</v>
      </c>
      <c r="H397" s="1">
        <f>VLOOKUP(MasterDataSet_after_OutliersDEL[[#This Row],[Region]],Region_Dummy_Variables,4,FALSE)</f>
        <v>0</v>
      </c>
      <c r="I397" s="1">
        <f>VLOOKUP(MasterDataSet_after_OutliersDEL[[#This Row],[Region]],Region_Dummy_Variables,5,FALSE)</f>
        <v>1</v>
      </c>
      <c r="J397" s="1">
        <f>VLOOKUP(MasterDataSet_after_OutliersDEL[[#This Row],[Region]],Region_Dummy_Variables,6,FALSE)</f>
        <v>0</v>
      </c>
      <c r="K397" s="7" t="s">
        <v>19</v>
      </c>
      <c r="L397">
        <v>90067</v>
      </c>
      <c r="M397">
        <v>2699000</v>
      </c>
      <c r="N397">
        <v>3</v>
      </c>
      <c r="O397">
        <v>5</v>
      </c>
      <c r="P397">
        <v>3234</v>
      </c>
      <c r="Q397">
        <v>787367</v>
      </c>
      <c r="R397">
        <v>1980</v>
      </c>
      <c r="S397">
        <f>2021-MasterDataSet_after_OutliersDEL[[#This Row],[YEAR BUILT]]</f>
        <v>41</v>
      </c>
      <c r="T397">
        <v>7</v>
      </c>
      <c r="U397">
        <v>834.57019171304887</v>
      </c>
      <c r="V397">
        <v>2917</v>
      </c>
      <c r="W397">
        <v>34.054936300000001</v>
      </c>
      <c r="X397">
        <v>-118.4099586</v>
      </c>
      <c r="Y397">
        <v>5.6825338453004743</v>
      </c>
    </row>
    <row r="398" spans="1:25" x14ac:dyDescent="0.3">
      <c r="A398" s="1" t="s">
        <v>16</v>
      </c>
      <c r="B398" s="1">
        <v>0</v>
      </c>
      <c r="C398" s="1" t="s">
        <v>431</v>
      </c>
      <c r="D398" s="1" t="s">
        <v>300</v>
      </c>
      <c r="E398" s="1" t="str">
        <f>VLOOKUP(MasterDataSet_after_OutliersDEL[[#This Row],[CITY]],Region_Values,2,FALSE)</f>
        <v>South bay</v>
      </c>
      <c r="F398" s="1">
        <f>VLOOKUP(MasterDataSet_after_OutliersDEL[[#This Row],[Region]],Region_Dummy_Variables,2,FALSE)</f>
        <v>0</v>
      </c>
      <c r="G398" s="1">
        <f>VLOOKUP(MasterDataSet_after_OutliersDEL[[#This Row],[Region]],Region_Dummy_Variables,3,FALSE)</f>
        <v>0</v>
      </c>
      <c r="H398" s="1">
        <f>VLOOKUP(MasterDataSet_after_OutliersDEL[[#This Row],[Region]],Region_Dummy_Variables,4,FALSE)</f>
        <v>0</v>
      </c>
      <c r="I398" s="1">
        <f>VLOOKUP(MasterDataSet_after_OutliersDEL[[#This Row],[Region]],Region_Dummy_Variables,5,FALSE)</f>
        <v>1</v>
      </c>
      <c r="J398" s="1">
        <f>VLOOKUP(MasterDataSet_after_OutliersDEL[[#This Row],[Region]],Region_Dummy_Variables,6,FALSE)</f>
        <v>0</v>
      </c>
      <c r="K398" s="7" t="s">
        <v>19</v>
      </c>
      <c r="L398">
        <v>90067</v>
      </c>
      <c r="M398">
        <v>1599999</v>
      </c>
      <c r="N398">
        <v>2</v>
      </c>
      <c r="O398">
        <v>3.5</v>
      </c>
      <c r="P398">
        <v>2524</v>
      </c>
      <c r="Q398">
        <v>787367</v>
      </c>
      <c r="R398">
        <v>1980</v>
      </c>
      <c r="S398">
        <f>2021-MasterDataSet_after_OutliersDEL[[#This Row],[YEAR BUILT]]</f>
        <v>41</v>
      </c>
      <c r="T398">
        <v>58</v>
      </c>
      <c r="U398">
        <v>633.91402535657687</v>
      </c>
      <c r="V398">
        <v>1952</v>
      </c>
      <c r="W398">
        <v>34.0545416</v>
      </c>
      <c r="X398">
        <v>-118.4097005</v>
      </c>
      <c r="Y398">
        <v>5.6749054435097328</v>
      </c>
    </row>
    <row r="399" spans="1:25" x14ac:dyDescent="0.3">
      <c r="A399" s="1" t="s">
        <v>16</v>
      </c>
      <c r="B399" s="1">
        <v>0</v>
      </c>
      <c r="C399" s="1" t="s">
        <v>432</v>
      </c>
      <c r="D399" s="1" t="s">
        <v>300</v>
      </c>
      <c r="E399" s="1" t="str">
        <f>VLOOKUP(MasterDataSet_after_OutliersDEL[[#This Row],[CITY]],Region_Values,2,FALSE)</f>
        <v>South bay</v>
      </c>
      <c r="F399" s="1">
        <f>VLOOKUP(MasterDataSet_after_OutliersDEL[[#This Row],[Region]],Region_Dummy_Variables,2,FALSE)</f>
        <v>0</v>
      </c>
      <c r="G399" s="1">
        <f>VLOOKUP(MasterDataSet_after_OutliersDEL[[#This Row],[Region]],Region_Dummy_Variables,3,FALSE)</f>
        <v>0</v>
      </c>
      <c r="H399" s="1">
        <f>VLOOKUP(MasterDataSet_after_OutliersDEL[[#This Row],[Region]],Region_Dummy_Variables,4,FALSE)</f>
        <v>0</v>
      </c>
      <c r="I399" s="1">
        <f>VLOOKUP(MasterDataSet_after_OutliersDEL[[#This Row],[Region]],Region_Dummy_Variables,5,FALSE)</f>
        <v>1</v>
      </c>
      <c r="J399" s="1">
        <f>VLOOKUP(MasterDataSet_after_OutliersDEL[[#This Row],[Region]],Region_Dummy_Variables,6,FALSE)</f>
        <v>0</v>
      </c>
      <c r="K399" s="7" t="s">
        <v>19</v>
      </c>
      <c r="L399">
        <v>90067</v>
      </c>
      <c r="M399">
        <v>3500000</v>
      </c>
      <c r="N399">
        <v>2</v>
      </c>
      <c r="O399">
        <v>3.5</v>
      </c>
      <c r="P399">
        <v>2912</v>
      </c>
      <c r="Q399">
        <v>787367</v>
      </c>
      <c r="R399">
        <v>1980</v>
      </c>
      <c r="S399">
        <f>2021-MasterDataSet_after_OutliersDEL[[#This Row],[YEAR BUILT]]</f>
        <v>41</v>
      </c>
      <c r="T399">
        <v>81</v>
      </c>
      <c r="U399">
        <v>1201.9230769230769</v>
      </c>
      <c r="V399">
        <v>2654</v>
      </c>
      <c r="W399">
        <v>34.054936300000001</v>
      </c>
      <c r="X399">
        <v>-118.4099586</v>
      </c>
      <c r="Y399">
        <v>5.6825338453004743</v>
      </c>
    </row>
    <row r="400" spans="1:25" x14ac:dyDescent="0.3">
      <c r="A400" s="1" t="s">
        <v>16</v>
      </c>
      <c r="B400" s="1">
        <v>0</v>
      </c>
      <c r="C400" s="1" t="s">
        <v>433</v>
      </c>
      <c r="D400" s="1" t="s">
        <v>300</v>
      </c>
      <c r="E400" s="1" t="str">
        <f>VLOOKUP(MasterDataSet_after_OutliersDEL[[#This Row],[CITY]],Region_Values,2,FALSE)</f>
        <v>South bay</v>
      </c>
      <c r="F400" s="1">
        <f>VLOOKUP(MasterDataSet_after_OutliersDEL[[#This Row],[Region]],Region_Dummy_Variables,2,FALSE)</f>
        <v>0</v>
      </c>
      <c r="G400" s="1">
        <f>VLOOKUP(MasterDataSet_after_OutliersDEL[[#This Row],[Region]],Region_Dummy_Variables,3,FALSE)</f>
        <v>0</v>
      </c>
      <c r="H400" s="1">
        <f>VLOOKUP(MasterDataSet_after_OutliersDEL[[#This Row],[Region]],Region_Dummy_Variables,4,FALSE)</f>
        <v>0</v>
      </c>
      <c r="I400" s="1">
        <f>VLOOKUP(MasterDataSet_after_OutliersDEL[[#This Row],[Region]],Region_Dummy_Variables,5,FALSE)</f>
        <v>1</v>
      </c>
      <c r="J400" s="1">
        <f>VLOOKUP(MasterDataSet_after_OutliersDEL[[#This Row],[Region]],Region_Dummy_Variables,6,FALSE)</f>
        <v>0</v>
      </c>
      <c r="K400" s="7" t="s">
        <v>19</v>
      </c>
      <c r="L400">
        <v>90067</v>
      </c>
      <c r="M400">
        <v>1550000</v>
      </c>
      <c r="N400">
        <v>2</v>
      </c>
      <c r="O400">
        <v>3</v>
      </c>
      <c r="P400">
        <v>2372</v>
      </c>
      <c r="Q400">
        <v>787367</v>
      </c>
      <c r="R400">
        <v>1980</v>
      </c>
      <c r="S400">
        <f>2021-MasterDataSet_after_OutliersDEL[[#This Row],[YEAR BUILT]]</f>
        <v>41</v>
      </c>
      <c r="T400">
        <v>32</v>
      </c>
      <c r="U400">
        <v>653.45699831365937</v>
      </c>
      <c r="V400">
        <v>2289</v>
      </c>
      <c r="W400">
        <v>34.054936300000001</v>
      </c>
      <c r="X400">
        <v>-118.4099586</v>
      </c>
      <c r="Y400">
        <v>5.6825338453004743</v>
      </c>
    </row>
    <row r="401" spans="1:25" x14ac:dyDescent="0.3">
      <c r="A401" s="1" t="s">
        <v>20</v>
      </c>
      <c r="B401" s="1">
        <v>1</v>
      </c>
      <c r="C401" s="1" t="s">
        <v>434</v>
      </c>
      <c r="D401" s="1" t="s">
        <v>300</v>
      </c>
      <c r="E401" s="1" t="str">
        <f>VLOOKUP(MasterDataSet_after_OutliersDEL[[#This Row],[CITY]],Region_Values,2,FALSE)</f>
        <v>South bay</v>
      </c>
      <c r="F401" s="1">
        <f>VLOOKUP(MasterDataSet_after_OutliersDEL[[#This Row],[Region]],Region_Dummy_Variables,2,FALSE)</f>
        <v>0</v>
      </c>
      <c r="G401" s="1">
        <f>VLOOKUP(MasterDataSet_after_OutliersDEL[[#This Row],[Region]],Region_Dummy_Variables,3,FALSE)</f>
        <v>0</v>
      </c>
      <c r="H401" s="1">
        <f>VLOOKUP(MasterDataSet_after_OutliersDEL[[#This Row],[Region]],Region_Dummy_Variables,4,FALSE)</f>
        <v>0</v>
      </c>
      <c r="I401" s="1">
        <f>VLOOKUP(MasterDataSet_after_OutliersDEL[[#This Row],[Region]],Region_Dummy_Variables,5,FALSE)</f>
        <v>1</v>
      </c>
      <c r="J401" s="1">
        <f>VLOOKUP(MasterDataSet_after_OutliersDEL[[#This Row],[Region]],Region_Dummy_Variables,6,FALSE)</f>
        <v>0</v>
      </c>
      <c r="K401" s="7" t="s">
        <v>19</v>
      </c>
      <c r="L401">
        <v>90069</v>
      </c>
      <c r="M401">
        <v>3495000</v>
      </c>
      <c r="N401">
        <v>3</v>
      </c>
      <c r="O401">
        <v>3</v>
      </c>
      <c r="P401">
        <v>2538</v>
      </c>
      <c r="Q401">
        <v>10850</v>
      </c>
      <c r="R401">
        <v>1961</v>
      </c>
      <c r="S401">
        <f>2021-MasterDataSet_after_OutliersDEL[[#This Row],[YEAR BUILT]]</f>
        <v>60</v>
      </c>
      <c r="T401">
        <v>28</v>
      </c>
      <c r="U401">
        <v>1377.0685579196218</v>
      </c>
      <c r="W401">
        <v>34.099696799999997</v>
      </c>
      <c r="X401">
        <v>-118.3902777</v>
      </c>
      <c r="Y401">
        <v>8.7412899993521016</v>
      </c>
    </row>
    <row r="402" spans="1:25" x14ac:dyDescent="0.3">
      <c r="A402" s="1" t="s">
        <v>20</v>
      </c>
      <c r="B402" s="1">
        <v>1</v>
      </c>
      <c r="C402" s="1" t="s">
        <v>435</v>
      </c>
      <c r="D402" s="1" t="s">
        <v>300</v>
      </c>
      <c r="E402" s="1" t="str">
        <f>VLOOKUP(MasterDataSet_after_OutliersDEL[[#This Row],[CITY]],Region_Values,2,FALSE)</f>
        <v>South bay</v>
      </c>
      <c r="F402" s="1">
        <f>VLOOKUP(MasterDataSet_after_OutliersDEL[[#This Row],[Region]],Region_Dummy_Variables,2,FALSE)</f>
        <v>0</v>
      </c>
      <c r="G402" s="1">
        <f>VLOOKUP(MasterDataSet_after_OutliersDEL[[#This Row],[Region]],Region_Dummy_Variables,3,FALSE)</f>
        <v>0</v>
      </c>
      <c r="H402" s="1">
        <f>VLOOKUP(MasterDataSet_after_OutliersDEL[[#This Row],[Region]],Region_Dummy_Variables,4,FALSE)</f>
        <v>0</v>
      </c>
      <c r="I402" s="1">
        <f>VLOOKUP(MasterDataSet_after_OutliersDEL[[#This Row],[Region]],Region_Dummy_Variables,5,FALSE)</f>
        <v>1</v>
      </c>
      <c r="J402" s="1">
        <f>VLOOKUP(MasterDataSet_after_OutliersDEL[[#This Row],[Region]],Region_Dummy_Variables,6,FALSE)</f>
        <v>0</v>
      </c>
      <c r="K402" s="7" t="s">
        <v>19</v>
      </c>
      <c r="L402">
        <v>90069</v>
      </c>
      <c r="M402">
        <v>4990000</v>
      </c>
      <c r="N402">
        <v>5</v>
      </c>
      <c r="O402">
        <v>5.5</v>
      </c>
      <c r="P402">
        <v>5029</v>
      </c>
      <c r="Q402">
        <v>6185</v>
      </c>
      <c r="R402">
        <v>1988</v>
      </c>
      <c r="S402">
        <f>2021-MasterDataSet_after_OutliersDEL[[#This Row],[YEAR BUILT]]</f>
        <v>33</v>
      </c>
      <c r="T402">
        <v>148</v>
      </c>
      <c r="U402">
        <v>992.24497912109769</v>
      </c>
      <c r="W402">
        <v>34.098779700000001</v>
      </c>
      <c r="X402">
        <v>-118.3916191</v>
      </c>
      <c r="Y402">
        <v>8.6444094899878134</v>
      </c>
    </row>
    <row r="403" spans="1:25" x14ac:dyDescent="0.3">
      <c r="A403" s="1" t="s">
        <v>20</v>
      </c>
      <c r="B403" s="1">
        <v>1</v>
      </c>
      <c r="C403" s="1" t="s">
        <v>436</v>
      </c>
      <c r="D403" s="1" t="s">
        <v>300</v>
      </c>
      <c r="E403" s="1" t="str">
        <f>VLOOKUP(MasterDataSet_after_OutliersDEL[[#This Row],[CITY]],Region_Values,2,FALSE)</f>
        <v>South bay</v>
      </c>
      <c r="F403" s="1">
        <f>VLOOKUP(MasterDataSet_after_OutliersDEL[[#This Row],[Region]],Region_Dummy_Variables,2,FALSE)</f>
        <v>0</v>
      </c>
      <c r="G403" s="1">
        <f>VLOOKUP(MasterDataSet_after_OutliersDEL[[#This Row],[Region]],Region_Dummy_Variables,3,FALSE)</f>
        <v>0</v>
      </c>
      <c r="H403" s="1">
        <f>VLOOKUP(MasterDataSet_after_OutliersDEL[[#This Row],[Region]],Region_Dummy_Variables,4,FALSE)</f>
        <v>0</v>
      </c>
      <c r="I403" s="1">
        <f>VLOOKUP(MasterDataSet_after_OutliersDEL[[#This Row],[Region]],Region_Dummy_Variables,5,FALSE)</f>
        <v>1</v>
      </c>
      <c r="J403" s="1">
        <f>VLOOKUP(MasterDataSet_after_OutliersDEL[[#This Row],[Region]],Region_Dummy_Variables,6,FALSE)</f>
        <v>0</v>
      </c>
      <c r="K403" s="7" t="s">
        <v>19</v>
      </c>
      <c r="L403">
        <v>90069</v>
      </c>
      <c r="M403">
        <v>3995000</v>
      </c>
      <c r="N403">
        <v>3</v>
      </c>
      <c r="O403">
        <v>2.5</v>
      </c>
      <c r="P403">
        <v>3700</v>
      </c>
      <c r="Q403">
        <v>4889</v>
      </c>
      <c r="R403">
        <v>1962</v>
      </c>
      <c r="S403">
        <f>2021-MasterDataSet_after_OutliersDEL[[#This Row],[YEAR BUILT]]</f>
        <v>59</v>
      </c>
      <c r="T403">
        <v>172</v>
      </c>
      <c r="U403">
        <v>1079.7297297297298</v>
      </c>
      <c r="W403">
        <v>34.098674000000003</v>
      </c>
      <c r="X403">
        <v>-118.39196149999999</v>
      </c>
      <c r="Y403">
        <v>8.6267686463895608</v>
      </c>
    </row>
    <row r="404" spans="1:25" x14ac:dyDescent="0.3">
      <c r="A404" s="1" t="s">
        <v>20</v>
      </c>
      <c r="B404" s="1">
        <v>1</v>
      </c>
      <c r="C404" s="1" t="s">
        <v>437</v>
      </c>
      <c r="D404" s="1" t="s">
        <v>300</v>
      </c>
      <c r="E404" s="1" t="str">
        <f>VLOOKUP(MasterDataSet_after_OutliersDEL[[#This Row],[CITY]],Region_Values,2,FALSE)</f>
        <v>South bay</v>
      </c>
      <c r="F404" s="1">
        <f>VLOOKUP(MasterDataSet_after_OutliersDEL[[#This Row],[Region]],Region_Dummy_Variables,2,FALSE)</f>
        <v>0</v>
      </c>
      <c r="G404" s="1">
        <f>VLOOKUP(MasterDataSet_after_OutliersDEL[[#This Row],[Region]],Region_Dummy_Variables,3,FALSE)</f>
        <v>0</v>
      </c>
      <c r="H404" s="1">
        <f>VLOOKUP(MasterDataSet_after_OutliersDEL[[#This Row],[Region]],Region_Dummy_Variables,4,FALSE)</f>
        <v>0</v>
      </c>
      <c r="I404" s="1">
        <f>VLOOKUP(MasterDataSet_after_OutliersDEL[[#This Row],[Region]],Region_Dummy_Variables,5,FALSE)</f>
        <v>1</v>
      </c>
      <c r="J404" s="1">
        <f>VLOOKUP(MasterDataSet_after_OutliersDEL[[#This Row],[Region]],Region_Dummy_Variables,6,FALSE)</f>
        <v>0</v>
      </c>
      <c r="K404" s="7" t="s">
        <v>19</v>
      </c>
      <c r="L404">
        <v>90069</v>
      </c>
      <c r="M404">
        <v>3590000</v>
      </c>
      <c r="N404">
        <v>4</v>
      </c>
      <c r="O404">
        <v>5.5</v>
      </c>
      <c r="P404">
        <v>3929</v>
      </c>
      <c r="Q404">
        <v>5999</v>
      </c>
      <c r="R404">
        <v>1979</v>
      </c>
      <c r="S404">
        <f>2021-MasterDataSet_after_OutliersDEL[[#This Row],[YEAR BUILT]]</f>
        <v>42</v>
      </c>
      <c r="T404">
        <v>233</v>
      </c>
      <c r="U404">
        <v>913.71850343598885</v>
      </c>
      <c r="W404">
        <v>34.095562700000002</v>
      </c>
      <c r="X404">
        <v>-118.39433390000001</v>
      </c>
      <c r="Y404">
        <v>8.3734269797375074</v>
      </c>
    </row>
    <row r="405" spans="1:25" x14ac:dyDescent="0.3">
      <c r="A405" s="1" t="s">
        <v>20</v>
      </c>
      <c r="B405" s="1">
        <v>1</v>
      </c>
      <c r="C405" s="1" t="s">
        <v>438</v>
      </c>
      <c r="D405" s="1" t="s">
        <v>300</v>
      </c>
      <c r="E405" s="1" t="str">
        <f>VLOOKUP(MasterDataSet_after_OutliersDEL[[#This Row],[CITY]],Region_Values,2,FALSE)</f>
        <v>South bay</v>
      </c>
      <c r="F405" s="1">
        <f>VLOOKUP(MasterDataSet_after_OutliersDEL[[#This Row],[Region]],Region_Dummy_Variables,2,FALSE)</f>
        <v>0</v>
      </c>
      <c r="G405" s="1">
        <f>VLOOKUP(MasterDataSet_after_OutliersDEL[[#This Row],[Region]],Region_Dummy_Variables,3,FALSE)</f>
        <v>0</v>
      </c>
      <c r="H405" s="1">
        <f>VLOOKUP(MasterDataSet_after_OutliersDEL[[#This Row],[Region]],Region_Dummy_Variables,4,FALSE)</f>
        <v>0</v>
      </c>
      <c r="I405" s="1">
        <f>VLOOKUP(MasterDataSet_after_OutliersDEL[[#This Row],[Region]],Region_Dummy_Variables,5,FALSE)</f>
        <v>1</v>
      </c>
      <c r="J405" s="1">
        <f>VLOOKUP(MasterDataSet_after_OutliersDEL[[#This Row],[Region]],Region_Dummy_Variables,6,FALSE)</f>
        <v>0</v>
      </c>
      <c r="K405" s="7" t="s">
        <v>19</v>
      </c>
      <c r="L405">
        <v>90094</v>
      </c>
      <c r="M405">
        <v>4950000</v>
      </c>
      <c r="N405">
        <v>3</v>
      </c>
      <c r="O405">
        <v>6</v>
      </c>
      <c r="P405">
        <v>4544</v>
      </c>
      <c r="Q405">
        <v>3425</v>
      </c>
      <c r="R405">
        <v>2017</v>
      </c>
      <c r="S405">
        <f>2021-MasterDataSet_after_OutliersDEL[[#This Row],[YEAR BUILT]]</f>
        <v>4</v>
      </c>
      <c r="T405">
        <v>30</v>
      </c>
      <c r="U405">
        <v>1089.3485915492959</v>
      </c>
      <c r="V405">
        <v>361</v>
      </c>
      <c r="W405">
        <v>33.975954999999999</v>
      </c>
      <c r="X405">
        <v>-118.414665</v>
      </c>
      <c r="Y405">
        <v>2.5158826768474682</v>
      </c>
    </row>
    <row r="406" spans="1:25" x14ac:dyDescent="0.3">
      <c r="A406" s="1" t="s">
        <v>20</v>
      </c>
      <c r="B406" s="1">
        <v>1</v>
      </c>
      <c r="C406" s="1" t="s">
        <v>438</v>
      </c>
      <c r="D406" s="1" t="s">
        <v>300</v>
      </c>
      <c r="E406" s="1" t="str">
        <f>VLOOKUP(MasterDataSet_after_OutliersDEL[[#This Row],[CITY]],Region_Values,2,FALSE)</f>
        <v>South bay</v>
      </c>
      <c r="F406" s="1">
        <f>VLOOKUP(MasterDataSet_after_OutliersDEL[[#This Row],[Region]],Region_Dummy_Variables,2,FALSE)</f>
        <v>0</v>
      </c>
      <c r="G406" s="1">
        <f>VLOOKUP(MasterDataSet_after_OutliersDEL[[#This Row],[Region]],Region_Dummy_Variables,3,FALSE)</f>
        <v>0</v>
      </c>
      <c r="H406" s="1">
        <f>VLOOKUP(MasterDataSet_after_OutliersDEL[[#This Row],[Region]],Region_Dummy_Variables,4,FALSE)</f>
        <v>0</v>
      </c>
      <c r="I406" s="1">
        <f>VLOOKUP(MasterDataSet_after_OutliersDEL[[#This Row],[Region]],Region_Dummy_Variables,5,FALSE)</f>
        <v>1</v>
      </c>
      <c r="J406" s="1">
        <f>VLOOKUP(MasterDataSet_after_OutliersDEL[[#This Row],[Region]],Region_Dummy_Variables,6,FALSE)</f>
        <v>0</v>
      </c>
      <c r="K406" s="7" t="s">
        <v>19</v>
      </c>
      <c r="L406">
        <v>90094</v>
      </c>
      <c r="M406">
        <v>4950000</v>
      </c>
      <c r="N406">
        <v>5</v>
      </c>
      <c r="O406">
        <v>6</v>
      </c>
      <c r="P406">
        <v>4544</v>
      </c>
      <c r="Q406">
        <v>3425</v>
      </c>
      <c r="R406">
        <v>2017</v>
      </c>
      <c r="S406">
        <f>2021-MasterDataSet_after_OutliersDEL[[#This Row],[YEAR BUILT]]</f>
        <v>4</v>
      </c>
      <c r="T406">
        <v>30</v>
      </c>
      <c r="U406">
        <v>1089.3485915492959</v>
      </c>
      <c r="V406">
        <v>361</v>
      </c>
      <c r="W406">
        <v>33.975954999999999</v>
      </c>
      <c r="X406">
        <v>-118.414665</v>
      </c>
      <c r="Y406">
        <v>2.5158826768474682</v>
      </c>
    </row>
    <row r="407" spans="1:25" x14ac:dyDescent="0.3">
      <c r="A407" s="1" t="s">
        <v>20</v>
      </c>
      <c r="B407" s="1">
        <v>1</v>
      </c>
      <c r="C407" s="1" t="s">
        <v>439</v>
      </c>
      <c r="D407" s="1" t="s">
        <v>300</v>
      </c>
      <c r="E407" s="1" t="str">
        <f>VLOOKUP(MasterDataSet_after_OutliersDEL[[#This Row],[CITY]],Region_Values,2,FALSE)</f>
        <v>South bay</v>
      </c>
      <c r="F407" s="1">
        <f>VLOOKUP(MasterDataSet_after_OutliersDEL[[#This Row],[Region]],Region_Dummy_Variables,2,FALSE)</f>
        <v>0</v>
      </c>
      <c r="G407" s="1">
        <f>VLOOKUP(MasterDataSet_after_OutliersDEL[[#This Row],[Region]],Region_Dummy_Variables,3,FALSE)</f>
        <v>0</v>
      </c>
      <c r="H407" s="1">
        <f>VLOOKUP(MasterDataSet_after_OutliersDEL[[#This Row],[Region]],Region_Dummy_Variables,4,FALSE)</f>
        <v>0</v>
      </c>
      <c r="I407" s="1">
        <f>VLOOKUP(MasterDataSet_after_OutliersDEL[[#This Row],[Region]],Region_Dummy_Variables,5,FALSE)</f>
        <v>1</v>
      </c>
      <c r="J407" s="1">
        <f>VLOOKUP(MasterDataSet_after_OutliersDEL[[#This Row],[Region]],Region_Dummy_Variables,6,FALSE)</f>
        <v>0</v>
      </c>
      <c r="K407" s="7" t="s">
        <v>19</v>
      </c>
      <c r="L407">
        <v>90210</v>
      </c>
      <c r="M407">
        <v>3400000</v>
      </c>
      <c r="N407">
        <v>4</v>
      </c>
      <c r="O407">
        <v>3</v>
      </c>
      <c r="P407">
        <v>2323</v>
      </c>
      <c r="Q407">
        <v>13415</v>
      </c>
      <c r="R407">
        <v>1968</v>
      </c>
      <c r="S407">
        <f>2021-MasterDataSet_after_OutliersDEL[[#This Row],[YEAR BUILT]]</f>
        <v>53</v>
      </c>
      <c r="T407">
        <v>59</v>
      </c>
      <c r="U407">
        <v>1463.6246233318984</v>
      </c>
      <c r="W407">
        <v>34.100409499999998</v>
      </c>
      <c r="X407">
        <v>-118.4027323</v>
      </c>
      <c r="Y407">
        <v>8.3573445855225224</v>
      </c>
    </row>
    <row r="408" spans="1:25" x14ac:dyDescent="0.3">
      <c r="A408" s="1" t="s">
        <v>20</v>
      </c>
      <c r="B408" s="1">
        <v>1</v>
      </c>
      <c r="C408" s="1" t="s">
        <v>440</v>
      </c>
      <c r="D408" s="1" t="s">
        <v>441</v>
      </c>
      <c r="E408" s="1" t="str">
        <f>VLOOKUP(MasterDataSet_after_OutliersDEL[[#This Row],[CITY]],Region_Values,2,FALSE)</f>
        <v>West</v>
      </c>
      <c r="F408" s="1">
        <f>VLOOKUP(MasterDataSet_after_OutliersDEL[[#This Row],[Region]],Region_Dummy_Variables,2,FALSE)</f>
        <v>0</v>
      </c>
      <c r="G408" s="1">
        <f>VLOOKUP(MasterDataSet_after_OutliersDEL[[#This Row],[Region]],Region_Dummy_Variables,3,FALSE)</f>
        <v>0</v>
      </c>
      <c r="H408" s="1">
        <f>VLOOKUP(MasterDataSet_after_OutliersDEL[[#This Row],[Region]],Region_Dummy_Variables,4,FALSE)</f>
        <v>0</v>
      </c>
      <c r="I408" s="1">
        <f>VLOOKUP(MasterDataSet_after_OutliersDEL[[#This Row],[Region]],Region_Dummy_Variables,5,FALSE)</f>
        <v>0</v>
      </c>
      <c r="J408" s="1">
        <f>VLOOKUP(MasterDataSet_after_OutliersDEL[[#This Row],[Region]],Region_Dummy_Variables,6,FALSE)</f>
        <v>1</v>
      </c>
      <c r="K408" s="7" t="s">
        <v>19</v>
      </c>
      <c r="L408">
        <v>90066</v>
      </c>
      <c r="M408">
        <v>1774888</v>
      </c>
      <c r="N408">
        <v>4</v>
      </c>
      <c r="O408">
        <v>2</v>
      </c>
      <c r="P408">
        <v>1670</v>
      </c>
      <c r="Q408">
        <v>5910</v>
      </c>
      <c r="R408">
        <v>1914</v>
      </c>
      <c r="S408">
        <f>2021-MasterDataSet_after_OutliersDEL[[#This Row],[YEAR BUILT]]</f>
        <v>107</v>
      </c>
      <c r="T408">
        <v>32</v>
      </c>
      <c r="U408">
        <v>1062.8071856287424</v>
      </c>
      <c r="W408">
        <v>33.995537300000002</v>
      </c>
      <c r="X408">
        <v>-118.4453879</v>
      </c>
      <c r="Y408">
        <v>2.150823162368602</v>
      </c>
    </row>
    <row r="409" spans="1:25" x14ac:dyDescent="0.3">
      <c r="A409" s="1" t="s">
        <v>20</v>
      </c>
      <c r="B409" s="1">
        <v>1</v>
      </c>
      <c r="C409" s="1" t="s">
        <v>442</v>
      </c>
      <c r="D409" s="1" t="s">
        <v>443</v>
      </c>
      <c r="E409" s="1" t="str">
        <f>VLOOKUP(MasterDataSet_after_OutliersDEL[[#This Row],[CITY]],Region_Values,2,FALSE)</f>
        <v>West</v>
      </c>
      <c r="F409" s="1">
        <f>VLOOKUP(MasterDataSet_after_OutliersDEL[[#This Row],[Region]],Region_Dummy_Variables,2,FALSE)</f>
        <v>0</v>
      </c>
      <c r="G409" s="1">
        <f>VLOOKUP(MasterDataSet_after_OutliersDEL[[#This Row],[Region]],Region_Dummy_Variables,3,FALSE)</f>
        <v>0</v>
      </c>
      <c r="H409" s="1">
        <f>VLOOKUP(MasterDataSet_after_OutliersDEL[[#This Row],[Region]],Region_Dummy_Variables,4,FALSE)</f>
        <v>0</v>
      </c>
      <c r="I409" s="1">
        <f>VLOOKUP(MasterDataSet_after_OutliersDEL[[#This Row],[Region]],Region_Dummy_Variables,5,FALSE)</f>
        <v>0</v>
      </c>
      <c r="J409" s="1">
        <f>VLOOKUP(MasterDataSet_after_OutliersDEL[[#This Row],[Region]],Region_Dummy_Variables,6,FALSE)</f>
        <v>1</v>
      </c>
      <c r="K409" s="7" t="s">
        <v>19</v>
      </c>
      <c r="L409">
        <v>90292</v>
      </c>
      <c r="M409">
        <v>3249000</v>
      </c>
      <c r="N409">
        <v>4</v>
      </c>
      <c r="O409">
        <v>4.5</v>
      </c>
      <c r="P409">
        <v>4010</v>
      </c>
      <c r="Q409">
        <v>2891</v>
      </c>
      <c r="R409">
        <v>1986</v>
      </c>
      <c r="S409">
        <f>2021-MasterDataSet_after_OutliersDEL[[#This Row],[YEAR BUILT]]</f>
        <v>35</v>
      </c>
      <c r="T409">
        <v>32</v>
      </c>
      <c r="U409">
        <v>810.22443890274315</v>
      </c>
      <c r="W409">
        <v>33.974544100000003</v>
      </c>
      <c r="X409">
        <v>-118.46000340000001</v>
      </c>
      <c r="Y409">
        <v>1.9462131635926092</v>
      </c>
    </row>
    <row r="410" spans="1:25" x14ac:dyDescent="0.3">
      <c r="A410" s="1" t="s">
        <v>20</v>
      </c>
      <c r="B410" s="1">
        <v>1</v>
      </c>
      <c r="C410" s="1" t="s">
        <v>444</v>
      </c>
      <c r="D410" s="1" t="s">
        <v>443</v>
      </c>
      <c r="E410" s="1" t="str">
        <f>VLOOKUP(MasterDataSet_after_OutliersDEL[[#This Row],[CITY]],Region_Values,2,FALSE)</f>
        <v>West</v>
      </c>
      <c r="F410" s="1">
        <f>VLOOKUP(MasterDataSet_after_OutliersDEL[[#This Row],[Region]],Region_Dummy_Variables,2,FALSE)</f>
        <v>0</v>
      </c>
      <c r="G410" s="1">
        <f>VLOOKUP(MasterDataSet_after_OutliersDEL[[#This Row],[Region]],Region_Dummy_Variables,3,FALSE)</f>
        <v>0</v>
      </c>
      <c r="H410" s="1">
        <f>VLOOKUP(MasterDataSet_after_OutliersDEL[[#This Row],[Region]],Region_Dummy_Variables,4,FALSE)</f>
        <v>0</v>
      </c>
      <c r="I410" s="1">
        <f>VLOOKUP(MasterDataSet_after_OutliersDEL[[#This Row],[Region]],Region_Dummy_Variables,5,FALSE)</f>
        <v>0</v>
      </c>
      <c r="J410" s="1">
        <f>VLOOKUP(MasterDataSet_after_OutliersDEL[[#This Row],[Region]],Region_Dummy_Variables,6,FALSE)</f>
        <v>1</v>
      </c>
      <c r="K410" s="7" t="s">
        <v>19</v>
      </c>
      <c r="L410">
        <v>90292</v>
      </c>
      <c r="M410">
        <v>3695000</v>
      </c>
      <c r="N410">
        <v>5</v>
      </c>
      <c r="O410">
        <v>6.5</v>
      </c>
      <c r="P410">
        <v>5150</v>
      </c>
      <c r="Q410">
        <v>3150</v>
      </c>
      <c r="R410">
        <v>2005</v>
      </c>
      <c r="S410">
        <f>2021-MasterDataSet_after_OutliersDEL[[#This Row],[YEAR BUILT]]</f>
        <v>16</v>
      </c>
      <c r="T410">
        <v>53</v>
      </c>
      <c r="U410">
        <v>717.47572815533977</v>
      </c>
      <c r="V410">
        <v>111</v>
      </c>
      <c r="W410">
        <v>33.9687573</v>
      </c>
      <c r="X410">
        <v>-118.4554863</v>
      </c>
      <c r="Y410">
        <v>1.4734902178931517</v>
      </c>
    </row>
    <row r="411" spans="1:25" x14ac:dyDescent="0.3">
      <c r="A411" s="1" t="s">
        <v>20</v>
      </c>
      <c r="B411" s="1">
        <v>1</v>
      </c>
      <c r="C411" s="1" t="s">
        <v>445</v>
      </c>
      <c r="D411" s="1" t="s">
        <v>443</v>
      </c>
      <c r="E411" s="1" t="str">
        <f>VLOOKUP(MasterDataSet_after_OutliersDEL[[#This Row],[CITY]],Region_Values,2,FALSE)</f>
        <v>West</v>
      </c>
      <c r="F411" s="1">
        <f>VLOOKUP(MasterDataSet_after_OutliersDEL[[#This Row],[Region]],Region_Dummy_Variables,2,FALSE)</f>
        <v>0</v>
      </c>
      <c r="G411" s="1">
        <f>VLOOKUP(MasterDataSet_after_OutliersDEL[[#This Row],[Region]],Region_Dummy_Variables,3,FALSE)</f>
        <v>0</v>
      </c>
      <c r="H411" s="1">
        <f>VLOOKUP(MasterDataSet_after_OutliersDEL[[#This Row],[Region]],Region_Dummy_Variables,4,FALSE)</f>
        <v>0</v>
      </c>
      <c r="I411" s="1">
        <f>VLOOKUP(MasterDataSet_after_OutliersDEL[[#This Row],[Region]],Region_Dummy_Variables,5,FALSE)</f>
        <v>0</v>
      </c>
      <c r="J411" s="1">
        <f>VLOOKUP(MasterDataSet_after_OutliersDEL[[#This Row],[Region]],Region_Dummy_Variables,6,FALSE)</f>
        <v>1</v>
      </c>
      <c r="K411" s="7" t="s">
        <v>19</v>
      </c>
      <c r="L411">
        <v>90292</v>
      </c>
      <c r="M411">
        <v>2495000</v>
      </c>
      <c r="N411">
        <v>3</v>
      </c>
      <c r="O411">
        <v>3</v>
      </c>
      <c r="P411">
        <v>2602</v>
      </c>
      <c r="Q411">
        <v>2397</v>
      </c>
      <c r="R411">
        <v>1985</v>
      </c>
      <c r="S411">
        <f>2021-MasterDataSet_after_OutliersDEL[[#This Row],[YEAR BUILT]]</f>
        <v>36</v>
      </c>
      <c r="T411">
        <v>42</v>
      </c>
      <c r="U411">
        <v>958.87778631821675</v>
      </c>
      <c r="V411">
        <v>167</v>
      </c>
      <c r="W411">
        <v>33.969316800000001</v>
      </c>
      <c r="X411">
        <v>-118.4558689</v>
      </c>
      <c r="Y411">
        <v>1.5177864976575688</v>
      </c>
    </row>
    <row r="412" spans="1:25" x14ac:dyDescent="0.3">
      <c r="A412" s="1" t="s">
        <v>20</v>
      </c>
      <c r="B412" s="1">
        <v>1</v>
      </c>
      <c r="C412" s="1" t="s">
        <v>446</v>
      </c>
      <c r="D412" s="1" t="s">
        <v>443</v>
      </c>
      <c r="E412" s="1" t="str">
        <f>VLOOKUP(MasterDataSet_after_OutliersDEL[[#This Row],[CITY]],Region_Values,2,FALSE)</f>
        <v>West</v>
      </c>
      <c r="F412" s="1">
        <f>VLOOKUP(MasterDataSet_after_OutliersDEL[[#This Row],[Region]],Region_Dummy_Variables,2,FALSE)</f>
        <v>0</v>
      </c>
      <c r="G412" s="1">
        <f>VLOOKUP(MasterDataSet_after_OutliersDEL[[#This Row],[Region]],Region_Dummy_Variables,3,FALSE)</f>
        <v>0</v>
      </c>
      <c r="H412" s="1">
        <f>VLOOKUP(MasterDataSet_after_OutliersDEL[[#This Row],[Region]],Region_Dummy_Variables,4,FALSE)</f>
        <v>0</v>
      </c>
      <c r="I412" s="1">
        <f>VLOOKUP(MasterDataSet_after_OutliersDEL[[#This Row],[Region]],Region_Dummy_Variables,5,FALSE)</f>
        <v>0</v>
      </c>
      <c r="J412" s="1">
        <f>VLOOKUP(MasterDataSet_after_OutliersDEL[[#This Row],[Region]],Region_Dummy_Variables,6,FALSE)</f>
        <v>1</v>
      </c>
      <c r="K412" s="7" t="s">
        <v>19</v>
      </c>
      <c r="L412">
        <v>90292</v>
      </c>
      <c r="M412">
        <v>3795000</v>
      </c>
      <c r="N412">
        <v>4</v>
      </c>
      <c r="O412">
        <v>6</v>
      </c>
      <c r="P412">
        <v>4694</v>
      </c>
      <c r="Q412">
        <v>3231</v>
      </c>
      <c r="R412">
        <v>2002</v>
      </c>
      <c r="S412">
        <f>2021-MasterDataSet_after_OutliersDEL[[#This Row],[YEAR BUILT]]</f>
        <v>19</v>
      </c>
      <c r="T412">
        <v>12</v>
      </c>
      <c r="U412">
        <v>808.47890924584578</v>
      </c>
      <c r="V412">
        <v>112</v>
      </c>
      <c r="W412">
        <v>33.969048200000003</v>
      </c>
      <c r="X412">
        <v>-118.4545711</v>
      </c>
      <c r="Y412">
        <v>1.4707984136414594</v>
      </c>
    </row>
    <row r="413" spans="1:25" x14ac:dyDescent="0.3">
      <c r="A413" s="1" t="s">
        <v>20</v>
      </c>
      <c r="B413" s="1">
        <v>1</v>
      </c>
      <c r="C413" s="1" t="s">
        <v>447</v>
      </c>
      <c r="D413" s="1" t="s">
        <v>443</v>
      </c>
      <c r="E413" s="1" t="str">
        <f>VLOOKUP(MasterDataSet_after_OutliersDEL[[#This Row],[CITY]],Region_Values,2,FALSE)</f>
        <v>West</v>
      </c>
      <c r="F413" s="1">
        <f>VLOOKUP(MasterDataSet_after_OutliersDEL[[#This Row],[Region]],Region_Dummy_Variables,2,FALSE)</f>
        <v>0</v>
      </c>
      <c r="G413" s="1">
        <f>VLOOKUP(MasterDataSet_after_OutliersDEL[[#This Row],[Region]],Region_Dummy_Variables,3,FALSE)</f>
        <v>0</v>
      </c>
      <c r="H413" s="1">
        <f>VLOOKUP(MasterDataSet_after_OutliersDEL[[#This Row],[Region]],Region_Dummy_Variables,4,FALSE)</f>
        <v>0</v>
      </c>
      <c r="I413" s="1">
        <f>VLOOKUP(MasterDataSet_after_OutliersDEL[[#This Row],[Region]],Region_Dummy_Variables,5,FALSE)</f>
        <v>0</v>
      </c>
      <c r="J413" s="1">
        <f>VLOOKUP(MasterDataSet_after_OutliersDEL[[#This Row],[Region]],Region_Dummy_Variables,6,FALSE)</f>
        <v>1</v>
      </c>
      <c r="K413" s="7" t="s">
        <v>19</v>
      </c>
      <c r="L413">
        <v>90292</v>
      </c>
      <c r="M413">
        <v>3995000</v>
      </c>
      <c r="N413">
        <v>4</v>
      </c>
      <c r="O413">
        <v>4.5</v>
      </c>
      <c r="P413">
        <v>4000</v>
      </c>
      <c r="Q413">
        <v>5014</v>
      </c>
      <c r="R413">
        <v>2021</v>
      </c>
      <c r="S413">
        <f>2021-MasterDataSet_after_OutliersDEL[[#This Row],[YEAR BUILT]]</f>
        <v>0</v>
      </c>
      <c r="T413">
        <v>32</v>
      </c>
      <c r="U413">
        <v>998.75</v>
      </c>
      <c r="W413">
        <v>33.986393100000001</v>
      </c>
      <c r="X413">
        <v>-118.44850510000001</v>
      </c>
      <c r="Y413">
        <v>2.1439520796581135</v>
      </c>
    </row>
    <row r="414" spans="1:25" x14ac:dyDescent="0.3">
      <c r="A414" s="1" t="s">
        <v>20</v>
      </c>
      <c r="B414" s="1">
        <v>1</v>
      </c>
      <c r="C414" s="1" t="s">
        <v>448</v>
      </c>
      <c r="D414" s="1" t="s">
        <v>443</v>
      </c>
      <c r="E414" s="1" t="str">
        <f>VLOOKUP(MasterDataSet_after_OutliersDEL[[#This Row],[CITY]],Region_Values,2,FALSE)</f>
        <v>West</v>
      </c>
      <c r="F414" s="1">
        <f>VLOOKUP(MasterDataSet_after_OutliersDEL[[#This Row],[Region]],Region_Dummy_Variables,2,FALSE)</f>
        <v>0</v>
      </c>
      <c r="G414" s="1">
        <f>VLOOKUP(MasterDataSet_after_OutliersDEL[[#This Row],[Region]],Region_Dummy_Variables,3,FALSE)</f>
        <v>0</v>
      </c>
      <c r="H414" s="1">
        <f>VLOOKUP(MasterDataSet_after_OutliersDEL[[#This Row],[Region]],Region_Dummy_Variables,4,FALSE)</f>
        <v>0</v>
      </c>
      <c r="I414" s="1">
        <f>VLOOKUP(MasterDataSet_after_OutliersDEL[[#This Row],[Region]],Region_Dummy_Variables,5,FALSE)</f>
        <v>0</v>
      </c>
      <c r="J414" s="1">
        <f>VLOOKUP(MasterDataSet_after_OutliersDEL[[#This Row],[Region]],Region_Dummy_Variables,6,FALSE)</f>
        <v>1</v>
      </c>
      <c r="K414" s="7" t="s">
        <v>19</v>
      </c>
      <c r="L414">
        <v>90292</v>
      </c>
      <c r="M414">
        <v>3187000</v>
      </c>
      <c r="N414">
        <v>4</v>
      </c>
      <c r="O414">
        <v>4</v>
      </c>
      <c r="P414">
        <v>4277</v>
      </c>
      <c r="Q414">
        <v>3151</v>
      </c>
      <c r="R414">
        <v>1985</v>
      </c>
      <c r="S414">
        <f>2021-MasterDataSet_after_OutliersDEL[[#This Row],[YEAR BUILT]]</f>
        <v>36</v>
      </c>
      <c r="T414">
        <v>17</v>
      </c>
      <c r="U414">
        <v>745.1484685527239</v>
      </c>
      <c r="V414">
        <v>167</v>
      </c>
      <c r="W414">
        <v>33.973029699999998</v>
      </c>
      <c r="X414">
        <v>-118.4590134</v>
      </c>
      <c r="Y414">
        <v>1.8272378477435249</v>
      </c>
    </row>
    <row r="415" spans="1:25" x14ac:dyDescent="0.3">
      <c r="A415" s="1" t="s">
        <v>20</v>
      </c>
      <c r="B415" s="1">
        <v>1</v>
      </c>
      <c r="C415" s="1" t="s">
        <v>449</v>
      </c>
      <c r="D415" s="1" t="s">
        <v>443</v>
      </c>
      <c r="E415" s="1" t="str">
        <f>VLOOKUP(MasterDataSet_after_OutliersDEL[[#This Row],[CITY]],Region_Values,2,FALSE)</f>
        <v>West</v>
      </c>
      <c r="F415" s="1">
        <f>VLOOKUP(MasterDataSet_after_OutliersDEL[[#This Row],[Region]],Region_Dummy_Variables,2,FALSE)</f>
        <v>0</v>
      </c>
      <c r="G415" s="1">
        <f>VLOOKUP(MasterDataSet_after_OutliersDEL[[#This Row],[Region]],Region_Dummy_Variables,3,FALSE)</f>
        <v>0</v>
      </c>
      <c r="H415" s="1">
        <f>VLOOKUP(MasterDataSet_after_OutliersDEL[[#This Row],[Region]],Region_Dummy_Variables,4,FALSE)</f>
        <v>0</v>
      </c>
      <c r="I415" s="1">
        <f>VLOOKUP(MasterDataSet_after_OutliersDEL[[#This Row],[Region]],Region_Dummy_Variables,5,FALSE)</f>
        <v>0</v>
      </c>
      <c r="J415" s="1">
        <f>VLOOKUP(MasterDataSet_after_OutliersDEL[[#This Row],[Region]],Region_Dummy_Variables,6,FALSE)</f>
        <v>1</v>
      </c>
      <c r="K415" s="7" t="s">
        <v>19</v>
      </c>
      <c r="L415">
        <v>90292</v>
      </c>
      <c r="M415">
        <v>2085000</v>
      </c>
      <c r="N415">
        <v>3</v>
      </c>
      <c r="O415">
        <v>2.5</v>
      </c>
      <c r="P415">
        <v>2562</v>
      </c>
      <c r="Q415">
        <v>2996</v>
      </c>
      <c r="R415">
        <v>1997</v>
      </c>
      <c r="S415">
        <f>2021-MasterDataSet_after_OutliersDEL[[#This Row],[YEAR BUILT]]</f>
        <v>24</v>
      </c>
      <c r="T415">
        <v>10</v>
      </c>
      <c r="U415">
        <v>813.81733021077287</v>
      </c>
      <c r="W415">
        <v>33.986271600000002</v>
      </c>
      <c r="X415">
        <v>-118.4541273</v>
      </c>
      <c r="Y415">
        <v>1.8582283110659013</v>
      </c>
    </row>
    <row r="416" spans="1:25" x14ac:dyDescent="0.3">
      <c r="A416" s="1" t="s">
        <v>16</v>
      </c>
      <c r="B416" s="1">
        <v>0</v>
      </c>
      <c r="C416" s="1" t="s">
        <v>450</v>
      </c>
      <c r="D416" s="1" t="s">
        <v>443</v>
      </c>
      <c r="E416" s="1" t="str">
        <f>VLOOKUP(MasterDataSet_after_OutliersDEL[[#This Row],[CITY]],Region_Values,2,FALSE)</f>
        <v>West</v>
      </c>
      <c r="F416" s="1">
        <f>VLOOKUP(MasterDataSet_after_OutliersDEL[[#This Row],[Region]],Region_Dummy_Variables,2,FALSE)</f>
        <v>0</v>
      </c>
      <c r="G416" s="1">
        <f>VLOOKUP(MasterDataSet_after_OutliersDEL[[#This Row],[Region]],Region_Dummy_Variables,3,FALSE)</f>
        <v>0</v>
      </c>
      <c r="H416" s="1">
        <f>VLOOKUP(MasterDataSet_after_OutliersDEL[[#This Row],[Region]],Region_Dummy_Variables,4,FALSE)</f>
        <v>0</v>
      </c>
      <c r="I416" s="1">
        <f>VLOOKUP(MasterDataSet_after_OutliersDEL[[#This Row],[Region]],Region_Dummy_Variables,5,FALSE)</f>
        <v>0</v>
      </c>
      <c r="J416" s="1">
        <f>VLOOKUP(MasterDataSet_after_OutliersDEL[[#This Row],[Region]],Region_Dummy_Variables,6,FALSE)</f>
        <v>1</v>
      </c>
      <c r="K416" s="7" t="s">
        <v>19</v>
      </c>
      <c r="L416">
        <v>90292</v>
      </c>
      <c r="M416">
        <v>1199000</v>
      </c>
      <c r="N416">
        <v>2</v>
      </c>
      <c r="O416">
        <v>3</v>
      </c>
      <c r="P416">
        <v>1912</v>
      </c>
      <c r="Q416">
        <v>130685</v>
      </c>
      <c r="R416">
        <v>1977</v>
      </c>
      <c r="S416">
        <f>2021-MasterDataSet_after_OutliersDEL[[#This Row],[YEAR BUILT]]</f>
        <v>44</v>
      </c>
      <c r="T416">
        <v>17</v>
      </c>
      <c r="U416">
        <v>627.09205020920501</v>
      </c>
      <c r="V416">
        <v>658</v>
      </c>
      <c r="W416">
        <v>33.987083200000001</v>
      </c>
      <c r="X416">
        <v>-118.4347448</v>
      </c>
      <c r="Y416">
        <v>2.665582406667045</v>
      </c>
    </row>
    <row r="417" spans="1:25" x14ac:dyDescent="0.3">
      <c r="A417" s="1" t="s">
        <v>16</v>
      </c>
      <c r="B417" s="1">
        <v>0</v>
      </c>
      <c r="C417" s="1" t="s">
        <v>451</v>
      </c>
      <c r="D417" s="1" t="s">
        <v>443</v>
      </c>
      <c r="E417" s="1" t="str">
        <f>VLOOKUP(MasterDataSet_after_OutliersDEL[[#This Row],[CITY]],Region_Values,2,FALSE)</f>
        <v>West</v>
      </c>
      <c r="F417" s="1">
        <f>VLOOKUP(MasterDataSet_after_OutliersDEL[[#This Row],[Region]],Region_Dummy_Variables,2,FALSE)</f>
        <v>0</v>
      </c>
      <c r="G417" s="1">
        <f>VLOOKUP(MasterDataSet_after_OutliersDEL[[#This Row],[Region]],Region_Dummy_Variables,3,FALSE)</f>
        <v>0</v>
      </c>
      <c r="H417" s="1">
        <f>VLOOKUP(MasterDataSet_after_OutliersDEL[[#This Row],[Region]],Region_Dummy_Variables,4,FALSE)</f>
        <v>0</v>
      </c>
      <c r="I417" s="1">
        <f>VLOOKUP(MasterDataSet_after_OutliersDEL[[#This Row],[Region]],Region_Dummy_Variables,5,FALSE)</f>
        <v>0</v>
      </c>
      <c r="J417" s="1">
        <f>VLOOKUP(MasterDataSet_after_OutliersDEL[[#This Row],[Region]],Region_Dummy_Variables,6,FALSE)</f>
        <v>1</v>
      </c>
      <c r="K417" s="7" t="s">
        <v>19</v>
      </c>
      <c r="L417">
        <v>90292</v>
      </c>
      <c r="M417">
        <v>1249000</v>
      </c>
      <c r="N417">
        <v>2</v>
      </c>
      <c r="O417">
        <v>2.5</v>
      </c>
      <c r="P417">
        <v>1763</v>
      </c>
      <c r="Q417">
        <v>85900</v>
      </c>
      <c r="R417">
        <v>1967</v>
      </c>
      <c r="S417">
        <f>2021-MasterDataSet_after_OutliersDEL[[#This Row],[YEAR BUILT]]</f>
        <v>54</v>
      </c>
      <c r="T417">
        <v>20</v>
      </c>
      <c r="U417">
        <v>708.45150311968234</v>
      </c>
      <c r="V417">
        <v>440</v>
      </c>
      <c r="W417">
        <v>33.980403000000003</v>
      </c>
      <c r="X417">
        <v>-118.43601200000001</v>
      </c>
      <c r="Y417">
        <v>2.1993311351206124</v>
      </c>
    </row>
    <row r="418" spans="1:25" x14ac:dyDescent="0.3">
      <c r="A418" s="1" t="s">
        <v>16</v>
      </c>
      <c r="B418" s="1">
        <v>0</v>
      </c>
      <c r="C418" s="1" t="s">
        <v>452</v>
      </c>
      <c r="D418" s="1" t="s">
        <v>443</v>
      </c>
      <c r="E418" s="1" t="str">
        <f>VLOOKUP(MasterDataSet_after_OutliersDEL[[#This Row],[CITY]],Region_Values,2,FALSE)</f>
        <v>West</v>
      </c>
      <c r="F418" s="1">
        <f>VLOOKUP(MasterDataSet_after_OutliersDEL[[#This Row],[Region]],Region_Dummy_Variables,2,FALSE)</f>
        <v>0</v>
      </c>
      <c r="G418" s="1">
        <f>VLOOKUP(MasterDataSet_after_OutliersDEL[[#This Row],[Region]],Region_Dummy_Variables,3,FALSE)</f>
        <v>0</v>
      </c>
      <c r="H418" s="1">
        <f>VLOOKUP(MasterDataSet_after_OutliersDEL[[#This Row],[Region]],Region_Dummy_Variables,4,FALSE)</f>
        <v>0</v>
      </c>
      <c r="I418" s="1">
        <f>VLOOKUP(MasterDataSet_after_OutliersDEL[[#This Row],[Region]],Region_Dummy_Variables,5,FALSE)</f>
        <v>0</v>
      </c>
      <c r="J418" s="1">
        <f>VLOOKUP(MasterDataSet_after_OutliersDEL[[#This Row],[Region]],Region_Dummy_Variables,6,FALSE)</f>
        <v>1</v>
      </c>
      <c r="K418" s="7" t="s">
        <v>19</v>
      </c>
      <c r="L418">
        <v>90292</v>
      </c>
      <c r="M418">
        <v>1575000</v>
      </c>
      <c r="N418">
        <v>2</v>
      </c>
      <c r="O418">
        <v>2.5</v>
      </c>
      <c r="P418">
        <v>1860</v>
      </c>
      <c r="Q418">
        <v>122880</v>
      </c>
      <c r="R418">
        <v>1999</v>
      </c>
      <c r="S418">
        <f>2021-MasterDataSet_after_OutliersDEL[[#This Row],[YEAR BUILT]]</f>
        <v>22</v>
      </c>
      <c r="T418">
        <v>16</v>
      </c>
      <c r="U418">
        <v>846.77419354838707</v>
      </c>
      <c r="V418">
        <v>1730</v>
      </c>
      <c r="W418">
        <v>33.984652599999997</v>
      </c>
      <c r="X418">
        <v>-118.4441621</v>
      </c>
      <c r="Y418">
        <v>2.4201978842679006</v>
      </c>
    </row>
    <row r="419" spans="1:25" x14ac:dyDescent="0.3">
      <c r="A419" s="1" t="s">
        <v>16</v>
      </c>
      <c r="B419" s="1">
        <v>0</v>
      </c>
      <c r="C419" s="1" t="s">
        <v>453</v>
      </c>
      <c r="D419" s="1" t="s">
        <v>443</v>
      </c>
      <c r="E419" s="1" t="str">
        <f>VLOOKUP(MasterDataSet_after_OutliersDEL[[#This Row],[CITY]],Region_Values,2,FALSE)</f>
        <v>West</v>
      </c>
      <c r="F419" s="1">
        <f>VLOOKUP(MasterDataSet_after_OutliersDEL[[#This Row],[Region]],Region_Dummy_Variables,2,FALSE)</f>
        <v>0</v>
      </c>
      <c r="G419" s="1">
        <f>VLOOKUP(MasterDataSet_after_OutliersDEL[[#This Row],[Region]],Region_Dummy_Variables,3,FALSE)</f>
        <v>0</v>
      </c>
      <c r="H419" s="1">
        <f>VLOOKUP(MasterDataSet_after_OutliersDEL[[#This Row],[Region]],Region_Dummy_Variables,4,FALSE)</f>
        <v>0</v>
      </c>
      <c r="I419" s="1">
        <f>VLOOKUP(MasterDataSet_after_OutliersDEL[[#This Row],[Region]],Region_Dummy_Variables,5,FALSE)</f>
        <v>0</v>
      </c>
      <c r="J419" s="1">
        <f>VLOOKUP(MasterDataSet_after_OutliersDEL[[#This Row],[Region]],Region_Dummy_Variables,6,FALSE)</f>
        <v>1</v>
      </c>
      <c r="K419" s="7" t="s">
        <v>19</v>
      </c>
      <c r="L419">
        <v>90292</v>
      </c>
      <c r="M419">
        <v>1495000</v>
      </c>
      <c r="N419">
        <v>2</v>
      </c>
      <c r="O419">
        <v>2.5</v>
      </c>
      <c r="P419">
        <v>1900</v>
      </c>
      <c r="Q419">
        <v>122880</v>
      </c>
      <c r="R419">
        <v>1999</v>
      </c>
      <c r="S419">
        <f>2021-MasterDataSet_after_OutliersDEL[[#This Row],[YEAR BUILT]]</f>
        <v>22</v>
      </c>
      <c r="T419">
        <v>45</v>
      </c>
      <c r="U419">
        <v>786.84210526315792</v>
      </c>
      <c r="V419">
        <v>1739</v>
      </c>
      <c r="W419">
        <v>33.984652599999997</v>
      </c>
      <c r="X419">
        <v>-118.4441621</v>
      </c>
      <c r="Y419">
        <v>2.4201978842679006</v>
      </c>
    </row>
    <row r="420" spans="1:25" x14ac:dyDescent="0.3">
      <c r="A420" s="1" t="s">
        <v>16</v>
      </c>
      <c r="B420" s="1">
        <v>0</v>
      </c>
      <c r="C420" s="1" t="s">
        <v>454</v>
      </c>
      <c r="D420" s="1" t="s">
        <v>443</v>
      </c>
      <c r="E420" s="1" t="str">
        <f>VLOOKUP(MasterDataSet_after_OutliersDEL[[#This Row],[CITY]],Region_Values,2,FALSE)</f>
        <v>West</v>
      </c>
      <c r="F420" s="1">
        <f>VLOOKUP(MasterDataSet_after_OutliersDEL[[#This Row],[Region]],Region_Dummy_Variables,2,FALSE)</f>
        <v>0</v>
      </c>
      <c r="G420" s="1">
        <f>VLOOKUP(MasterDataSet_after_OutliersDEL[[#This Row],[Region]],Region_Dummy_Variables,3,FALSE)</f>
        <v>0</v>
      </c>
      <c r="H420" s="1">
        <f>VLOOKUP(MasterDataSet_after_OutliersDEL[[#This Row],[Region]],Region_Dummy_Variables,4,FALSE)</f>
        <v>0</v>
      </c>
      <c r="I420" s="1">
        <f>VLOOKUP(MasterDataSet_after_OutliersDEL[[#This Row],[Region]],Region_Dummy_Variables,5,FALSE)</f>
        <v>0</v>
      </c>
      <c r="J420" s="1">
        <f>VLOOKUP(MasterDataSet_after_OutliersDEL[[#This Row],[Region]],Region_Dummy_Variables,6,FALSE)</f>
        <v>1</v>
      </c>
      <c r="K420" s="7" t="s">
        <v>19</v>
      </c>
      <c r="L420">
        <v>90292</v>
      </c>
      <c r="M420">
        <v>1059000</v>
      </c>
      <c r="N420">
        <v>2</v>
      </c>
      <c r="O420">
        <v>2.5</v>
      </c>
      <c r="P420">
        <v>1855</v>
      </c>
      <c r="Q420">
        <v>122916</v>
      </c>
      <c r="R420">
        <v>1999</v>
      </c>
      <c r="S420">
        <f>2021-MasterDataSet_after_OutliersDEL[[#This Row],[YEAR BUILT]]</f>
        <v>22</v>
      </c>
      <c r="T420">
        <v>12</v>
      </c>
      <c r="U420">
        <v>570.88948787061997</v>
      </c>
      <c r="V420">
        <v>1728</v>
      </c>
      <c r="W420">
        <v>33.984652599999997</v>
      </c>
      <c r="X420">
        <v>-118.4441621</v>
      </c>
      <c r="Y420">
        <v>2.4201978842679006</v>
      </c>
    </row>
    <row r="421" spans="1:25" x14ac:dyDescent="0.3">
      <c r="A421" s="1" t="s">
        <v>16</v>
      </c>
      <c r="B421" s="1">
        <v>0</v>
      </c>
      <c r="C421" s="1" t="s">
        <v>455</v>
      </c>
      <c r="D421" s="1" t="s">
        <v>443</v>
      </c>
      <c r="E421" s="1" t="str">
        <f>VLOOKUP(MasterDataSet_after_OutliersDEL[[#This Row],[CITY]],Region_Values,2,FALSE)</f>
        <v>West</v>
      </c>
      <c r="F421" s="1">
        <f>VLOOKUP(MasterDataSet_after_OutliersDEL[[#This Row],[Region]],Region_Dummy_Variables,2,FALSE)</f>
        <v>0</v>
      </c>
      <c r="G421" s="1">
        <f>VLOOKUP(MasterDataSet_after_OutliersDEL[[#This Row],[Region]],Region_Dummy_Variables,3,FALSE)</f>
        <v>0</v>
      </c>
      <c r="H421" s="1">
        <f>VLOOKUP(MasterDataSet_after_OutliersDEL[[#This Row],[Region]],Region_Dummy_Variables,4,FALSE)</f>
        <v>0</v>
      </c>
      <c r="I421" s="1">
        <f>VLOOKUP(MasterDataSet_after_OutliersDEL[[#This Row],[Region]],Region_Dummy_Variables,5,FALSE)</f>
        <v>0</v>
      </c>
      <c r="J421" s="1">
        <f>VLOOKUP(MasterDataSet_after_OutliersDEL[[#This Row],[Region]],Region_Dummy_Variables,6,FALSE)</f>
        <v>1</v>
      </c>
      <c r="K421" s="7" t="s">
        <v>19</v>
      </c>
      <c r="L421">
        <v>90292</v>
      </c>
      <c r="M421">
        <v>1200000</v>
      </c>
      <c r="N421">
        <v>2</v>
      </c>
      <c r="O421">
        <v>2.5</v>
      </c>
      <c r="P421">
        <v>1900</v>
      </c>
      <c r="Q421">
        <v>122880</v>
      </c>
      <c r="R421">
        <v>1999</v>
      </c>
      <c r="S421">
        <f>2021-MasterDataSet_after_OutliersDEL[[#This Row],[YEAR BUILT]]</f>
        <v>22</v>
      </c>
      <c r="T421">
        <v>41</v>
      </c>
      <c r="U421">
        <v>631.57894736842104</v>
      </c>
      <c r="V421">
        <v>1700</v>
      </c>
      <c r="W421">
        <v>33.984652599999997</v>
      </c>
      <c r="X421">
        <v>-118.4441621</v>
      </c>
      <c r="Y421">
        <v>2.4201978842679006</v>
      </c>
    </row>
    <row r="422" spans="1:25" x14ac:dyDescent="0.3">
      <c r="A422" s="1" t="s">
        <v>16</v>
      </c>
      <c r="B422" s="1">
        <v>0</v>
      </c>
      <c r="C422" s="1" t="s">
        <v>456</v>
      </c>
      <c r="D422" s="1" t="s">
        <v>443</v>
      </c>
      <c r="E422" s="1" t="str">
        <f>VLOOKUP(MasterDataSet_after_OutliersDEL[[#This Row],[CITY]],Region_Values,2,FALSE)</f>
        <v>West</v>
      </c>
      <c r="F422" s="1">
        <f>VLOOKUP(MasterDataSet_after_OutliersDEL[[#This Row],[Region]],Region_Dummy_Variables,2,FALSE)</f>
        <v>0</v>
      </c>
      <c r="G422" s="1">
        <f>VLOOKUP(MasterDataSet_after_OutliersDEL[[#This Row],[Region]],Region_Dummy_Variables,3,FALSE)</f>
        <v>0</v>
      </c>
      <c r="H422" s="1">
        <f>VLOOKUP(MasterDataSet_after_OutliersDEL[[#This Row],[Region]],Region_Dummy_Variables,4,FALSE)</f>
        <v>0</v>
      </c>
      <c r="I422" s="1">
        <f>VLOOKUP(MasterDataSet_after_OutliersDEL[[#This Row],[Region]],Region_Dummy_Variables,5,FALSE)</f>
        <v>0</v>
      </c>
      <c r="J422" s="1">
        <f>VLOOKUP(MasterDataSet_after_OutliersDEL[[#This Row],[Region]],Region_Dummy_Variables,6,FALSE)</f>
        <v>1</v>
      </c>
      <c r="K422" s="7" t="s">
        <v>19</v>
      </c>
      <c r="L422">
        <v>90292</v>
      </c>
      <c r="M422">
        <v>1349000</v>
      </c>
      <c r="N422">
        <v>2</v>
      </c>
      <c r="O422">
        <v>2</v>
      </c>
      <c r="P422">
        <v>1714</v>
      </c>
      <c r="Q422">
        <v>31650</v>
      </c>
      <c r="R422">
        <v>2006</v>
      </c>
      <c r="S422">
        <f>2021-MasterDataSet_after_OutliersDEL[[#This Row],[YEAR BUILT]]</f>
        <v>15</v>
      </c>
      <c r="T422">
        <v>27</v>
      </c>
      <c r="U422">
        <v>787.04784130688449</v>
      </c>
      <c r="V422">
        <v>1698</v>
      </c>
      <c r="W422">
        <v>33.984335999999999</v>
      </c>
      <c r="X422">
        <v>-118.4432348</v>
      </c>
      <c r="Y422">
        <v>2.4154530857152703</v>
      </c>
    </row>
    <row r="423" spans="1:25" x14ac:dyDescent="0.3">
      <c r="A423" s="1" t="s">
        <v>16</v>
      </c>
      <c r="B423" s="1">
        <v>0</v>
      </c>
      <c r="C423" s="1" t="s">
        <v>457</v>
      </c>
      <c r="D423" s="1" t="s">
        <v>443</v>
      </c>
      <c r="E423" s="1" t="str">
        <f>VLOOKUP(MasterDataSet_after_OutliersDEL[[#This Row],[CITY]],Region_Values,2,FALSE)</f>
        <v>West</v>
      </c>
      <c r="F423" s="1">
        <f>VLOOKUP(MasterDataSet_after_OutliersDEL[[#This Row],[Region]],Region_Dummy_Variables,2,FALSE)</f>
        <v>0</v>
      </c>
      <c r="G423" s="1">
        <f>VLOOKUP(MasterDataSet_after_OutliersDEL[[#This Row],[Region]],Region_Dummy_Variables,3,FALSE)</f>
        <v>0</v>
      </c>
      <c r="H423" s="1">
        <f>VLOOKUP(MasterDataSet_after_OutliersDEL[[#This Row],[Region]],Region_Dummy_Variables,4,FALSE)</f>
        <v>0</v>
      </c>
      <c r="I423" s="1">
        <f>VLOOKUP(MasterDataSet_after_OutliersDEL[[#This Row],[Region]],Region_Dummy_Variables,5,FALSE)</f>
        <v>0</v>
      </c>
      <c r="J423" s="1">
        <f>VLOOKUP(MasterDataSet_after_OutliersDEL[[#This Row],[Region]],Region_Dummy_Variables,6,FALSE)</f>
        <v>1</v>
      </c>
      <c r="K423" s="7" t="s">
        <v>19</v>
      </c>
      <c r="L423">
        <v>90292</v>
      </c>
      <c r="M423">
        <v>1295000</v>
      </c>
      <c r="N423">
        <v>2</v>
      </c>
      <c r="O423">
        <v>2.5</v>
      </c>
      <c r="P423">
        <v>1748</v>
      </c>
      <c r="Q423">
        <v>124662</v>
      </c>
      <c r="R423">
        <v>2003</v>
      </c>
      <c r="S423">
        <f>2021-MasterDataSet_after_OutliersDEL[[#This Row],[YEAR BUILT]]</f>
        <v>18</v>
      </c>
      <c r="T423">
        <v>18</v>
      </c>
      <c r="U423">
        <v>740.84668192219681</v>
      </c>
      <c r="V423">
        <v>1180</v>
      </c>
      <c r="W423">
        <v>33.9845477</v>
      </c>
      <c r="X423">
        <v>-118.44520300000001</v>
      </c>
      <c r="Y423">
        <v>2.3689709097943195</v>
      </c>
    </row>
    <row r="424" spans="1:25" x14ac:dyDescent="0.3">
      <c r="A424" s="1" t="s">
        <v>16</v>
      </c>
      <c r="B424" s="1">
        <v>0</v>
      </c>
      <c r="C424" s="1" t="s">
        <v>458</v>
      </c>
      <c r="D424" s="1" t="s">
        <v>443</v>
      </c>
      <c r="E424" s="1" t="str">
        <f>VLOOKUP(MasterDataSet_after_OutliersDEL[[#This Row],[CITY]],Region_Values,2,FALSE)</f>
        <v>West</v>
      </c>
      <c r="F424" s="1">
        <f>VLOOKUP(MasterDataSet_after_OutliersDEL[[#This Row],[Region]],Region_Dummy_Variables,2,FALSE)</f>
        <v>0</v>
      </c>
      <c r="G424" s="1">
        <f>VLOOKUP(MasterDataSet_after_OutliersDEL[[#This Row],[Region]],Region_Dummy_Variables,3,FALSE)</f>
        <v>0</v>
      </c>
      <c r="H424" s="1">
        <f>VLOOKUP(MasterDataSet_after_OutliersDEL[[#This Row],[Region]],Region_Dummy_Variables,4,FALSE)</f>
        <v>0</v>
      </c>
      <c r="I424" s="1">
        <f>VLOOKUP(MasterDataSet_after_OutliersDEL[[#This Row],[Region]],Region_Dummy_Variables,5,FALSE)</f>
        <v>0</v>
      </c>
      <c r="J424" s="1">
        <f>VLOOKUP(MasterDataSet_after_OutliersDEL[[#This Row],[Region]],Region_Dummy_Variables,6,FALSE)</f>
        <v>1</v>
      </c>
      <c r="K424" s="7" t="s">
        <v>19</v>
      </c>
      <c r="L424">
        <v>90292</v>
      </c>
      <c r="M424">
        <v>1599000</v>
      </c>
      <c r="N424">
        <v>2</v>
      </c>
      <c r="O424">
        <v>2</v>
      </c>
      <c r="P424">
        <v>1227</v>
      </c>
      <c r="Q424">
        <v>124611</v>
      </c>
      <c r="R424">
        <v>2003</v>
      </c>
      <c r="S424">
        <f>2021-MasterDataSet_after_OutliersDEL[[#This Row],[YEAR BUILT]]</f>
        <v>18</v>
      </c>
      <c r="T424">
        <v>18</v>
      </c>
      <c r="U424">
        <v>1303.1784841075794</v>
      </c>
      <c r="V424">
        <v>1068</v>
      </c>
      <c r="W424">
        <v>33.9848602</v>
      </c>
      <c r="X424">
        <v>-118.44528409999999</v>
      </c>
      <c r="Y424">
        <v>2.3557176599241334</v>
      </c>
    </row>
    <row r="425" spans="1:25" x14ac:dyDescent="0.3">
      <c r="A425" s="1" t="s">
        <v>16</v>
      </c>
      <c r="B425" s="1">
        <v>0</v>
      </c>
      <c r="C425" s="1" t="s">
        <v>459</v>
      </c>
      <c r="D425" s="1" t="s">
        <v>460</v>
      </c>
      <c r="E425" s="1" t="str">
        <f>VLOOKUP(MasterDataSet_after_OutliersDEL[[#This Row],[CITY]],Region_Values,2,FALSE)</f>
        <v>West</v>
      </c>
      <c r="F425" s="1">
        <f>VLOOKUP(MasterDataSet_after_OutliersDEL[[#This Row],[Region]],Region_Dummy_Variables,2,FALSE)</f>
        <v>0</v>
      </c>
      <c r="G425" s="1">
        <f>VLOOKUP(MasterDataSet_after_OutliersDEL[[#This Row],[Region]],Region_Dummy_Variables,3,FALSE)</f>
        <v>0</v>
      </c>
      <c r="H425" s="1">
        <f>VLOOKUP(MasterDataSet_after_OutliersDEL[[#This Row],[Region]],Region_Dummy_Variables,4,FALSE)</f>
        <v>0</v>
      </c>
      <c r="I425" s="1">
        <f>VLOOKUP(MasterDataSet_after_OutliersDEL[[#This Row],[Region]],Region_Dummy_Variables,5,FALSE)</f>
        <v>0</v>
      </c>
      <c r="J425" s="1">
        <f>VLOOKUP(MasterDataSet_after_OutliersDEL[[#This Row],[Region]],Region_Dummy_Variables,6,FALSE)</f>
        <v>1</v>
      </c>
      <c r="K425" s="7" t="s">
        <v>19</v>
      </c>
      <c r="L425">
        <v>90292</v>
      </c>
      <c r="M425">
        <v>1725000</v>
      </c>
      <c r="N425">
        <v>2</v>
      </c>
      <c r="O425">
        <v>2.5</v>
      </c>
      <c r="P425">
        <v>1630</v>
      </c>
      <c r="Q425">
        <v>124611</v>
      </c>
      <c r="R425">
        <v>2003</v>
      </c>
      <c r="S425">
        <f>2021-MasterDataSet_after_OutliersDEL[[#This Row],[YEAR BUILT]]</f>
        <v>18</v>
      </c>
      <c r="T425">
        <v>66</v>
      </c>
      <c r="U425">
        <v>1058.282208588957</v>
      </c>
      <c r="V425">
        <v>916</v>
      </c>
      <c r="W425">
        <v>33.9848602</v>
      </c>
      <c r="X425">
        <v>-118.44528409999999</v>
      </c>
      <c r="Y425">
        <v>2.3557176599241334</v>
      </c>
    </row>
    <row r="426" spans="1:25" x14ac:dyDescent="0.3">
      <c r="A426" s="1" t="s">
        <v>16</v>
      </c>
      <c r="B426" s="1">
        <v>0</v>
      </c>
      <c r="C426" s="1" t="s">
        <v>461</v>
      </c>
      <c r="D426" s="1" t="s">
        <v>443</v>
      </c>
      <c r="E426" s="1" t="str">
        <f>VLOOKUP(MasterDataSet_after_OutliersDEL[[#This Row],[CITY]],Region_Values,2,FALSE)</f>
        <v>West</v>
      </c>
      <c r="F426" s="1">
        <f>VLOOKUP(MasterDataSet_after_OutliersDEL[[#This Row],[Region]],Region_Dummy_Variables,2,FALSE)</f>
        <v>0</v>
      </c>
      <c r="G426" s="1">
        <f>VLOOKUP(MasterDataSet_after_OutliersDEL[[#This Row],[Region]],Region_Dummy_Variables,3,FALSE)</f>
        <v>0</v>
      </c>
      <c r="H426" s="1">
        <f>VLOOKUP(MasterDataSet_after_OutliersDEL[[#This Row],[Region]],Region_Dummy_Variables,4,FALSE)</f>
        <v>0</v>
      </c>
      <c r="I426" s="1">
        <f>VLOOKUP(MasterDataSet_after_OutliersDEL[[#This Row],[Region]],Region_Dummy_Variables,5,FALSE)</f>
        <v>0</v>
      </c>
      <c r="J426" s="1">
        <f>VLOOKUP(MasterDataSet_after_OutliersDEL[[#This Row],[Region]],Region_Dummy_Variables,6,FALSE)</f>
        <v>1</v>
      </c>
      <c r="K426" s="7" t="s">
        <v>19</v>
      </c>
      <c r="L426">
        <v>90292</v>
      </c>
      <c r="M426">
        <v>2298000</v>
      </c>
      <c r="N426">
        <v>3</v>
      </c>
      <c r="O426">
        <v>3.5</v>
      </c>
      <c r="P426">
        <v>2099</v>
      </c>
      <c r="Q426">
        <v>124662</v>
      </c>
      <c r="R426">
        <v>2003</v>
      </c>
      <c r="S426">
        <f>2021-MasterDataSet_after_OutliersDEL[[#This Row],[YEAR BUILT]]</f>
        <v>18</v>
      </c>
      <c r="T426">
        <v>62</v>
      </c>
      <c r="U426">
        <v>1094.8070509766555</v>
      </c>
      <c r="V426">
        <v>1254</v>
      </c>
      <c r="W426">
        <v>33.9848602</v>
      </c>
      <c r="X426">
        <v>-118.44528409999999</v>
      </c>
      <c r="Y426">
        <v>2.3557176599241334</v>
      </c>
    </row>
    <row r="427" spans="1:25" x14ac:dyDescent="0.3">
      <c r="A427" s="1" t="s">
        <v>16</v>
      </c>
      <c r="B427" s="1">
        <v>0</v>
      </c>
      <c r="C427" s="1" t="s">
        <v>462</v>
      </c>
      <c r="D427" s="1" t="s">
        <v>443</v>
      </c>
      <c r="E427" s="1" t="str">
        <f>VLOOKUP(MasterDataSet_after_OutliersDEL[[#This Row],[CITY]],Region_Values,2,FALSE)</f>
        <v>West</v>
      </c>
      <c r="F427" s="1">
        <f>VLOOKUP(MasterDataSet_after_OutliersDEL[[#This Row],[Region]],Region_Dummy_Variables,2,FALSE)</f>
        <v>0</v>
      </c>
      <c r="G427" s="1">
        <f>VLOOKUP(MasterDataSet_after_OutliersDEL[[#This Row],[Region]],Region_Dummy_Variables,3,FALSE)</f>
        <v>0</v>
      </c>
      <c r="H427" s="1">
        <f>VLOOKUP(MasterDataSet_after_OutliersDEL[[#This Row],[Region]],Region_Dummy_Variables,4,FALSE)</f>
        <v>0</v>
      </c>
      <c r="I427" s="1">
        <f>VLOOKUP(MasterDataSet_after_OutliersDEL[[#This Row],[Region]],Region_Dummy_Variables,5,FALSE)</f>
        <v>0</v>
      </c>
      <c r="J427" s="1">
        <f>VLOOKUP(MasterDataSet_after_OutliersDEL[[#This Row],[Region]],Region_Dummy_Variables,6,FALSE)</f>
        <v>1</v>
      </c>
      <c r="K427" s="7" t="s">
        <v>19</v>
      </c>
      <c r="L427">
        <v>90292</v>
      </c>
      <c r="M427">
        <v>1299000</v>
      </c>
      <c r="N427">
        <v>2</v>
      </c>
      <c r="O427">
        <v>2</v>
      </c>
      <c r="P427">
        <v>1051</v>
      </c>
      <c r="Q427">
        <v>6104</v>
      </c>
      <c r="R427">
        <v>1972</v>
      </c>
      <c r="S427">
        <f>2021-MasterDataSet_after_OutliersDEL[[#This Row],[YEAR BUILT]]</f>
        <v>49</v>
      </c>
      <c r="T427">
        <v>67</v>
      </c>
      <c r="U427">
        <v>1235.9657469077069</v>
      </c>
      <c r="V427">
        <v>318</v>
      </c>
      <c r="W427">
        <v>33.970041600000002</v>
      </c>
      <c r="X427">
        <v>-118.4588548</v>
      </c>
      <c r="Y427">
        <v>1.6408504035486167</v>
      </c>
    </row>
    <row r="428" spans="1:25" x14ac:dyDescent="0.3">
      <c r="A428" s="1" t="s">
        <v>16</v>
      </c>
      <c r="B428" s="1">
        <v>0</v>
      </c>
      <c r="C428" s="1" t="s">
        <v>463</v>
      </c>
      <c r="D428" s="1" t="s">
        <v>443</v>
      </c>
      <c r="E428" s="1" t="str">
        <f>VLOOKUP(MasterDataSet_after_OutliersDEL[[#This Row],[CITY]],Region_Values,2,FALSE)</f>
        <v>West</v>
      </c>
      <c r="F428" s="1">
        <f>VLOOKUP(MasterDataSet_after_OutliersDEL[[#This Row],[Region]],Region_Dummy_Variables,2,FALSE)</f>
        <v>0</v>
      </c>
      <c r="G428" s="1">
        <f>VLOOKUP(MasterDataSet_after_OutliersDEL[[#This Row],[Region]],Region_Dummy_Variables,3,FALSE)</f>
        <v>0</v>
      </c>
      <c r="H428" s="1">
        <f>VLOOKUP(MasterDataSet_after_OutliersDEL[[#This Row],[Region]],Region_Dummy_Variables,4,FALSE)</f>
        <v>0</v>
      </c>
      <c r="I428" s="1">
        <f>VLOOKUP(MasterDataSet_after_OutliersDEL[[#This Row],[Region]],Region_Dummy_Variables,5,FALSE)</f>
        <v>0</v>
      </c>
      <c r="J428" s="1">
        <f>VLOOKUP(MasterDataSet_after_OutliersDEL[[#This Row],[Region]],Region_Dummy_Variables,6,FALSE)</f>
        <v>1</v>
      </c>
      <c r="K428" s="7" t="s">
        <v>19</v>
      </c>
      <c r="L428">
        <v>90292</v>
      </c>
      <c r="M428">
        <v>1248000</v>
      </c>
      <c r="N428">
        <v>2</v>
      </c>
      <c r="O428">
        <v>2</v>
      </c>
      <c r="P428">
        <v>1613</v>
      </c>
      <c r="Q428">
        <v>194604</v>
      </c>
      <c r="R428">
        <v>1979</v>
      </c>
      <c r="S428">
        <f>2021-MasterDataSet_after_OutliersDEL[[#This Row],[YEAR BUILT]]</f>
        <v>42</v>
      </c>
      <c r="T428">
        <v>12</v>
      </c>
      <c r="U428">
        <v>773.71357718536888</v>
      </c>
      <c r="V428">
        <v>763</v>
      </c>
      <c r="W428">
        <v>33.973178300000001</v>
      </c>
      <c r="X428">
        <v>-118.45761779999999</v>
      </c>
      <c r="Y428">
        <v>1.8021122409564247</v>
      </c>
    </row>
    <row r="429" spans="1:25" x14ac:dyDescent="0.3">
      <c r="A429" s="1" t="s">
        <v>16</v>
      </c>
      <c r="B429" s="1">
        <v>0</v>
      </c>
      <c r="C429" s="1" t="s">
        <v>464</v>
      </c>
      <c r="D429" s="1" t="s">
        <v>460</v>
      </c>
      <c r="E429" s="1" t="str">
        <f>VLOOKUP(MasterDataSet_after_OutliersDEL[[#This Row],[CITY]],Region_Values,2,FALSE)</f>
        <v>West</v>
      </c>
      <c r="F429" s="1">
        <f>VLOOKUP(MasterDataSet_after_OutliersDEL[[#This Row],[Region]],Region_Dummy_Variables,2,FALSE)</f>
        <v>0</v>
      </c>
      <c r="G429" s="1">
        <f>VLOOKUP(MasterDataSet_after_OutliersDEL[[#This Row],[Region]],Region_Dummy_Variables,3,FALSE)</f>
        <v>0</v>
      </c>
      <c r="H429" s="1">
        <f>VLOOKUP(MasterDataSet_after_OutliersDEL[[#This Row],[Region]],Region_Dummy_Variables,4,FALSE)</f>
        <v>0</v>
      </c>
      <c r="I429" s="1">
        <f>VLOOKUP(MasterDataSet_after_OutliersDEL[[#This Row],[Region]],Region_Dummy_Variables,5,FALSE)</f>
        <v>0</v>
      </c>
      <c r="J429" s="1">
        <f>VLOOKUP(MasterDataSet_after_OutliersDEL[[#This Row],[Region]],Region_Dummy_Variables,6,FALSE)</f>
        <v>1</v>
      </c>
      <c r="K429" s="7" t="s">
        <v>19</v>
      </c>
      <c r="L429">
        <v>90292</v>
      </c>
      <c r="M429">
        <v>1395000</v>
      </c>
      <c r="N429">
        <v>2</v>
      </c>
      <c r="O429">
        <v>2.5</v>
      </c>
      <c r="P429">
        <v>1550</v>
      </c>
      <c r="Q429">
        <v>12072</v>
      </c>
      <c r="R429">
        <v>2010</v>
      </c>
      <c r="S429">
        <f>2021-MasterDataSet_after_OutliersDEL[[#This Row],[YEAR BUILT]]</f>
        <v>11</v>
      </c>
      <c r="T429">
        <v>33</v>
      </c>
      <c r="U429">
        <v>900</v>
      </c>
      <c r="V429">
        <v>1347</v>
      </c>
      <c r="W429">
        <v>33.980590599999999</v>
      </c>
      <c r="X429">
        <v>-118.463722</v>
      </c>
      <c r="Y429">
        <v>1.6733998777824957</v>
      </c>
    </row>
    <row r="430" spans="1:25" x14ac:dyDescent="0.3">
      <c r="A430" s="1" t="s">
        <v>16</v>
      </c>
      <c r="B430" s="1">
        <v>0</v>
      </c>
      <c r="C430" s="1" t="s">
        <v>465</v>
      </c>
      <c r="D430" s="1" t="s">
        <v>443</v>
      </c>
      <c r="E430" s="1" t="str">
        <f>VLOOKUP(MasterDataSet_after_OutliersDEL[[#This Row],[CITY]],Region_Values,2,FALSE)</f>
        <v>West</v>
      </c>
      <c r="F430" s="1">
        <f>VLOOKUP(MasterDataSet_after_OutliersDEL[[#This Row],[Region]],Region_Dummy_Variables,2,FALSE)</f>
        <v>0</v>
      </c>
      <c r="G430" s="1">
        <f>VLOOKUP(MasterDataSet_after_OutliersDEL[[#This Row],[Region]],Region_Dummy_Variables,3,FALSE)</f>
        <v>0</v>
      </c>
      <c r="H430" s="1">
        <f>VLOOKUP(MasterDataSet_after_OutliersDEL[[#This Row],[Region]],Region_Dummy_Variables,4,FALSE)</f>
        <v>0</v>
      </c>
      <c r="I430" s="1">
        <f>VLOOKUP(MasterDataSet_after_OutliersDEL[[#This Row],[Region]],Region_Dummy_Variables,5,FALSE)</f>
        <v>0</v>
      </c>
      <c r="J430" s="1">
        <f>VLOOKUP(MasterDataSet_after_OutliersDEL[[#This Row],[Region]],Region_Dummy_Variables,6,FALSE)</f>
        <v>1</v>
      </c>
      <c r="K430" s="7" t="s">
        <v>19</v>
      </c>
      <c r="L430">
        <v>90292</v>
      </c>
      <c r="M430">
        <v>1350000</v>
      </c>
      <c r="N430">
        <v>2</v>
      </c>
      <c r="O430">
        <v>2</v>
      </c>
      <c r="P430">
        <v>1524</v>
      </c>
      <c r="Q430">
        <v>17336</v>
      </c>
      <c r="R430">
        <v>2011</v>
      </c>
      <c r="S430">
        <f>2021-MasterDataSet_after_OutliersDEL[[#This Row],[YEAR BUILT]]</f>
        <v>10</v>
      </c>
      <c r="T430">
        <v>53</v>
      </c>
      <c r="U430">
        <v>885.82677165354335</v>
      </c>
      <c r="V430">
        <v>555</v>
      </c>
      <c r="W430">
        <v>33.990562300000001</v>
      </c>
      <c r="X430">
        <v>-118.4425111</v>
      </c>
      <c r="Y430">
        <v>2.3750152651100631</v>
      </c>
    </row>
    <row r="431" spans="1:25" x14ac:dyDescent="0.3">
      <c r="A431" s="1" t="s">
        <v>16</v>
      </c>
      <c r="B431" s="1">
        <v>0</v>
      </c>
      <c r="C431" s="1" t="s">
        <v>466</v>
      </c>
      <c r="D431" s="1" t="s">
        <v>443</v>
      </c>
      <c r="E431" s="1" t="str">
        <f>VLOOKUP(MasterDataSet_after_OutliersDEL[[#This Row],[CITY]],Region_Values,2,FALSE)</f>
        <v>West</v>
      </c>
      <c r="F431" s="1">
        <f>VLOOKUP(MasterDataSet_after_OutliersDEL[[#This Row],[Region]],Region_Dummy_Variables,2,FALSE)</f>
        <v>0</v>
      </c>
      <c r="G431" s="1">
        <f>VLOOKUP(MasterDataSet_after_OutliersDEL[[#This Row],[Region]],Region_Dummy_Variables,3,FALSE)</f>
        <v>0</v>
      </c>
      <c r="H431" s="1">
        <f>VLOOKUP(MasterDataSet_after_OutliersDEL[[#This Row],[Region]],Region_Dummy_Variables,4,FALSE)</f>
        <v>0</v>
      </c>
      <c r="I431" s="1">
        <f>VLOOKUP(MasterDataSet_after_OutliersDEL[[#This Row],[Region]],Region_Dummy_Variables,5,FALSE)</f>
        <v>0</v>
      </c>
      <c r="J431" s="1">
        <f>VLOOKUP(MasterDataSet_after_OutliersDEL[[#This Row],[Region]],Region_Dummy_Variables,6,FALSE)</f>
        <v>1</v>
      </c>
      <c r="K431" s="7" t="s">
        <v>19</v>
      </c>
      <c r="L431">
        <v>90292</v>
      </c>
      <c r="M431">
        <v>1997000</v>
      </c>
      <c r="N431">
        <v>2</v>
      </c>
      <c r="O431">
        <v>3</v>
      </c>
      <c r="P431">
        <v>1886</v>
      </c>
      <c r="Q431">
        <v>8176</v>
      </c>
      <c r="R431">
        <v>1973</v>
      </c>
      <c r="S431">
        <f>2021-MasterDataSet_after_OutliersDEL[[#This Row],[YEAR BUILT]]</f>
        <v>48</v>
      </c>
      <c r="T431">
        <v>10</v>
      </c>
      <c r="U431">
        <v>1058.8547189819724</v>
      </c>
      <c r="V431">
        <v>600</v>
      </c>
      <c r="W431">
        <v>33.973938199999999</v>
      </c>
      <c r="X431">
        <v>-118.4613186</v>
      </c>
      <c r="Y431">
        <v>1.9447164831493864</v>
      </c>
    </row>
    <row r="432" spans="1:25" x14ac:dyDescent="0.3">
      <c r="A432" s="1" t="s">
        <v>16</v>
      </c>
      <c r="B432" s="1">
        <v>0</v>
      </c>
      <c r="C432" s="1" t="s">
        <v>467</v>
      </c>
      <c r="D432" s="1" t="s">
        <v>443</v>
      </c>
      <c r="E432" s="1" t="str">
        <f>VLOOKUP(MasterDataSet_after_OutliersDEL[[#This Row],[CITY]],Region_Values,2,FALSE)</f>
        <v>West</v>
      </c>
      <c r="F432" s="1">
        <f>VLOOKUP(MasterDataSet_after_OutliersDEL[[#This Row],[Region]],Region_Dummy_Variables,2,FALSE)</f>
        <v>0</v>
      </c>
      <c r="G432" s="1">
        <f>VLOOKUP(MasterDataSet_after_OutliersDEL[[#This Row],[Region]],Region_Dummy_Variables,3,FALSE)</f>
        <v>0</v>
      </c>
      <c r="H432" s="1">
        <f>VLOOKUP(MasterDataSet_after_OutliersDEL[[#This Row],[Region]],Region_Dummy_Variables,4,FALSE)</f>
        <v>0</v>
      </c>
      <c r="I432" s="1">
        <f>VLOOKUP(MasterDataSet_after_OutliersDEL[[#This Row],[Region]],Region_Dummy_Variables,5,FALSE)</f>
        <v>0</v>
      </c>
      <c r="J432" s="1">
        <f>VLOOKUP(MasterDataSet_after_OutliersDEL[[#This Row],[Region]],Region_Dummy_Variables,6,FALSE)</f>
        <v>1</v>
      </c>
      <c r="K432" s="7" t="s">
        <v>19</v>
      </c>
      <c r="L432">
        <v>90292</v>
      </c>
      <c r="M432">
        <v>1175000</v>
      </c>
      <c r="N432">
        <v>2</v>
      </c>
      <c r="O432">
        <v>2</v>
      </c>
      <c r="P432">
        <v>1610</v>
      </c>
      <c r="Q432">
        <v>39560</v>
      </c>
      <c r="R432">
        <v>2006</v>
      </c>
      <c r="S432">
        <f>2021-MasterDataSet_after_OutliersDEL[[#This Row],[YEAR BUILT]]</f>
        <v>15</v>
      </c>
      <c r="T432">
        <v>42</v>
      </c>
      <c r="U432">
        <v>729.81366459627327</v>
      </c>
      <c r="V432">
        <v>500</v>
      </c>
      <c r="W432">
        <v>33.989022499999997</v>
      </c>
      <c r="X432">
        <v>-118.44305230000001</v>
      </c>
      <c r="Y432">
        <v>2.3736830263649829</v>
      </c>
    </row>
    <row r="433" spans="1:25" x14ac:dyDescent="0.3">
      <c r="A433" s="1" t="s">
        <v>16</v>
      </c>
      <c r="B433" s="1">
        <v>0</v>
      </c>
      <c r="C433" s="1" t="s">
        <v>468</v>
      </c>
      <c r="D433" s="1" t="s">
        <v>460</v>
      </c>
      <c r="E433" s="1" t="str">
        <f>VLOOKUP(MasterDataSet_after_OutliersDEL[[#This Row],[CITY]],Region_Values,2,FALSE)</f>
        <v>West</v>
      </c>
      <c r="F433" s="1">
        <f>VLOOKUP(MasterDataSet_after_OutliersDEL[[#This Row],[Region]],Region_Dummy_Variables,2,FALSE)</f>
        <v>0</v>
      </c>
      <c r="G433" s="1">
        <f>VLOOKUP(MasterDataSet_after_OutliersDEL[[#This Row],[Region]],Region_Dummy_Variables,3,FALSE)</f>
        <v>0</v>
      </c>
      <c r="H433" s="1">
        <f>VLOOKUP(MasterDataSet_after_OutliersDEL[[#This Row],[Region]],Region_Dummy_Variables,4,FALSE)</f>
        <v>0</v>
      </c>
      <c r="I433" s="1">
        <f>VLOOKUP(MasterDataSet_after_OutliersDEL[[#This Row],[Region]],Region_Dummy_Variables,5,FALSE)</f>
        <v>0</v>
      </c>
      <c r="J433" s="1">
        <f>VLOOKUP(MasterDataSet_after_OutliersDEL[[#This Row],[Region]],Region_Dummy_Variables,6,FALSE)</f>
        <v>1</v>
      </c>
      <c r="K433" s="7" t="s">
        <v>19</v>
      </c>
      <c r="L433">
        <v>90292</v>
      </c>
      <c r="M433">
        <v>1048000</v>
      </c>
      <c r="N433">
        <v>2</v>
      </c>
      <c r="O433">
        <v>2</v>
      </c>
      <c r="P433">
        <v>1510</v>
      </c>
      <c r="Q433">
        <v>39560</v>
      </c>
      <c r="R433">
        <v>2006</v>
      </c>
      <c r="S433">
        <f>2021-MasterDataSet_after_OutliersDEL[[#This Row],[YEAR BUILT]]</f>
        <v>15</v>
      </c>
      <c r="T433">
        <v>28</v>
      </c>
      <c r="U433">
        <v>694.0397350993378</v>
      </c>
      <c r="V433">
        <v>485</v>
      </c>
      <c r="W433">
        <v>33.989022499999997</v>
      </c>
      <c r="X433">
        <v>-118.44305230000001</v>
      </c>
      <c r="Y433">
        <v>2.3736830263649829</v>
      </c>
    </row>
    <row r="434" spans="1:25" x14ac:dyDescent="0.3">
      <c r="A434" s="1" t="s">
        <v>16</v>
      </c>
      <c r="B434" s="1">
        <v>0</v>
      </c>
      <c r="C434" s="1" t="s">
        <v>469</v>
      </c>
      <c r="D434" s="1" t="s">
        <v>443</v>
      </c>
      <c r="E434" s="1" t="str">
        <f>VLOOKUP(MasterDataSet_after_OutliersDEL[[#This Row],[CITY]],Region_Values,2,FALSE)</f>
        <v>West</v>
      </c>
      <c r="F434" s="1">
        <f>VLOOKUP(MasterDataSet_after_OutliersDEL[[#This Row],[Region]],Region_Dummy_Variables,2,FALSE)</f>
        <v>0</v>
      </c>
      <c r="G434" s="1">
        <f>VLOOKUP(MasterDataSet_after_OutliersDEL[[#This Row],[Region]],Region_Dummy_Variables,3,FALSE)</f>
        <v>0</v>
      </c>
      <c r="H434" s="1">
        <f>VLOOKUP(MasterDataSet_after_OutliersDEL[[#This Row],[Region]],Region_Dummy_Variables,4,FALSE)</f>
        <v>0</v>
      </c>
      <c r="I434" s="1">
        <f>VLOOKUP(MasterDataSet_after_OutliersDEL[[#This Row],[Region]],Region_Dummy_Variables,5,FALSE)</f>
        <v>0</v>
      </c>
      <c r="J434" s="1">
        <f>VLOOKUP(MasterDataSet_after_OutliersDEL[[#This Row],[Region]],Region_Dummy_Variables,6,FALSE)</f>
        <v>1</v>
      </c>
      <c r="K434" s="7" t="s">
        <v>19</v>
      </c>
      <c r="L434">
        <v>90292</v>
      </c>
      <c r="M434">
        <v>1099000</v>
      </c>
      <c r="N434">
        <v>2</v>
      </c>
      <c r="O434">
        <v>2</v>
      </c>
      <c r="P434">
        <v>1740</v>
      </c>
      <c r="Q434">
        <v>79615</v>
      </c>
      <c r="R434">
        <v>2008</v>
      </c>
      <c r="S434">
        <f>2021-MasterDataSet_after_OutliersDEL[[#This Row],[YEAR BUILT]]</f>
        <v>13</v>
      </c>
      <c r="T434">
        <v>12</v>
      </c>
      <c r="U434">
        <v>631.60919540229884</v>
      </c>
      <c r="V434">
        <v>565</v>
      </c>
      <c r="W434">
        <v>33.987985100000003</v>
      </c>
      <c r="X434">
        <v>-118.46255402760771</v>
      </c>
      <c r="Y434">
        <v>1.3825040475574364</v>
      </c>
    </row>
    <row r="435" spans="1:25" x14ac:dyDescent="0.3">
      <c r="A435" s="1" t="s">
        <v>16</v>
      </c>
      <c r="B435" s="1">
        <v>0</v>
      </c>
      <c r="C435" s="1" t="s">
        <v>470</v>
      </c>
      <c r="D435" s="1" t="s">
        <v>443</v>
      </c>
      <c r="E435" s="1" t="str">
        <f>VLOOKUP(MasterDataSet_after_OutliersDEL[[#This Row],[CITY]],Region_Values,2,FALSE)</f>
        <v>West</v>
      </c>
      <c r="F435" s="1">
        <f>VLOOKUP(MasterDataSet_after_OutliersDEL[[#This Row],[Region]],Region_Dummy_Variables,2,FALSE)</f>
        <v>0</v>
      </c>
      <c r="G435" s="1">
        <f>VLOOKUP(MasterDataSet_after_OutliersDEL[[#This Row],[Region]],Region_Dummy_Variables,3,FALSE)</f>
        <v>0</v>
      </c>
      <c r="H435" s="1">
        <f>VLOOKUP(MasterDataSet_after_OutliersDEL[[#This Row],[Region]],Region_Dummy_Variables,4,FALSE)</f>
        <v>0</v>
      </c>
      <c r="I435" s="1">
        <f>VLOOKUP(MasterDataSet_after_OutliersDEL[[#This Row],[Region]],Region_Dummy_Variables,5,FALSE)</f>
        <v>0</v>
      </c>
      <c r="J435" s="1">
        <f>VLOOKUP(MasterDataSet_after_OutliersDEL[[#This Row],[Region]],Region_Dummy_Variables,6,FALSE)</f>
        <v>1</v>
      </c>
      <c r="K435" s="7" t="s">
        <v>19</v>
      </c>
      <c r="L435">
        <v>90292</v>
      </c>
      <c r="M435">
        <v>989000</v>
      </c>
      <c r="N435">
        <v>1</v>
      </c>
      <c r="O435">
        <v>2</v>
      </c>
      <c r="P435">
        <v>1200</v>
      </c>
      <c r="Q435">
        <v>79615</v>
      </c>
      <c r="R435">
        <v>2008</v>
      </c>
      <c r="S435">
        <f>2021-MasterDataSet_after_OutliersDEL[[#This Row],[YEAR BUILT]]</f>
        <v>13</v>
      </c>
      <c r="T435">
        <v>32</v>
      </c>
      <c r="U435">
        <v>824.16666666666663</v>
      </c>
      <c r="V435">
        <v>516</v>
      </c>
      <c r="W435">
        <v>33.987985100000003</v>
      </c>
      <c r="X435">
        <v>-118.4419489</v>
      </c>
      <c r="Y435">
        <v>2.4555171838373107</v>
      </c>
    </row>
    <row r="436" spans="1:25" x14ac:dyDescent="0.3">
      <c r="A436" s="1" t="s">
        <v>16</v>
      </c>
      <c r="B436" s="1">
        <v>0</v>
      </c>
      <c r="C436" s="1" t="s">
        <v>471</v>
      </c>
      <c r="D436" s="1" t="s">
        <v>443</v>
      </c>
      <c r="E436" s="1" t="str">
        <f>VLOOKUP(MasterDataSet_after_OutliersDEL[[#This Row],[CITY]],Region_Values,2,FALSE)</f>
        <v>West</v>
      </c>
      <c r="F436" s="1">
        <f>VLOOKUP(MasterDataSet_after_OutliersDEL[[#This Row],[Region]],Region_Dummy_Variables,2,FALSE)</f>
        <v>0</v>
      </c>
      <c r="G436" s="1">
        <f>VLOOKUP(MasterDataSet_after_OutliersDEL[[#This Row],[Region]],Region_Dummy_Variables,3,FALSE)</f>
        <v>0</v>
      </c>
      <c r="H436" s="1">
        <f>VLOOKUP(MasterDataSet_after_OutliersDEL[[#This Row],[Region]],Region_Dummy_Variables,4,FALSE)</f>
        <v>0</v>
      </c>
      <c r="I436" s="1">
        <f>VLOOKUP(MasterDataSet_after_OutliersDEL[[#This Row],[Region]],Region_Dummy_Variables,5,FALSE)</f>
        <v>0</v>
      </c>
      <c r="J436" s="1">
        <f>VLOOKUP(MasterDataSet_after_OutliersDEL[[#This Row],[Region]],Region_Dummy_Variables,6,FALSE)</f>
        <v>1</v>
      </c>
      <c r="K436" s="7" t="s">
        <v>19</v>
      </c>
      <c r="L436">
        <v>90292</v>
      </c>
      <c r="M436">
        <v>1169000</v>
      </c>
      <c r="N436">
        <v>2</v>
      </c>
      <c r="O436">
        <v>2</v>
      </c>
      <c r="P436">
        <v>1640</v>
      </c>
      <c r="Q436">
        <v>79615</v>
      </c>
      <c r="R436">
        <v>2008</v>
      </c>
      <c r="S436">
        <f>2021-MasterDataSet_after_OutliersDEL[[#This Row],[YEAR BUILT]]</f>
        <v>13</v>
      </c>
      <c r="T436">
        <v>12</v>
      </c>
      <c r="U436">
        <v>712.80487804878044</v>
      </c>
      <c r="V436">
        <v>565</v>
      </c>
      <c r="W436">
        <v>33.987985100000003</v>
      </c>
      <c r="X436">
        <v>-118.4419489</v>
      </c>
      <c r="Y436">
        <v>2.4555171838373107</v>
      </c>
    </row>
    <row r="437" spans="1:25" x14ac:dyDescent="0.3">
      <c r="A437" s="1" t="s">
        <v>16</v>
      </c>
      <c r="B437" s="1">
        <v>0</v>
      </c>
      <c r="C437" s="1" t="s">
        <v>472</v>
      </c>
      <c r="D437" s="1" t="s">
        <v>460</v>
      </c>
      <c r="E437" s="1" t="str">
        <f>VLOOKUP(MasterDataSet_after_OutliersDEL[[#This Row],[CITY]],Region_Values,2,FALSE)</f>
        <v>West</v>
      </c>
      <c r="F437" s="1">
        <f>VLOOKUP(MasterDataSet_after_OutliersDEL[[#This Row],[Region]],Region_Dummy_Variables,2,FALSE)</f>
        <v>0</v>
      </c>
      <c r="G437" s="1">
        <f>VLOOKUP(MasterDataSet_after_OutliersDEL[[#This Row],[Region]],Region_Dummy_Variables,3,FALSE)</f>
        <v>0</v>
      </c>
      <c r="H437" s="1">
        <f>VLOOKUP(MasterDataSet_after_OutliersDEL[[#This Row],[Region]],Region_Dummy_Variables,4,FALSE)</f>
        <v>0</v>
      </c>
      <c r="I437" s="1">
        <f>VLOOKUP(MasterDataSet_after_OutliersDEL[[#This Row],[Region]],Region_Dummy_Variables,5,FALSE)</f>
        <v>0</v>
      </c>
      <c r="J437" s="1">
        <f>VLOOKUP(MasterDataSet_after_OutliersDEL[[#This Row],[Region]],Region_Dummy_Variables,6,FALSE)</f>
        <v>1</v>
      </c>
      <c r="K437" s="7" t="s">
        <v>19</v>
      </c>
      <c r="L437">
        <v>90292</v>
      </c>
      <c r="M437">
        <v>908000</v>
      </c>
      <c r="N437">
        <v>2</v>
      </c>
      <c r="O437">
        <v>2</v>
      </c>
      <c r="P437">
        <v>1728.5</v>
      </c>
      <c r="Q437">
        <v>12072</v>
      </c>
      <c r="R437">
        <v>1972</v>
      </c>
      <c r="S437">
        <f>2021-MasterDataSet_after_OutliersDEL[[#This Row],[YEAR BUILT]]</f>
        <v>49</v>
      </c>
      <c r="T437">
        <v>14</v>
      </c>
      <c r="U437">
        <v>525.31096326294471</v>
      </c>
      <c r="V437">
        <v>1655</v>
      </c>
      <c r="W437">
        <v>33.984839700000002</v>
      </c>
      <c r="X437">
        <v>-118.4542682</v>
      </c>
      <c r="Y437">
        <v>1.900137427370981</v>
      </c>
    </row>
    <row r="438" spans="1:25" x14ac:dyDescent="0.3">
      <c r="A438" s="1" t="s">
        <v>16</v>
      </c>
      <c r="B438" s="1">
        <v>0</v>
      </c>
      <c r="C438" s="1" t="s">
        <v>473</v>
      </c>
      <c r="D438" s="1" t="s">
        <v>443</v>
      </c>
      <c r="E438" s="1" t="str">
        <f>VLOOKUP(MasterDataSet_after_OutliersDEL[[#This Row],[CITY]],Region_Values,2,FALSE)</f>
        <v>West</v>
      </c>
      <c r="F438" s="1">
        <f>VLOOKUP(MasterDataSet_after_OutliersDEL[[#This Row],[Region]],Region_Dummy_Variables,2,FALSE)</f>
        <v>0</v>
      </c>
      <c r="G438" s="1">
        <f>VLOOKUP(MasterDataSet_after_OutliersDEL[[#This Row],[Region]],Region_Dummy_Variables,3,FALSE)</f>
        <v>0</v>
      </c>
      <c r="H438" s="1">
        <f>VLOOKUP(MasterDataSet_after_OutliersDEL[[#This Row],[Region]],Region_Dummy_Variables,4,FALSE)</f>
        <v>0</v>
      </c>
      <c r="I438" s="1">
        <f>VLOOKUP(MasterDataSet_after_OutliersDEL[[#This Row],[Region]],Region_Dummy_Variables,5,FALSE)</f>
        <v>0</v>
      </c>
      <c r="J438" s="1">
        <f>VLOOKUP(MasterDataSet_after_OutliersDEL[[#This Row],[Region]],Region_Dummy_Variables,6,FALSE)</f>
        <v>1</v>
      </c>
      <c r="K438" s="7" t="s">
        <v>19</v>
      </c>
      <c r="L438">
        <v>90292</v>
      </c>
      <c r="M438">
        <v>915000</v>
      </c>
      <c r="N438">
        <v>3</v>
      </c>
      <c r="O438">
        <v>2</v>
      </c>
      <c r="P438">
        <v>1722</v>
      </c>
      <c r="Q438">
        <v>12072</v>
      </c>
      <c r="R438">
        <v>1972</v>
      </c>
      <c r="S438">
        <f>2021-MasterDataSet_after_OutliersDEL[[#This Row],[YEAR BUILT]]</f>
        <v>49</v>
      </c>
      <c r="T438">
        <v>47</v>
      </c>
      <c r="U438">
        <v>531.35888501742158</v>
      </c>
      <c r="V438">
        <v>1305</v>
      </c>
      <c r="W438">
        <v>33.984493800000003</v>
      </c>
      <c r="X438">
        <v>-118.453924</v>
      </c>
      <c r="Y438">
        <v>1.9293792011277446</v>
      </c>
    </row>
    <row r="439" spans="1:25" x14ac:dyDescent="0.3">
      <c r="A439" s="1" t="s">
        <v>16</v>
      </c>
      <c r="B439" s="1">
        <v>0</v>
      </c>
      <c r="C439" s="1" t="s">
        <v>474</v>
      </c>
      <c r="D439" s="1" t="s">
        <v>443</v>
      </c>
      <c r="E439" s="1" t="str">
        <f>VLOOKUP(MasterDataSet_after_OutliersDEL[[#This Row],[CITY]],Region_Values,2,FALSE)</f>
        <v>West</v>
      </c>
      <c r="F439" s="1">
        <f>VLOOKUP(MasterDataSet_after_OutliersDEL[[#This Row],[Region]],Region_Dummy_Variables,2,FALSE)</f>
        <v>0</v>
      </c>
      <c r="G439" s="1">
        <f>VLOOKUP(MasterDataSet_after_OutliersDEL[[#This Row],[Region]],Region_Dummy_Variables,3,FALSE)</f>
        <v>0</v>
      </c>
      <c r="H439" s="1">
        <f>VLOOKUP(MasterDataSet_after_OutliersDEL[[#This Row],[Region]],Region_Dummy_Variables,4,FALSE)</f>
        <v>0</v>
      </c>
      <c r="I439" s="1">
        <f>VLOOKUP(MasterDataSet_after_OutliersDEL[[#This Row],[Region]],Region_Dummy_Variables,5,FALSE)</f>
        <v>0</v>
      </c>
      <c r="J439" s="1">
        <f>VLOOKUP(MasterDataSet_after_OutliersDEL[[#This Row],[Region]],Region_Dummy_Variables,6,FALSE)</f>
        <v>1</v>
      </c>
      <c r="K439" s="7" t="s">
        <v>19</v>
      </c>
      <c r="L439">
        <v>90292</v>
      </c>
      <c r="M439">
        <v>685000</v>
      </c>
      <c r="N439">
        <v>3</v>
      </c>
      <c r="O439">
        <v>3.5</v>
      </c>
      <c r="P439">
        <v>1722</v>
      </c>
      <c r="Q439">
        <v>12072</v>
      </c>
      <c r="R439">
        <v>1972</v>
      </c>
      <c r="S439">
        <f>2021-MasterDataSet_after_OutliersDEL[[#This Row],[YEAR BUILT]]</f>
        <v>49</v>
      </c>
      <c r="T439">
        <v>27</v>
      </c>
      <c r="U439">
        <v>397.79326364692218</v>
      </c>
      <c r="V439">
        <v>1305</v>
      </c>
      <c r="W439">
        <v>33.983831899999998</v>
      </c>
      <c r="X439">
        <v>-118.4543228</v>
      </c>
      <c r="Y439">
        <v>1.9342939560147341</v>
      </c>
    </row>
    <row r="440" spans="1:25" x14ac:dyDescent="0.3">
      <c r="A440" s="1" t="s">
        <v>16</v>
      </c>
      <c r="B440" s="1">
        <v>0</v>
      </c>
      <c r="C440" s="1" t="s">
        <v>475</v>
      </c>
      <c r="D440" s="1" t="s">
        <v>443</v>
      </c>
      <c r="E440" s="1" t="str">
        <f>VLOOKUP(MasterDataSet_after_OutliersDEL[[#This Row],[CITY]],Region_Values,2,FALSE)</f>
        <v>West</v>
      </c>
      <c r="F440" s="1">
        <f>VLOOKUP(MasterDataSet_after_OutliersDEL[[#This Row],[Region]],Region_Dummy_Variables,2,FALSE)</f>
        <v>0</v>
      </c>
      <c r="G440" s="1">
        <f>VLOOKUP(MasterDataSet_after_OutliersDEL[[#This Row],[Region]],Region_Dummy_Variables,3,FALSE)</f>
        <v>0</v>
      </c>
      <c r="H440" s="1">
        <f>VLOOKUP(MasterDataSet_after_OutliersDEL[[#This Row],[Region]],Region_Dummy_Variables,4,FALSE)</f>
        <v>0</v>
      </c>
      <c r="I440" s="1">
        <f>VLOOKUP(MasterDataSet_after_OutliersDEL[[#This Row],[Region]],Region_Dummy_Variables,5,FALSE)</f>
        <v>0</v>
      </c>
      <c r="J440" s="1">
        <f>VLOOKUP(MasterDataSet_after_OutliersDEL[[#This Row],[Region]],Region_Dummy_Variables,6,FALSE)</f>
        <v>1</v>
      </c>
      <c r="K440" s="7" t="s">
        <v>19</v>
      </c>
      <c r="L440">
        <v>90292</v>
      </c>
      <c r="M440">
        <v>858000</v>
      </c>
      <c r="N440">
        <v>3</v>
      </c>
      <c r="O440">
        <v>2</v>
      </c>
      <c r="P440">
        <v>1800</v>
      </c>
      <c r="Q440">
        <v>12072</v>
      </c>
      <c r="R440">
        <v>1972</v>
      </c>
      <c r="S440">
        <f>2021-MasterDataSet_after_OutliersDEL[[#This Row],[YEAR BUILT]]</f>
        <v>49</v>
      </c>
      <c r="T440">
        <v>31</v>
      </c>
      <c r="U440">
        <v>476.66666666666669</v>
      </c>
      <c r="V440">
        <v>2292</v>
      </c>
      <c r="W440">
        <v>33.985001199999999</v>
      </c>
      <c r="X440">
        <v>-118.4539456</v>
      </c>
      <c r="Y440">
        <v>1.9103282379569231</v>
      </c>
    </row>
    <row r="441" spans="1:25" x14ac:dyDescent="0.3">
      <c r="A441" s="1" t="s">
        <v>16</v>
      </c>
      <c r="B441" s="1">
        <v>0</v>
      </c>
      <c r="C441" s="1" t="s">
        <v>476</v>
      </c>
      <c r="D441" s="1" t="s">
        <v>443</v>
      </c>
      <c r="E441" s="1" t="str">
        <f>VLOOKUP(MasterDataSet_after_OutliersDEL[[#This Row],[CITY]],Region_Values,2,FALSE)</f>
        <v>West</v>
      </c>
      <c r="F441" s="1">
        <f>VLOOKUP(MasterDataSet_after_OutliersDEL[[#This Row],[Region]],Region_Dummy_Variables,2,FALSE)</f>
        <v>0</v>
      </c>
      <c r="G441" s="1">
        <f>VLOOKUP(MasterDataSet_after_OutliersDEL[[#This Row],[Region]],Region_Dummy_Variables,3,FALSE)</f>
        <v>0</v>
      </c>
      <c r="H441" s="1">
        <f>VLOOKUP(MasterDataSet_after_OutliersDEL[[#This Row],[Region]],Region_Dummy_Variables,4,FALSE)</f>
        <v>0</v>
      </c>
      <c r="I441" s="1">
        <f>VLOOKUP(MasterDataSet_after_OutliersDEL[[#This Row],[Region]],Region_Dummy_Variables,5,FALSE)</f>
        <v>0</v>
      </c>
      <c r="J441" s="1">
        <f>VLOOKUP(MasterDataSet_after_OutliersDEL[[#This Row],[Region]],Region_Dummy_Variables,6,FALSE)</f>
        <v>1</v>
      </c>
      <c r="K441" s="7" t="s">
        <v>19</v>
      </c>
      <c r="L441">
        <v>90292</v>
      </c>
      <c r="M441">
        <v>679000</v>
      </c>
      <c r="N441">
        <v>2</v>
      </c>
      <c r="O441">
        <v>2</v>
      </c>
      <c r="P441">
        <v>1422</v>
      </c>
      <c r="Q441">
        <v>12072</v>
      </c>
      <c r="R441">
        <v>1972</v>
      </c>
      <c r="S441">
        <f>2021-MasterDataSet_after_OutliersDEL[[#This Row],[YEAR BUILT]]</f>
        <v>49</v>
      </c>
      <c r="T441">
        <v>55</v>
      </c>
      <c r="U441">
        <v>477.49648382559775</v>
      </c>
      <c r="V441">
        <v>1078</v>
      </c>
      <c r="W441">
        <v>33.984196500000003</v>
      </c>
      <c r="X441">
        <v>-118.4520636</v>
      </c>
      <c r="Y441">
        <v>2.0314766628108014</v>
      </c>
    </row>
    <row r="442" spans="1:25" x14ac:dyDescent="0.3">
      <c r="A442" s="1" t="s">
        <v>16</v>
      </c>
      <c r="B442" s="1">
        <v>0</v>
      </c>
      <c r="C442" s="1" t="s">
        <v>477</v>
      </c>
      <c r="D442" s="1" t="s">
        <v>443</v>
      </c>
      <c r="E442" s="1" t="str">
        <f>VLOOKUP(MasterDataSet_after_OutliersDEL[[#This Row],[CITY]],Region_Values,2,FALSE)</f>
        <v>West</v>
      </c>
      <c r="F442" s="1">
        <f>VLOOKUP(MasterDataSet_after_OutliersDEL[[#This Row],[Region]],Region_Dummy_Variables,2,FALSE)</f>
        <v>0</v>
      </c>
      <c r="G442" s="1">
        <f>VLOOKUP(MasterDataSet_after_OutliersDEL[[#This Row],[Region]],Region_Dummy_Variables,3,FALSE)</f>
        <v>0</v>
      </c>
      <c r="H442" s="1">
        <f>VLOOKUP(MasterDataSet_after_OutliersDEL[[#This Row],[Region]],Region_Dummy_Variables,4,FALSE)</f>
        <v>0</v>
      </c>
      <c r="I442" s="1">
        <f>VLOOKUP(MasterDataSet_after_OutliersDEL[[#This Row],[Region]],Region_Dummy_Variables,5,FALSE)</f>
        <v>0</v>
      </c>
      <c r="J442" s="1">
        <f>VLOOKUP(MasterDataSet_after_OutliersDEL[[#This Row],[Region]],Region_Dummy_Variables,6,FALSE)</f>
        <v>1</v>
      </c>
      <c r="K442" s="7" t="s">
        <v>19</v>
      </c>
      <c r="L442">
        <v>90292</v>
      </c>
      <c r="M442">
        <v>570000</v>
      </c>
      <c r="N442">
        <v>1</v>
      </c>
      <c r="O442">
        <v>1</v>
      </c>
      <c r="P442">
        <v>1728.5</v>
      </c>
      <c r="Q442">
        <v>12072</v>
      </c>
      <c r="R442">
        <v>1972</v>
      </c>
      <c r="S442">
        <f>2021-MasterDataSet_after_OutliersDEL[[#This Row],[YEAR BUILT]]</f>
        <v>49</v>
      </c>
      <c r="T442">
        <v>11</v>
      </c>
      <c r="U442">
        <v>329.76569279722304</v>
      </c>
      <c r="V442">
        <v>1269</v>
      </c>
      <c r="W442">
        <v>33.984542400000002</v>
      </c>
      <c r="X442">
        <v>-118.4528129</v>
      </c>
      <c r="Y442">
        <v>1.9823506602595591</v>
      </c>
    </row>
    <row r="443" spans="1:25" x14ac:dyDescent="0.3">
      <c r="A443" s="1" t="s">
        <v>16</v>
      </c>
      <c r="B443" s="1">
        <v>0</v>
      </c>
      <c r="C443" s="1" t="s">
        <v>478</v>
      </c>
      <c r="D443" s="1" t="s">
        <v>443</v>
      </c>
      <c r="E443" s="1" t="str">
        <f>VLOOKUP(MasterDataSet_after_OutliersDEL[[#This Row],[CITY]],Region_Values,2,FALSE)</f>
        <v>West</v>
      </c>
      <c r="F443" s="1">
        <f>VLOOKUP(MasterDataSet_after_OutliersDEL[[#This Row],[Region]],Region_Dummy_Variables,2,FALSE)</f>
        <v>0</v>
      </c>
      <c r="G443" s="1">
        <f>VLOOKUP(MasterDataSet_after_OutliersDEL[[#This Row],[Region]],Region_Dummy_Variables,3,FALSE)</f>
        <v>0</v>
      </c>
      <c r="H443" s="1">
        <f>VLOOKUP(MasterDataSet_after_OutliersDEL[[#This Row],[Region]],Region_Dummy_Variables,4,FALSE)</f>
        <v>0</v>
      </c>
      <c r="I443" s="1">
        <f>VLOOKUP(MasterDataSet_after_OutliersDEL[[#This Row],[Region]],Region_Dummy_Variables,5,FALSE)</f>
        <v>0</v>
      </c>
      <c r="J443" s="1">
        <f>VLOOKUP(MasterDataSet_after_OutliersDEL[[#This Row],[Region]],Region_Dummy_Variables,6,FALSE)</f>
        <v>1</v>
      </c>
      <c r="K443" s="7" t="s">
        <v>19</v>
      </c>
      <c r="L443">
        <v>90292</v>
      </c>
      <c r="M443">
        <v>749000</v>
      </c>
      <c r="N443">
        <v>3</v>
      </c>
      <c r="O443">
        <v>2</v>
      </c>
      <c r="P443">
        <v>1722</v>
      </c>
      <c r="Q443">
        <v>12072</v>
      </c>
      <c r="R443">
        <v>1972</v>
      </c>
      <c r="S443">
        <f>2021-MasterDataSet_after_OutliersDEL[[#This Row],[YEAR BUILT]]</f>
        <v>49</v>
      </c>
      <c r="T443">
        <v>47</v>
      </c>
      <c r="U443">
        <v>434.95934959349592</v>
      </c>
      <c r="V443">
        <v>1948</v>
      </c>
      <c r="W443">
        <v>33.984318999999999</v>
      </c>
      <c r="X443">
        <v>-118.4536265</v>
      </c>
      <c r="Y443">
        <v>1.9502193140967969</v>
      </c>
    </row>
    <row r="444" spans="1:25" x14ac:dyDescent="0.3">
      <c r="A444" s="1" t="s">
        <v>16</v>
      </c>
      <c r="B444" s="1">
        <v>0</v>
      </c>
      <c r="C444" s="1" t="s">
        <v>479</v>
      </c>
      <c r="D444" s="1" t="s">
        <v>460</v>
      </c>
      <c r="E444" s="1" t="str">
        <f>VLOOKUP(MasterDataSet_after_OutliersDEL[[#This Row],[CITY]],Region_Values,2,FALSE)</f>
        <v>West</v>
      </c>
      <c r="F444" s="1">
        <f>VLOOKUP(MasterDataSet_after_OutliersDEL[[#This Row],[Region]],Region_Dummy_Variables,2,FALSE)</f>
        <v>0</v>
      </c>
      <c r="G444" s="1">
        <f>VLOOKUP(MasterDataSet_after_OutliersDEL[[#This Row],[Region]],Region_Dummy_Variables,3,FALSE)</f>
        <v>0</v>
      </c>
      <c r="H444" s="1">
        <f>VLOOKUP(MasterDataSet_after_OutliersDEL[[#This Row],[Region]],Region_Dummy_Variables,4,FALSE)</f>
        <v>0</v>
      </c>
      <c r="I444" s="1">
        <f>VLOOKUP(MasterDataSet_after_OutliersDEL[[#This Row],[Region]],Region_Dummy_Variables,5,FALSE)</f>
        <v>0</v>
      </c>
      <c r="J444" s="1">
        <f>VLOOKUP(MasterDataSet_after_OutliersDEL[[#This Row],[Region]],Region_Dummy_Variables,6,FALSE)</f>
        <v>1</v>
      </c>
      <c r="K444" s="7" t="s">
        <v>19</v>
      </c>
      <c r="L444">
        <v>90292</v>
      </c>
      <c r="M444">
        <v>589000</v>
      </c>
      <c r="N444">
        <v>2</v>
      </c>
      <c r="O444">
        <v>2</v>
      </c>
      <c r="P444">
        <v>1422</v>
      </c>
      <c r="Q444">
        <v>999</v>
      </c>
      <c r="R444">
        <v>1972</v>
      </c>
      <c r="S444">
        <f>2021-MasterDataSet_after_OutliersDEL[[#This Row],[YEAR BUILT]]</f>
        <v>49</v>
      </c>
      <c r="T444">
        <v>14</v>
      </c>
      <c r="U444">
        <v>414.20534458509144</v>
      </c>
      <c r="V444">
        <v>1078</v>
      </c>
      <c r="W444">
        <v>33.984318999999999</v>
      </c>
      <c r="X444">
        <v>-118.4536265</v>
      </c>
      <c r="Y444">
        <v>1.9502193140967969</v>
      </c>
    </row>
    <row r="445" spans="1:25" x14ac:dyDescent="0.3">
      <c r="A445" s="1" t="s">
        <v>16</v>
      </c>
      <c r="B445" s="1">
        <v>0</v>
      </c>
      <c r="C445" s="1" t="s">
        <v>480</v>
      </c>
      <c r="D445" s="1" t="s">
        <v>443</v>
      </c>
      <c r="E445" s="1" t="str">
        <f>VLOOKUP(MasterDataSet_after_OutliersDEL[[#This Row],[CITY]],Region_Values,2,FALSE)</f>
        <v>West</v>
      </c>
      <c r="F445" s="1">
        <f>VLOOKUP(MasterDataSet_after_OutliersDEL[[#This Row],[Region]],Region_Dummy_Variables,2,FALSE)</f>
        <v>0</v>
      </c>
      <c r="G445" s="1">
        <f>VLOOKUP(MasterDataSet_after_OutliersDEL[[#This Row],[Region]],Region_Dummy_Variables,3,FALSE)</f>
        <v>0</v>
      </c>
      <c r="H445" s="1">
        <f>VLOOKUP(MasterDataSet_after_OutliersDEL[[#This Row],[Region]],Region_Dummy_Variables,4,FALSE)</f>
        <v>0</v>
      </c>
      <c r="I445" s="1">
        <f>VLOOKUP(MasterDataSet_after_OutliersDEL[[#This Row],[Region]],Region_Dummy_Variables,5,FALSE)</f>
        <v>0</v>
      </c>
      <c r="J445" s="1">
        <f>VLOOKUP(MasterDataSet_after_OutliersDEL[[#This Row],[Region]],Region_Dummy_Variables,6,FALSE)</f>
        <v>1</v>
      </c>
      <c r="K445" s="7" t="s">
        <v>19</v>
      </c>
      <c r="L445">
        <v>90292</v>
      </c>
      <c r="M445">
        <v>1099000</v>
      </c>
      <c r="N445">
        <v>2</v>
      </c>
      <c r="O445">
        <v>2</v>
      </c>
      <c r="P445">
        <v>1929</v>
      </c>
      <c r="Q445">
        <v>259480</v>
      </c>
      <c r="R445">
        <v>1981</v>
      </c>
      <c r="S445">
        <f>2021-MasterDataSet_after_OutliersDEL[[#This Row],[YEAR BUILT]]</f>
        <v>40</v>
      </c>
      <c r="T445">
        <v>17</v>
      </c>
      <c r="U445">
        <v>569.72524624157597</v>
      </c>
      <c r="V445">
        <v>970</v>
      </c>
      <c r="W445">
        <v>33.987614999999998</v>
      </c>
      <c r="X445">
        <v>-118.436088</v>
      </c>
      <c r="Y445">
        <v>2.686287078861882</v>
      </c>
    </row>
    <row r="446" spans="1:25" x14ac:dyDescent="0.3">
      <c r="A446" s="1" t="s">
        <v>16</v>
      </c>
      <c r="B446" s="1">
        <v>0</v>
      </c>
      <c r="C446" s="1" t="s">
        <v>481</v>
      </c>
      <c r="D446" s="1" t="s">
        <v>443</v>
      </c>
      <c r="E446" s="1" t="str">
        <f>VLOOKUP(MasterDataSet_after_OutliersDEL[[#This Row],[CITY]],Region_Values,2,FALSE)</f>
        <v>West</v>
      </c>
      <c r="F446" s="1">
        <f>VLOOKUP(MasterDataSet_after_OutliersDEL[[#This Row],[Region]],Region_Dummy_Variables,2,FALSE)</f>
        <v>0</v>
      </c>
      <c r="G446" s="1">
        <f>VLOOKUP(MasterDataSet_after_OutliersDEL[[#This Row],[Region]],Region_Dummy_Variables,3,FALSE)</f>
        <v>0</v>
      </c>
      <c r="H446" s="1">
        <f>VLOOKUP(MasterDataSet_after_OutliersDEL[[#This Row],[Region]],Region_Dummy_Variables,4,FALSE)</f>
        <v>0</v>
      </c>
      <c r="I446" s="1">
        <f>VLOOKUP(MasterDataSet_after_OutliersDEL[[#This Row],[Region]],Region_Dummy_Variables,5,FALSE)</f>
        <v>0</v>
      </c>
      <c r="J446" s="1">
        <f>VLOOKUP(MasterDataSet_after_OutliersDEL[[#This Row],[Region]],Region_Dummy_Variables,6,FALSE)</f>
        <v>1</v>
      </c>
      <c r="K446" s="7" t="s">
        <v>19</v>
      </c>
      <c r="L446">
        <v>90292</v>
      </c>
      <c r="M446">
        <v>975000</v>
      </c>
      <c r="N446">
        <v>2</v>
      </c>
      <c r="O446">
        <v>2.5</v>
      </c>
      <c r="P446">
        <v>1547</v>
      </c>
      <c r="Q446">
        <v>552048</v>
      </c>
      <c r="R446">
        <v>1974</v>
      </c>
      <c r="S446">
        <f>2021-MasterDataSet_after_OutliersDEL[[#This Row],[YEAR BUILT]]</f>
        <v>47</v>
      </c>
      <c r="T446">
        <v>18</v>
      </c>
      <c r="U446">
        <v>630.25210084033608</v>
      </c>
      <c r="V446">
        <v>527</v>
      </c>
      <c r="W446">
        <v>33.986013399999997</v>
      </c>
      <c r="X446">
        <v>-118.43798719999999</v>
      </c>
      <c r="Y446">
        <v>2.5589772130095678</v>
      </c>
    </row>
    <row r="447" spans="1:25" x14ac:dyDescent="0.3">
      <c r="A447" s="1" t="s">
        <v>16</v>
      </c>
      <c r="B447" s="1">
        <v>0</v>
      </c>
      <c r="C447" s="1" t="s">
        <v>482</v>
      </c>
      <c r="D447" s="1" t="s">
        <v>443</v>
      </c>
      <c r="E447" s="1" t="str">
        <f>VLOOKUP(MasterDataSet_after_OutliersDEL[[#This Row],[CITY]],Region_Values,2,FALSE)</f>
        <v>West</v>
      </c>
      <c r="F447" s="1">
        <f>VLOOKUP(MasterDataSet_after_OutliersDEL[[#This Row],[Region]],Region_Dummy_Variables,2,FALSE)</f>
        <v>0</v>
      </c>
      <c r="G447" s="1">
        <f>VLOOKUP(MasterDataSet_after_OutliersDEL[[#This Row],[Region]],Region_Dummy_Variables,3,FALSE)</f>
        <v>0</v>
      </c>
      <c r="H447" s="1">
        <f>VLOOKUP(MasterDataSet_after_OutliersDEL[[#This Row],[Region]],Region_Dummy_Variables,4,FALSE)</f>
        <v>0</v>
      </c>
      <c r="I447" s="1">
        <f>VLOOKUP(MasterDataSet_after_OutliersDEL[[#This Row],[Region]],Region_Dummy_Variables,5,FALSE)</f>
        <v>0</v>
      </c>
      <c r="J447" s="1">
        <f>VLOOKUP(MasterDataSet_after_OutliersDEL[[#This Row],[Region]],Region_Dummy_Variables,6,FALSE)</f>
        <v>1</v>
      </c>
      <c r="K447" s="7" t="s">
        <v>19</v>
      </c>
      <c r="L447">
        <v>90292</v>
      </c>
      <c r="M447">
        <v>1089000</v>
      </c>
      <c r="N447">
        <v>2</v>
      </c>
      <c r="O447">
        <v>2.5</v>
      </c>
      <c r="P447">
        <v>1582</v>
      </c>
      <c r="Q447">
        <v>65868</v>
      </c>
      <c r="R447">
        <v>1966</v>
      </c>
      <c r="S447">
        <f>2021-MasterDataSet_after_OutliersDEL[[#This Row],[YEAR BUILT]]</f>
        <v>55</v>
      </c>
      <c r="T447">
        <v>56</v>
      </c>
      <c r="U447">
        <v>688.36915297092287</v>
      </c>
      <c r="V447">
        <v>405</v>
      </c>
      <c r="W447">
        <v>33.981724800000002</v>
      </c>
      <c r="X447">
        <v>-118.43767250000001</v>
      </c>
      <c r="Y447">
        <v>2.2695829457565728</v>
      </c>
    </row>
    <row r="448" spans="1:25" x14ac:dyDescent="0.3">
      <c r="A448" s="1" t="s">
        <v>16</v>
      </c>
      <c r="B448" s="1">
        <v>0</v>
      </c>
      <c r="C448" s="1" t="s">
        <v>483</v>
      </c>
      <c r="D448" s="1" t="s">
        <v>443</v>
      </c>
      <c r="E448" s="1" t="str">
        <f>VLOOKUP(MasterDataSet_after_OutliersDEL[[#This Row],[CITY]],Region_Values,2,FALSE)</f>
        <v>West</v>
      </c>
      <c r="F448" s="1">
        <f>VLOOKUP(MasterDataSet_after_OutliersDEL[[#This Row],[Region]],Region_Dummy_Variables,2,FALSE)</f>
        <v>0</v>
      </c>
      <c r="G448" s="1">
        <f>VLOOKUP(MasterDataSet_after_OutliersDEL[[#This Row],[Region]],Region_Dummy_Variables,3,FALSE)</f>
        <v>0</v>
      </c>
      <c r="H448" s="1">
        <f>VLOOKUP(MasterDataSet_after_OutliersDEL[[#This Row],[Region]],Region_Dummy_Variables,4,FALSE)</f>
        <v>0</v>
      </c>
      <c r="I448" s="1">
        <f>VLOOKUP(MasterDataSet_after_OutliersDEL[[#This Row],[Region]],Region_Dummy_Variables,5,FALSE)</f>
        <v>0</v>
      </c>
      <c r="J448" s="1">
        <f>VLOOKUP(MasterDataSet_after_OutliersDEL[[#This Row],[Region]],Region_Dummy_Variables,6,FALSE)</f>
        <v>1</v>
      </c>
      <c r="K448" s="7" t="s">
        <v>19</v>
      </c>
      <c r="L448">
        <v>90292</v>
      </c>
      <c r="M448">
        <v>1199000</v>
      </c>
      <c r="N448">
        <v>3</v>
      </c>
      <c r="O448">
        <v>2.5</v>
      </c>
      <c r="P448">
        <v>1728.5</v>
      </c>
      <c r="Q448">
        <v>139313</v>
      </c>
      <c r="R448">
        <v>1969</v>
      </c>
      <c r="S448">
        <f>2021-MasterDataSet_after_OutliersDEL[[#This Row],[YEAR BUILT]]</f>
        <v>52</v>
      </c>
      <c r="T448">
        <v>11</v>
      </c>
      <c r="U448">
        <v>693.66502748047435</v>
      </c>
      <c r="V448">
        <v>535</v>
      </c>
      <c r="W448">
        <v>33.980747200000003</v>
      </c>
      <c r="X448">
        <v>-118.4327412</v>
      </c>
      <c r="Y448">
        <v>2.2718514589799961</v>
      </c>
    </row>
    <row r="449" spans="1:25" x14ac:dyDescent="0.3">
      <c r="A449" s="1" t="s">
        <v>16</v>
      </c>
      <c r="B449" s="1">
        <v>0</v>
      </c>
      <c r="C449" s="1" t="s">
        <v>484</v>
      </c>
      <c r="D449" s="1" t="s">
        <v>443</v>
      </c>
      <c r="E449" s="1" t="str">
        <f>VLOOKUP(MasterDataSet_after_OutliersDEL[[#This Row],[CITY]],Region_Values,2,FALSE)</f>
        <v>West</v>
      </c>
      <c r="F449" s="1">
        <f>VLOOKUP(MasterDataSet_after_OutliersDEL[[#This Row],[Region]],Region_Dummy_Variables,2,FALSE)</f>
        <v>0</v>
      </c>
      <c r="G449" s="1">
        <f>VLOOKUP(MasterDataSet_after_OutliersDEL[[#This Row],[Region]],Region_Dummy_Variables,3,FALSE)</f>
        <v>0</v>
      </c>
      <c r="H449" s="1">
        <f>VLOOKUP(MasterDataSet_after_OutliersDEL[[#This Row],[Region]],Region_Dummy_Variables,4,FALSE)</f>
        <v>0</v>
      </c>
      <c r="I449" s="1">
        <f>VLOOKUP(MasterDataSet_after_OutliersDEL[[#This Row],[Region]],Region_Dummy_Variables,5,FALSE)</f>
        <v>0</v>
      </c>
      <c r="J449" s="1">
        <f>VLOOKUP(MasterDataSet_after_OutliersDEL[[#This Row],[Region]],Region_Dummy_Variables,6,FALSE)</f>
        <v>1</v>
      </c>
      <c r="K449" s="7" t="s">
        <v>19</v>
      </c>
      <c r="L449">
        <v>90292</v>
      </c>
      <c r="M449">
        <v>1250000</v>
      </c>
      <c r="N449">
        <v>2</v>
      </c>
      <c r="O449">
        <v>2.5</v>
      </c>
      <c r="P449">
        <v>1932</v>
      </c>
      <c r="Q449">
        <v>71647</v>
      </c>
      <c r="R449">
        <v>1968</v>
      </c>
      <c r="S449">
        <f>2021-MasterDataSet_after_OutliersDEL[[#This Row],[YEAR BUILT]]</f>
        <v>53</v>
      </c>
      <c r="T449">
        <v>56</v>
      </c>
      <c r="U449">
        <v>646.99792960662523</v>
      </c>
      <c r="V449">
        <v>249</v>
      </c>
      <c r="W449">
        <v>33.981302100000001</v>
      </c>
      <c r="X449">
        <v>-118.4326681</v>
      </c>
      <c r="Y449">
        <v>2.3096829870057856</v>
      </c>
    </row>
    <row r="450" spans="1:25" x14ac:dyDescent="0.3">
      <c r="A450" s="1" t="s">
        <v>16</v>
      </c>
      <c r="B450" s="1">
        <v>0</v>
      </c>
      <c r="C450" s="1" t="s">
        <v>485</v>
      </c>
      <c r="D450" s="1" t="s">
        <v>486</v>
      </c>
      <c r="E450" s="1" t="str">
        <f>VLOOKUP(MasterDataSet_after_OutliersDEL[[#This Row],[CITY]],Region_Values,2,FALSE)</f>
        <v xml:space="preserve">San Fernando </v>
      </c>
      <c r="F450" s="1">
        <f>VLOOKUP(MasterDataSet_after_OutliersDEL[[#This Row],[Region]],Region_Dummy_Variables,2,FALSE)</f>
        <v>0</v>
      </c>
      <c r="G450" s="1">
        <f>VLOOKUP(MasterDataSet_after_OutliersDEL[[#This Row],[Region]],Region_Dummy_Variables,3,FALSE)</f>
        <v>1</v>
      </c>
      <c r="H450" s="1">
        <f>VLOOKUP(MasterDataSet_after_OutliersDEL[[#This Row],[Region]],Region_Dummy_Variables,4,FALSE)</f>
        <v>0</v>
      </c>
      <c r="I450" s="1">
        <f>VLOOKUP(MasterDataSet_after_OutliersDEL[[#This Row],[Region]],Region_Dummy_Variables,5,FALSE)</f>
        <v>0</v>
      </c>
      <c r="J450" s="1">
        <f>VLOOKUP(MasterDataSet_after_OutliersDEL[[#This Row],[Region]],Region_Dummy_Variables,6,FALSE)</f>
        <v>0</v>
      </c>
      <c r="K450" s="7" t="s">
        <v>19</v>
      </c>
      <c r="L450">
        <v>91020</v>
      </c>
      <c r="M450">
        <v>898850</v>
      </c>
      <c r="N450">
        <v>2</v>
      </c>
      <c r="O450">
        <v>2</v>
      </c>
      <c r="P450">
        <v>1138</v>
      </c>
      <c r="Q450">
        <v>4355</v>
      </c>
      <c r="R450">
        <v>2020</v>
      </c>
      <c r="S450">
        <f>2021-MasterDataSet_after_OutliersDEL[[#This Row],[YEAR BUILT]]</f>
        <v>1</v>
      </c>
      <c r="T450">
        <v>398</v>
      </c>
      <c r="U450">
        <v>789.85061511423555</v>
      </c>
      <c r="V450">
        <v>1</v>
      </c>
      <c r="W450">
        <v>34.208447999999997</v>
      </c>
      <c r="X450">
        <v>-118.23583000000001</v>
      </c>
      <c r="Y450">
        <v>20.222529821118982</v>
      </c>
    </row>
    <row r="451" spans="1:25" x14ac:dyDescent="0.3">
      <c r="A451" s="1" t="s">
        <v>16</v>
      </c>
      <c r="B451" s="1">
        <v>0</v>
      </c>
      <c r="C451" s="1" t="s">
        <v>487</v>
      </c>
      <c r="D451" s="1" t="s">
        <v>486</v>
      </c>
      <c r="E451" s="1" t="str">
        <f>VLOOKUP(MasterDataSet_after_OutliersDEL[[#This Row],[CITY]],Region_Values,2,FALSE)</f>
        <v xml:space="preserve">San Fernando </v>
      </c>
      <c r="F451" s="1">
        <f>VLOOKUP(MasterDataSet_after_OutliersDEL[[#This Row],[Region]],Region_Dummy_Variables,2,FALSE)</f>
        <v>0</v>
      </c>
      <c r="G451" s="1">
        <f>VLOOKUP(MasterDataSet_after_OutliersDEL[[#This Row],[Region]],Region_Dummy_Variables,3,FALSE)</f>
        <v>1</v>
      </c>
      <c r="H451" s="1">
        <f>VLOOKUP(MasterDataSet_after_OutliersDEL[[#This Row],[Region]],Region_Dummy_Variables,4,FALSE)</f>
        <v>0</v>
      </c>
      <c r="I451" s="1">
        <f>VLOOKUP(MasterDataSet_after_OutliersDEL[[#This Row],[Region]],Region_Dummy_Variables,5,FALSE)</f>
        <v>0</v>
      </c>
      <c r="J451" s="1">
        <f>VLOOKUP(MasterDataSet_after_OutliersDEL[[#This Row],[Region]],Region_Dummy_Variables,6,FALSE)</f>
        <v>0</v>
      </c>
      <c r="K451" s="7" t="s">
        <v>19</v>
      </c>
      <c r="L451">
        <v>91020</v>
      </c>
      <c r="M451">
        <v>805000</v>
      </c>
      <c r="N451">
        <v>3</v>
      </c>
      <c r="O451">
        <v>3</v>
      </c>
      <c r="P451">
        <v>1778</v>
      </c>
      <c r="Q451">
        <v>12072</v>
      </c>
      <c r="R451">
        <v>1990</v>
      </c>
      <c r="S451">
        <f>2021-MasterDataSet_after_OutliersDEL[[#This Row],[YEAR BUILT]]</f>
        <v>31</v>
      </c>
      <c r="T451">
        <v>9</v>
      </c>
      <c r="U451">
        <v>452.75590551181102</v>
      </c>
      <c r="V451">
        <v>400</v>
      </c>
      <c r="W451">
        <v>34.213191299999998</v>
      </c>
      <c r="X451">
        <v>-118.23879700000001</v>
      </c>
      <c r="Y451">
        <v>20.341269420767105</v>
      </c>
    </row>
    <row r="452" spans="1:25" x14ac:dyDescent="0.3">
      <c r="A452" s="1" t="s">
        <v>20</v>
      </c>
      <c r="B452" s="1">
        <v>1</v>
      </c>
      <c r="C452" s="1" t="s">
        <v>488</v>
      </c>
      <c r="D452" s="1" t="s">
        <v>489</v>
      </c>
      <c r="E452" s="1" t="str">
        <f>VLOOKUP(MasterDataSet_after_OutliersDEL[[#This Row],[CITY]],Region_Values,2,FALSE)</f>
        <v>South bay</v>
      </c>
      <c r="F452" s="1">
        <f>VLOOKUP(MasterDataSet_after_OutliersDEL[[#This Row],[Region]],Region_Dummy_Variables,2,FALSE)</f>
        <v>0</v>
      </c>
      <c r="G452" s="1">
        <f>VLOOKUP(MasterDataSet_after_OutliersDEL[[#This Row],[Region]],Region_Dummy_Variables,3,FALSE)</f>
        <v>0</v>
      </c>
      <c r="H452" s="1">
        <f>VLOOKUP(MasterDataSet_after_OutliersDEL[[#This Row],[Region]],Region_Dummy_Variables,4,FALSE)</f>
        <v>0</v>
      </c>
      <c r="I452" s="1">
        <f>VLOOKUP(MasterDataSet_after_OutliersDEL[[#This Row],[Region]],Region_Dummy_Variables,5,FALSE)</f>
        <v>1</v>
      </c>
      <c r="J452" s="1">
        <f>VLOOKUP(MasterDataSet_after_OutliersDEL[[#This Row],[Region]],Region_Dummy_Variables,6,FALSE)</f>
        <v>0</v>
      </c>
      <c r="K452" s="7" t="s">
        <v>19</v>
      </c>
      <c r="L452">
        <v>90274</v>
      </c>
      <c r="M452">
        <v>2899000</v>
      </c>
      <c r="N452">
        <v>4</v>
      </c>
      <c r="O452">
        <v>3</v>
      </c>
      <c r="P452">
        <v>3069</v>
      </c>
      <c r="Q452">
        <v>13620</v>
      </c>
      <c r="R452">
        <v>1958</v>
      </c>
      <c r="S452">
        <f>2021-MasterDataSet_after_OutliersDEL[[#This Row],[YEAR BUILT]]</f>
        <v>63</v>
      </c>
      <c r="T452">
        <v>4</v>
      </c>
      <c r="U452">
        <v>944.60736396220273</v>
      </c>
      <c r="W452">
        <v>33.791293000000003</v>
      </c>
      <c r="X452">
        <v>-118.40394499999999</v>
      </c>
      <c r="Y452">
        <v>0.3077995005605112</v>
      </c>
    </row>
    <row r="453" spans="1:25" x14ac:dyDescent="0.3">
      <c r="A453" s="1" t="s">
        <v>20</v>
      </c>
      <c r="B453" s="1">
        <v>1</v>
      </c>
      <c r="C453" s="1" t="s">
        <v>490</v>
      </c>
      <c r="D453" s="1" t="s">
        <v>489</v>
      </c>
      <c r="E453" s="1" t="str">
        <f>VLOOKUP(MasterDataSet_after_OutliersDEL[[#This Row],[CITY]],Region_Values,2,FALSE)</f>
        <v>South bay</v>
      </c>
      <c r="F453" s="1">
        <f>VLOOKUP(MasterDataSet_after_OutliersDEL[[#This Row],[Region]],Region_Dummy_Variables,2,FALSE)</f>
        <v>0</v>
      </c>
      <c r="G453" s="1">
        <f>VLOOKUP(MasterDataSet_after_OutliersDEL[[#This Row],[Region]],Region_Dummy_Variables,3,FALSE)</f>
        <v>0</v>
      </c>
      <c r="H453" s="1">
        <f>VLOOKUP(MasterDataSet_after_OutliersDEL[[#This Row],[Region]],Region_Dummy_Variables,4,FALSE)</f>
        <v>0</v>
      </c>
      <c r="I453" s="1">
        <f>VLOOKUP(MasterDataSet_after_OutliersDEL[[#This Row],[Region]],Region_Dummy_Variables,5,FALSE)</f>
        <v>1</v>
      </c>
      <c r="J453" s="1">
        <f>VLOOKUP(MasterDataSet_after_OutliersDEL[[#This Row],[Region]],Region_Dummy_Variables,6,FALSE)</f>
        <v>0</v>
      </c>
      <c r="K453" s="7" t="s">
        <v>19</v>
      </c>
      <c r="L453">
        <v>90274</v>
      </c>
      <c r="M453">
        <v>2850000</v>
      </c>
      <c r="N453">
        <v>5</v>
      </c>
      <c r="O453">
        <v>4</v>
      </c>
      <c r="P453">
        <v>4083</v>
      </c>
      <c r="Q453">
        <v>9534</v>
      </c>
      <c r="R453">
        <v>1977</v>
      </c>
      <c r="S453">
        <f>2021-MasterDataSet_after_OutliersDEL[[#This Row],[YEAR BUILT]]</f>
        <v>44</v>
      </c>
      <c r="T453">
        <v>65</v>
      </c>
      <c r="U453">
        <v>698.0161645848641</v>
      </c>
      <c r="W453">
        <v>33.771522300000001</v>
      </c>
      <c r="X453">
        <v>-118.4104</v>
      </c>
      <c r="Y453">
        <v>0.88996731090795778</v>
      </c>
    </row>
    <row r="454" spans="1:25" x14ac:dyDescent="0.3">
      <c r="A454" s="1" t="s">
        <v>20</v>
      </c>
      <c r="B454" s="1">
        <v>1</v>
      </c>
      <c r="C454" s="1" t="s">
        <v>491</v>
      </c>
      <c r="D454" s="1" t="s">
        <v>489</v>
      </c>
      <c r="E454" s="1" t="str">
        <f>VLOOKUP(MasterDataSet_after_OutliersDEL[[#This Row],[CITY]],Region_Values,2,FALSE)</f>
        <v>South bay</v>
      </c>
      <c r="F454" s="1">
        <f>VLOOKUP(MasterDataSet_after_OutliersDEL[[#This Row],[Region]],Region_Dummy_Variables,2,FALSE)</f>
        <v>0</v>
      </c>
      <c r="G454" s="1">
        <f>VLOOKUP(MasterDataSet_after_OutliersDEL[[#This Row],[Region]],Region_Dummy_Variables,3,FALSE)</f>
        <v>0</v>
      </c>
      <c r="H454" s="1">
        <f>VLOOKUP(MasterDataSet_after_OutliersDEL[[#This Row],[Region]],Region_Dummy_Variables,4,FALSE)</f>
        <v>0</v>
      </c>
      <c r="I454" s="1">
        <f>VLOOKUP(MasterDataSet_after_OutliersDEL[[#This Row],[Region]],Region_Dummy_Variables,5,FALSE)</f>
        <v>1</v>
      </c>
      <c r="J454" s="1">
        <f>VLOOKUP(MasterDataSet_after_OutliersDEL[[#This Row],[Region]],Region_Dummy_Variables,6,FALSE)</f>
        <v>0</v>
      </c>
      <c r="K454" s="7" t="s">
        <v>19</v>
      </c>
      <c r="L454">
        <v>90274</v>
      </c>
      <c r="M454">
        <v>2799000</v>
      </c>
      <c r="N454">
        <v>4</v>
      </c>
      <c r="O454">
        <v>3</v>
      </c>
      <c r="P454">
        <v>3320</v>
      </c>
      <c r="Q454">
        <v>12337</v>
      </c>
      <c r="R454">
        <v>1961</v>
      </c>
      <c r="S454">
        <f>2021-MasterDataSet_after_OutliersDEL[[#This Row],[YEAR BUILT]]</f>
        <v>60</v>
      </c>
      <c r="T454">
        <v>1</v>
      </c>
      <c r="U454">
        <v>843.07228915662654</v>
      </c>
      <c r="W454">
        <v>33.789025700000003</v>
      </c>
      <c r="X454">
        <v>-118.38970089999999</v>
      </c>
      <c r="Y454">
        <v>1.1345813888792919</v>
      </c>
    </row>
    <row r="455" spans="1:25" x14ac:dyDescent="0.3">
      <c r="A455" s="1" t="s">
        <v>20</v>
      </c>
      <c r="B455" s="1">
        <v>1</v>
      </c>
      <c r="C455" s="1" t="s">
        <v>492</v>
      </c>
      <c r="D455" s="1" t="s">
        <v>489</v>
      </c>
      <c r="E455" s="1" t="str">
        <f>VLOOKUP(MasterDataSet_after_OutliersDEL[[#This Row],[CITY]],Region_Values,2,FALSE)</f>
        <v>South bay</v>
      </c>
      <c r="F455" s="1">
        <f>VLOOKUP(MasterDataSet_after_OutliersDEL[[#This Row],[Region]],Region_Dummy_Variables,2,FALSE)</f>
        <v>0</v>
      </c>
      <c r="G455" s="1">
        <f>VLOOKUP(MasterDataSet_after_OutliersDEL[[#This Row],[Region]],Region_Dummy_Variables,3,FALSE)</f>
        <v>0</v>
      </c>
      <c r="H455" s="1">
        <f>VLOOKUP(MasterDataSet_after_OutliersDEL[[#This Row],[Region]],Region_Dummy_Variables,4,FALSE)</f>
        <v>0</v>
      </c>
      <c r="I455" s="1">
        <f>VLOOKUP(MasterDataSet_after_OutliersDEL[[#This Row],[Region]],Region_Dummy_Variables,5,FALSE)</f>
        <v>1</v>
      </c>
      <c r="J455" s="1">
        <f>VLOOKUP(MasterDataSet_after_OutliersDEL[[#This Row],[Region]],Region_Dummy_Variables,6,FALSE)</f>
        <v>0</v>
      </c>
      <c r="K455" s="7" t="s">
        <v>19</v>
      </c>
      <c r="L455">
        <v>90274</v>
      </c>
      <c r="M455">
        <v>3200000</v>
      </c>
      <c r="N455">
        <v>5</v>
      </c>
      <c r="O455">
        <v>4.5</v>
      </c>
      <c r="P455">
        <v>4251</v>
      </c>
      <c r="Q455">
        <v>16029</v>
      </c>
      <c r="R455">
        <v>1976</v>
      </c>
      <c r="S455">
        <f>2021-MasterDataSet_after_OutliersDEL[[#This Row],[YEAR BUILT]]</f>
        <v>45</v>
      </c>
      <c r="T455">
        <v>85</v>
      </c>
      <c r="U455">
        <v>752.76405551634912</v>
      </c>
      <c r="W455">
        <v>33.7759353</v>
      </c>
      <c r="X455">
        <v>-118.4042156</v>
      </c>
      <c r="Y455">
        <v>1.0877683036502701</v>
      </c>
    </row>
    <row r="456" spans="1:25" x14ac:dyDescent="0.3">
      <c r="A456" s="1" t="s">
        <v>20</v>
      </c>
      <c r="B456" s="1">
        <v>1</v>
      </c>
      <c r="C456" s="1" t="s">
        <v>493</v>
      </c>
      <c r="D456" s="1" t="s">
        <v>489</v>
      </c>
      <c r="E456" s="1" t="str">
        <f>VLOOKUP(MasterDataSet_after_OutliersDEL[[#This Row],[CITY]],Region_Values,2,FALSE)</f>
        <v>South bay</v>
      </c>
      <c r="F456" s="1">
        <f>VLOOKUP(MasterDataSet_after_OutliersDEL[[#This Row],[Region]],Region_Dummy_Variables,2,FALSE)</f>
        <v>0</v>
      </c>
      <c r="G456" s="1">
        <f>VLOOKUP(MasterDataSet_after_OutliersDEL[[#This Row],[Region]],Region_Dummy_Variables,3,FALSE)</f>
        <v>0</v>
      </c>
      <c r="H456" s="1">
        <f>VLOOKUP(MasterDataSet_after_OutliersDEL[[#This Row],[Region]],Region_Dummy_Variables,4,FALSE)</f>
        <v>0</v>
      </c>
      <c r="I456" s="1">
        <f>VLOOKUP(MasterDataSet_after_OutliersDEL[[#This Row],[Region]],Region_Dummy_Variables,5,FALSE)</f>
        <v>1</v>
      </c>
      <c r="J456" s="1">
        <f>VLOOKUP(MasterDataSet_after_OutliersDEL[[#This Row],[Region]],Region_Dummy_Variables,6,FALSE)</f>
        <v>0</v>
      </c>
      <c r="K456" s="7" t="s">
        <v>19</v>
      </c>
      <c r="L456">
        <v>90274</v>
      </c>
      <c r="M456">
        <v>2788000</v>
      </c>
      <c r="N456">
        <v>5</v>
      </c>
      <c r="O456">
        <v>4.5</v>
      </c>
      <c r="P456">
        <v>4222</v>
      </c>
      <c r="Q456">
        <v>14938</v>
      </c>
      <c r="R456">
        <v>1978</v>
      </c>
      <c r="S456">
        <f>2021-MasterDataSet_after_OutliersDEL[[#This Row],[YEAR BUILT]]</f>
        <v>43</v>
      </c>
      <c r="T456">
        <v>37</v>
      </c>
      <c r="U456">
        <v>660.35054476551397</v>
      </c>
      <c r="W456">
        <v>33.770881099999997</v>
      </c>
      <c r="X456">
        <v>-118.40394879999999</v>
      </c>
      <c r="Y456">
        <v>1.1882437158950037</v>
      </c>
    </row>
    <row r="457" spans="1:25" x14ac:dyDescent="0.3">
      <c r="A457" s="1" t="s">
        <v>20</v>
      </c>
      <c r="B457" s="1">
        <v>1</v>
      </c>
      <c r="C457" s="1" t="s">
        <v>494</v>
      </c>
      <c r="D457" s="1" t="s">
        <v>489</v>
      </c>
      <c r="E457" s="1" t="str">
        <f>VLOOKUP(MasterDataSet_after_OutliersDEL[[#This Row],[CITY]],Region_Values,2,FALSE)</f>
        <v>South bay</v>
      </c>
      <c r="F457" s="1">
        <f>VLOOKUP(MasterDataSet_after_OutliersDEL[[#This Row],[Region]],Region_Dummy_Variables,2,FALSE)</f>
        <v>0</v>
      </c>
      <c r="G457" s="1">
        <f>VLOOKUP(MasterDataSet_after_OutliersDEL[[#This Row],[Region]],Region_Dummy_Variables,3,FALSE)</f>
        <v>0</v>
      </c>
      <c r="H457" s="1">
        <f>VLOOKUP(MasterDataSet_after_OutliersDEL[[#This Row],[Region]],Region_Dummy_Variables,4,FALSE)</f>
        <v>0</v>
      </c>
      <c r="I457" s="1">
        <f>VLOOKUP(MasterDataSet_after_OutliersDEL[[#This Row],[Region]],Region_Dummy_Variables,5,FALSE)</f>
        <v>1</v>
      </c>
      <c r="J457" s="1">
        <f>VLOOKUP(MasterDataSet_after_OutliersDEL[[#This Row],[Region]],Region_Dummy_Variables,6,FALSE)</f>
        <v>0</v>
      </c>
      <c r="K457" s="7" t="s">
        <v>19</v>
      </c>
      <c r="L457">
        <v>90274</v>
      </c>
      <c r="M457">
        <v>2799000</v>
      </c>
      <c r="N457">
        <v>6</v>
      </c>
      <c r="O457">
        <v>6</v>
      </c>
      <c r="P457">
        <v>4500</v>
      </c>
      <c r="Q457">
        <v>15810</v>
      </c>
      <c r="R457">
        <v>1985</v>
      </c>
      <c r="S457">
        <f>2021-MasterDataSet_after_OutliersDEL[[#This Row],[YEAR BUILT]]</f>
        <v>36</v>
      </c>
      <c r="T457">
        <v>61</v>
      </c>
      <c r="U457">
        <v>622</v>
      </c>
      <c r="W457">
        <v>33.778389099999998</v>
      </c>
      <c r="X457">
        <v>-118.40595</v>
      </c>
      <c r="Y457">
        <v>0.89911670275331246</v>
      </c>
    </row>
    <row r="458" spans="1:25" x14ac:dyDescent="0.3">
      <c r="A458" s="1" t="s">
        <v>20</v>
      </c>
      <c r="B458" s="1">
        <v>1</v>
      </c>
      <c r="C458" s="1" t="s">
        <v>495</v>
      </c>
      <c r="D458" s="1" t="s">
        <v>489</v>
      </c>
      <c r="E458" s="1" t="str">
        <f>VLOOKUP(MasterDataSet_after_OutliersDEL[[#This Row],[CITY]],Region_Values,2,FALSE)</f>
        <v>South bay</v>
      </c>
      <c r="F458" s="1">
        <f>VLOOKUP(MasterDataSet_after_OutliersDEL[[#This Row],[Region]],Region_Dummy_Variables,2,FALSE)</f>
        <v>0</v>
      </c>
      <c r="G458" s="1">
        <f>VLOOKUP(MasterDataSet_after_OutliersDEL[[#This Row],[Region]],Region_Dummy_Variables,3,FALSE)</f>
        <v>0</v>
      </c>
      <c r="H458" s="1">
        <f>VLOOKUP(MasterDataSet_after_OutliersDEL[[#This Row],[Region]],Region_Dummy_Variables,4,FALSE)</f>
        <v>0</v>
      </c>
      <c r="I458" s="1">
        <f>VLOOKUP(MasterDataSet_after_OutliersDEL[[#This Row],[Region]],Region_Dummy_Variables,5,FALSE)</f>
        <v>1</v>
      </c>
      <c r="J458" s="1">
        <f>VLOOKUP(MasterDataSet_after_OutliersDEL[[#This Row],[Region]],Region_Dummy_Variables,6,FALSE)</f>
        <v>0</v>
      </c>
      <c r="K458" s="7" t="s">
        <v>19</v>
      </c>
      <c r="L458">
        <v>90274</v>
      </c>
      <c r="M458">
        <v>6900000</v>
      </c>
      <c r="N458">
        <v>7</v>
      </c>
      <c r="O458">
        <v>7.5</v>
      </c>
      <c r="P458">
        <v>8295</v>
      </c>
      <c r="Q458">
        <v>20696</v>
      </c>
      <c r="R458">
        <v>1997</v>
      </c>
      <c r="S458">
        <f>2021-MasterDataSet_after_OutliersDEL[[#This Row],[YEAR BUILT]]</f>
        <v>24</v>
      </c>
      <c r="T458">
        <v>7</v>
      </c>
      <c r="U458">
        <v>831.82640144665459</v>
      </c>
      <c r="W458">
        <v>33.784927500000002</v>
      </c>
      <c r="X458">
        <v>-118.4053795</v>
      </c>
      <c r="Y458">
        <v>0.48228171924834262</v>
      </c>
    </row>
    <row r="459" spans="1:25" x14ac:dyDescent="0.3">
      <c r="A459" s="1" t="s">
        <v>20</v>
      </c>
      <c r="B459" s="1">
        <v>1</v>
      </c>
      <c r="C459" s="1" t="s">
        <v>496</v>
      </c>
      <c r="D459" s="1" t="s">
        <v>489</v>
      </c>
      <c r="E459" s="1" t="str">
        <f>VLOOKUP(MasterDataSet_after_OutliersDEL[[#This Row],[CITY]],Region_Values,2,FALSE)</f>
        <v>South bay</v>
      </c>
      <c r="F459" s="1">
        <f>VLOOKUP(MasterDataSet_after_OutliersDEL[[#This Row],[Region]],Region_Dummy_Variables,2,FALSE)</f>
        <v>0</v>
      </c>
      <c r="G459" s="1">
        <f>VLOOKUP(MasterDataSet_after_OutliersDEL[[#This Row],[Region]],Region_Dummy_Variables,3,FALSE)</f>
        <v>0</v>
      </c>
      <c r="H459" s="1">
        <f>VLOOKUP(MasterDataSet_after_OutliersDEL[[#This Row],[Region]],Region_Dummy_Variables,4,FALSE)</f>
        <v>0</v>
      </c>
      <c r="I459" s="1">
        <f>VLOOKUP(MasterDataSet_after_OutliersDEL[[#This Row],[Region]],Region_Dummy_Variables,5,FALSE)</f>
        <v>1</v>
      </c>
      <c r="J459" s="1">
        <f>VLOOKUP(MasterDataSet_after_OutliersDEL[[#This Row],[Region]],Region_Dummy_Variables,6,FALSE)</f>
        <v>0</v>
      </c>
      <c r="K459" s="7" t="s">
        <v>19</v>
      </c>
      <c r="L459">
        <v>90274</v>
      </c>
      <c r="M459">
        <v>2500000</v>
      </c>
      <c r="N459">
        <v>3</v>
      </c>
      <c r="O459">
        <v>3</v>
      </c>
      <c r="P459">
        <v>2669</v>
      </c>
      <c r="Q459">
        <v>7278</v>
      </c>
      <c r="R459">
        <v>1956</v>
      </c>
      <c r="S459">
        <f>2021-MasterDataSet_after_OutliersDEL[[#This Row],[YEAR BUILT]]</f>
        <v>65</v>
      </c>
      <c r="T459">
        <v>25</v>
      </c>
      <c r="U459">
        <v>936.6804046459348</v>
      </c>
      <c r="W459">
        <v>33.796077099999998</v>
      </c>
      <c r="X459">
        <v>-118.402641</v>
      </c>
      <c r="Y459">
        <v>0.36706316431345276</v>
      </c>
    </row>
    <row r="460" spans="1:25" x14ac:dyDescent="0.3">
      <c r="A460" s="1" t="s">
        <v>20</v>
      </c>
      <c r="B460" s="1">
        <v>1</v>
      </c>
      <c r="C460" s="1" t="s">
        <v>497</v>
      </c>
      <c r="D460" s="1" t="s">
        <v>489</v>
      </c>
      <c r="E460" s="1" t="str">
        <f>VLOOKUP(MasterDataSet_after_OutliersDEL[[#This Row],[CITY]],Region_Values,2,FALSE)</f>
        <v>South bay</v>
      </c>
      <c r="F460" s="1">
        <f>VLOOKUP(MasterDataSet_after_OutliersDEL[[#This Row],[Region]],Region_Dummy_Variables,2,FALSE)</f>
        <v>0</v>
      </c>
      <c r="G460" s="1">
        <f>VLOOKUP(MasterDataSet_after_OutliersDEL[[#This Row],[Region]],Region_Dummy_Variables,3,FALSE)</f>
        <v>0</v>
      </c>
      <c r="H460" s="1">
        <f>VLOOKUP(MasterDataSet_after_OutliersDEL[[#This Row],[Region]],Region_Dummy_Variables,4,FALSE)</f>
        <v>0</v>
      </c>
      <c r="I460" s="1">
        <f>VLOOKUP(MasterDataSet_after_OutliersDEL[[#This Row],[Region]],Region_Dummy_Variables,5,FALSE)</f>
        <v>1</v>
      </c>
      <c r="J460" s="1">
        <f>VLOOKUP(MasterDataSet_after_OutliersDEL[[#This Row],[Region]],Region_Dummy_Variables,6,FALSE)</f>
        <v>0</v>
      </c>
      <c r="K460" s="7" t="s">
        <v>19</v>
      </c>
      <c r="L460">
        <v>90274</v>
      </c>
      <c r="M460">
        <v>2499000</v>
      </c>
      <c r="N460">
        <v>4</v>
      </c>
      <c r="O460">
        <v>4</v>
      </c>
      <c r="P460">
        <v>2672</v>
      </c>
      <c r="Q460">
        <v>11859</v>
      </c>
      <c r="R460">
        <v>1962</v>
      </c>
      <c r="S460">
        <f>2021-MasterDataSet_after_OutliersDEL[[#This Row],[YEAR BUILT]]</f>
        <v>59</v>
      </c>
      <c r="T460">
        <v>8</v>
      </c>
      <c r="U460">
        <v>935.25449101796403</v>
      </c>
      <c r="W460">
        <v>33.782195100000003</v>
      </c>
      <c r="X460">
        <v>-118.4080495</v>
      </c>
      <c r="Y460">
        <v>0.61948366854769188</v>
      </c>
    </row>
    <row r="461" spans="1:25" x14ac:dyDescent="0.3">
      <c r="A461" s="1" t="s">
        <v>20</v>
      </c>
      <c r="B461" s="1">
        <v>1</v>
      </c>
      <c r="C461" s="1" t="s">
        <v>498</v>
      </c>
      <c r="D461" s="1" t="s">
        <v>489</v>
      </c>
      <c r="E461" s="1" t="str">
        <f>VLOOKUP(MasterDataSet_after_OutliersDEL[[#This Row],[CITY]],Region_Values,2,FALSE)</f>
        <v>South bay</v>
      </c>
      <c r="F461" s="1">
        <f>VLOOKUP(MasterDataSet_after_OutliersDEL[[#This Row],[Region]],Region_Dummy_Variables,2,FALSE)</f>
        <v>0</v>
      </c>
      <c r="G461" s="1">
        <f>VLOOKUP(MasterDataSet_after_OutliersDEL[[#This Row],[Region]],Region_Dummy_Variables,3,FALSE)</f>
        <v>0</v>
      </c>
      <c r="H461" s="1">
        <f>VLOOKUP(MasterDataSet_after_OutliersDEL[[#This Row],[Region]],Region_Dummy_Variables,4,FALSE)</f>
        <v>0</v>
      </c>
      <c r="I461" s="1">
        <f>VLOOKUP(MasterDataSet_after_OutliersDEL[[#This Row],[Region]],Region_Dummy_Variables,5,FALSE)</f>
        <v>1</v>
      </c>
      <c r="J461" s="1">
        <f>VLOOKUP(MasterDataSet_after_OutliersDEL[[#This Row],[Region]],Region_Dummy_Variables,6,FALSE)</f>
        <v>0</v>
      </c>
      <c r="K461" s="7" t="s">
        <v>19</v>
      </c>
      <c r="L461">
        <v>90274</v>
      </c>
      <c r="M461">
        <v>4999999</v>
      </c>
      <c r="N461">
        <v>6</v>
      </c>
      <c r="O461">
        <v>6</v>
      </c>
      <c r="P461">
        <v>6746</v>
      </c>
      <c r="Q461">
        <v>40018</v>
      </c>
      <c r="R461">
        <v>1988</v>
      </c>
      <c r="S461">
        <f>2021-MasterDataSet_after_OutliersDEL[[#This Row],[YEAR BUILT]]</f>
        <v>33</v>
      </c>
      <c r="T461">
        <v>15</v>
      </c>
      <c r="U461">
        <v>741.17981025793063</v>
      </c>
      <c r="W461">
        <v>33.787439499999998</v>
      </c>
      <c r="X461">
        <v>-118.395087</v>
      </c>
      <c r="Y461">
        <v>0.85449106348405368</v>
      </c>
    </row>
    <row r="462" spans="1:25" x14ac:dyDescent="0.3">
      <c r="A462" s="1" t="s">
        <v>20</v>
      </c>
      <c r="B462" s="1">
        <v>1</v>
      </c>
      <c r="C462" s="1" t="s">
        <v>499</v>
      </c>
      <c r="D462" s="1" t="s">
        <v>489</v>
      </c>
      <c r="E462" s="1" t="str">
        <f>VLOOKUP(MasterDataSet_after_OutliersDEL[[#This Row],[CITY]],Region_Values,2,FALSE)</f>
        <v>South bay</v>
      </c>
      <c r="F462" s="1">
        <f>VLOOKUP(MasterDataSet_after_OutliersDEL[[#This Row],[Region]],Region_Dummy_Variables,2,FALSE)</f>
        <v>0</v>
      </c>
      <c r="G462" s="1">
        <f>VLOOKUP(MasterDataSet_after_OutliersDEL[[#This Row],[Region]],Region_Dummy_Variables,3,FALSE)</f>
        <v>0</v>
      </c>
      <c r="H462" s="1">
        <f>VLOOKUP(MasterDataSet_after_OutliersDEL[[#This Row],[Region]],Region_Dummy_Variables,4,FALSE)</f>
        <v>0</v>
      </c>
      <c r="I462" s="1">
        <f>VLOOKUP(MasterDataSet_after_OutliersDEL[[#This Row],[Region]],Region_Dummy_Variables,5,FALSE)</f>
        <v>1</v>
      </c>
      <c r="J462" s="1">
        <f>VLOOKUP(MasterDataSet_after_OutliersDEL[[#This Row],[Region]],Region_Dummy_Variables,6,FALSE)</f>
        <v>0</v>
      </c>
      <c r="K462" s="7" t="s">
        <v>19</v>
      </c>
      <c r="L462">
        <v>90274</v>
      </c>
      <c r="M462">
        <v>3500000</v>
      </c>
      <c r="N462">
        <v>3</v>
      </c>
      <c r="O462">
        <v>2.5</v>
      </c>
      <c r="P462">
        <v>2875</v>
      </c>
      <c r="Q462">
        <v>15708</v>
      </c>
      <c r="R462">
        <v>1958</v>
      </c>
      <c r="S462">
        <f>2021-MasterDataSet_after_OutliersDEL[[#This Row],[YEAR BUILT]]</f>
        <v>63</v>
      </c>
      <c r="T462">
        <v>78</v>
      </c>
      <c r="U462">
        <v>1217.391304347826</v>
      </c>
      <c r="W462">
        <v>33.791628099999997</v>
      </c>
      <c r="X462">
        <v>-118.3911615</v>
      </c>
      <c r="Y462">
        <v>1.0066511407995262</v>
      </c>
    </row>
    <row r="463" spans="1:25" x14ac:dyDescent="0.3">
      <c r="A463" s="1" t="s">
        <v>20</v>
      </c>
      <c r="B463" s="1">
        <v>1</v>
      </c>
      <c r="C463" s="1" t="s">
        <v>500</v>
      </c>
      <c r="D463" s="1" t="s">
        <v>489</v>
      </c>
      <c r="E463" s="1" t="str">
        <f>VLOOKUP(MasterDataSet_after_OutliersDEL[[#This Row],[CITY]],Region_Values,2,FALSE)</f>
        <v>South bay</v>
      </c>
      <c r="F463" s="1">
        <f>VLOOKUP(MasterDataSet_after_OutliersDEL[[#This Row],[Region]],Region_Dummy_Variables,2,FALSE)</f>
        <v>0</v>
      </c>
      <c r="G463" s="1">
        <f>VLOOKUP(MasterDataSet_after_OutliersDEL[[#This Row],[Region]],Region_Dummy_Variables,3,FALSE)</f>
        <v>0</v>
      </c>
      <c r="H463" s="1">
        <f>VLOOKUP(MasterDataSet_after_OutliersDEL[[#This Row],[Region]],Region_Dummy_Variables,4,FALSE)</f>
        <v>0</v>
      </c>
      <c r="I463" s="1">
        <f>VLOOKUP(MasterDataSet_after_OutliersDEL[[#This Row],[Region]],Region_Dummy_Variables,5,FALSE)</f>
        <v>1</v>
      </c>
      <c r="J463" s="1">
        <f>VLOOKUP(MasterDataSet_after_OutliersDEL[[#This Row],[Region]],Region_Dummy_Variables,6,FALSE)</f>
        <v>0</v>
      </c>
      <c r="K463" s="7" t="s">
        <v>19</v>
      </c>
      <c r="L463">
        <v>90274</v>
      </c>
      <c r="M463">
        <v>4900000</v>
      </c>
      <c r="N463">
        <v>6</v>
      </c>
      <c r="O463">
        <v>4.5</v>
      </c>
      <c r="P463">
        <v>6070</v>
      </c>
      <c r="Q463">
        <v>24031</v>
      </c>
      <c r="R463">
        <v>2000</v>
      </c>
      <c r="S463">
        <f>2021-MasterDataSet_after_OutliersDEL[[#This Row],[YEAR BUILT]]</f>
        <v>21</v>
      </c>
      <c r="T463">
        <v>71</v>
      </c>
      <c r="U463">
        <v>807.24876441515653</v>
      </c>
      <c r="W463">
        <v>33.7665845</v>
      </c>
      <c r="X463">
        <v>-118.4161962</v>
      </c>
      <c r="Y463">
        <v>0.42534202028338308</v>
      </c>
    </row>
    <row r="464" spans="1:25" x14ac:dyDescent="0.3">
      <c r="A464" s="1" t="s">
        <v>20</v>
      </c>
      <c r="B464" s="1">
        <v>1</v>
      </c>
      <c r="C464" s="1" t="s">
        <v>501</v>
      </c>
      <c r="D464" s="1" t="s">
        <v>489</v>
      </c>
      <c r="E464" s="1" t="str">
        <f>VLOOKUP(MasterDataSet_after_OutliersDEL[[#This Row],[CITY]],Region_Values,2,FALSE)</f>
        <v>South bay</v>
      </c>
      <c r="F464" s="1">
        <f>VLOOKUP(MasterDataSet_after_OutliersDEL[[#This Row],[Region]],Region_Dummy_Variables,2,FALSE)</f>
        <v>0</v>
      </c>
      <c r="G464" s="1">
        <f>VLOOKUP(MasterDataSet_after_OutliersDEL[[#This Row],[Region]],Region_Dummy_Variables,3,FALSE)</f>
        <v>0</v>
      </c>
      <c r="H464" s="1">
        <f>VLOOKUP(MasterDataSet_after_OutliersDEL[[#This Row],[Region]],Region_Dummy_Variables,4,FALSE)</f>
        <v>0</v>
      </c>
      <c r="I464" s="1">
        <f>VLOOKUP(MasterDataSet_after_OutliersDEL[[#This Row],[Region]],Region_Dummy_Variables,5,FALSE)</f>
        <v>1</v>
      </c>
      <c r="J464" s="1">
        <f>VLOOKUP(MasterDataSet_after_OutliersDEL[[#This Row],[Region]],Region_Dummy_Variables,6,FALSE)</f>
        <v>0</v>
      </c>
      <c r="K464" s="7" t="s">
        <v>19</v>
      </c>
      <c r="L464">
        <v>90274</v>
      </c>
      <c r="M464">
        <v>2499000</v>
      </c>
      <c r="N464">
        <v>3</v>
      </c>
      <c r="O464">
        <v>2.5</v>
      </c>
      <c r="P464">
        <v>2818</v>
      </c>
      <c r="Q464">
        <v>10421</v>
      </c>
      <c r="R464">
        <v>1977</v>
      </c>
      <c r="S464">
        <f>2021-MasterDataSet_after_OutliersDEL[[#This Row],[YEAR BUILT]]</f>
        <v>44</v>
      </c>
      <c r="T464">
        <v>3</v>
      </c>
      <c r="U464">
        <v>886.79914833215048</v>
      </c>
      <c r="W464">
        <v>33.763734700000001</v>
      </c>
      <c r="X464">
        <v>-118.41395989999999</v>
      </c>
      <c r="Y464">
        <v>0.50782470851944539</v>
      </c>
    </row>
    <row r="465" spans="1:25" x14ac:dyDescent="0.3">
      <c r="A465" s="1" t="s">
        <v>20</v>
      </c>
      <c r="B465" s="1">
        <v>1</v>
      </c>
      <c r="C465" s="1" t="s">
        <v>502</v>
      </c>
      <c r="D465" s="1" t="s">
        <v>489</v>
      </c>
      <c r="E465" s="1" t="str">
        <f>VLOOKUP(MasterDataSet_after_OutliersDEL[[#This Row],[CITY]],Region_Values,2,FALSE)</f>
        <v>South bay</v>
      </c>
      <c r="F465" s="1">
        <f>VLOOKUP(MasterDataSet_after_OutliersDEL[[#This Row],[Region]],Region_Dummy_Variables,2,FALSE)</f>
        <v>0</v>
      </c>
      <c r="G465" s="1">
        <f>VLOOKUP(MasterDataSet_after_OutliersDEL[[#This Row],[Region]],Region_Dummy_Variables,3,FALSE)</f>
        <v>0</v>
      </c>
      <c r="H465" s="1">
        <f>VLOOKUP(MasterDataSet_after_OutliersDEL[[#This Row],[Region]],Region_Dummy_Variables,4,FALSE)</f>
        <v>0</v>
      </c>
      <c r="I465" s="1">
        <f>VLOOKUP(MasterDataSet_after_OutliersDEL[[#This Row],[Region]],Region_Dummy_Variables,5,FALSE)</f>
        <v>1</v>
      </c>
      <c r="J465" s="1">
        <f>VLOOKUP(MasterDataSet_after_OutliersDEL[[#This Row],[Region]],Region_Dummy_Variables,6,FALSE)</f>
        <v>0</v>
      </c>
      <c r="K465" s="7" t="s">
        <v>19</v>
      </c>
      <c r="L465">
        <v>90274</v>
      </c>
      <c r="M465">
        <v>2975000</v>
      </c>
      <c r="N465">
        <v>4</v>
      </c>
      <c r="O465">
        <v>4</v>
      </c>
      <c r="P465">
        <v>3020</v>
      </c>
      <c r="Q465">
        <v>7405</v>
      </c>
      <c r="R465">
        <v>2007</v>
      </c>
      <c r="S465">
        <f>2021-MasterDataSet_after_OutliersDEL[[#This Row],[YEAR BUILT]]</f>
        <v>14</v>
      </c>
      <c r="T465">
        <v>22</v>
      </c>
      <c r="U465">
        <v>985.0993377483444</v>
      </c>
      <c r="W465">
        <v>33.803232700000002</v>
      </c>
      <c r="X465">
        <v>-118.3695014</v>
      </c>
      <c r="Y465">
        <v>1.513849745184459</v>
      </c>
    </row>
    <row r="466" spans="1:25" x14ac:dyDescent="0.3">
      <c r="A466" s="1" t="s">
        <v>20</v>
      </c>
      <c r="B466" s="1">
        <v>1</v>
      </c>
      <c r="C466" s="1" t="s">
        <v>503</v>
      </c>
      <c r="D466" s="1" t="s">
        <v>489</v>
      </c>
      <c r="E466" s="1" t="str">
        <f>VLOOKUP(MasterDataSet_after_OutliersDEL[[#This Row],[CITY]],Region_Values,2,FALSE)</f>
        <v>South bay</v>
      </c>
      <c r="F466" s="1">
        <f>VLOOKUP(MasterDataSet_after_OutliersDEL[[#This Row],[Region]],Region_Dummy_Variables,2,FALSE)</f>
        <v>0</v>
      </c>
      <c r="G466" s="1">
        <f>VLOOKUP(MasterDataSet_after_OutliersDEL[[#This Row],[Region]],Region_Dummy_Variables,3,FALSE)</f>
        <v>0</v>
      </c>
      <c r="H466" s="1">
        <f>VLOOKUP(MasterDataSet_after_OutliersDEL[[#This Row],[Region]],Region_Dummy_Variables,4,FALSE)</f>
        <v>0</v>
      </c>
      <c r="I466" s="1">
        <f>VLOOKUP(MasterDataSet_after_OutliersDEL[[#This Row],[Region]],Region_Dummy_Variables,5,FALSE)</f>
        <v>1</v>
      </c>
      <c r="J466" s="1">
        <f>VLOOKUP(MasterDataSet_after_OutliersDEL[[#This Row],[Region]],Region_Dummy_Variables,6,FALSE)</f>
        <v>0</v>
      </c>
      <c r="K466" s="7" t="s">
        <v>19</v>
      </c>
      <c r="L466">
        <v>90274</v>
      </c>
      <c r="M466">
        <v>4550000</v>
      </c>
      <c r="N466">
        <v>4</v>
      </c>
      <c r="O466">
        <v>4</v>
      </c>
      <c r="P466">
        <v>3937</v>
      </c>
      <c r="Q466">
        <v>13384</v>
      </c>
      <c r="R466">
        <v>2008</v>
      </c>
      <c r="S466">
        <f>2021-MasterDataSet_after_OutliersDEL[[#This Row],[YEAR BUILT]]</f>
        <v>13</v>
      </c>
      <c r="T466">
        <v>118</v>
      </c>
      <c r="U466">
        <v>1155.7023114046228</v>
      </c>
      <c r="W466">
        <v>33.803378799999997</v>
      </c>
      <c r="X466">
        <v>-118.3673101</v>
      </c>
      <c r="Y466">
        <v>1.6379056200541882</v>
      </c>
    </row>
    <row r="467" spans="1:25" x14ac:dyDescent="0.3">
      <c r="A467" s="1" t="s">
        <v>20</v>
      </c>
      <c r="B467" s="1">
        <v>1</v>
      </c>
      <c r="C467" s="1" t="s">
        <v>504</v>
      </c>
      <c r="D467" s="1" t="s">
        <v>489</v>
      </c>
      <c r="E467" s="1" t="str">
        <f>VLOOKUP(MasterDataSet_after_OutliersDEL[[#This Row],[CITY]],Region_Values,2,FALSE)</f>
        <v>South bay</v>
      </c>
      <c r="F467" s="1">
        <f>VLOOKUP(MasterDataSet_after_OutliersDEL[[#This Row],[Region]],Region_Dummy_Variables,2,FALSE)</f>
        <v>0</v>
      </c>
      <c r="G467" s="1">
        <f>VLOOKUP(MasterDataSet_after_OutliersDEL[[#This Row],[Region]],Region_Dummy_Variables,3,FALSE)</f>
        <v>0</v>
      </c>
      <c r="H467" s="1">
        <f>VLOOKUP(MasterDataSet_after_OutliersDEL[[#This Row],[Region]],Region_Dummy_Variables,4,FALSE)</f>
        <v>0</v>
      </c>
      <c r="I467" s="1">
        <f>VLOOKUP(MasterDataSet_after_OutliersDEL[[#This Row],[Region]],Region_Dummy_Variables,5,FALSE)</f>
        <v>1</v>
      </c>
      <c r="J467" s="1">
        <f>VLOOKUP(MasterDataSet_after_OutliersDEL[[#This Row],[Region]],Region_Dummy_Variables,6,FALSE)</f>
        <v>0</v>
      </c>
      <c r="K467" s="7" t="s">
        <v>19</v>
      </c>
      <c r="L467">
        <v>90274</v>
      </c>
      <c r="M467">
        <v>1995000</v>
      </c>
      <c r="N467">
        <v>4</v>
      </c>
      <c r="O467">
        <v>3</v>
      </c>
      <c r="P467">
        <v>2152</v>
      </c>
      <c r="Q467">
        <v>10063</v>
      </c>
      <c r="R467">
        <v>1947</v>
      </c>
      <c r="S467">
        <f>2021-MasterDataSet_after_OutliersDEL[[#This Row],[YEAR BUILT]]</f>
        <v>74</v>
      </c>
      <c r="T467">
        <v>8</v>
      </c>
      <c r="U467">
        <v>927.04460966542752</v>
      </c>
      <c r="W467">
        <v>33.802010699999997</v>
      </c>
      <c r="X467">
        <v>-118.3659634</v>
      </c>
      <c r="Y467">
        <v>1.7262953755549821</v>
      </c>
    </row>
    <row r="468" spans="1:25" x14ac:dyDescent="0.3">
      <c r="A468" s="1" t="s">
        <v>20</v>
      </c>
      <c r="B468" s="1">
        <v>1</v>
      </c>
      <c r="C468" s="1" t="s">
        <v>505</v>
      </c>
      <c r="D468" s="1" t="s">
        <v>489</v>
      </c>
      <c r="E468" s="1" t="str">
        <f>VLOOKUP(MasterDataSet_after_OutliersDEL[[#This Row],[CITY]],Region_Values,2,FALSE)</f>
        <v>South bay</v>
      </c>
      <c r="F468" s="1">
        <f>VLOOKUP(MasterDataSet_after_OutliersDEL[[#This Row],[Region]],Region_Dummy_Variables,2,FALSE)</f>
        <v>0</v>
      </c>
      <c r="G468" s="1">
        <f>VLOOKUP(MasterDataSet_after_OutliersDEL[[#This Row],[Region]],Region_Dummy_Variables,3,FALSE)</f>
        <v>0</v>
      </c>
      <c r="H468" s="1">
        <f>VLOOKUP(MasterDataSet_after_OutliersDEL[[#This Row],[Region]],Region_Dummy_Variables,4,FALSE)</f>
        <v>0</v>
      </c>
      <c r="I468" s="1">
        <f>VLOOKUP(MasterDataSet_after_OutliersDEL[[#This Row],[Region]],Region_Dummy_Variables,5,FALSE)</f>
        <v>1</v>
      </c>
      <c r="J468" s="1">
        <f>VLOOKUP(MasterDataSet_after_OutliersDEL[[#This Row],[Region]],Region_Dummy_Variables,6,FALSE)</f>
        <v>0</v>
      </c>
      <c r="K468" s="7" t="s">
        <v>19</v>
      </c>
      <c r="L468">
        <v>90274</v>
      </c>
      <c r="M468">
        <v>3600000</v>
      </c>
      <c r="N468">
        <v>4</v>
      </c>
      <c r="O468">
        <v>4.5</v>
      </c>
      <c r="P468">
        <v>3140</v>
      </c>
      <c r="Q468">
        <v>7422</v>
      </c>
      <c r="R468">
        <v>2021</v>
      </c>
      <c r="S468">
        <f>2021-MasterDataSet_after_OutliersDEL[[#This Row],[YEAR BUILT]]</f>
        <v>0</v>
      </c>
      <c r="T468">
        <v>33</v>
      </c>
      <c r="U468">
        <v>1146.4968152866243</v>
      </c>
      <c r="W468">
        <v>33.799168299999998</v>
      </c>
      <c r="X468">
        <v>-118.3632927</v>
      </c>
      <c r="Y468">
        <v>1.9146948970361084</v>
      </c>
    </row>
    <row r="469" spans="1:25" x14ac:dyDescent="0.3">
      <c r="A469" s="1" t="s">
        <v>20</v>
      </c>
      <c r="B469" s="1">
        <v>1</v>
      </c>
      <c r="C469" s="1" t="s">
        <v>506</v>
      </c>
      <c r="D469" s="1" t="s">
        <v>489</v>
      </c>
      <c r="E469" s="1" t="str">
        <f>VLOOKUP(MasterDataSet_after_OutliersDEL[[#This Row],[CITY]],Region_Values,2,FALSE)</f>
        <v>South bay</v>
      </c>
      <c r="F469" s="1">
        <f>VLOOKUP(MasterDataSet_after_OutliersDEL[[#This Row],[Region]],Region_Dummy_Variables,2,FALSE)</f>
        <v>0</v>
      </c>
      <c r="G469" s="1">
        <f>VLOOKUP(MasterDataSet_after_OutliersDEL[[#This Row],[Region]],Region_Dummy_Variables,3,FALSE)</f>
        <v>0</v>
      </c>
      <c r="H469" s="1">
        <f>VLOOKUP(MasterDataSet_after_OutliersDEL[[#This Row],[Region]],Region_Dummy_Variables,4,FALSE)</f>
        <v>0</v>
      </c>
      <c r="I469" s="1">
        <f>VLOOKUP(MasterDataSet_after_OutliersDEL[[#This Row],[Region]],Region_Dummy_Variables,5,FALSE)</f>
        <v>1</v>
      </c>
      <c r="J469" s="1">
        <f>VLOOKUP(MasterDataSet_after_OutliersDEL[[#This Row],[Region]],Region_Dummy_Variables,6,FALSE)</f>
        <v>0</v>
      </c>
      <c r="K469" s="7" t="s">
        <v>19</v>
      </c>
      <c r="L469">
        <v>90274</v>
      </c>
      <c r="M469">
        <v>2798000</v>
      </c>
      <c r="N469">
        <v>5</v>
      </c>
      <c r="O469">
        <v>3</v>
      </c>
      <c r="P469">
        <v>2827</v>
      </c>
      <c r="Q469">
        <v>10605</v>
      </c>
      <c r="R469">
        <v>1959</v>
      </c>
      <c r="S469">
        <f>2021-MasterDataSet_after_OutliersDEL[[#This Row],[YEAR BUILT]]</f>
        <v>62</v>
      </c>
      <c r="T469">
        <v>19</v>
      </c>
      <c r="U469">
        <v>989.74177573399368</v>
      </c>
      <c r="W469">
        <v>33.8006849</v>
      </c>
      <c r="X469">
        <v>-118.35817950000001</v>
      </c>
      <c r="Y469">
        <v>2.1820026058174742</v>
      </c>
    </row>
    <row r="470" spans="1:25" x14ac:dyDescent="0.3">
      <c r="A470" s="1" t="s">
        <v>20</v>
      </c>
      <c r="B470" s="1">
        <v>1</v>
      </c>
      <c r="C470" s="1" t="s">
        <v>507</v>
      </c>
      <c r="D470" s="1" t="s">
        <v>489</v>
      </c>
      <c r="E470" s="1" t="str">
        <f>VLOOKUP(MasterDataSet_after_OutliersDEL[[#This Row],[CITY]],Region_Values,2,FALSE)</f>
        <v>South bay</v>
      </c>
      <c r="F470" s="1">
        <f>VLOOKUP(MasterDataSet_after_OutliersDEL[[#This Row],[Region]],Region_Dummy_Variables,2,FALSE)</f>
        <v>0</v>
      </c>
      <c r="G470" s="1">
        <f>VLOOKUP(MasterDataSet_after_OutliersDEL[[#This Row],[Region]],Region_Dummy_Variables,3,FALSE)</f>
        <v>0</v>
      </c>
      <c r="H470" s="1">
        <f>VLOOKUP(MasterDataSet_after_OutliersDEL[[#This Row],[Region]],Region_Dummy_Variables,4,FALSE)</f>
        <v>0</v>
      </c>
      <c r="I470" s="1">
        <f>VLOOKUP(MasterDataSet_after_OutliersDEL[[#This Row],[Region]],Region_Dummy_Variables,5,FALSE)</f>
        <v>1</v>
      </c>
      <c r="J470" s="1">
        <f>VLOOKUP(MasterDataSet_after_OutliersDEL[[#This Row],[Region]],Region_Dummy_Variables,6,FALSE)</f>
        <v>0</v>
      </c>
      <c r="K470" s="7" t="s">
        <v>19</v>
      </c>
      <c r="L470">
        <v>90274</v>
      </c>
      <c r="M470">
        <v>3595000</v>
      </c>
      <c r="N470">
        <v>4</v>
      </c>
      <c r="O470">
        <v>3.5</v>
      </c>
      <c r="P470">
        <v>3051</v>
      </c>
      <c r="Q470">
        <v>7130</v>
      </c>
      <c r="R470">
        <v>1948</v>
      </c>
      <c r="S470">
        <f>2021-MasterDataSet_after_OutliersDEL[[#This Row],[YEAR BUILT]]</f>
        <v>73</v>
      </c>
      <c r="T470">
        <v>238</v>
      </c>
      <c r="U470">
        <v>1178.3021960013111</v>
      </c>
      <c r="W470">
        <v>33.800082000000003</v>
      </c>
      <c r="X470">
        <v>-118.40161999999999</v>
      </c>
      <c r="Y470">
        <v>0.42582633034920603</v>
      </c>
    </row>
    <row r="471" spans="1:25" x14ac:dyDescent="0.3">
      <c r="A471" s="1" t="s">
        <v>20</v>
      </c>
      <c r="B471" s="1">
        <v>1</v>
      </c>
      <c r="C471" s="1" t="s">
        <v>508</v>
      </c>
      <c r="D471" s="1" t="s">
        <v>489</v>
      </c>
      <c r="E471" s="1" t="str">
        <f>VLOOKUP(MasterDataSet_after_OutliersDEL[[#This Row],[CITY]],Region_Values,2,FALSE)</f>
        <v>South bay</v>
      </c>
      <c r="F471" s="1">
        <f>VLOOKUP(MasterDataSet_after_OutliersDEL[[#This Row],[Region]],Region_Dummy_Variables,2,FALSE)</f>
        <v>0</v>
      </c>
      <c r="G471" s="1">
        <f>VLOOKUP(MasterDataSet_after_OutliersDEL[[#This Row],[Region]],Region_Dummy_Variables,3,FALSE)</f>
        <v>0</v>
      </c>
      <c r="H471" s="1">
        <f>VLOOKUP(MasterDataSet_after_OutliersDEL[[#This Row],[Region]],Region_Dummy_Variables,4,FALSE)</f>
        <v>0</v>
      </c>
      <c r="I471" s="1">
        <f>VLOOKUP(MasterDataSet_after_OutliersDEL[[#This Row],[Region]],Region_Dummy_Variables,5,FALSE)</f>
        <v>1</v>
      </c>
      <c r="J471" s="1">
        <f>VLOOKUP(MasterDataSet_after_OutliersDEL[[#This Row],[Region]],Region_Dummy_Variables,6,FALSE)</f>
        <v>0</v>
      </c>
      <c r="K471" s="7" t="s">
        <v>19</v>
      </c>
      <c r="L471">
        <v>90274</v>
      </c>
      <c r="M471">
        <v>2595000</v>
      </c>
      <c r="N471">
        <v>4</v>
      </c>
      <c r="O471">
        <v>3</v>
      </c>
      <c r="P471">
        <v>2594</v>
      </c>
      <c r="Q471">
        <v>9413</v>
      </c>
      <c r="R471">
        <v>1958</v>
      </c>
      <c r="S471">
        <f>2021-MasterDataSet_after_OutliersDEL[[#This Row],[YEAR BUILT]]</f>
        <v>63</v>
      </c>
      <c r="T471">
        <v>21</v>
      </c>
      <c r="U471">
        <v>1000.3855050115651</v>
      </c>
      <c r="W471">
        <v>33.781984299999998</v>
      </c>
      <c r="X471">
        <v>-118.4169526</v>
      </c>
      <c r="Y471">
        <v>0.30825637835123731</v>
      </c>
    </row>
    <row r="472" spans="1:25" x14ac:dyDescent="0.3">
      <c r="A472" s="1" t="s">
        <v>20</v>
      </c>
      <c r="B472" s="1">
        <v>1</v>
      </c>
      <c r="C472" s="1" t="s">
        <v>509</v>
      </c>
      <c r="D472" s="1" t="s">
        <v>489</v>
      </c>
      <c r="E472" s="1" t="str">
        <f>VLOOKUP(MasterDataSet_after_OutliersDEL[[#This Row],[CITY]],Region_Values,2,FALSE)</f>
        <v>South bay</v>
      </c>
      <c r="F472" s="1">
        <f>VLOOKUP(MasterDataSet_after_OutliersDEL[[#This Row],[Region]],Region_Dummy_Variables,2,FALSE)</f>
        <v>0</v>
      </c>
      <c r="G472" s="1">
        <f>VLOOKUP(MasterDataSet_after_OutliersDEL[[#This Row],[Region]],Region_Dummy_Variables,3,FALSE)</f>
        <v>0</v>
      </c>
      <c r="H472" s="1">
        <f>VLOOKUP(MasterDataSet_after_OutliersDEL[[#This Row],[Region]],Region_Dummy_Variables,4,FALSE)</f>
        <v>0</v>
      </c>
      <c r="I472" s="1">
        <f>VLOOKUP(MasterDataSet_after_OutliersDEL[[#This Row],[Region]],Region_Dummy_Variables,5,FALSE)</f>
        <v>1</v>
      </c>
      <c r="J472" s="1">
        <f>VLOOKUP(MasterDataSet_after_OutliersDEL[[#This Row],[Region]],Region_Dummy_Variables,6,FALSE)</f>
        <v>0</v>
      </c>
      <c r="K472" s="7" t="s">
        <v>19</v>
      </c>
      <c r="L472">
        <v>90274</v>
      </c>
      <c r="M472">
        <v>3879000</v>
      </c>
      <c r="N472">
        <v>3</v>
      </c>
      <c r="O472">
        <v>5</v>
      </c>
      <c r="P472">
        <v>3305</v>
      </c>
      <c r="Q472">
        <v>8856</v>
      </c>
      <c r="R472">
        <v>1954</v>
      </c>
      <c r="S472">
        <f>2021-MasterDataSet_after_OutliersDEL[[#This Row],[YEAR BUILT]]</f>
        <v>67</v>
      </c>
      <c r="T472">
        <v>1</v>
      </c>
      <c r="U472">
        <v>1173.6762481089258</v>
      </c>
      <c r="W472">
        <v>33.794443299999998</v>
      </c>
      <c r="X472">
        <v>-118.4013173</v>
      </c>
      <c r="Y472">
        <v>0.48505205477942681</v>
      </c>
    </row>
    <row r="473" spans="1:25" x14ac:dyDescent="0.3">
      <c r="A473" s="1" t="s">
        <v>20</v>
      </c>
      <c r="B473" s="1">
        <v>1</v>
      </c>
      <c r="C473" s="1" t="s">
        <v>510</v>
      </c>
      <c r="D473" s="1" t="s">
        <v>489</v>
      </c>
      <c r="E473" s="1" t="str">
        <f>VLOOKUP(MasterDataSet_after_OutliersDEL[[#This Row],[CITY]],Region_Values,2,FALSE)</f>
        <v>South bay</v>
      </c>
      <c r="F473" s="1">
        <f>VLOOKUP(MasterDataSet_after_OutliersDEL[[#This Row],[Region]],Region_Dummy_Variables,2,FALSE)</f>
        <v>0</v>
      </c>
      <c r="G473" s="1">
        <f>VLOOKUP(MasterDataSet_after_OutliersDEL[[#This Row],[Region]],Region_Dummy_Variables,3,FALSE)</f>
        <v>0</v>
      </c>
      <c r="H473" s="1">
        <f>VLOOKUP(MasterDataSet_after_OutliersDEL[[#This Row],[Region]],Region_Dummy_Variables,4,FALSE)</f>
        <v>0</v>
      </c>
      <c r="I473" s="1">
        <f>VLOOKUP(MasterDataSet_after_OutliersDEL[[#This Row],[Region]],Region_Dummy_Variables,5,FALSE)</f>
        <v>1</v>
      </c>
      <c r="J473" s="1">
        <f>VLOOKUP(MasterDataSet_after_OutliersDEL[[#This Row],[Region]],Region_Dummy_Variables,6,FALSE)</f>
        <v>0</v>
      </c>
      <c r="K473" s="7" t="s">
        <v>19</v>
      </c>
      <c r="L473">
        <v>90274</v>
      </c>
      <c r="M473">
        <v>4200000</v>
      </c>
      <c r="N473">
        <v>5</v>
      </c>
      <c r="O473">
        <v>5</v>
      </c>
      <c r="P473">
        <v>4849</v>
      </c>
      <c r="Q473">
        <v>11802</v>
      </c>
      <c r="R473">
        <v>1955</v>
      </c>
      <c r="S473">
        <f>2021-MasterDataSet_after_OutliersDEL[[#This Row],[YEAR BUILT]]</f>
        <v>66</v>
      </c>
      <c r="T473">
        <v>158</v>
      </c>
      <c r="U473">
        <v>866.15797071561144</v>
      </c>
      <c r="W473">
        <v>33.7950552</v>
      </c>
      <c r="X473">
        <v>-118.3925309</v>
      </c>
      <c r="Y473">
        <v>0.75770436395026164</v>
      </c>
    </row>
    <row r="474" spans="1:25" x14ac:dyDescent="0.3">
      <c r="A474" s="1" t="s">
        <v>20</v>
      </c>
      <c r="B474" s="1">
        <v>1</v>
      </c>
      <c r="C474" s="1" t="s">
        <v>511</v>
      </c>
      <c r="D474" s="1" t="s">
        <v>489</v>
      </c>
      <c r="E474" s="1" t="str">
        <f>VLOOKUP(MasterDataSet_after_OutliersDEL[[#This Row],[CITY]],Region_Values,2,FALSE)</f>
        <v>South bay</v>
      </c>
      <c r="F474" s="1">
        <f>VLOOKUP(MasterDataSet_after_OutliersDEL[[#This Row],[Region]],Region_Dummy_Variables,2,FALSE)</f>
        <v>0</v>
      </c>
      <c r="G474" s="1">
        <f>VLOOKUP(MasterDataSet_after_OutliersDEL[[#This Row],[Region]],Region_Dummy_Variables,3,FALSE)</f>
        <v>0</v>
      </c>
      <c r="H474" s="1">
        <f>VLOOKUP(MasterDataSet_after_OutliersDEL[[#This Row],[Region]],Region_Dummy_Variables,4,FALSE)</f>
        <v>0</v>
      </c>
      <c r="I474" s="1">
        <f>VLOOKUP(MasterDataSet_after_OutliersDEL[[#This Row],[Region]],Region_Dummy_Variables,5,FALSE)</f>
        <v>1</v>
      </c>
      <c r="J474" s="1">
        <f>VLOOKUP(MasterDataSet_after_OutliersDEL[[#This Row],[Region]],Region_Dummy_Variables,6,FALSE)</f>
        <v>0</v>
      </c>
      <c r="K474" s="7" t="s">
        <v>19</v>
      </c>
      <c r="L474">
        <v>90274</v>
      </c>
      <c r="M474">
        <v>2199000</v>
      </c>
      <c r="N474">
        <v>4</v>
      </c>
      <c r="O474">
        <v>3</v>
      </c>
      <c r="P474">
        <v>2646</v>
      </c>
      <c r="Q474">
        <v>8455</v>
      </c>
      <c r="R474">
        <v>1977</v>
      </c>
      <c r="S474">
        <f>2021-MasterDataSet_after_OutliersDEL[[#This Row],[YEAR BUILT]]</f>
        <v>44</v>
      </c>
      <c r="T474">
        <v>154</v>
      </c>
      <c r="U474">
        <v>831.06575963718819</v>
      </c>
      <c r="W474">
        <v>33.771370099999999</v>
      </c>
      <c r="X474">
        <v>-118.4121042</v>
      </c>
      <c r="Y474">
        <v>0.80688572666604053</v>
      </c>
    </row>
    <row r="475" spans="1:25" x14ac:dyDescent="0.3">
      <c r="A475" s="1" t="s">
        <v>20</v>
      </c>
      <c r="B475" s="1">
        <v>1</v>
      </c>
      <c r="C475" s="1" t="s">
        <v>512</v>
      </c>
      <c r="D475" s="1" t="s">
        <v>489</v>
      </c>
      <c r="E475" s="1" t="str">
        <f>VLOOKUP(MasterDataSet_after_OutliersDEL[[#This Row],[CITY]],Region_Values,2,FALSE)</f>
        <v>South bay</v>
      </c>
      <c r="F475" s="1">
        <f>VLOOKUP(MasterDataSet_after_OutliersDEL[[#This Row],[Region]],Region_Dummy_Variables,2,FALSE)</f>
        <v>0</v>
      </c>
      <c r="G475" s="1">
        <f>VLOOKUP(MasterDataSet_after_OutliersDEL[[#This Row],[Region]],Region_Dummy_Variables,3,FALSE)</f>
        <v>0</v>
      </c>
      <c r="H475" s="1">
        <f>VLOOKUP(MasterDataSet_after_OutliersDEL[[#This Row],[Region]],Region_Dummy_Variables,4,FALSE)</f>
        <v>0</v>
      </c>
      <c r="I475" s="1">
        <f>VLOOKUP(MasterDataSet_after_OutliersDEL[[#This Row],[Region]],Region_Dummy_Variables,5,FALSE)</f>
        <v>1</v>
      </c>
      <c r="J475" s="1">
        <f>VLOOKUP(MasterDataSet_after_OutliersDEL[[#This Row],[Region]],Region_Dummy_Variables,6,FALSE)</f>
        <v>0</v>
      </c>
      <c r="K475" s="7" t="s">
        <v>19</v>
      </c>
      <c r="L475">
        <v>90274</v>
      </c>
      <c r="M475">
        <v>6998000</v>
      </c>
      <c r="N475">
        <v>6</v>
      </c>
      <c r="O475">
        <v>6</v>
      </c>
      <c r="P475">
        <v>5771</v>
      </c>
      <c r="Q475">
        <v>13081</v>
      </c>
      <c r="R475">
        <v>2021</v>
      </c>
      <c r="S475">
        <f>2021-MasterDataSet_after_OutliersDEL[[#This Row],[YEAR BUILT]]</f>
        <v>0</v>
      </c>
      <c r="T475">
        <v>238</v>
      </c>
      <c r="U475">
        <v>1212.614798128574</v>
      </c>
      <c r="W475">
        <v>33.794390100000001</v>
      </c>
      <c r="X475">
        <v>-118.3919832</v>
      </c>
      <c r="Y475">
        <v>0.81010339272617227</v>
      </c>
    </row>
    <row r="476" spans="1:25" x14ac:dyDescent="0.3">
      <c r="A476" s="1" t="s">
        <v>20</v>
      </c>
      <c r="B476" s="1">
        <v>1</v>
      </c>
      <c r="C476" s="1" t="s">
        <v>513</v>
      </c>
      <c r="D476" s="1" t="s">
        <v>489</v>
      </c>
      <c r="E476" s="1" t="str">
        <f>VLOOKUP(MasterDataSet_after_OutliersDEL[[#This Row],[CITY]],Region_Values,2,FALSE)</f>
        <v>South bay</v>
      </c>
      <c r="F476" s="1">
        <f>VLOOKUP(MasterDataSet_after_OutliersDEL[[#This Row],[Region]],Region_Dummy_Variables,2,FALSE)</f>
        <v>0</v>
      </c>
      <c r="G476" s="1">
        <f>VLOOKUP(MasterDataSet_after_OutliersDEL[[#This Row],[Region]],Region_Dummy_Variables,3,FALSE)</f>
        <v>0</v>
      </c>
      <c r="H476" s="1">
        <f>VLOOKUP(MasterDataSet_after_OutliersDEL[[#This Row],[Region]],Region_Dummy_Variables,4,FALSE)</f>
        <v>0</v>
      </c>
      <c r="I476" s="1">
        <f>VLOOKUP(MasterDataSet_after_OutliersDEL[[#This Row],[Region]],Region_Dummy_Variables,5,FALSE)</f>
        <v>1</v>
      </c>
      <c r="J476" s="1">
        <f>VLOOKUP(MasterDataSet_after_OutliersDEL[[#This Row],[Region]],Region_Dummy_Variables,6,FALSE)</f>
        <v>0</v>
      </c>
      <c r="K476" s="7" t="s">
        <v>19</v>
      </c>
      <c r="L476">
        <v>90274</v>
      </c>
      <c r="M476">
        <v>5495000</v>
      </c>
      <c r="N476">
        <v>2</v>
      </c>
      <c r="O476">
        <v>3.5</v>
      </c>
      <c r="P476">
        <v>3147</v>
      </c>
      <c r="Q476">
        <v>21684</v>
      </c>
      <c r="R476">
        <v>2007</v>
      </c>
      <c r="S476">
        <f>2021-MasterDataSet_after_OutliersDEL[[#This Row],[YEAR BUILT]]</f>
        <v>14</v>
      </c>
      <c r="T476">
        <v>113</v>
      </c>
      <c r="U476">
        <v>1746.1074038767081</v>
      </c>
      <c r="W476">
        <v>33.794170100000002</v>
      </c>
      <c r="X476">
        <v>-118.3874871</v>
      </c>
      <c r="Y476">
        <v>0.92579536395676709</v>
      </c>
    </row>
    <row r="477" spans="1:25" x14ac:dyDescent="0.3">
      <c r="A477" s="1" t="s">
        <v>16</v>
      </c>
      <c r="B477" s="1">
        <v>0</v>
      </c>
      <c r="C477" s="1" t="s">
        <v>514</v>
      </c>
      <c r="D477" s="1" t="s">
        <v>489</v>
      </c>
      <c r="E477" s="1" t="str">
        <f>VLOOKUP(MasterDataSet_after_OutliersDEL[[#This Row],[CITY]],Region_Values,2,FALSE)</f>
        <v>South bay</v>
      </c>
      <c r="F477" s="1">
        <f>VLOOKUP(MasterDataSet_after_OutliersDEL[[#This Row],[Region]],Region_Dummy_Variables,2,FALSE)</f>
        <v>0</v>
      </c>
      <c r="G477" s="1">
        <f>VLOOKUP(MasterDataSet_after_OutliersDEL[[#This Row],[Region]],Region_Dummy_Variables,3,FALSE)</f>
        <v>0</v>
      </c>
      <c r="H477" s="1">
        <f>VLOOKUP(MasterDataSet_after_OutliersDEL[[#This Row],[Region]],Region_Dummy_Variables,4,FALSE)</f>
        <v>0</v>
      </c>
      <c r="I477" s="1">
        <f>VLOOKUP(MasterDataSet_after_OutliersDEL[[#This Row],[Region]],Region_Dummy_Variables,5,FALSE)</f>
        <v>1</v>
      </c>
      <c r="J477" s="1">
        <f>VLOOKUP(MasterDataSet_after_OutliersDEL[[#This Row],[Region]],Region_Dummy_Variables,6,FALSE)</f>
        <v>0</v>
      </c>
      <c r="K477" s="7" t="s">
        <v>19</v>
      </c>
      <c r="L477">
        <v>90274</v>
      </c>
      <c r="M477">
        <v>888000</v>
      </c>
      <c r="N477">
        <v>2</v>
      </c>
      <c r="O477">
        <v>1.5</v>
      </c>
      <c r="P477">
        <v>1370</v>
      </c>
      <c r="Q477">
        <v>11247</v>
      </c>
      <c r="R477">
        <v>1974</v>
      </c>
      <c r="S477">
        <f>2021-MasterDataSet_after_OutliersDEL[[#This Row],[YEAR BUILT]]</f>
        <v>47</v>
      </c>
      <c r="T477">
        <v>33</v>
      </c>
      <c r="U477">
        <v>648.17518248175179</v>
      </c>
      <c r="V477">
        <v>400</v>
      </c>
      <c r="W477">
        <v>33.774245399999998</v>
      </c>
      <c r="X477">
        <v>-118.4163901</v>
      </c>
      <c r="Y477">
        <v>0.64495910327833883</v>
      </c>
    </row>
    <row r="478" spans="1:25" x14ac:dyDescent="0.3">
      <c r="A478" s="1" t="s">
        <v>20</v>
      </c>
      <c r="B478" s="1">
        <v>1</v>
      </c>
      <c r="C478" s="1" t="s">
        <v>515</v>
      </c>
      <c r="D478" s="1" t="s">
        <v>516</v>
      </c>
      <c r="E478" s="1" t="str">
        <f>VLOOKUP(MasterDataSet_after_OutliersDEL[[#This Row],[CITY]],Region_Values,2,FALSE)</f>
        <v xml:space="preserve">San Fernando </v>
      </c>
      <c r="F478" s="1">
        <f>VLOOKUP(MasterDataSet_after_OutliersDEL[[#This Row],[Region]],Region_Dummy_Variables,2,FALSE)</f>
        <v>0</v>
      </c>
      <c r="G478" s="1">
        <f>VLOOKUP(MasterDataSet_after_OutliersDEL[[#This Row],[Region]],Region_Dummy_Variables,3,FALSE)</f>
        <v>1</v>
      </c>
      <c r="H478" s="1">
        <f>VLOOKUP(MasterDataSet_after_OutliersDEL[[#This Row],[Region]],Region_Dummy_Variables,4,FALSE)</f>
        <v>0</v>
      </c>
      <c r="I478" s="1">
        <f>VLOOKUP(MasterDataSet_after_OutliersDEL[[#This Row],[Region]],Region_Dummy_Variables,5,FALSE)</f>
        <v>0</v>
      </c>
      <c r="J478" s="1">
        <f>VLOOKUP(MasterDataSet_after_OutliersDEL[[#This Row],[Region]],Region_Dummy_Variables,6,FALSE)</f>
        <v>0</v>
      </c>
      <c r="K478" s="7" t="s">
        <v>19</v>
      </c>
      <c r="L478">
        <v>91105</v>
      </c>
      <c r="M478">
        <v>2595000</v>
      </c>
      <c r="N478">
        <v>5</v>
      </c>
      <c r="O478">
        <v>6</v>
      </c>
      <c r="P478">
        <v>5544</v>
      </c>
      <c r="Q478">
        <v>18469</v>
      </c>
      <c r="R478">
        <v>1992</v>
      </c>
      <c r="S478">
        <f>2021-MasterDataSet_after_OutliersDEL[[#This Row],[YEAR BUILT]]</f>
        <v>29</v>
      </c>
      <c r="T478">
        <v>91</v>
      </c>
      <c r="U478">
        <v>468.07359307359309</v>
      </c>
      <c r="W478">
        <v>34.158449900000001</v>
      </c>
      <c r="X478">
        <v>-118.1821594</v>
      </c>
      <c r="Y478">
        <v>20.426422913412047</v>
      </c>
    </row>
    <row r="479" spans="1:25" x14ac:dyDescent="0.3">
      <c r="A479" s="1" t="s">
        <v>20</v>
      </c>
      <c r="B479" s="1">
        <v>1</v>
      </c>
      <c r="C479" s="1" t="s">
        <v>517</v>
      </c>
      <c r="D479" s="1" t="s">
        <v>516</v>
      </c>
      <c r="E479" s="1" t="str">
        <f>VLOOKUP(MasterDataSet_after_OutliersDEL[[#This Row],[CITY]],Region_Values,2,FALSE)</f>
        <v xml:space="preserve">San Fernando </v>
      </c>
      <c r="F479" s="1">
        <f>VLOOKUP(MasterDataSet_after_OutliersDEL[[#This Row],[Region]],Region_Dummy_Variables,2,FALSE)</f>
        <v>0</v>
      </c>
      <c r="G479" s="1">
        <f>VLOOKUP(MasterDataSet_after_OutliersDEL[[#This Row],[Region]],Region_Dummy_Variables,3,FALSE)</f>
        <v>1</v>
      </c>
      <c r="H479" s="1">
        <f>VLOOKUP(MasterDataSet_after_OutliersDEL[[#This Row],[Region]],Region_Dummy_Variables,4,FALSE)</f>
        <v>0</v>
      </c>
      <c r="I479" s="1">
        <f>VLOOKUP(MasterDataSet_after_OutliersDEL[[#This Row],[Region]],Region_Dummy_Variables,5,FALSE)</f>
        <v>0</v>
      </c>
      <c r="J479" s="1">
        <f>VLOOKUP(MasterDataSet_after_OutliersDEL[[#This Row],[Region]],Region_Dummy_Variables,6,FALSE)</f>
        <v>0</v>
      </c>
      <c r="K479" s="7" t="s">
        <v>19</v>
      </c>
      <c r="L479">
        <v>91105</v>
      </c>
      <c r="M479">
        <v>1995000</v>
      </c>
      <c r="N479">
        <v>4</v>
      </c>
      <c r="O479">
        <v>3</v>
      </c>
      <c r="P479">
        <v>4016</v>
      </c>
      <c r="Q479">
        <v>23261</v>
      </c>
      <c r="R479">
        <v>1991</v>
      </c>
      <c r="S479">
        <f>2021-MasterDataSet_after_OutliersDEL[[#This Row],[YEAR BUILT]]</f>
        <v>30</v>
      </c>
      <c r="T479">
        <v>13</v>
      </c>
      <c r="U479">
        <v>496.76294820717129</v>
      </c>
      <c r="W479">
        <v>34.150073599999999</v>
      </c>
      <c r="X479">
        <v>-118.18021709999999</v>
      </c>
      <c r="Y479">
        <v>20.215988374000776</v>
      </c>
    </row>
    <row r="480" spans="1:25" x14ac:dyDescent="0.3">
      <c r="A480" s="1" t="s">
        <v>20</v>
      </c>
      <c r="B480" s="1">
        <v>1</v>
      </c>
      <c r="C480" s="1" t="s">
        <v>518</v>
      </c>
      <c r="D480" s="1" t="s">
        <v>519</v>
      </c>
      <c r="E480" s="1" t="str">
        <f>VLOOKUP(MasterDataSet_after_OutliersDEL[[#This Row],[CITY]],Region_Values,2,FALSE)</f>
        <v>West</v>
      </c>
      <c r="F480" s="1">
        <f>VLOOKUP(MasterDataSet_after_OutliersDEL[[#This Row],[Region]],Region_Dummy_Variables,2,FALSE)</f>
        <v>0</v>
      </c>
      <c r="G480" s="1">
        <f>VLOOKUP(MasterDataSet_after_OutliersDEL[[#This Row],[Region]],Region_Dummy_Variables,3,FALSE)</f>
        <v>0</v>
      </c>
      <c r="H480" s="1">
        <f>VLOOKUP(MasterDataSet_after_OutliersDEL[[#This Row],[Region]],Region_Dummy_Variables,4,FALSE)</f>
        <v>0</v>
      </c>
      <c r="I480" s="1">
        <f>VLOOKUP(MasterDataSet_after_OutliersDEL[[#This Row],[Region]],Region_Dummy_Variables,5,FALSE)</f>
        <v>0</v>
      </c>
      <c r="J480" s="1">
        <f>VLOOKUP(MasterDataSet_after_OutliersDEL[[#This Row],[Region]],Region_Dummy_Variables,6,FALSE)</f>
        <v>1</v>
      </c>
      <c r="K480" s="7" t="s">
        <v>19</v>
      </c>
      <c r="L480">
        <v>90066</v>
      </c>
      <c r="M480">
        <v>1599000</v>
      </c>
      <c r="N480">
        <v>3</v>
      </c>
      <c r="O480">
        <v>2</v>
      </c>
      <c r="P480">
        <v>1900</v>
      </c>
      <c r="Q480">
        <v>5773</v>
      </c>
      <c r="R480">
        <v>1961</v>
      </c>
      <c r="S480">
        <f>2021-MasterDataSet_after_OutliersDEL[[#This Row],[YEAR BUILT]]</f>
        <v>60</v>
      </c>
      <c r="T480">
        <v>24</v>
      </c>
      <c r="U480">
        <v>841.57894736842104</v>
      </c>
      <c r="W480">
        <v>33.982642400000003</v>
      </c>
      <c r="X480">
        <v>-118.41163229999999</v>
      </c>
      <c r="Y480">
        <v>2.9777817835528317</v>
      </c>
    </row>
    <row r="481" spans="1:25" x14ac:dyDescent="0.3">
      <c r="A481" s="1" t="s">
        <v>20</v>
      </c>
      <c r="B481" s="1">
        <v>1</v>
      </c>
      <c r="C481" s="1" t="s">
        <v>520</v>
      </c>
      <c r="D481" s="1" t="s">
        <v>519</v>
      </c>
      <c r="E481" s="1" t="str">
        <f>VLOOKUP(MasterDataSet_after_OutliersDEL[[#This Row],[CITY]],Region_Values,2,FALSE)</f>
        <v>West</v>
      </c>
      <c r="F481" s="1">
        <f>VLOOKUP(MasterDataSet_after_OutliersDEL[[#This Row],[Region]],Region_Dummy_Variables,2,FALSE)</f>
        <v>0</v>
      </c>
      <c r="G481" s="1">
        <f>VLOOKUP(MasterDataSet_after_OutliersDEL[[#This Row],[Region]],Region_Dummy_Variables,3,FALSE)</f>
        <v>0</v>
      </c>
      <c r="H481" s="1">
        <f>VLOOKUP(MasterDataSet_after_OutliersDEL[[#This Row],[Region]],Region_Dummy_Variables,4,FALSE)</f>
        <v>0</v>
      </c>
      <c r="I481" s="1">
        <f>VLOOKUP(MasterDataSet_after_OutliersDEL[[#This Row],[Region]],Region_Dummy_Variables,5,FALSE)</f>
        <v>0</v>
      </c>
      <c r="J481" s="1">
        <f>VLOOKUP(MasterDataSet_after_OutliersDEL[[#This Row],[Region]],Region_Dummy_Variables,6,FALSE)</f>
        <v>1</v>
      </c>
      <c r="K481" s="7" t="s">
        <v>19</v>
      </c>
      <c r="L481">
        <v>90293</v>
      </c>
      <c r="M481">
        <v>2899000</v>
      </c>
      <c r="N481">
        <v>4</v>
      </c>
      <c r="O481">
        <v>4</v>
      </c>
      <c r="P481">
        <v>3082</v>
      </c>
      <c r="Q481">
        <v>6000</v>
      </c>
      <c r="R481">
        <v>2019</v>
      </c>
      <c r="S481">
        <f>2021-MasterDataSet_after_OutliersDEL[[#This Row],[YEAR BUILT]]</f>
        <v>2</v>
      </c>
      <c r="T481">
        <v>45</v>
      </c>
      <c r="U481">
        <v>940.62297209604151</v>
      </c>
      <c r="W481">
        <v>33.952852399999998</v>
      </c>
      <c r="X481">
        <v>-118.44106619999999</v>
      </c>
      <c r="Y481">
        <v>0.31668263382983386</v>
      </c>
    </row>
    <row r="482" spans="1:25" x14ac:dyDescent="0.3">
      <c r="A482" s="1" t="s">
        <v>20</v>
      </c>
      <c r="B482" s="1">
        <v>1</v>
      </c>
      <c r="C482" s="1" t="s">
        <v>521</v>
      </c>
      <c r="D482" s="1" t="s">
        <v>519</v>
      </c>
      <c r="E482" s="1" t="str">
        <f>VLOOKUP(MasterDataSet_after_OutliersDEL[[#This Row],[CITY]],Region_Values,2,FALSE)</f>
        <v>West</v>
      </c>
      <c r="F482" s="1">
        <f>VLOOKUP(MasterDataSet_after_OutliersDEL[[#This Row],[Region]],Region_Dummy_Variables,2,FALSE)</f>
        <v>0</v>
      </c>
      <c r="G482" s="1">
        <f>VLOOKUP(MasterDataSet_after_OutliersDEL[[#This Row],[Region]],Region_Dummy_Variables,3,FALSE)</f>
        <v>0</v>
      </c>
      <c r="H482" s="1">
        <f>VLOOKUP(MasterDataSet_after_OutliersDEL[[#This Row],[Region]],Region_Dummy_Variables,4,FALSE)</f>
        <v>0</v>
      </c>
      <c r="I482" s="1">
        <f>VLOOKUP(MasterDataSet_after_OutliersDEL[[#This Row],[Region]],Region_Dummy_Variables,5,FALSE)</f>
        <v>0</v>
      </c>
      <c r="J482" s="1">
        <f>VLOOKUP(MasterDataSet_after_OutliersDEL[[#This Row],[Region]],Region_Dummy_Variables,6,FALSE)</f>
        <v>1</v>
      </c>
      <c r="K482" s="7" t="s">
        <v>19</v>
      </c>
      <c r="L482">
        <v>90293</v>
      </c>
      <c r="M482">
        <v>5995000</v>
      </c>
      <c r="N482">
        <v>4</v>
      </c>
      <c r="O482">
        <v>4.5</v>
      </c>
      <c r="P482">
        <v>8012</v>
      </c>
      <c r="Q482">
        <v>8504</v>
      </c>
      <c r="R482">
        <v>2004</v>
      </c>
      <c r="S482">
        <f>2021-MasterDataSet_after_OutliersDEL[[#This Row],[YEAR BUILT]]</f>
        <v>17</v>
      </c>
      <c r="T482">
        <v>124</v>
      </c>
      <c r="U482">
        <v>748.25262106839739</v>
      </c>
      <c r="W482">
        <v>33.965327000000002</v>
      </c>
      <c r="X482">
        <v>-118.43243099999999</v>
      </c>
      <c r="Y482">
        <v>1.3059841956908673</v>
      </c>
    </row>
    <row r="483" spans="1:25" x14ac:dyDescent="0.3">
      <c r="A483" s="1" t="s">
        <v>20</v>
      </c>
      <c r="B483" s="1">
        <v>1</v>
      </c>
      <c r="C483" s="1" t="s">
        <v>522</v>
      </c>
      <c r="D483" s="1" t="s">
        <v>523</v>
      </c>
      <c r="E483" s="1" t="str">
        <f>VLOOKUP(MasterDataSet_after_OutliersDEL[[#This Row],[CITY]],Region_Values,2,FALSE)</f>
        <v>West</v>
      </c>
      <c r="F483" s="1">
        <f>VLOOKUP(MasterDataSet_after_OutliersDEL[[#This Row],[Region]],Region_Dummy_Variables,2,FALSE)</f>
        <v>0</v>
      </c>
      <c r="G483" s="1">
        <f>VLOOKUP(MasterDataSet_after_OutliersDEL[[#This Row],[Region]],Region_Dummy_Variables,3,FALSE)</f>
        <v>0</v>
      </c>
      <c r="H483" s="1">
        <f>VLOOKUP(MasterDataSet_after_OutliersDEL[[#This Row],[Region]],Region_Dummy_Variables,4,FALSE)</f>
        <v>0</v>
      </c>
      <c r="I483" s="1">
        <f>VLOOKUP(MasterDataSet_after_OutliersDEL[[#This Row],[Region]],Region_Dummy_Variables,5,FALSE)</f>
        <v>0</v>
      </c>
      <c r="J483" s="1">
        <f>VLOOKUP(MasterDataSet_after_OutliersDEL[[#This Row],[Region]],Region_Dummy_Variables,6,FALSE)</f>
        <v>1</v>
      </c>
      <c r="K483" s="7" t="s">
        <v>19</v>
      </c>
      <c r="L483">
        <v>90293</v>
      </c>
      <c r="M483">
        <v>2999000</v>
      </c>
      <c r="N483">
        <v>4</v>
      </c>
      <c r="O483">
        <v>4.5</v>
      </c>
      <c r="P483">
        <v>4950</v>
      </c>
      <c r="Q483">
        <v>5050</v>
      </c>
      <c r="R483">
        <v>1991</v>
      </c>
      <c r="S483">
        <f>2021-MasterDataSet_after_OutliersDEL[[#This Row],[YEAR BUILT]]</f>
        <v>30</v>
      </c>
      <c r="T483">
        <v>24</v>
      </c>
      <c r="U483">
        <v>605.85858585858591</v>
      </c>
      <c r="W483">
        <v>33.964241000000001</v>
      </c>
      <c r="X483">
        <v>-118.4317126</v>
      </c>
      <c r="Y483">
        <v>1.2671493172127282</v>
      </c>
    </row>
    <row r="484" spans="1:25" x14ac:dyDescent="0.3">
      <c r="A484" s="1" t="s">
        <v>20</v>
      </c>
      <c r="B484" s="1">
        <v>1</v>
      </c>
      <c r="C484" s="1" t="s">
        <v>524</v>
      </c>
      <c r="D484" s="1" t="s">
        <v>519</v>
      </c>
      <c r="E484" s="1" t="str">
        <f>VLOOKUP(MasterDataSet_after_OutliersDEL[[#This Row],[CITY]],Region_Values,2,FALSE)</f>
        <v>West</v>
      </c>
      <c r="F484" s="1">
        <f>VLOOKUP(MasterDataSet_after_OutliersDEL[[#This Row],[Region]],Region_Dummy_Variables,2,FALSE)</f>
        <v>0</v>
      </c>
      <c r="G484" s="1">
        <f>VLOOKUP(MasterDataSet_after_OutliersDEL[[#This Row],[Region]],Region_Dummy_Variables,3,FALSE)</f>
        <v>0</v>
      </c>
      <c r="H484" s="1">
        <f>VLOOKUP(MasterDataSet_after_OutliersDEL[[#This Row],[Region]],Region_Dummy_Variables,4,FALSE)</f>
        <v>0</v>
      </c>
      <c r="I484" s="1">
        <f>VLOOKUP(MasterDataSet_after_OutliersDEL[[#This Row],[Region]],Region_Dummy_Variables,5,FALSE)</f>
        <v>0</v>
      </c>
      <c r="J484" s="1">
        <f>VLOOKUP(MasterDataSet_after_OutliersDEL[[#This Row],[Region]],Region_Dummy_Variables,6,FALSE)</f>
        <v>1</v>
      </c>
      <c r="K484" s="7" t="s">
        <v>19</v>
      </c>
      <c r="L484">
        <v>90293</v>
      </c>
      <c r="M484">
        <v>4950000</v>
      </c>
      <c r="N484">
        <v>5</v>
      </c>
      <c r="O484">
        <v>6</v>
      </c>
      <c r="P484">
        <v>5100</v>
      </c>
      <c r="Q484">
        <v>5001</v>
      </c>
      <c r="R484">
        <v>1988</v>
      </c>
      <c r="S484">
        <f>2021-MasterDataSet_after_OutliersDEL[[#This Row],[YEAR BUILT]]</f>
        <v>33</v>
      </c>
      <c r="T484">
        <v>39</v>
      </c>
      <c r="U484">
        <v>970.58823529411768</v>
      </c>
      <c r="W484">
        <v>33.9644926</v>
      </c>
      <c r="X484">
        <v>-118.4313475</v>
      </c>
      <c r="Y484">
        <v>1.2935273618928065</v>
      </c>
    </row>
    <row r="485" spans="1:25" x14ac:dyDescent="0.3">
      <c r="A485" s="1" t="s">
        <v>20</v>
      </c>
      <c r="B485" s="1">
        <v>1</v>
      </c>
      <c r="C485" s="1" t="s">
        <v>525</v>
      </c>
      <c r="D485" s="1" t="s">
        <v>526</v>
      </c>
      <c r="E485" s="1" t="str">
        <f>VLOOKUP(MasterDataSet_after_OutliersDEL[[#This Row],[CITY]],Region_Values,2,FALSE)</f>
        <v>West</v>
      </c>
      <c r="F485" s="1">
        <f>VLOOKUP(MasterDataSet_after_OutliersDEL[[#This Row],[Region]],Region_Dummy_Variables,2,FALSE)</f>
        <v>0</v>
      </c>
      <c r="G485" s="1">
        <f>VLOOKUP(MasterDataSet_after_OutliersDEL[[#This Row],[Region]],Region_Dummy_Variables,3,FALSE)</f>
        <v>0</v>
      </c>
      <c r="H485" s="1">
        <f>VLOOKUP(MasterDataSet_after_OutliersDEL[[#This Row],[Region]],Region_Dummy_Variables,4,FALSE)</f>
        <v>0</v>
      </c>
      <c r="I485" s="1">
        <f>VLOOKUP(MasterDataSet_after_OutliersDEL[[#This Row],[Region]],Region_Dummy_Variables,5,FALSE)</f>
        <v>0</v>
      </c>
      <c r="J485" s="1">
        <f>VLOOKUP(MasterDataSet_after_OutliersDEL[[#This Row],[Region]],Region_Dummy_Variables,6,FALSE)</f>
        <v>1</v>
      </c>
      <c r="K485" s="7" t="s">
        <v>19</v>
      </c>
      <c r="L485">
        <v>90293</v>
      </c>
      <c r="M485">
        <v>1895000</v>
      </c>
      <c r="N485">
        <v>4</v>
      </c>
      <c r="O485">
        <v>2</v>
      </c>
      <c r="P485">
        <v>1818</v>
      </c>
      <c r="Q485">
        <v>8284</v>
      </c>
      <c r="R485">
        <v>1956</v>
      </c>
      <c r="S485">
        <f>2021-MasterDataSet_after_OutliersDEL[[#This Row],[YEAR BUILT]]</f>
        <v>65</v>
      </c>
      <c r="T485">
        <v>2</v>
      </c>
      <c r="U485">
        <v>1042.3542354235424</v>
      </c>
      <c r="W485">
        <v>33.958755799999999</v>
      </c>
      <c r="X485">
        <v>-118.4414786</v>
      </c>
      <c r="Y485">
        <v>0.67231324256418223</v>
      </c>
    </row>
    <row r="486" spans="1:25" x14ac:dyDescent="0.3">
      <c r="A486" s="1" t="s">
        <v>20</v>
      </c>
      <c r="B486" s="1">
        <v>1</v>
      </c>
      <c r="C486" s="1" t="s">
        <v>527</v>
      </c>
      <c r="D486" s="1" t="s">
        <v>526</v>
      </c>
      <c r="E486" s="1" t="str">
        <f>VLOOKUP(MasterDataSet_after_OutliersDEL[[#This Row],[CITY]],Region_Values,2,FALSE)</f>
        <v>West</v>
      </c>
      <c r="F486" s="1">
        <f>VLOOKUP(MasterDataSet_after_OutliersDEL[[#This Row],[Region]],Region_Dummy_Variables,2,FALSE)</f>
        <v>0</v>
      </c>
      <c r="G486" s="1">
        <f>VLOOKUP(MasterDataSet_after_OutliersDEL[[#This Row],[Region]],Region_Dummy_Variables,3,FALSE)</f>
        <v>0</v>
      </c>
      <c r="H486" s="1">
        <f>VLOOKUP(MasterDataSet_after_OutliersDEL[[#This Row],[Region]],Region_Dummy_Variables,4,FALSE)</f>
        <v>0</v>
      </c>
      <c r="I486" s="1">
        <f>VLOOKUP(MasterDataSet_after_OutliersDEL[[#This Row],[Region]],Region_Dummy_Variables,5,FALSE)</f>
        <v>0</v>
      </c>
      <c r="J486" s="1">
        <f>VLOOKUP(MasterDataSet_after_OutliersDEL[[#This Row],[Region]],Region_Dummy_Variables,6,FALSE)</f>
        <v>1</v>
      </c>
      <c r="K486" s="7" t="s">
        <v>19</v>
      </c>
      <c r="L486">
        <v>90293</v>
      </c>
      <c r="M486">
        <v>1895000</v>
      </c>
      <c r="N486">
        <v>3</v>
      </c>
      <c r="O486">
        <v>2</v>
      </c>
      <c r="P486">
        <v>1685</v>
      </c>
      <c r="Q486">
        <v>7087</v>
      </c>
      <c r="R486">
        <v>1957</v>
      </c>
      <c r="S486">
        <f>2021-MasterDataSet_after_OutliersDEL[[#This Row],[YEAR BUILT]]</f>
        <v>64</v>
      </c>
      <c r="T486">
        <v>53</v>
      </c>
      <c r="U486">
        <v>1124.6290801186944</v>
      </c>
      <c r="W486">
        <v>33.958357800000002</v>
      </c>
      <c r="X486">
        <v>-118.4412887</v>
      </c>
      <c r="Y486">
        <v>0.64910916530016016</v>
      </c>
    </row>
    <row r="487" spans="1:25" x14ac:dyDescent="0.3">
      <c r="A487" s="1" t="s">
        <v>20</v>
      </c>
      <c r="B487" s="1">
        <v>1</v>
      </c>
      <c r="C487" s="1" t="s">
        <v>528</v>
      </c>
      <c r="D487" s="1" t="s">
        <v>519</v>
      </c>
      <c r="E487" s="1" t="str">
        <f>VLOOKUP(MasterDataSet_after_OutliersDEL[[#This Row],[CITY]],Region_Values,2,FALSE)</f>
        <v>West</v>
      </c>
      <c r="F487" s="1">
        <f>VLOOKUP(MasterDataSet_after_OutliersDEL[[#This Row],[Region]],Region_Dummy_Variables,2,FALSE)</f>
        <v>0</v>
      </c>
      <c r="G487" s="1">
        <f>VLOOKUP(MasterDataSet_after_OutliersDEL[[#This Row],[Region]],Region_Dummy_Variables,3,FALSE)</f>
        <v>0</v>
      </c>
      <c r="H487" s="1">
        <f>VLOOKUP(MasterDataSet_after_OutliersDEL[[#This Row],[Region]],Region_Dummy_Variables,4,FALSE)</f>
        <v>0</v>
      </c>
      <c r="I487" s="1">
        <f>VLOOKUP(MasterDataSet_after_OutliersDEL[[#This Row],[Region]],Region_Dummy_Variables,5,FALSE)</f>
        <v>0</v>
      </c>
      <c r="J487" s="1">
        <f>VLOOKUP(MasterDataSet_after_OutliersDEL[[#This Row],[Region]],Region_Dummy_Variables,6,FALSE)</f>
        <v>1</v>
      </c>
      <c r="K487" s="7" t="s">
        <v>19</v>
      </c>
      <c r="L487">
        <v>90293</v>
      </c>
      <c r="M487">
        <v>1700000</v>
      </c>
      <c r="N487">
        <v>3</v>
      </c>
      <c r="O487">
        <v>2</v>
      </c>
      <c r="P487">
        <v>1880</v>
      </c>
      <c r="Q487">
        <v>5961</v>
      </c>
      <c r="R487">
        <v>1959</v>
      </c>
      <c r="S487">
        <f>2021-MasterDataSet_after_OutliersDEL[[#This Row],[YEAR BUILT]]</f>
        <v>62</v>
      </c>
      <c r="T487">
        <v>12</v>
      </c>
      <c r="U487">
        <v>904.25531914893622</v>
      </c>
      <c r="W487">
        <v>33.9579898</v>
      </c>
      <c r="X487">
        <v>-118.4422096</v>
      </c>
      <c r="Y487">
        <v>0.61045684485151153</v>
      </c>
    </row>
    <row r="488" spans="1:25" x14ac:dyDescent="0.3">
      <c r="A488" s="1" t="s">
        <v>20</v>
      </c>
      <c r="B488" s="1">
        <v>1</v>
      </c>
      <c r="C488" s="1" t="s">
        <v>529</v>
      </c>
      <c r="D488" s="1" t="s">
        <v>519</v>
      </c>
      <c r="E488" s="1" t="str">
        <f>VLOOKUP(MasterDataSet_after_OutliersDEL[[#This Row],[CITY]],Region_Values,2,FALSE)</f>
        <v>West</v>
      </c>
      <c r="F488" s="1">
        <f>VLOOKUP(MasterDataSet_after_OutliersDEL[[#This Row],[Region]],Region_Dummy_Variables,2,FALSE)</f>
        <v>0</v>
      </c>
      <c r="G488" s="1">
        <f>VLOOKUP(MasterDataSet_after_OutliersDEL[[#This Row],[Region]],Region_Dummy_Variables,3,FALSE)</f>
        <v>0</v>
      </c>
      <c r="H488" s="1">
        <f>VLOOKUP(MasterDataSet_after_OutliersDEL[[#This Row],[Region]],Region_Dummy_Variables,4,FALSE)</f>
        <v>0</v>
      </c>
      <c r="I488" s="1">
        <f>VLOOKUP(MasterDataSet_after_OutliersDEL[[#This Row],[Region]],Region_Dummy_Variables,5,FALSE)</f>
        <v>0</v>
      </c>
      <c r="J488" s="1">
        <f>VLOOKUP(MasterDataSet_after_OutliersDEL[[#This Row],[Region]],Region_Dummy_Variables,6,FALSE)</f>
        <v>1</v>
      </c>
      <c r="K488" s="7" t="s">
        <v>19</v>
      </c>
      <c r="L488">
        <v>90293</v>
      </c>
      <c r="M488">
        <v>1699000</v>
      </c>
      <c r="N488">
        <v>3</v>
      </c>
      <c r="O488">
        <v>2.5</v>
      </c>
      <c r="P488">
        <v>2261</v>
      </c>
      <c r="Q488">
        <v>4708</v>
      </c>
      <c r="R488">
        <v>1985</v>
      </c>
      <c r="S488">
        <f>2021-MasterDataSet_after_OutliersDEL[[#This Row],[YEAR BUILT]]</f>
        <v>36</v>
      </c>
      <c r="T488">
        <v>25</v>
      </c>
      <c r="U488">
        <v>751.43741707209199</v>
      </c>
      <c r="W488">
        <v>33.960307999999998</v>
      </c>
      <c r="X488">
        <v>-118.4307999</v>
      </c>
      <c r="Y488">
        <v>1.0967189840063751</v>
      </c>
    </row>
    <row r="489" spans="1:25" x14ac:dyDescent="0.3">
      <c r="A489" s="1" t="s">
        <v>16</v>
      </c>
      <c r="B489" s="1">
        <v>0</v>
      </c>
      <c r="C489" s="1" t="s">
        <v>530</v>
      </c>
      <c r="D489" s="1" t="s">
        <v>519</v>
      </c>
      <c r="E489" s="1" t="str">
        <f>VLOOKUP(MasterDataSet_after_OutliersDEL[[#This Row],[CITY]],Region_Values,2,FALSE)</f>
        <v>West</v>
      </c>
      <c r="F489" s="1">
        <f>VLOOKUP(MasterDataSet_after_OutliersDEL[[#This Row],[Region]],Region_Dummy_Variables,2,FALSE)</f>
        <v>0</v>
      </c>
      <c r="G489" s="1">
        <f>VLOOKUP(MasterDataSet_after_OutliersDEL[[#This Row],[Region]],Region_Dummy_Variables,3,FALSE)</f>
        <v>0</v>
      </c>
      <c r="H489" s="1">
        <f>VLOOKUP(MasterDataSet_after_OutliersDEL[[#This Row],[Region]],Region_Dummy_Variables,4,FALSE)</f>
        <v>0</v>
      </c>
      <c r="I489" s="1">
        <f>VLOOKUP(MasterDataSet_after_OutliersDEL[[#This Row],[Region]],Region_Dummy_Variables,5,FALSE)</f>
        <v>0</v>
      </c>
      <c r="J489" s="1">
        <f>VLOOKUP(MasterDataSet_after_OutliersDEL[[#This Row],[Region]],Region_Dummy_Variables,6,FALSE)</f>
        <v>1</v>
      </c>
      <c r="K489" s="7" t="s">
        <v>19</v>
      </c>
      <c r="L489">
        <v>90293</v>
      </c>
      <c r="M489">
        <v>625000</v>
      </c>
      <c r="N489">
        <v>2</v>
      </c>
      <c r="O489">
        <v>2</v>
      </c>
      <c r="P489">
        <v>1048</v>
      </c>
      <c r="Q489">
        <v>176941</v>
      </c>
      <c r="R489">
        <v>1971</v>
      </c>
      <c r="S489">
        <f>2021-MasterDataSet_after_OutliersDEL[[#This Row],[YEAR BUILT]]</f>
        <v>50</v>
      </c>
      <c r="T489">
        <v>3</v>
      </c>
      <c r="U489">
        <v>596.37404580152668</v>
      </c>
      <c r="V489">
        <v>460</v>
      </c>
      <c r="W489">
        <v>33.9579278</v>
      </c>
      <c r="X489">
        <v>-118.4329298</v>
      </c>
      <c r="Y489">
        <v>0.89572586401741061</v>
      </c>
    </row>
    <row r="490" spans="1:25" x14ac:dyDescent="0.3">
      <c r="A490" s="1" t="s">
        <v>16</v>
      </c>
      <c r="B490" s="1">
        <v>0</v>
      </c>
      <c r="C490" s="1" t="s">
        <v>531</v>
      </c>
      <c r="D490" s="1" t="s">
        <v>526</v>
      </c>
      <c r="E490" s="1" t="str">
        <f>VLOOKUP(MasterDataSet_after_OutliersDEL[[#This Row],[CITY]],Region_Values,2,FALSE)</f>
        <v>West</v>
      </c>
      <c r="F490" s="1">
        <f>VLOOKUP(MasterDataSet_after_OutliersDEL[[#This Row],[Region]],Region_Dummy_Variables,2,FALSE)</f>
        <v>0</v>
      </c>
      <c r="G490" s="1">
        <f>VLOOKUP(MasterDataSet_after_OutliersDEL[[#This Row],[Region]],Region_Dummy_Variables,3,FALSE)</f>
        <v>0</v>
      </c>
      <c r="H490" s="1">
        <f>VLOOKUP(MasterDataSet_after_OutliersDEL[[#This Row],[Region]],Region_Dummy_Variables,4,FALSE)</f>
        <v>0</v>
      </c>
      <c r="I490" s="1">
        <f>VLOOKUP(MasterDataSet_after_OutliersDEL[[#This Row],[Region]],Region_Dummy_Variables,5,FALSE)</f>
        <v>0</v>
      </c>
      <c r="J490" s="1">
        <f>VLOOKUP(MasterDataSet_after_OutliersDEL[[#This Row],[Region]],Region_Dummy_Variables,6,FALSE)</f>
        <v>1</v>
      </c>
      <c r="K490" s="7" t="s">
        <v>19</v>
      </c>
      <c r="L490">
        <v>90293</v>
      </c>
      <c r="M490">
        <v>699000</v>
      </c>
      <c r="N490">
        <v>2</v>
      </c>
      <c r="O490">
        <v>2</v>
      </c>
      <c r="P490">
        <v>1048</v>
      </c>
      <c r="Q490">
        <v>311704</v>
      </c>
      <c r="R490">
        <v>1971</v>
      </c>
      <c r="S490">
        <f>2021-MasterDataSet_after_OutliersDEL[[#This Row],[YEAR BUILT]]</f>
        <v>50</v>
      </c>
      <c r="T490">
        <v>12</v>
      </c>
      <c r="U490">
        <v>666.98473282442751</v>
      </c>
      <c r="V490">
        <v>448</v>
      </c>
      <c r="W490">
        <v>33.957007300000001</v>
      </c>
      <c r="X490">
        <v>-118.4317757</v>
      </c>
      <c r="Y490">
        <v>0.90831899155927864</v>
      </c>
    </row>
    <row r="491" spans="1:25" x14ac:dyDescent="0.3">
      <c r="A491" s="1" t="s">
        <v>16</v>
      </c>
      <c r="B491" s="1">
        <v>0</v>
      </c>
      <c r="C491" s="1" t="s">
        <v>532</v>
      </c>
      <c r="D491" s="1" t="s">
        <v>519</v>
      </c>
      <c r="E491" s="1" t="str">
        <f>VLOOKUP(MasterDataSet_after_OutliersDEL[[#This Row],[CITY]],Region_Values,2,FALSE)</f>
        <v>West</v>
      </c>
      <c r="F491" s="1">
        <f>VLOOKUP(MasterDataSet_after_OutliersDEL[[#This Row],[Region]],Region_Dummy_Variables,2,FALSE)</f>
        <v>0</v>
      </c>
      <c r="G491" s="1">
        <f>VLOOKUP(MasterDataSet_after_OutliersDEL[[#This Row],[Region]],Region_Dummy_Variables,3,FALSE)</f>
        <v>0</v>
      </c>
      <c r="H491" s="1">
        <f>VLOOKUP(MasterDataSet_after_OutliersDEL[[#This Row],[Region]],Region_Dummy_Variables,4,FALSE)</f>
        <v>0</v>
      </c>
      <c r="I491" s="1">
        <f>VLOOKUP(MasterDataSet_after_OutliersDEL[[#This Row],[Region]],Region_Dummy_Variables,5,FALSE)</f>
        <v>0</v>
      </c>
      <c r="J491" s="1">
        <f>VLOOKUP(MasterDataSet_after_OutliersDEL[[#This Row],[Region]],Region_Dummy_Variables,6,FALSE)</f>
        <v>1</v>
      </c>
      <c r="K491" s="7" t="s">
        <v>19</v>
      </c>
      <c r="L491">
        <v>90293</v>
      </c>
      <c r="M491">
        <v>750000</v>
      </c>
      <c r="N491">
        <v>3</v>
      </c>
      <c r="O491">
        <v>2</v>
      </c>
      <c r="P491">
        <v>1262</v>
      </c>
      <c r="Q491">
        <v>311704</v>
      </c>
      <c r="R491">
        <v>1971</v>
      </c>
      <c r="S491">
        <f>2021-MasterDataSet_after_OutliersDEL[[#This Row],[YEAR BUILT]]</f>
        <v>50</v>
      </c>
      <c r="T491">
        <v>66</v>
      </c>
      <c r="U491">
        <v>594.29477020602224</v>
      </c>
      <c r="V491">
        <v>460</v>
      </c>
      <c r="W491">
        <v>33.957007300000001</v>
      </c>
      <c r="X491">
        <v>-118.4317757</v>
      </c>
      <c r="Y491">
        <v>0.90831899155927864</v>
      </c>
    </row>
    <row r="492" spans="1:25" x14ac:dyDescent="0.3">
      <c r="A492" s="1" t="s">
        <v>16</v>
      </c>
      <c r="B492" s="1">
        <v>0</v>
      </c>
      <c r="C492" s="1" t="s">
        <v>533</v>
      </c>
      <c r="D492" s="1" t="s">
        <v>519</v>
      </c>
      <c r="E492" s="1" t="str">
        <f>VLOOKUP(MasterDataSet_after_OutliersDEL[[#This Row],[CITY]],Region_Values,2,FALSE)</f>
        <v>West</v>
      </c>
      <c r="F492" s="1">
        <f>VLOOKUP(MasterDataSet_after_OutliersDEL[[#This Row],[Region]],Region_Dummy_Variables,2,FALSE)</f>
        <v>0</v>
      </c>
      <c r="G492" s="1">
        <f>VLOOKUP(MasterDataSet_after_OutliersDEL[[#This Row],[Region]],Region_Dummy_Variables,3,FALSE)</f>
        <v>0</v>
      </c>
      <c r="H492" s="1">
        <f>VLOOKUP(MasterDataSet_after_OutliersDEL[[#This Row],[Region]],Region_Dummy_Variables,4,FALSE)</f>
        <v>0</v>
      </c>
      <c r="I492" s="1">
        <f>VLOOKUP(MasterDataSet_after_OutliersDEL[[#This Row],[Region]],Region_Dummy_Variables,5,FALSE)</f>
        <v>0</v>
      </c>
      <c r="J492" s="1">
        <f>VLOOKUP(MasterDataSet_after_OutliersDEL[[#This Row],[Region]],Region_Dummy_Variables,6,FALSE)</f>
        <v>1</v>
      </c>
      <c r="K492" s="7" t="s">
        <v>19</v>
      </c>
      <c r="L492">
        <v>90293</v>
      </c>
      <c r="M492">
        <v>539000</v>
      </c>
      <c r="N492">
        <v>1</v>
      </c>
      <c r="O492">
        <v>1</v>
      </c>
      <c r="P492">
        <v>718</v>
      </c>
      <c r="Q492">
        <v>162350</v>
      </c>
      <c r="R492">
        <v>1983</v>
      </c>
      <c r="S492">
        <f>2021-MasterDataSet_after_OutliersDEL[[#This Row],[YEAR BUILT]]</f>
        <v>38</v>
      </c>
      <c r="T492">
        <v>17</v>
      </c>
      <c r="U492">
        <v>750.69637883008352</v>
      </c>
      <c r="V492">
        <v>433</v>
      </c>
      <c r="W492">
        <v>33.955732900000001</v>
      </c>
      <c r="X492">
        <v>-118.43563709999999</v>
      </c>
      <c r="Y492">
        <v>0.67920184314786058</v>
      </c>
    </row>
    <row r="493" spans="1:25" x14ac:dyDescent="0.3">
      <c r="A493" s="1" t="s">
        <v>16</v>
      </c>
      <c r="B493" s="1">
        <v>0</v>
      </c>
      <c r="C493" s="1" t="s">
        <v>534</v>
      </c>
      <c r="D493" s="1" t="s">
        <v>526</v>
      </c>
      <c r="E493" s="1" t="str">
        <f>VLOOKUP(MasterDataSet_after_OutliersDEL[[#This Row],[CITY]],Region_Values,2,FALSE)</f>
        <v>West</v>
      </c>
      <c r="F493" s="1">
        <f>VLOOKUP(MasterDataSet_after_OutliersDEL[[#This Row],[Region]],Region_Dummy_Variables,2,FALSE)</f>
        <v>0</v>
      </c>
      <c r="G493" s="1">
        <f>VLOOKUP(MasterDataSet_after_OutliersDEL[[#This Row],[Region]],Region_Dummy_Variables,3,FALSE)</f>
        <v>0</v>
      </c>
      <c r="H493" s="1">
        <f>VLOOKUP(MasterDataSet_after_OutliersDEL[[#This Row],[Region]],Region_Dummy_Variables,4,FALSE)</f>
        <v>0</v>
      </c>
      <c r="I493" s="1">
        <f>VLOOKUP(MasterDataSet_after_OutliersDEL[[#This Row],[Region]],Region_Dummy_Variables,5,FALSE)</f>
        <v>0</v>
      </c>
      <c r="J493" s="1">
        <f>VLOOKUP(MasterDataSet_after_OutliersDEL[[#This Row],[Region]],Region_Dummy_Variables,6,FALSE)</f>
        <v>1</v>
      </c>
      <c r="K493" s="7" t="s">
        <v>19</v>
      </c>
      <c r="L493">
        <v>90293</v>
      </c>
      <c r="M493">
        <v>499000</v>
      </c>
      <c r="N493">
        <v>1</v>
      </c>
      <c r="O493">
        <v>1</v>
      </c>
      <c r="P493">
        <v>703</v>
      </c>
      <c r="Q493">
        <v>33289</v>
      </c>
      <c r="R493">
        <v>1973</v>
      </c>
      <c r="S493">
        <f>2021-MasterDataSet_after_OutliersDEL[[#This Row],[YEAR BUILT]]</f>
        <v>48</v>
      </c>
      <c r="T493">
        <v>4</v>
      </c>
      <c r="U493">
        <v>709.81507823613083</v>
      </c>
      <c r="V493">
        <v>325</v>
      </c>
      <c r="W493">
        <v>33.9564953</v>
      </c>
      <c r="X493">
        <v>-118.438261</v>
      </c>
      <c r="Y493">
        <v>0.61365087040084476</v>
      </c>
    </row>
    <row r="494" spans="1:25" x14ac:dyDescent="0.3">
      <c r="A494" s="1" t="s">
        <v>16</v>
      </c>
      <c r="B494" s="1">
        <v>0</v>
      </c>
      <c r="C494" s="1" t="s">
        <v>535</v>
      </c>
      <c r="D494" s="1" t="s">
        <v>519</v>
      </c>
      <c r="E494" s="1" t="str">
        <f>VLOOKUP(MasterDataSet_after_OutliersDEL[[#This Row],[CITY]],Region_Values,2,FALSE)</f>
        <v>West</v>
      </c>
      <c r="F494" s="1">
        <f>VLOOKUP(MasterDataSet_after_OutliersDEL[[#This Row],[Region]],Region_Dummy_Variables,2,FALSE)</f>
        <v>0</v>
      </c>
      <c r="G494" s="1">
        <f>VLOOKUP(MasterDataSet_after_OutliersDEL[[#This Row],[Region]],Region_Dummy_Variables,3,FALSE)</f>
        <v>0</v>
      </c>
      <c r="H494" s="1">
        <f>VLOOKUP(MasterDataSet_after_OutliersDEL[[#This Row],[Region]],Region_Dummy_Variables,4,FALSE)</f>
        <v>0</v>
      </c>
      <c r="I494" s="1">
        <f>VLOOKUP(MasterDataSet_after_OutliersDEL[[#This Row],[Region]],Region_Dummy_Variables,5,FALSE)</f>
        <v>0</v>
      </c>
      <c r="J494" s="1">
        <f>VLOOKUP(MasterDataSet_after_OutliersDEL[[#This Row],[Region]],Region_Dummy_Variables,6,FALSE)</f>
        <v>1</v>
      </c>
      <c r="K494" s="7" t="s">
        <v>19</v>
      </c>
      <c r="L494">
        <v>90293</v>
      </c>
      <c r="M494">
        <v>499000</v>
      </c>
      <c r="N494">
        <v>1</v>
      </c>
      <c r="O494">
        <v>1</v>
      </c>
      <c r="P494">
        <v>685</v>
      </c>
      <c r="Q494">
        <v>33289</v>
      </c>
      <c r="R494">
        <v>1973</v>
      </c>
      <c r="S494">
        <f>2021-MasterDataSet_after_OutliersDEL[[#This Row],[YEAR BUILT]]</f>
        <v>48</v>
      </c>
      <c r="T494">
        <v>21</v>
      </c>
      <c r="U494">
        <v>728.46715328467155</v>
      </c>
      <c r="V494">
        <v>325</v>
      </c>
      <c r="W494">
        <v>33.9564953</v>
      </c>
      <c r="X494">
        <v>-118.438261</v>
      </c>
      <c r="Y494">
        <v>0.61365087040084476</v>
      </c>
    </row>
    <row r="495" spans="1:25" x14ac:dyDescent="0.3">
      <c r="A495" s="1" t="s">
        <v>16</v>
      </c>
      <c r="B495" s="1">
        <v>0</v>
      </c>
      <c r="C495" s="1" t="s">
        <v>536</v>
      </c>
      <c r="D495" s="1" t="s">
        <v>526</v>
      </c>
      <c r="E495" s="1" t="str">
        <f>VLOOKUP(MasterDataSet_after_OutliersDEL[[#This Row],[CITY]],Region_Values,2,FALSE)</f>
        <v>West</v>
      </c>
      <c r="F495" s="1">
        <f>VLOOKUP(MasterDataSet_after_OutliersDEL[[#This Row],[Region]],Region_Dummy_Variables,2,FALSE)</f>
        <v>0</v>
      </c>
      <c r="G495" s="1">
        <f>VLOOKUP(MasterDataSet_after_OutliersDEL[[#This Row],[Region]],Region_Dummy_Variables,3,FALSE)</f>
        <v>0</v>
      </c>
      <c r="H495" s="1">
        <f>VLOOKUP(MasterDataSet_after_OutliersDEL[[#This Row],[Region]],Region_Dummy_Variables,4,FALSE)</f>
        <v>0</v>
      </c>
      <c r="I495" s="1">
        <f>VLOOKUP(MasterDataSet_after_OutliersDEL[[#This Row],[Region]],Region_Dummy_Variables,5,FALSE)</f>
        <v>0</v>
      </c>
      <c r="J495" s="1">
        <f>VLOOKUP(MasterDataSet_after_OutliersDEL[[#This Row],[Region]],Region_Dummy_Variables,6,FALSE)</f>
        <v>1</v>
      </c>
      <c r="K495" s="7" t="s">
        <v>19</v>
      </c>
      <c r="L495">
        <v>90293</v>
      </c>
      <c r="M495">
        <v>849000</v>
      </c>
      <c r="N495">
        <v>3</v>
      </c>
      <c r="O495">
        <v>2.5</v>
      </c>
      <c r="P495">
        <v>1414</v>
      </c>
      <c r="Q495">
        <v>242044</v>
      </c>
      <c r="R495">
        <v>1979</v>
      </c>
      <c r="S495">
        <f>2021-MasterDataSet_after_OutliersDEL[[#This Row],[YEAR BUILT]]</f>
        <v>42</v>
      </c>
      <c r="T495">
        <v>21</v>
      </c>
      <c r="U495">
        <v>600.42432814710037</v>
      </c>
      <c r="V495">
        <v>532</v>
      </c>
      <c r="W495">
        <v>33.954397399999998</v>
      </c>
      <c r="X495">
        <v>-118.4365451</v>
      </c>
      <c r="Y495">
        <v>0.58113110418420999</v>
      </c>
    </row>
    <row r="496" spans="1:25" x14ac:dyDescent="0.3">
      <c r="A496" s="1" t="s">
        <v>16</v>
      </c>
      <c r="B496" s="1">
        <v>0</v>
      </c>
      <c r="C496" s="1" t="s">
        <v>537</v>
      </c>
      <c r="D496" s="1" t="s">
        <v>526</v>
      </c>
      <c r="E496" s="1" t="str">
        <f>VLOOKUP(MasterDataSet_after_OutliersDEL[[#This Row],[CITY]],Region_Values,2,FALSE)</f>
        <v>West</v>
      </c>
      <c r="F496" s="1">
        <f>VLOOKUP(MasterDataSet_after_OutliersDEL[[#This Row],[Region]],Region_Dummy_Variables,2,FALSE)</f>
        <v>0</v>
      </c>
      <c r="G496" s="1">
        <f>VLOOKUP(MasterDataSet_after_OutliersDEL[[#This Row],[Region]],Region_Dummy_Variables,3,FALSE)</f>
        <v>0</v>
      </c>
      <c r="H496" s="1">
        <f>VLOOKUP(MasterDataSet_after_OutliersDEL[[#This Row],[Region]],Region_Dummy_Variables,4,FALSE)</f>
        <v>0</v>
      </c>
      <c r="I496" s="1">
        <f>VLOOKUP(MasterDataSet_after_OutliersDEL[[#This Row],[Region]],Region_Dummy_Variables,5,FALSE)</f>
        <v>0</v>
      </c>
      <c r="J496" s="1">
        <f>VLOOKUP(MasterDataSet_after_OutliersDEL[[#This Row],[Region]],Region_Dummy_Variables,6,FALSE)</f>
        <v>1</v>
      </c>
      <c r="K496" s="7" t="s">
        <v>19</v>
      </c>
      <c r="L496">
        <v>90293</v>
      </c>
      <c r="M496">
        <v>785000</v>
      </c>
      <c r="N496">
        <v>2</v>
      </c>
      <c r="O496">
        <v>2</v>
      </c>
      <c r="P496">
        <v>1301</v>
      </c>
      <c r="Q496">
        <v>201935</v>
      </c>
      <c r="R496">
        <v>1981</v>
      </c>
      <c r="S496">
        <f>2021-MasterDataSet_after_OutliersDEL[[#This Row],[YEAR BUILT]]</f>
        <v>40</v>
      </c>
      <c r="T496">
        <v>27</v>
      </c>
      <c r="U496">
        <v>603.38201383551109</v>
      </c>
      <c r="V496">
        <v>545</v>
      </c>
      <c r="W496">
        <v>33.953695400000001</v>
      </c>
      <c r="X496">
        <v>-118.4376118</v>
      </c>
      <c r="Y496">
        <v>0.50314113044255349</v>
      </c>
    </row>
    <row r="497" spans="1:25" x14ac:dyDescent="0.3">
      <c r="A497" s="1" t="s">
        <v>16</v>
      </c>
      <c r="B497" s="1">
        <v>0</v>
      </c>
      <c r="C497" s="1" t="s">
        <v>538</v>
      </c>
      <c r="D497" s="1" t="s">
        <v>519</v>
      </c>
      <c r="E497" s="1" t="str">
        <f>VLOOKUP(MasterDataSet_after_OutliersDEL[[#This Row],[CITY]],Region_Values,2,FALSE)</f>
        <v>West</v>
      </c>
      <c r="F497" s="1">
        <f>VLOOKUP(MasterDataSet_after_OutliersDEL[[#This Row],[Region]],Region_Dummy_Variables,2,FALSE)</f>
        <v>0</v>
      </c>
      <c r="G497" s="1">
        <f>VLOOKUP(MasterDataSet_after_OutliersDEL[[#This Row],[Region]],Region_Dummy_Variables,3,FALSE)</f>
        <v>0</v>
      </c>
      <c r="H497" s="1">
        <f>VLOOKUP(MasterDataSet_after_OutliersDEL[[#This Row],[Region]],Region_Dummy_Variables,4,FALSE)</f>
        <v>0</v>
      </c>
      <c r="I497" s="1">
        <f>VLOOKUP(MasterDataSet_after_OutliersDEL[[#This Row],[Region]],Region_Dummy_Variables,5,FALSE)</f>
        <v>0</v>
      </c>
      <c r="J497" s="1">
        <f>VLOOKUP(MasterDataSet_after_OutliersDEL[[#This Row],[Region]],Region_Dummy_Variables,6,FALSE)</f>
        <v>1</v>
      </c>
      <c r="K497" s="7" t="s">
        <v>19</v>
      </c>
      <c r="L497">
        <v>90293</v>
      </c>
      <c r="M497">
        <v>589000</v>
      </c>
      <c r="N497">
        <v>1</v>
      </c>
      <c r="O497">
        <v>1</v>
      </c>
      <c r="P497">
        <v>727</v>
      </c>
      <c r="Q497">
        <v>107008</v>
      </c>
      <c r="R497">
        <v>1986</v>
      </c>
      <c r="S497">
        <f>2021-MasterDataSet_after_OutliersDEL[[#This Row],[YEAR BUILT]]</f>
        <v>35</v>
      </c>
      <c r="T497">
        <v>45</v>
      </c>
      <c r="U497">
        <v>810.17881705639616</v>
      </c>
      <c r="V497">
        <v>474</v>
      </c>
      <c r="W497">
        <v>33.958182000000001</v>
      </c>
      <c r="X497">
        <v>-118.43608500000001</v>
      </c>
      <c r="Y497">
        <v>0.78232820252091861</v>
      </c>
    </row>
    <row r="498" spans="1:25" x14ac:dyDescent="0.3">
      <c r="A498" s="1" t="s">
        <v>16</v>
      </c>
      <c r="B498" s="1">
        <v>0</v>
      </c>
      <c r="C498" s="1" t="s">
        <v>539</v>
      </c>
      <c r="D498" s="1" t="s">
        <v>519</v>
      </c>
      <c r="E498" s="1" t="str">
        <f>VLOOKUP(MasterDataSet_after_OutliersDEL[[#This Row],[CITY]],Region_Values,2,FALSE)</f>
        <v>West</v>
      </c>
      <c r="F498" s="1">
        <f>VLOOKUP(MasterDataSet_after_OutliersDEL[[#This Row],[Region]],Region_Dummy_Variables,2,FALSE)</f>
        <v>0</v>
      </c>
      <c r="G498" s="1">
        <f>VLOOKUP(MasterDataSet_after_OutliersDEL[[#This Row],[Region]],Region_Dummy_Variables,3,FALSE)</f>
        <v>0</v>
      </c>
      <c r="H498" s="1">
        <f>VLOOKUP(MasterDataSet_after_OutliersDEL[[#This Row],[Region]],Region_Dummy_Variables,4,FALSE)</f>
        <v>0</v>
      </c>
      <c r="I498" s="1">
        <f>VLOOKUP(MasterDataSet_after_OutliersDEL[[#This Row],[Region]],Region_Dummy_Variables,5,FALSE)</f>
        <v>0</v>
      </c>
      <c r="J498" s="1">
        <f>VLOOKUP(MasterDataSet_after_OutliersDEL[[#This Row],[Region]],Region_Dummy_Variables,6,FALSE)</f>
        <v>1</v>
      </c>
      <c r="K498" s="7" t="s">
        <v>19</v>
      </c>
      <c r="L498">
        <v>90293</v>
      </c>
      <c r="M498">
        <v>825000</v>
      </c>
      <c r="N498">
        <v>2</v>
      </c>
      <c r="O498">
        <v>2.5</v>
      </c>
      <c r="P498">
        <v>1116</v>
      </c>
      <c r="Q498">
        <v>96523</v>
      </c>
      <c r="R498">
        <v>1986</v>
      </c>
      <c r="S498">
        <f>2021-MasterDataSet_after_OutliersDEL[[#This Row],[YEAR BUILT]]</f>
        <v>35</v>
      </c>
      <c r="T498">
        <v>24</v>
      </c>
      <c r="U498">
        <v>739.24731182795699</v>
      </c>
      <c r="V498">
        <v>583</v>
      </c>
      <c r="W498">
        <v>33.958332900000002</v>
      </c>
      <c r="X498">
        <v>-118.435427</v>
      </c>
      <c r="Y498">
        <v>0.81453444032790667</v>
      </c>
    </row>
    <row r="499" spans="1:25" x14ac:dyDescent="0.3">
      <c r="A499" s="1" t="s">
        <v>16</v>
      </c>
      <c r="B499" s="1">
        <v>0</v>
      </c>
      <c r="C499" s="1" t="s">
        <v>540</v>
      </c>
      <c r="D499" s="1" t="s">
        <v>526</v>
      </c>
      <c r="E499" s="1" t="str">
        <f>VLOOKUP(MasterDataSet_after_OutliersDEL[[#This Row],[CITY]],Region_Values,2,FALSE)</f>
        <v>West</v>
      </c>
      <c r="F499" s="1">
        <f>VLOOKUP(MasterDataSet_after_OutliersDEL[[#This Row],[Region]],Region_Dummy_Variables,2,FALSE)</f>
        <v>0</v>
      </c>
      <c r="G499" s="1">
        <f>VLOOKUP(MasterDataSet_after_OutliersDEL[[#This Row],[Region]],Region_Dummy_Variables,3,FALSE)</f>
        <v>0</v>
      </c>
      <c r="H499" s="1">
        <f>VLOOKUP(MasterDataSet_after_OutliersDEL[[#This Row],[Region]],Region_Dummy_Variables,4,FALSE)</f>
        <v>0</v>
      </c>
      <c r="I499" s="1">
        <f>VLOOKUP(MasterDataSet_after_OutliersDEL[[#This Row],[Region]],Region_Dummy_Variables,5,FALSE)</f>
        <v>0</v>
      </c>
      <c r="J499" s="1">
        <f>VLOOKUP(MasterDataSet_after_OutliersDEL[[#This Row],[Region]],Region_Dummy_Variables,6,FALSE)</f>
        <v>1</v>
      </c>
      <c r="K499" s="7" t="s">
        <v>19</v>
      </c>
      <c r="L499">
        <v>90293</v>
      </c>
      <c r="M499">
        <v>629000</v>
      </c>
      <c r="N499">
        <v>2</v>
      </c>
      <c r="O499">
        <v>2</v>
      </c>
      <c r="P499">
        <v>1048</v>
      </c>
      <c r="Q499">
        <v>12072</v>
      </c>
      <c r="R499">
        <v>1971</v>
      </c>
      <c r="S499">
        <f>2021-MasterDataSet_after_OutliersDEL[[#This Row],[YEAR BUILT]]</f>
        <v>50</v>
      </c>
      <c r="T499">
        <v>2</v>
      </c>
      <c r="U499">
        <v>600.19083969465646</v>
      </c>
      <c r="V499">
        <v>460</v>
      </c>
      <c r="W499">
        <v>33.957201699999999</v>
      </c>
      <c r="X499">
        <v>-118.43259639999999</v>
      </c>
      <c r="Y499">
        <v>0.87855930664444015</v>
      </c>
    </row>
    <row r="500" spans="1:25" x14ac:dyDescent="0.3">
      <c r="A500" s="1" t="s">
        <v>16</v>
      </c>
      <c r="B500" s="1">
        <v>0</v>
      </c>
      <c r="C500" s="1" t="s">
        <v>541</v>
      </c>
      <c r="D500" s="1" t="s">
        <v>519</v>
      </c>
      <c r="E500" s="1" t="str">
        <f>VLOOKUP(MasterDataSet_after_OutliersDEL[[#This Row],[CITY]],Region_Values,2,FALSE)</f>
        <v>West</v>
      </c>
      <c r="F500" s="1">
        <f>VLOOKUP(MasterDataSet_after_OutliersDEL[[#This Row],[Region]],Region_Dummy_Variables,2,FALSE)</f>
        <v>0</v>
      </c>
      <c r="G500" s="1">
        <f>VLOOKUP(MasterDataSet_after_OutliersDEL[[#This Row],[Region]],Region_Dummy_Variables,3,FALSE)</f>
        <v>0</v>
      </c>
      <c r="H500" s="1">
        <f>VLOOKUP(MasterDataSet_after_OutliersDEL[[#This Row],[Region]],Region_Dummy_Variables,4,FALSE)</f>
        <v>0</v>
      </c>
      <c r="I500" s="1">
        <f>VLOOKUP(MasterDataSet_after_OutliersDEL[[#This Row],[Region]],Region_Dummy_Variables,5,FALSE)</f>
        <v>0</v>
      </c>
      <c r="J500" s="1">
        <f>VLOOKUP(MasterDataSet_after_OutliersDEL[[#This Row],[Region]],Region_Dummy_Variables,6,FALSE)</f>
        <v>1</v>
      </c>
      <c r="K500" s="7" t="s">
        <v>19</v>
      </c>
      <c r="L500">
        <v>90293</v>
      </c>
      <c r="M500">
        <v>550000</v>
      </c>
      <c r="N500">
        <v>1</v>
      </c>
      <c r="O500">
        <v>1</v>
      </c>
      <c r="P500">
        <v>686</v>
      </c>
      <c r="Q500">
        <v>162350</v>
      </c>
      <c r="R500">
        <v>1983</v>
      </c>
      <c r="S500">
        <f>2021-MasterDataSet_after_OutliersDEL[[#This Row],[YEAR BUILT]]</f>
        <v>38</v>
      </c>
      <c r="T500">
        <v>5</v>
      </c>
      <c r="U500">
        <v>801.7492711370262</v>
      </c>
      <c r="V500">
        <v>433</v>
      </c>
      <c r="W500">
        <v>33.955380300000002</v>
      </c>
      <c r="X500">
        <v>-118.4352868</v>
      </c>
      <c r="Y500">
        <v>0.67959515293722816</v>
      </c>
    </row>
    <row r="501" spans="1:25" x14ac:dyDescent="0.3">
      <c r="A501" s="1" t="s">
        <v>16</v>
      </c>
      <c r="B501" s="1">
        <v>0</v>
      </c>
      <c r="C501" s="1" t="s">
        <v>542</v>
      </c>
      <c r="D501" s="1" t="s">
        <v>543</v>
      </c>
      <c r="E501" s="1" t="str">
        <f>VLOOKUP(MasterDataSet_after_OutliersDEL[[#This Row],[CITY]],Region_Values,2,FALSE)</f>
        <v>West</v>
      </c>
      <c r="F501" s="1">
        <f>VLOOKUP(MasterDataSet_after_OutliersDEL[[#This Row],[Region]],Region_Dummy_Variables,2,FALSE)</f>
        <v>0</v>
      </c>
      <c r="G501" s="1">
        <f>VLOOKUP(MasterDataSet_after_OutliersDEL[[#This Row],[Region]],Region_Dummy_Variables,3,FALSE)</f>
        <v>0</v>
      </c>
      <c r="H501" s="1">
        <f>VLOOKUP(MasterDataSet_after_OutliersDEL[[#This Row],[Region]],Region_Dummy_Variables,4,FALSE)</f>
        <v>0</v>
      </c>
      <c r="I501" s="1">
        <f>VLOOKUP(MasterDataSet_after_OutliersDEL[[#This Row],[Region]],Region_Dummy_Variables,5,FALSE)</f>
        <v>0</v>
      </c>
      <c r="J501" s="1">
        <f>VLOOKUP(MasterDataSet_after_OutliersDEL[[#This Row],[Region]],Region_Dummy_Variables,6,FALSE)</f>
        <v>1</v>
      </c>
      <c r="K501" s="7" t="s">
        <v>19</v>
      </c>
      <c r="L501">
        <v>90094</v>
      </c>
      <c r="M501">
        <v>1900000</v>
      </c>
      <c r="N501">
        <v>3</v>
      </c>
      <c r="O501">
        <v>2</v>
      </c>
      <c r="P501">
        <v>1816</v>
      </c>
      <c r="Q501">
        <v>27740</v>
      </c>
      <c r="R501">
        <v>2017</v>
      </c>
      <c r="S501">
        <f>2021-MasterDataSet_after_OutliersDEL[[#This Row],[YEAR BUILT]]</f>
        <v>4</v>
      </c>
      <c r="T501">
        <v>4</v>
      </c>
      <c r="U501">
        <v>1046.2555066079294</v>
      </c>
      <c r="V501">
        <v>1035</v>
      </c>
      <c r="W501">
        <v>33.975147999999997</v>
      </c>
      <c r="X501">
        <v>-118.414981</v>
      </c>
      <c r="Y501">
        <v>2.4629561008081309</v>
      </c>
    </row>
    <row r="502" spans="1:25" x14ac:dyDescent="0.3">
      <c r="A502" s="1" t="s">
        <v>16</v>
      </c>
      <c r="B502" s="1">
        <v>0</v>
      </c>
      <c r="C502" s="1" t="s">
        <v>544</v>
      </c>
      <c r="D502" s="1" t="s">
        <v>543</v>
      </c>
      <c r="E502" s="1" t="str">
        <f>VLOOKUP(MasterDataSet_after_OutliersDEL[[#This Row],[CITY]],Region_Values,2,FALSE)</f>
        <v>West</v>
      </c>
      <c r="F502" s="1">
        <f>VLOOKUP(MasterDataSet_after_OutliersDEL[[#This Row],[Region]],Region_Dummy_Variables,2,FALSE)</f>
        <v>0</v>
      </c>
      <c r="G502" s="1">
        <f>VLOOKUP(MasterDataSet_after_OutliersDEL[[#This Row],[Region]],Region_Dummy_Variables,3,FALSE)</f>
        <v>0</v>
      </c>
      <c r="H502" s="1">
        <f>VLOOKUP(MasterDataSet_after_OutliersDEL[[#This Row],[Region]],Region_Dummy_Variables,4,FALSE)</f>
        <v>0</v>
      </c>
      <c r="I502" s="1">
        <f>VLOOKUP(MasterDataSet_after_OutliersDEL[[#This Row],[Region]],Region_Dummy_Variables,5,FALSE)</f>
        <v>0</v>
      </c>
      <c r="J502" s="1">
        <f>VLOOKUP(MasterDataSet_after_OutliersDEL[[#This Row],[Region]],Region_Dummy_Variables,6,FALSE)</f>
        <v>1</v>
      </c>
      <c r="K502" s="7" t="s">
        <v>19</v>
      </c>
      <c r="L502">
        <v>90094</v>
      </c>
      <c r="M502">
        <v>879000</v>
      </c>
      <c r="N502">
        <v>2</v>
      </c>
      <c r="O502">
        <v>2</v>
      </c>
      <c r="P502">
        <v>1090</v>
      </c>
      <c r="Q502">
        <v>40249</v>
      </c>
      <c r="R502">
        <v>2004</v>
      </c>
      <c r="S502">
        <f>2021-MasterDataSet_after_OutliersDEL[[#This Row],[YEAR BUILT]]</f>
        <v>17</v>
      </c>
      <c r="T502">
        <v>11</v>
      </c>
      <c r="U502">
        <v>806.42201834862385</v>
      </c>
      <c r="V502">
        <v>822</v>
      </c>
      <c r="W502">
        <v>33.974703499999997</v>
      </c>
      <c r="X502">
        <v>-118.4232785</v>
      </c>
      <c r="Y502">
        <v>2.1363773355677065</v>
      </c>
    </row>
    <row r="503" spans="1:25" x14ac:dyDescent="0.3">
      <c r="A503" s="1" t="s">
        <v>16</v>
      </c>
      <c r="B503" s="1">
        <v>0</v>
      </c>
      <c r="C503" s="1" t="s">
        <v>545</v>
      </c>
      <c r="D503" s="1" t="s">
        <v>546</v>
      </c>
      <c r="E503" s="1" t="str">
        <f>VLOOKUP(MasterDataSet_after_OutliersDEL[[#This Row],[CITY]],Region_Values,2,FALSE)</f>
        <v>West</v>
      </c>
      <c r="F503" s="1">
        <f>VLOOKUP(MasterDataSet_after_OutliersDEL[[#This Row],[Region]],Region_Dummy_Variables,2,FALSE)</f>
        <v>0</v>
      </c>
      <c r="G503" s="1">
        <f>VLOOKUP(MasterDataSet_after_OutliersDEL[[#This Row],[Region]],Region_Dummy_Variables,3,FALSE)</f>
        <v>0</v>
      </c>
      <c r="H503" s="1">
        <f>VLOOKUP(MasterDataSet_after_OutliersDEL[[#This Row],[Region]],Region_Dummy_Variables,4,FALSE)</f>
        <v>0</v>
      </c>
      <c r="I503" s="1">
        <f>VLOOKUP(MasterDataSet_after_OutliersDEL[[#This Row],[Region]],Region_Dummy_Variables,5,FALSE)</f>
        <v>0</v>
      </c>
      <c r="J503" s="1">
        <f>VLOOKUP(MasterDataSet_after_OutliersDEL[[#This Row],[Region]],Region_Dummy_Variables,6,FALSE)</f>
        <v>1</v>
      </c>
      <c r="K503" s="7" t="s">
        <v>19</v>
      </c>
      <c r="L503">
        <v>90094</v>
      </c>
      <c r="M503">
        <v>955000</v>
      </c>
      <c r="N503">
        <v>2</v>
      </c>
      <c r="O503">
        <v>2</v>
      </c>
      <c r="P503">
        <v>1304</v>
      </c>
      <c r="Q503">
        <v>80260</v>
      </c>
      <c r="R503">
        <v>2004</v>
      </c>
      <c r="S503">
        <f>2021-MasterDataSet_after_OutliersDEL[[#This Row],[YEAR BUILT]]</f>
        <v>17</v>
      </c>
      <c r="T503">
        <v>52</v>
      </c>
      <c r="U503">
        <v>732.36196319018404</v>
      </c>
      <c r="V503">
        <v>727</v>
      </c>
      <c r="W503">
        <v>33.972071</v>
      </c>
      <c r="X503">
        <v>-118.424012</v>
      </c>
      <c r="Y503">
        <v>1.9646174287365992</v>
      </c>
    </row>
    <row r="504" spans="1:25" x14ac:dyDescent="0.3">
      <c r="A504" s="1" t="s">
        <v>16</v>
      </c>
      <c r="B504" s="1">
        <v>0</v>
      </c>
      <c r="C504" s="1" t="s">
        <v>547</v>
      </c>
      <c r="D504" s="1" t="s">
        <v>543</v>
      </c>
      <c r="E504" s="1" t="str">
        <f>VLOOKUP(MasterDataSet_after_OutliersDEL[[#This Row],[CITY]],Region_Values,2,FALSE)</f>
        <v>West</v>
      </c>
      <c r="F504" s="1">
        <f>VLOOKUP(MasterDataSet_after_OutliersDEL[[#This Row],[Region]],Region_Dummy_Variables,2,FALSE)</f>
        <v>0</v>
      </c>
      <c r="G504" s="1">
        <f>VLOOKUP(MasterDataSet_after_OutliersDEL[[#This Row],[Region]],Region_Dummy_Variables,3,FALSE)</f>
        <v>0</v>
      </c>
      <c r="H504" s="1">
        <f>VLOOKUP(MasterDataSet_after_OutliersDEL[[#This Row],[Region]],Region_Dummy_Variables,4,FALSE)</f>
        <v>0</v>
      </c>
      <c r="I504" s="1">
        <f>VLOOKUP(MasterDataSet_after_OutliersDEL[[#This Row],[Region]],Region_Dummy_Variables,5,FALSE)</f>
        <v>0</v>
      </c>
      <c r="J504" s="1">
        <f>VLOOKUP(MasterDataSet_after_OutliersDEL[[#This Row],[Region]],Region_Dummy_Variables,6,FALSE)</f>
        <v>1</v>
      </c>
      <c r="K504" s="7" t="s">
        <v>19</v>
      </c>
      <c r="L504">
        <v>90094</v>
      </c>
      <c r="M504">
        <v>1349000</v>
      </c>
      <c r="N504">
        <v>2</v>
      </c>
      <c r="O504">
        <v>3</v>
      </c>
      <c r="P504">
        <v>1810</v>
      </c>
      <c r="Q504">
        <v>80260</v>
      </c>
      <c r="R504">
        <v>2004</v>
      </c>
      <c r="S504">
        <f>2021-MasterDataSet_after_OutliersDEL[[#This Row],[YEAR BUILT]]</f>
        <v>17</v>
      </c>
      <c r="T504">
        <v>23</v>
      </c>
      <c r="U504">
        <v>745.30386740331494</v>
      </c>
      <c r="V504">
        <v>776</v>
      </c>
      <c r="W504">
        <v>33.972071</v>
      </c>
      <c r="X504">
        <v>-118.424012</v>
      </c>
      <c r="Y504">
        <v>1.9646174287365992</v>
      </c>
    </row>
    <row r="505" spans="1:25" x14ac:dyDescent="0.3">
      <c r="A505" s="1" t="s">
        <v>16</v>
      </c>
      <c r="B505" s="1">
        <v>0</v>
      </c>
      <c r="C505" s="1" t="s">
        <v>548</v>
      </c>
      <c r="D505" s="1" t="s">
        <v>543</v>
      </c>
      <c r="E505" s="1" t="str">
        <f>VLOOKUP(MasterDataSet_after_OutliersDEL[[#This Row],[CITY]],Region_Values,2,FALSE)</f>
        <v>West</v>
      </c>
      <c r="F505" s="1">
        <f>VLOOKUP(MasterDataSet_after_OutliersDEL[[#This Row],[Region]],Region_Dummy_Variables,2,FALSE)</f>
        <v>0</v>
      </c>
      <c r="G505" s="1">
        <f>VLOOKUP(MasterDataSet_after_OutliersDEL[[#This Row],[Region]],Region_Dummy_Variables,3,FALSE)</f>
        <v>0</v>
      </c>
      <c r="H505" s="1">
        <f>VLOOKUP(MasterDataSet_after_OutliersDEL[[#This Row],[Region]],Region_Dummy_Variables,4,FALSE)</f>
        <v>0</v>
      </c>
      <c r="I505" s="1">
        <f>VLOOKUP(MasterDataSet_after_OutliersDEL[[#This Row],[Region]],Region_Dummy_Variables,5,FALSE)</f>
        <v>0</v>
      </c>
      <c r="J505" s="1">
        <f>VLOOKUP(MasterDataSet_after_OutliersDEL[[#This Row],[Region]],Region_Dummy_Variables,6,FALSE)</f>
        <v>1</v>
      </c>
      <c r="K505" s="7" t="s">
        <v>19</v>
      </c>
      <c r="L505">
        <v>90094</v>
      </c>
      <c r="M505">
        <v>985000</v>
      </c>
      <c r="N505">
        <v>2</v>
      </c>
      <c r="O505">
        <v>1.5</v>
      </c>
      <c r="P505">
        <v>1230</v>
      </c>
      <c r="Q505">
        <v>71339</v>
      </c>
      <c r="R505">
        <v>2007</v>
      </c>
      <c r="S505">
        <f>2021-MasterDataSet_after_OutliersDEL[[#This Row],[YEAR BUILT]]</f>
        <v>14</v>
      </c>
      <c r="T505">
        <v>18</v>
      </c>
      <c r="U505">
        <v>800.81300813008136</v>
      </c>
      <c r="V505">
        <v>776</v>
      </c>
      <c r="W505">
        <v>33.972746800000003</v>
      </c>
      <c r="X505">
        <v>-118.4242055</v>
      </c>
      <c r="Y505">
        <v>1.9954992773060654</v>
      </c>
    </row>
    <row r="506" spans="1:25" x14ac:dyDescent="0.3">
      <c r="A506" s="1" t="s">
        <v>16</v>
      </c>
      <c r="B506" s="1">
        <v>0</v>
      </c>
      <c r="C506" s="1" t="s">
        <v>549</v>
      </c>
      <c r="D506" s="1" t="s">
        <v>543</v>
      </c>
      <c r="E506" s="1" t="str">
        <f>VLOOKUP(MasterDataSet_after_OutliersDEL[[#This Row],[CITY]],Region_Values,2,FALSE)</f>
        <v>West</v>
      </c>
      <c r="F506" s="1">
        <f>VLOOKUP(MasterDataSet_after_OutliersDEL[[#This Row],[Region]],Region_Dummy_Variables,2,FALSE)</f>
        <v>0</v>
      </c>
      <c r="G506" s="1">
        <f>VLOOKUP(MasterDataSet_after_OutliersDEL[[#This Row],[Region]],Region_Dummy_Variables,3,FALSE)</f>
        <v>0</v>
      </c>
      <c r="H506" s="1">
        <f>VLOOKUP(MasterDataSet_after_OutliersDEL[[#This Row],[Region]],Region_Dummy_Variables,4,FALSE)</f>
        <v>0</v>
      </c>
      <c r="I506" s="1">
        <f>VLOOKUP(MasterDataSet_after_OutliersDEL[[#This Row],[Region]],Region_Dummy_Variables,5,FALSE)</f>
        <v>0</v>
      </c>
      <c r="J506" s="1">
        <f>VLOOKUP(MasterDataSet_after_OutliersDEL[[#This Row],[Region]],Region_Dummy_Variables,6,FALSE)</f>
        <v>1</v>
      </c>
      <c r="K506" s="7" t="s">
        <v>19</v>
      </c>
      <c r="L506">
        <v>90094</v>
      </c>
      <c r="M506">
        <v>990000</v>
      </c>
      <c r="N506">
        <v>2</v>
      </c>
      <c r="O506">
        <v>3</v>
      </c>
      <c r="P506">
        <v>1170</v>
      </c>
      <c r="Q506">
        <v>25917</v>
      </c>
      <c r="R506">
        <v>2003</v>
      </c>
      <c r="S506">
        <f>2021-MasterDataSet_after_OutliersDEL[[#This Row],[YEAR BUILT]]</f>
        <v>18</v>
      </c>
      <c r="T506">
        <v>4</v>
      </c>
      <c r="U506">
        <v>846.15384615384619</v>
      </c>
      <c r="V506">
        <v>654</v>
      </c>
      <c r="W506">
        <v>33.971653600000003</v>
      </c>
      <c r="X506">
        <v>-118.42551949999999</v>
      </c>
      <c r="Y506">
        <v>1.8901830165930833</v>
      </c>
    </row>
    <row r="507" spans="1:25" x14ac:dyDescent="0.3">
      <c r="A507" s="1" t="s">
        <v>16</v>
      </c>
      <c r="B507" s="1">
        <v>0</v>
      </c>
      <c r="C507" s="1" t="s">
        <v>550</v>
      </c>
      <c r="D507" s="1" t="s">
        <v>543</v>
      </c>
      <c r="E507" s="1" t="str">
        <f>VLOOKUP(MasterDataSet_after_OutliersDEL[[#This Row],[CITY]],Region_Values,2,FALSE)</f>
        <v>West</v>
      </c>
      <c r="F507" s="1">
        <f>VLOOKUP(MasterDataSet_after_OutliersDEL[[#This Row],[Region]],Region_Dummy_Variables,2,FALSE)</f>
        <v>0</v>
      </c>
      <c r="G507" s="1">
        <f>VLOOKUP(MasterDataSet_after_OutliersDEL[[#This Row],[Region]],Region_Dummy_Variables,3,FALSE)</f>
        <v>0</v>
      </c>
      <c r="H507" s="1">
        <f>VLOOKUP(MasterDataSet_after_OutliersDEL[[#This Row],[Region]],Region_Dummy_Variables,4,FALSE)</f>
        <v>0</v>
      </c>
      <c r="I507" s="1">
        <f>VLOOKUP(MasterDataSet_after_OutliersDEL[[#This Row],[Region]],Region_Dummy_Variables,5,FALSE)</f>
        <v>0</v>
      </c>
      <c r="J507" s="1">
        <f>VLOOKUP(MasterDataSet_after_OutliersDEL[[#This Row],[Region]],Region_Dummy_Variables,6,FALSE)</f>
        <v>1</v>
      </c>
      <c r="K507" s="7" t="s">
        <v>19</v>
      </c>
      <c r="L507">
        <v>90094</v>
      </c>
      <c r="M507">
        <v>1024990</v>
      </c>
      <c r="N507">
        <v>2</v>
      </c>
      <c r="O507">
        <v>2</v>
      </c>
      <c r="P507">
        <v>1728.5</v>
      </c>
      <c r="Q507">
        <v>68243</v>
      </c>
      <c r="R507">
        <v>2003</v>
      </c>
      <c r="S507">
        <f>2021-MasterDataSet_after_OutliersDEL[[#This Row],[YEAR BUILT]]</f>
        <v>18</v>
      </c>
      <c r="T507">
        <v>2</v>
      </c>
      <c r="U507">
        <v>592.99392536881692</v>
      </c>
      <c r="V507">
        <v>809</v>
      </c>
      <c r="W507">
        <v>33.970779499999999</v>
      </c>
      <c r="X507">
        <v>-118.4269437</v>
      </c>
      <c r="Y507">
        <v>1.7938561135438043</v>
      </c>
    </row>
    <row r="508" spans="1:25" x14ac:dyDescent="0.3">
      <c r="A508" s="1" t="s">
        <v>16</v>
      </c>
      <c r="B508" s="1">
        <v>0</v>
      </c>
      <c r="C508" s="1" t="s">
        <v>551</v>
      </c>
      <c r="D508" s="1" t="s">
        <v>543</v>
      </c>
      <c r="E508" s="1" t="str">
        <f>VLOOKUP(MasterDataSet_after_OutliersDEL[[#This Row],[CITY]],Region_Values,2,FALSE)</f>
        <v>West</v>
      </c>
      <c r="F508" s="1">
        <f>VLOOKUP(MasterDataSet_after_OutliersDEL[[#This Row],[Region]],Region_Dummy_Variables,2,FALSE)</f>
        <v>0</v>
      </c>
      <c r="G508" s="1">
        <f>VLOOKUP(MasterDataSet_after_OutliersDEL[[#This Row],[Region]],Region_Dummy_Variables,3,FALSE)</f>
        <v>0</v>
      </c>
      <c r="H508" s="1">
        <f>VLOOKUP(MasterDataSet_after_OutliersDEL[[#This Row],[Region]],Region_Dummy_Variables,4,FALSE)</f>
        <v>0</v>
      </c>
      <c r="I508" s="1">
        <f>VLOOKUP(MasterDataSet_after_OutliersDEL[[#This Row],[Region]],Region_Dummy_Variables,5,FALSE)</f>
        <v>0</v>
      </c>
      <c r="J508" s="1">
        <f>VLOOKUP(MasterDataSet_after_OutliersDEL[[#This Row],[Region]],Region_Dummy_Variables,6,FALSE)</f>
        <v>1</v>
      </c>
      <c r="K508" s="7" t="s">
        <v>19</v>
      </c>
      <c r="L508">
        <v>90094</v>
      </c>
      <c r="M508">
        <v>1050000</v>
      </c>
      <c r="N508">
        <v>3</v>
      </c>
      <c r="O508">
        <v>2.5</v>
      </c>
      <c r="P508">
        <v>1560</v>
      </c>
      <c r="Q508">
        <v>39637</v>
      </c>
      <c r="R508">
        <v>2003</v>
      </c>
      <c r="S508">
        <f>2021-MasterDataSet_after_OutliersDEL[[#This Row],[YEAR BUILT]]</f>
        <v>18</v>
      </c>
      <c r="T508">
        <v>38</v>
      </c>
      <c r="U508">
        <v>673.07692307692309</v>
      </c>
      <c r="V508">
        <v>892</v>
      </c>
      <c r="W508">
        <v>33.972153200000001</v>
      </c>
      <c r="X508">
        <v>-118.42891950000001</v>
      </c>
      <c r="Y508">
        <v>1.8137573352659275</v>
      </c>
    </row>
    <row r="509" spans="1:25" x14ac:dyDescent="0.3">
      <c r="A509" s="1" t="s">
        <v>16</v>
      </c>
      <c r="B509" s="1">
        <v>0</v>
      </c>
      <c r="C509" s="1" t="s">
        <v>552</v>
      </c>
      <c r="D509" s="1" t="s">
        <v>546</v>
      </c>
      <c r="E509" s="1" t="str">
        <f>VLOOKUP(MasterDataSet_after_OutliersDEL[[#This Row],[CITY]],Region_Values,2,FALSE)</f>
        <v>West</v>
      </c>
      <c r="F509" s="1">
        <f>VLOOKUP(MasterDataSet_after_OutliersDEL[[#This Row],[Region]],Region_Dummy_Variables,2,FALSE)</f>
        <v>0</v>
      </c>
      <c r="G509" s="1">
        <f>VLOOKUP(MasterDataSet_after_OutliersDEL[[#This Row],[Region]],Region_Dummy_Variables,3,FALSE)</f>
        <v>0</v>
      </c>
      <c r="H509" s="1">
        <f>VLOOKUP(MasterDataSet_after_OutliersDEL[[#This Row],[Region]],Region_Dummy_Variables,4,FALSE)</f>
        <v>0</v>
      </c>
      <c r="I509" s="1">
        <f>VLOOKUP(MasterDataSet_after_OutliersDEL[[#This Row],[Region]],Region_Dummy_Variables,5,FALSE)</f>
        <v>0</v>
      </c>
      <c r="J509" s="1">
        <f>VLOOKUP(MasterDataSet_after_OutliersDEL[[#This Row],[Region]],Region_Dummy_Variables,6,FALSE)</f>
        <v>1</v>
      </c>
      <c r="K509" s="7" t="s">
        <v>19</v>
      </c>
      <c r="L509">
        <v>90094</v>
      </c>
      <c r="M509">
        <v>1049000</v>
      </c>
      <c r="N509">
        <v>2</v>
      </c>
      <c r="O509">
        <v>2</v>
      </c>
      <c r="P509">
        <v>1620</v>
      </c>
      <c r="Q509">
        <v>39637</v>
      </c>
      <c r="R509">
        <v>2003</v>
      </c>
      <c r="S509">
        <f>2021-MasterDataSet_after_OutliersDEL[[#This Row],[YEAR BUILT]]</f>
        <v>18</v>
      </c>
      <c r="T509">
        <v>19</v>
      </c>
      <c r="U509">
        <v>647.53086419753083</v>
      </c>
      <c r="V509">
        <v>839</v>
      </c>
      <c r="W509">
        <v>33.972153200000001</v>
      </c>
      <c r="X509">
        <v>-118.42891950000001</v>
      </c>
      <c r="Y509">
        <v>1.8137573352659275</v>
      </c>
    </row>
    <row r="510" spans="1:25" x14ac:dyDescent="0.3">
      <c r="A510" s="1" t="s">
        <v>16</v>
      </c>
      <c r="B510" s="1">
        <v>0</v>
      </c>
      <c r="C510" s="1" t="s">
        <v>553</v>
      </c>
      <c r="D510" s="1" t="s">
        <v>543</v>
      </c>
      <c r="E510" s="1" t="str">
        <f>VLOOKUP(MasterDataSet_after_OutliersDEL[[#This Row],[CITY]],Region_Values,2,FALSE)</f>
        <v>West</v>
      </c>
      <c r="F510" s="1">
        <f>VLOOKUP(MasterDataSet_after_OutliersDEL[[#This Row],[Region]],Region_Dummy_Variables,2,FALSE)</f>
        <v>0</v>
      </c>
      <c r="G510" s="1">
        <f>VLOOKUP(MasterDataSet_after_OutliersDEL[[#This Row],[Region]],Region_Dummy_Variables,3,FALSE)</f>
        <v>0</v>
      </c>
      <c r="H510" s="1">
        <f>VLOOKUP(MasterDataSet_after_OutliersDEL[[#This Row],[Region]],Region_Dummy_Variables,4,FALSE)</f>
        <v>0</v>
      </c>
      <c r="I510" s="1">
        <f>VLOOKUP(MasterDataSet_after_OutliersDEL[[#This Row],[Region]],Region_Dummy_Variables,5,FALSE)</f>
        <v>0</v>
      </c>
      <c r="J510" s="1">
        <f>VLOOKUP(MasterDataSet_after_OutliersDEL[[#This Row],[Region]],Region_Dummy_Variables,6,FALSE)</f>
        <v>1</v>
      </c>
      <c r="K510" s="7" t="s">
        <v>19</v>
      </c>
      <c r="L510">
        <v>90094</v>
      </c>
      <c r="M510">
        <v>999000</v>
      </c>
      <c r="N510">
        <v>2</v>
      </c>
      <c r="O510">
        <v>2.5</v>
      </c>
      <c r="P510">
        <v>1410</v>
      </c>
      <c r="Q510">
        <v>92033</v>
      </c>
      <c r="R510">
        <v>2006</v>
      </c>
      <c r="S510">
        <f>2021-MasterDataSet_after_OutliersDEL[[#This Row],[YEAR BUILT]]</f>
        <v>15</v>
      </c>
      <c r="T510">
        <v>46</v>
      </c>
      <c r="U510">
        <v>708.51063829787233</v>
      </c>
      <c r="V510">
        <v>775</v>
      </c>
      <c r="W510">
        <v>33.973473599999998</v>
      </c>
      <c r="X510">
        <v>-118.4222843</v>
      </c>
      <c r="Y510">
        <v>2.1017442919861349</v>
      </c>
    </row>
    <row r="511" spans="1:25" x14ac:dyDescent="0.3">
      <c r="A511" s="1" t="s">
        <v>16</v>
      </c>
      <c r="B511" s="1">
        <v>0</v>
      </c>
      <c r="C511" s="1" t="s">
        <v>554</v>
      </c>
      <c r="D511" s="1" t="s">
        <v>543</v>
      </c>
      <c r="E511" s="1" t="str">
        <f>VLOOKUP(MasterDataSet_after_OutliersDEL[[#This Row],[CITY]],Region_Values,2,FALSE)</f>
        <v>West</v>
      </c>
      <c r="F511" s="1">
        <f>VLOOKUP(MasterDataSet_after_OutliersDEL[[#This Row],[Region]],Region_Dummy_Variables,2,FALSE)</f>
        <v>0</v>
      </c>
      <c r="G511" s="1">
        <f>VLOOKUP(MasterDataSet_after_OutliersDEL[[#This Row],[Region]],Region_Dummy_Variables,3,FALSE)</f>
        <v>0</v>
      </c>
      <c r="H511" s="1">
        <f>VLOOKUP(MasterDataSet_after_OutliersDEL[[#This Row],[Region]],Region_Dummy_Variables,4,FALSE)</f>
        <v>0</v>
      </c>
      <c r="I511" s="1">
        <f>VLOOKUP(MasterDataSet_after_OutliersDEL[[#This Row],[Region]],Region_Dummy_Variables,5,FALSE)</f>
        <v>0</v>
      </c>
      <c r="J511" s="1">
        <f>VLOOKUP(MasterDataSet_after_OutliersDEL[[#This Row],[Region]],Region_Dummy_Variables,6,FALSE)</f>
        <v>1</v>
      </c>
      <c r="K511" s="7" t="s">
        <v>19</v>
      </c>
      <c r="L511">
        <v>90094</v>
      </c>
      <c r="M511">
        <v>1699000</v>
      </c>
      <c r="N511">
        <v>3</v>
      </c>
      <c r="O511">
        <v>3</v>
      </c>
      <c r="P511">
        <v>2810</v>
      </c>
      <c r="Q511">
        <v>59921</v>
      </c>
      <c r="R511">
        <v>2007</v>
      </c>
      <c r="S511">
        <f>2021-MasterDataSet_after_OutliersDEL[[#This Row],[YEAR BUILT]]</f>
        <v>14</v>
      </c>
      <c r="T511">
        <v>27</v>
      </c>
      <c r="U511">
        <v>604.62633451957299</v>
      </c>
      <c r="V511">
        <v>1215</v>
      </c>
      <c r="W511">
        <v>33.970196000000001</v>
      </c>
      <c r="X511">
        <v>-118.4283128</v>
      </c>
      <c r="Y511">
        <v>1.7166500838022067</v>
      </c>
    </row>
    <row r="512" spans="1:25" x14ac:dyDescent="0.3">
      <c r="A512" s="1" t="s">
        <v>16</v>
      </c>
      <c r="B512" s="1">
        <v>0</v>
      </c>
      <c r="C512" s="1" t="s">
        <v>555</v>
      </c>
      <c r="D512" s="1" t="s">
        <v>543</v>
      </c>
      <c r="E512" s="1" t="str">
        <f>VLOOKUP(MasterDataSet_after_OutliersDEL[[#This Row],[CITY]],Region_Values,2,FALSE)</f>
        <v>West</v>
      </c>
      <c r="F512" s="1">
        <f>VLOOKUP(MasterDataSet_after_OutliersDEL[[#This Row],[Region]],Region_Dummy_Variables,2,FALSE)</f>
        <v>0</v>
      </c>
      <c r="G512" s="1">
        <f>VLOOKUP(MasterDataSet_after_OutliersDEL[[#This Row],[Region]],Region_Dummy_Variables,3,FALSE)</f>
        <v>0</v>
      </c>
      <c r="H512" s="1">
        <f>VLOOKUP(MasterDataSet_after_OutliersDEL[[#This Row],[Region]],Region_Dummy_Variables,4,FALSE)</f>
        <v>0</v>
      </c>
      <c r="I512" s="1">
        <f>VLOOKUP(MasterDataSet_after_OutliersDEL[[#This Row],[Region]],Region_Dummy_Variables,5,FALSE)</f>
        <v>0</v>
      </c>
      <c r="J512" s="1">
        <f>VLOOKUP(MasterDataSet_after_OutliersDEL[[#This Row],[Region]],Region_Dummy_Variables,6,FALSE)</f>
        <v>1</v>
      </c>
      <c r="K512" s="7" t="s">
        <v>19</v>
      </c>
      <c r="L512">
        <v>90094</v>
      </c>
      <c r="M512">
        <v>835000</v>
      </c>
      <c r="N512">
        <v>2</v>
      </c>
      <c r="O512">
        <v>2</v>
      </c>
      <c r="P512">
        <v>1000</v>
      </c>
      <c r="Q512">
        <v>35065</v>
      </c>
      <c r="R512">
        <v>2005</v>
      </c>
      <c r="S512">
        <f>2021-MasterDataSet_after_OutliersDEL[[#This Row],[YEAR BUILT]]</f>
        <v>16</v>
      </c>
      <c r="T512">
        <v>31</v>
      </c>
      <c r="U512">
        <v>835</v>
      </c>
      <c r="V512">
        <v>720</v>
      </c>
      <c r="W512">
        <v>33.969679599999999</v>
      </c>
      <c r="X512">
        <v>-118.42681880000001</v>
      </c>
      <c r="Y512">
        <v>1.7360250407779867</v>
      </c>
    </row>
    <row r="513" spans="1:25" x14ac:dyDescent="0.3">
      <c r="A513" s="1" t="s">
        <v>16</v>
      </c>
      <c r="B513" s="1">
        <v>0</v>
      </c>
      <c r="C513" s="1" t="s">
        <v>556</v>
      </c>
      <c r="D513" s="1" t="s">
        <v>543</v>
      </c>
      <c r="E513" s="1" t="str">
        <f>VLOOKUP(MasterDataSet_after_OutliersDEL[[#This Row],[CITY]],Region_Values,2,FALSE)</f>
        <v>West</v>
      </c>
      <c r="F513" s="1">
        <f>VLOOKUP(MasterDataSet_after_OutliersDEL[[#This Row],[Region]],Region_Dummy_Variables,2,FALSE)</f>
        <v>0</v>
      </c>
      <c r="G513" s="1">
        <f>VLOOKUP(MasterDataSet_after_OutliersDEL[[#This Row],[Region]],Region_Dummy_Variables,3,FALSE)</f>
        <v>0</v>
      </c>
      <c r="H513" s="1">
        <f>VLOOKUP(MasterDataSet_after_OutliersDEL[[#This Row],[Region]],Region_Dummy_Variables,4,FALSE)</f>
        <v>0</v>
      </c>
      <c r="I513" s="1">
        <f>VLOOKUP(MasterDataSet_after_OutliersDEL[[#This Row],[Region]],Region_Dummy_Variables,5,FALSE)</f>
        <v>0</v>
      </c>
      <c r="J513" s="1">
        <f>VLOOKUP(MasterDataSet_after_OutliersDEL[[#This Row],[Region]],Region_Dummy_Variables,6,FALSE)</f>
        <v>1</v>
      </c>
      <c r="K513" s="7" t="s">
        <v>19</v>
      </c>
      <c r="L513">
        <v>90094</v>
      </c>
      <c r="M513">
        <v>680000</v>
      </c>
      <c r="N513">
        <v>1</v>
      </c>
      <c r="O513">
        <v>1</v>
      </c>
      <c r="P513">
        <v>780</v>
      </c>
      <c r="Q513">
        <v>35072</v>
      </c>
      <c r="R513">
        <v>2005</v>
      </c>
      <c r="S513">
        <f>2021-MasterDataSet_after_OutliersDEL[[#This Row],[YEAR BUILT]]</f>
        <v>16</v>
      </c>
      <c r="T513">
        <v>10</v>
      </c>
      <c r="U513">
        <v>871.79487179487182</v>
      </c>
      <c r="V513">
        <v>715</v>
      </c>
      <c r="W513">
        <v>33.969679599999999</v>
      </c>
      <c r="X513">
        <v>-118.42681880000001</v>
      </c>
      <c r="Y513">
        <v>1.7360250407779867</v>
      </c>
    </row>
    <row r="514" spans="1:25" x14ac:dyDescent="0.3">
      <c r="A514" s="1" t="s">
        <v>16</v>
      </c>
      <c r="B514" s="1">
        <v>0</v>
      </c>
      <c r="C514" s="1" t="s">
        <v>557</v>
      </c>
      <c r="D514" s="1" t="s">
        <v>543</v>
      </c>
      <c r="E514" s="1" t="str">
        <f>VLOOKUP(MasterDataSet_after_OutliersDEL[[#This Row],[CITY]],Region_Values,2,FALSE)</f>
        <v>West</v>
      </c>
      <c r="F514" s="1">
        <f>VLOOKUP(MasterDataSet_after_OutliersDEL[[#This Row],[Region]],Region_Dummy_Variables,2,FALSE)</f>
        <v>0</v>
      </c>
      <c r="G514" s="1">
        <f>VLOOKUP(MasterDataSet_after_OutliersDEL[[#This Row],[Region]],Region_Dummy_Variables,3,FALSE)</f>
        <v>0</v>
      </c>
      <c r="H514" s="1">
        <f>VLOOKUP(MasterDataSet_after_OutliersDEL[[#This Row],[Region]],Region_Dummy_Variables,4,FALSE)</f>
        <v>0</v>
      </c>
      <c r="I514" s="1">
        <f>VLOOKUP(MasterDataSet_after_OutliersDEL[[#This Row],[Region]],Region_Dummy_Variables,5,FALSE)</f>
        <v>0</v>
      </c>
      <c r="J514" s="1">
        <f>VLOOKUP(MasterDataSet_after_OutliersDEL[[#This Row],[Region]],Region_Dummy_Variables,6,FALSE)</f>
        <v>1</v>
      </c>
      <c r="K514" s="7" t="s">
        <v>19</v>
      </c>
      <c r="L514">
        <v>90094</v>
      </c>
      <c r="M514">
        <v>1275000</v>
      </c>
      <c r="N514">
        <v>3</v>
      </c>
      <c r="O514">
        <v>2.5</v>
      </c>
      <c r="P514">
        <v>1680</v>
      </c>
      <c r="Q514">
        <v>43294</v>
      </c>
      <c r="R514">
        <v>2005</v>
      </c>
      <c r="S514">
        <f>2021-MasterDataSet_after_OutliersDEL[[#This Row],[YEAR BUILT]]</f>
        <v>16</v>
      </c>
      <c r="T514">
        <v>18</v>
      </c>
      <c r="U514">
        <v>758.92857142857144</v>
      </c>
      <c r="V514">
        <v>998</v>
      </c>
      <c r="W514">
        <v>33.969224799999999</v>
      </c>
      <c r="X514">
        <v>-118.4261223</v>
      </c>
      <c r="Y514">
        <v>1.7349679842129067</v>
      </c>
    </row>
    <row r="515" spans="1:25" x14ac:dyDescent="0.3">
      <c r="A515" s="1" t="s">
        <v>20</v>
      </c>
      <c r="B515" s="1">
        <v>1</v>
      </c>
      <c r="C515" s="1" t="s">
        <v>558</v>
      </c>
      <c r="D515" s="1" t="s">
        <v>559</v>
      </c>
      <c r="E515" s="1" t="str">
        <f>VLOOKUP(MasterDataSet_after_OutliersDEL[[#This Row],[CITY]],Region_Values,2,FALSE)</f>
        <v>South bay</v>
      </c>
      <c r="F515" s="1">
        <f>VLOOKUP(MasterDataSet_after_OutliersDEL[[#This Row],[Region]],Region_Dummy_Variables,2,FALSE)</f>
        <v>0</v>
      </c>
      <c r="G515" s="1">
        <f>VLOOKUP(MasterDataSet_after_OutliersDEL[[#This Row],[Region]],Region_Dummy_Variables,3,FALSE)</f>
        <v>0</v>
      </c>
      <c r="H515" s="1">
        <f>VLOOKUP(MasterDataSet_after_OutliersDEL[[#This Row],[Region]],Region_Dummy_Variables,4,FALSE)</f>
        <v>0</v>
      </c>
      <c r="I515" s="1">
        <f>VLOOKUP(MasterDataSet_after_OutliersDEL[[#This Row],[Region]],Region_Dummy_Variables,5,FALSE)</f>
        <v>1</v>
      </c>
      <c r="J515" s="1">
        <f>VLOOKUP(MasterDataSet_after_OutliersDEL[[#This Row],[Region]],Region_Dummy_Variables,6,FALSE)</f>
        <v>0</v>
      </c>
      <c r="K515" s="7" t="s">
        <v>19</v>
      </c>
      <c r="L515">
        <v>90277</v>
      </c>
      <c r="M515">
        <v>2395000</v>
      </c>
      <c r="N515">
        <v>4</v>
      </c>
      <c r="O515">
        <v>2</v>
      </c>
      <c r="P515">
        <v>2125</v>
      </c>
      <c r="Q515">
        <v>6216</v>
      </c>
      <c r="R515">
        <v>1954</v>
      </c>
      <c r="S515">
        <f>2021-MasterDataSet_after_OutliersDEL[[#This Row],[YEAR BUILT]]</f>
        <v>67</v>
      </c>
      <c r="T515">
        <v>21</v>
      </c>
      <c r="U515">
        <v>1127.0588235294117</v>
      </c>
      <c r="W515">
        <v>33.809699000000002</v>
      </c>
      <c r="X515">
        <v>-118.37564140000001</v>
      </c>
      <c r="Y515">
        <v>1.0763870646253242</v>
      </c>
    </row>
    <row r="516" spans="1:25" x14ac:dyDescent="0.3">
      <c r="A516" s="1" t="s">
        <v>20</v>
      </c>
      <c r="B516" s="1">
        <v>1</v>
      </c>
      <c r="C516" s="1" t="s">
        <v>560</v>
      </c>
      <c r="D516" s="1" t="s">
        <v>559</v>
      </c>
      <c r="E516" s="1" t="str">
        <f>VLOOKUP(MasterDataSet_after_OutliersDEL[[#This Row],[CITY]],Region_Values,2,FALSE)</f>
        <v>South bay</v>
      </c>
      <c r="F516" s="1">
        <f>VLOOKUP(MasterDataSet_after_OutliersDEL[[#This Row],[Region]],Region_Dummy_Variables,2,FALSE)</f>
        <v>0</v>
      </c>
      <c r="G516" s="1">
        <f>VLOOKUP(MasterDataSet_after_OutliersDEL[[#This Row],[Region]],Region_Dummy_Variables,3,FALSE)</f>
        <v>0</v>
      </c>
      <c r="H516" s="1">
        <f>VLOOKUP(MasterDataSet_after_OutliersDEL[[#This Row],[Region]],Region_Dummy_Variables,4,FALSE)</f>
        <v>0</v>
      </c>
      <c r="I516" s="1">
        <f>VLOOKUP(MasterDataSet_after_OutliersDEL[[#This Row],[Region]],Region_Dummy_Variables,5,FALSE)</f>
        <v>1</v>
      </c>
      <c r="J516" s="1">
        <f>VLOOKUP(MasterDataSet_after_OutliersDEL[[#This Row],[Region]],Region_Dummy_Variables,6,FALSE)</f>
        <v>0</v>
      </c>
      <c r="K516" s="7" t="s">
        <v>19</v>
      </c>
      <c r="L516">
        <v>90277</v>
      </c>
      <c r="M516">
        <v>3245000</v>
      </c>
      <c r="N516">
        <v>4</v>
      </c>
      <c r="O516">
        <v>4</v>
      </c>
      <c r="P516">
        <v>2831</v>
      </c>
      <c r="Q516">
        <v>9268</v>
      </c>
      <c r="R516">
        <v>1955</v>
      </c>
      <c r="S516">
        <f>2021-MasterDataSet_after_OutliersDEL[[#This Row],[YEAR BUILT]]</f>
        <v>66</v>
      </c>
      <c r="T516">
        <v>5</v>
      </c>
      <c r="U516">
        <v>1146.2380784175202</v>
      </c>
      <c r="W516">
        <v>33.811026900000002</v>
      </c>
      <c r="X516">
        <v>-118.3872588</v>
      </c>
      <c r="Y516">
        <v>0.52369150603757886</v>
      </c>
    </row>
    <row r="517" spans="1:25" x14ac:dyDescent="0.3">
      <c r="A517" s="1" t="s">
        <v>20</v>
      </c>
      <c r="B517" s="1">
        <v>1</v>
      </c>
      <c r="C517" s="1" t="s">
        <v>561</v>
      </c>
      <c r="D517" s="1" t="s">
        <v>559</v>
      </c>
      <c r="E517" s="1" t="str">
        <f>VLOOKUP(MasterDataSet_after_OutliersDEL[[#This Row],[CITY]],Region_Values,2,FALSE)</f>
        <v>South bay</v>
      </c>
      <c r="F517" s="1">
        <f>VLOOKUP(MasterDataSet_after_OutliersDEL[[#This Row],[Region]],Region_Dummy_Variables,2,FALSE)</f>
        <v>0</v>
      </c>
      <c r="G517" s="1">
        <f>VLOOKUP(MasterDataSet_after_OutliersDEL[[#This Row],[Region]],Region_Dummy_Variables,3,FALSE)</f>
        <v>0</v>
      </c>
      <c r="H517" s="1">
        <f>VLOOKUP(MasterDataSet_after_OutliersDEL[[#This Row],[Region]],Region_Dummy_Variables,4,FALSE)</f>
        <v>0</v>
      </c>
      <c r="I517" s="1">
        <f>VLOOKUP(MasterDataSet_after_OutliersDEL[[#This Row],[Region]],Region_Dummy_Variables,5,FALSE)</f>
        <v>1</v>
      </c>
      <c r="J517" s="1">
        <f>VLOOKUP(MasterDataSet_after_OutliersDEL[[#This Row],[Region]],Region_Dummy_Variables,6,FALSE)</f>
        <v>0</v>
      </c>
      <c r="K517" s="7" t="s">
        <v>19</v>
      </c>
      <c r="L517">
        <v>90277</v>
      </c>
      <c r="M517">
        <v>2200000</v>
      </c>
      <c r="N517">
        <v>3</v>
      </c>
      <c r="O517">
        <v>2</v>
      </c>
      <c r="P517">
        <v>1526</v>
      </c>
      <c r="Q517">
        <v>6035</v>
      </c>
      <c r="R517">
        <v>1955</v>
      </c>
      <c r="S517">
        <f>2021-MasterDataSet_after_OutliersDEL[[#This Row],[YEAR BUILT]]</f>
        <v>66</v>
      </c>
      <c r="T517">
        <v>1</v>
      </c>
      <c r="U517">
        <v>1441.6775884665792</v>
      </c>
      <c r="W517">
        <v>33.806077299999998</v>
      </c>
      <c r="X517">
        <v>-118.3915039</v>
      </c>
      <c r="Y517">
        <v>0.24232584422235148</v>
      </c>
    </row>
    <row r="518" spans="1:25" x14ac:dyDescent="0.3">
      <c r="A518" s="1" t="s">
        <v>16</v>
      </c>
      <c r="B518" s="1">
        <v>0</v>
      </c>
      <c r="C518" s="1" t="s">
        <v>562</v>
      </c>
      <c r="D518" s="1" t="s">
        <v>559</v>
      </c>
      <c r="E518" s="1" t="str">
        <f>VLOOKUP(MasterDataSet_after_OutliersDEL[[#This Row],[CITY]],Region_Values,2,FALSE)</f>
        <v>South bay</v>
      </c>
      <c r="F518" s="1">
        <f>VLOOKUP(MasterDataSet_after_OutliersDEL[[#This Row],[Region]],Region_Dummy_Variables,2,FALSE)</f>
        <v>0</v>
      </c>
      <c r="G518" s="1">
        <f>VLOOKUP(MasterDataSet_after_OutliersDEL[[#This Row],[Region]],Region_Dummy_Variables,3,FALSE)</f>
        <v>0</v>
      </c>
      <c r="H518" s="1">
        <f>VLOOKUP(MasterDataSet_after_OutliersDEL[[#This Row],[Region]],Region_Dummy_Variables,4,FALSE)</f>
        <v>0</v>
      </c>
      <c r="I518" s="1">
        <f>VLOOKUP(MasterDataSet_after_OutliersDEL[[#This Row],[Region]],Region_Dummy_Variables,5,FALSE)</f>
        <v>1</v>
      </c>
      <c r="J518" s="1">
        <f>VLOOKUP(MasterDataSet_after_OutliersDEL[[#This Row],[Region]],Region_Dummy_Variables,6,FALSE)</f>
        <v>0</v>
      </c>
      <c r="K518" s="7" t="s">
        <v>19</v>
      </c>
      <c r="L518">
        <v>90277</v>
      </c>
      <c r="M518">
        <v>979000</v>
      </c>
      <c r="N518">
        <v>3</v>
      </c>
      <c r="O518">
        <v>4</v>
      </c>
      <c r="P518">
        <v>1964</v>
      </c>
      <c r="Q518">
        <v>22172</v>
      </c>
      <c r="R518">
        <v>1971</v>
      </c>
      <c r="S518">
        <f>2021-MasterDataSet_after_OutliersDEL[[#This Row],[YEAR BUILT]]</f>
        <v>50</v>
      </c>
      <c r="T518">
        <v>95</v>
      </c>
      <c r="U518">
        <v>498.47250509164968</v>
      </c>
      <c r="V518">
        <v>460</v>
      </c>
      <c r="W518">
        <v>33.828275699999999</v>
      </c>
      <c r="X518">
        <v>-118.3731763</v>
      </c>
      <c r="Y518">
        <v>1.1711723248929664</v>
      </c>
    </row>
    <row r="519" spans="1:25" x14ac:dyDescent="0.3">
      <c r="A519" s="1" t="s">
        <v>16</v>
      </c>
      <c r="B519" s="1">
        <v>0</v>
      </c>
      <c r="C519" s="1" t="s">
        <v>563</v>
      </c>
      <c r="D519" s="1" t="s">
        <v>559</v>
      </c>
      <c r="E519" s="1" t="str">
        <f>VLOOKUP(MasterDataSet_after_OutliersDEL[[#This Row],[CITY]],Region_Values,2,FALSE)</f>
        <v>South bay</v>
      </c>
      <c r="F519" s="1">
        <f>VLOOKUP(MasterDataSet_after_OutliersDEL[[#This Row],[Region]],Region_Dummy_Variables,2,FALSE)</f>
        <v>0</v>
      </c>
      <c r="G519" s="1">
        <f>VLOOKUP(MasterDataSet_after_OutliersDEL[[#This Row],[Region]],Region_Dummy_Variables,3,FALSE)</f>
        <v>0</v>
      </c>
      <c r="H519" s="1">
        <f>VLOOKUP(MasterDataSet_after_OutliersDEL[[#This Row],[Region]],Region_Dummy_Variables,4,FALSE)</f>
        <v>0</v>
      </c>
      <c r="I519" s="1">
        <f>VLOOKUP(MasterDataSet_after_OutliersDEL[[#This Row],[Region]],Region_Dummy_Variables,5,FALSE)</f>
        <v>1</v>
      </c>
      <c r="J519" s="1">
        <f>VLOOKUP(MasterDataSet_after_OutliersDEL[[#This Row],[Region]],Region_Dummy_Variables,6,FALSE)</f>
        <v>0</v>
      </c>
      <c r="K519" s="7" t="s">
        <v>19</v>
      </c>
      <c r="L519">
        <v>90277</v>
      </c>
      <c r="M519">
        <v>999999</v>
      </c>
      <c r="N519">
        <v>3</v>
      </c>
      <c r="O519">
        <v>3</v>
      </c>
      <c r="P519">
        <v>1622</v>
      </c>
      <c r="Q519">
        <v>199337</v>
      </c>
      <c r="R519">
        <v>2001</v>
      </c>
      <c r="S519">
        <f>2021-MasterDataSet_after_OutliersDEL[[#This Row],[YEAR BUILT]]</f>
        <v>20</v>
      </c>
      <c r="T519">
        <v>48</v>
      </c>
      <c r="U519">
        <v>616.52219482120836</v>
      </c>
      <c r="V519">
        <v>330</v>
      </c>
      <c r="W519">
        <v>33.817242999999998</v>
      </c>
      <c r="X519">
        <v>-118.379743</v>
      </c>
      <c r="Y519">
        <v>0.69259960066692816</v>
      </c>
    </row>
    <row r="520" spans="1:25" x14ac:dyDescent="0.3">
      <c r="A520" s="1" t="s">
        <v>16</v>
      </c>
      <c r="B520" s="1">
        <v>0</v>
      </c>
      <c r="C520" s="1" t="s">
        <v>564</v>
      </c>
      <c r="D520" s="1" t="s">
        <v>559</v>
      </c>
      <c r="E520" s="1" t="str">
        <f>VLOOKUP(MasterDataSet_after_OutliersDEL[[#This Row],[CITY]],Region_Values,2,FALSE)</f>
        <v>South bay</v>
      </c>
      <c r="F520" s="1">
        <f>VLOOKUP(MasterDataSet_after_OutliersDEL[[#This Row],[Region]],Region_Dummy_Variables,2,FALSE)</f>
        <v>0</v>
      </c>
      <c r="G520" s="1">
        <f>VLOOKUP(MasterDataSet_after_OutliersDEL[[#This Row],[Region]],Region_Dummy_Variables,3,FALSE)</f>
        <v>0</v>
      </c>
      <c r="H520" s="1">
        <f>VLOOKUP(MasterDataSet_after_OutliersDEL[[#This Row],[Region]],Region_Dummy_Variables,4,FALSE)</f>
        <v>0</v>
      </c>
      <c r="I520" s="1">
        <f>VLOOKUP(MasterDataSet_after_OutliersDEL[[#This Row],[Region]],Region_Dummy_Variables,5,FALSE)</f>
        <v>1</v>
      </c>
      <c r="J520" s="1">
        <f>VLOOKUP(MasterDataSet_after_OutliersDEL[[#This Row],[Region]],Region_Dummy_Variables,6,FALSE)</f>
        <v>0</v>
      </c>
      <c r="K520" s="7" t="s">
        <v>19</v>
      </c>
      <c r="L520">
        <v>90277</v>
      </c>
      <c r="M520">
        <v>910000</v>
      </c>
      <c r="N520">
        <v>1</v>
      </c>
      <c r="O520">
        <v>1</v>
      </c>
      <c r="P520">
        <v>1031</v>
      </c>
      <c r="Q520">
        <v>62147</v>
      </c>
      <c r="R520">
        <v>2018</v>
      </c>
      <c r="S520">
        <f>2021-MasterDataSet_after_OutliersDEL[[#This Row],[YEAR BUILT]]</f>
        <v>3</v>
      </c>
      <c r="T520">
        <v>78</v>
      </c>
      <c r="U520">
        <v>882.63821532492727</v>
      </c>
      <c r="V520">
        <v>425</v>
      </c>
      <c r="W520">
        <v>33.816004700000001</v>
      </c>
      <c r="X520">
        <v>-118.375553</v>
      </c>
      <c r="Y520">
        <v>0.93919488000829299</v>
      </c>
    </row>
    <row r="521" spans="1:25" x14ac:dyDescent="0.3">
      <c r="A521" s="1" t="s">
        <v>16</v>
      </c>
      <c r="B521" s="1">
        <v>0</v>
      </c>
      <c r="C521" s="1" t="s">
        <v>565</v>
      </c>
      <c r="D521" s="1" t="s">
        <v>559</v>
      </c>
      <c r="E521" s="1" t="str">
        <f>VLOOKUP(MasterDataSet_after_OutliersDEL[[#This Row],[CITY]],Region_Values,2,FALSE)</f>
        <v>South bay</v>
      </c>
      <c r="F521" s="1">
        <f>VLOOKUP(MasterDataSet_after_OutliersDEL[[#This Row],[Region]],Region_Dummy_Variables,2,FALSE)</f>
        <v>0</v>
      </c>
      <c r="G521" s="1">
        <f>VLOOKUP(MasterDataSet_after_OutliersDEL[[#This Row],[Region]],Region_Dummy_Variables,3,FALSE)</f>
        <v>0</v>
      </c>
      <c r="H521" s="1">
        <f>VLOOKUP(MasterDataSet_after_OutliersDEL[[#This Row],[Region]],Region_Dummy_Variables,4,FALSE)</f>
        <v>0</v>
      </c>
      <c r="I521" s="1">
        <f>VLOOKUP(MasterDataSet_after_OutliersDEL[[#This Row],[Region]],Region_Dummy_Variables,5,FALSE)</f>
        <v>1</v>
      </c>
      <c r="J521" s="1">
        <f>VLOOKUP(MasterDataSet_after_OutliersDEL[[#This Row],[Region]],Region_Dummy_Variables,6,FALSE)</f>
        <v>0</v>
      </c>
      <c r="K521" s="7" t="s">
        <v>19</v>
      </c>
      <c r="L521">
        <v>90277</v>
      </c>
      <c r="M521">
        <v>1399000</v>
      </c>
      <c r="N521">
        <v>3</v>
      </c>
      <c r="O521">
        <v>2.5</v>
      </c>
      <c r="P521">
        <v>1698</v>
      </c>
      <c r="Q521">
        <v>87782</v>
      </c>
      <c r="R521">
        <v>1977</v>
      </c>
      <c r="S521">
        <f>2021-MasterDataSet_after_OutliersDEL[[#This Row],[YEAR BUILT]]</f>
        <v>44</v>
      </c>
      <c r="T521">
        <v>27</v>
      </c>
      <c r="U521">
        <v>823.9104829210836</v>
      </c>
      <c r="V521">
        <v>478</v>
      </c>
      <c r="W521">
        <v>33.808988900000003</v>
      </c>
      <c r="X521">
        <v>-118.387112</v>
      </c>
      <c r="Y521">
        <v>0.54292271659560321</v>
      </c>
    </row>
    <row r="522" spans="1:25" x14ac:dyDescent="0.3">
      <c r="A522" s="1" t="s">
        <v>16</v>
      </c>
      <c r="B522" s="1">
        <v>0</v>
      </c>
      <c r="C522" s="1" t="s">
        <v>566</v>
      </c>
      <c r="D522" s="1" t="s">
        <v>559</v>
      </c>
      <c r="E522" s="1" t="str">
        <f>VLOOKUP(MasterDataSet_after_OutliersDEL[[#This Row],[CITY]],Region_Values,2,FALSE)</f>
        <v>South bay</v>
      </c>
      <c r="F522" s="1">
        <f>VLOOKUP(MasterDataSet_after_OutliersDEL[[#This Row],[Region]],Region_Dummy_Variables,2,FALSE)</f>
        <v>0</v>
      </c>
      <c r="G522" s="1">
        <f>VLOOKUP(MasterDataSet_after_OutliersDEL[[#This Row],[Region]],Region_Dummy_Variables,3,FALSE)</f>
        <v>0</v>
      </c>
      <c r="H522" s="1">
        <f>VLOOKUP(MasterDataSet_after_OutliersDEL[[#This Row],[Region]],Region_Dummy_Variables,4,FALSE)</f>
        <v>0</v>
      </c>
      <c r="I522" s="1">
        <f>VLOOKUP(MasterDataSet_after_OutliersDEL[[#This Row],[Region]],Region_Dummy_Variables,5,FALSE)</f>
        <v>1</v>
      </c>
      <c r="J522" s="1">
        <f>VLOOKUP(MasterDataSet_after_OutliersDEL[[#This Row],[Region]],Region_Dummy_Variables,6,FALSE)</f>
        <v>0</v>
      </c>
      <c r="K522" s="7" t="s">
        <v>19</v>
      </c>
      <c r="L522">
        <v>90278</v>
      </c>
      <c r="M522">
        <v>900000</v>
      </c>
      <c r="N522">
        <v>2</v>
      </c>
      <c r="O522">
        <v>1.5</v>
      </c>
      <c r="P522">
        <v>1464</v>
      </c>
      <c r="Q522">
        <v>104089</v>
      </c>
      <c r="R522">
        <v>1979</v>
      </c>
      <c r="S522">
        <f>2021-MasterDataSet_after_OutliersDEL[[#This Row],[YEAR BUILT]]</f>
        <v>42</v>
      </c>
      <c r="T522">
        <v>37</v>
      </c>
      <c r="U522">
        <v>614.75409836065569</v>
      </c>
      <c r="V522">
        <v>415</v>
      </c>
      <c r="W522">
        <v>33.859393500000003</v>
      </c>
      <c r="X522">
        <v>-118.3703916</v>
      </c>
      <c r="Y522">
        <v>1.7723157326091186</v>
      </c>
    </row>
    <row r="523" spans="1:25" x14ac:dyDescent="0.3">
      <c r="A523" s="1" t="s">
        <v>20</v>
      </c>
      <c r="B523" s="1">
        <v>1</v>
      </c>
      <c r="C523" s="1" t="s">
        <v>567</v>
      </c>
      <c r="D523" s="1" t="s">
        <v>568</v>
      </c>
      <c r="E523" s="1" t="str">
        <f>VLOOKUP(MasterDataSet_after_OutliersDEL[[#This Row],[CITY]],Region_Values,2,FALSE)</f>
        <v>South bay</v>
      </c>
      <c r="F523" s="1">
        <f>VLOOKUP(MasterDataSet_after_OutliersDEL[[#This Row],[Region]],Region_Dummy_Variables,2,FALSE)</f>
        <v>0</v>
      </c>
      <c r="G523" s="1">
        <f>VLOOKUP(MasterDataSet_after_OutliersDEL[[#This Row],[Region]],Region_Dummy_Variables,3,FALSE)</f>
        <v>0</v>
      </c>
      <c r="H523" s="1">
        <f>VLOOKUP(MasterDataSet_after_OutliersDEL[[#This Row],[Region]],Region_Dummy_Variables,4,FALSE)</f>
        <v>0</v>
      </c>
      <c r="I523" s="1">
        <f>VLOOKUP(MasterDataSet_after_OutliersDEL[[#This Row],[Region]],Region_Dummy_Variables,5,FALSE)</f>
        <v>1</v>
      </c>
      <c r="J523" s="1">
        <f>VLOOKUP(MasterDataSet_after_OutliersDEL[[#This Row],[Region]],Region_Dummy_Variables,6,FALSE)</f>
        <v>0</v>
      </c>
      <c r="K523" s="7" t="s">
        <v>19</v>
      </c>
      <c r="L523">
        <v>90274</v>
      </c>
      <c r="M523">
        <v>3900000</v>
      </c>
      <c r="N523">
        <v>8</v>
      </c>
      <c r="O523">
        <v>9</v>
      </c>
      <c r="P523">
        <v>7878</v>
      </c>
      <c r="Q523">
        <v>24247</v>
      </c>
      <c r="R523">
        <v>1979</v>
      </c>
      <c r="S523">
        <f>2021-MasterDataSet_after_OutliersDEL[[#This Row],[YEAR BUILT]]</f>
        <v>42</v>
      </c>
      <c r="T523">
        <v>126</v>
      </c>
      <c r="U523">
        <v>495.04950495049508</v>
      </c>
      <c r="W523">
        <v>33.785032700000002</v>
      </c>
      <c r="X523">
        <v>-118.339483</v>
      </c>
      <c r="Y523">
        <v>3.5298703434413743</v>
      </c>
    </row>
    <row r="524" spans="1:25" x14ac:dyDescent="0.3">
      <c r="A524" s="1" t="s">
        <v>20</v>
      </c>
      <c r="B524" s="1">
        <v>1</v>
      </c>
      <c r="C524" s="1" t="s">
        <v>569</v>
      </c>
      <c r="D524" s="1" t="s">
        <v>570</v>
      </c>
      <c r="E524" s="1" t="str">
        <f>VLOOKUP(MasterDataSet_after_OutliersDEL[[#This Row],[CITY]],Region_Values,2,FALSE)</f>
        <v>West</v>
      </c>
      <c r="F524" s="1">
        <f>VLOOKUP(MasterDataSet_after_OutliersDEL[[#This Row],[Region]],Region_Dummy_Variables,2,FALSE)</f>
        <v>0</v>
      </c>
      <c r="G524" s="1">
        <f>VLOOKUP(MasterDataSet_after_OutliersDEL[[#This Row],[Region]],Region_Dummy_Variables,3,FALSE)</f>
        <v>0</v>
      </c>
      <c r="H524" s="1">
        <f>VLOOKUP(MasterDataSet_after_OutliersDEL[[#This Row],[Region]],Region_Dummy_Variables,4,FALSE)</f>
        <v>0</v>
      </c>
      <c r="I524" s="1">
        <f>VLOOKUP(MasterDataSet_after_OutliersDEL[[#This Row],[Region]],Region_Dummy_Variables,5,FALSE)</f>
        <v>0</v>
      </c>
      <c r="J524" s="1">
        <f>VLOOKUP(MasterDataSet_after_OutliersDEL[[#This Row],[Region]],Region_Dummy_Variables,6,FALSE)</f>
        <v>1</v>
      </c>
      <c r="K524" s="7" t="s">
        <v>19</v>
      </c>
      <c r="L524">
        <v>90401</v>
      </c>
      <c r="M524">
        <v>5995000</v>
      </c>
      <c r="N524">
        <v>5</v>
      </c>
      <c r="O524">
        <v>5</v>
      </c>
      <c r="P524">
        <v>3213</v>
      </c>
      <c r="Q524">
        <v>4800</v>
      </c>
      <c r="R524">
        <v>1913</v>
      </c>
      <c r="S524">
        <f>2021-MasterDataSet_after_OutliersDEL[[#This Row],[YEAR BUILT]]</f>
        <v>108</v>
      </c>
      <c r="T524">
        <v>50</v>
      </c>
      <c r="U524">
        <v>1865.8574540927482</v>
      </c>
      <c r="W524">
        <v>34.007856099999998</v>
      </c>
      <c r="X524">
        <v>-118.49203420000001</v>
      </c>
      <c r="Y524">
        <v>0.81261976208890507</v>
      </c>
    </row>
    <row r="525" spans="1:25" x14ac:dyDescent="0.3">
      <c r="A525" s="1" t="s">
        <v>16</v>
      </c>
      <c r="B525" s="1">
        <v>0</v>
      </c>
      <c r="C525" s="1" t="s">
        <v>571</v>
      </c>
      <c r="D525" s="1" t="s">
        <v>570</v>
      </c>
      <c r="E525" s="1" t="str">
        <f>VLOOKUP(MasterDataSet_after_OutliersDEL[[#This Row],[CITY]],Region_Values,2,FALSE)</f>
        <v>West</v>
      </c>
      <c r="F525" s="1">
        <f>VLOOKUP(MasterDataSet_after_OutliersDEL[[#This Row],[Region]],Region_Dummy_Variables,2,FALSE)</f>
        <v>0</v>
      </c>
      <c r="G525" s="1">
        <f>VLOOKUP(MasterDataSet_after_OutliersDEL[[#This Row],[Region]],Region_Dummy_Variables,3,FALSE)</f>
        <v>0</v>
      </c>
      <c r="H525" s="1">
        <f>VLOOKUP(MasterDataSet_after_OutliersDEL[[#This Row],[Region]],Region_Dummy_Variables,4,FALSE)</f>
        <v>0</v>
      </c>
      <c r="I525" s="1">
        <f>VLOOKUP(MasterDataSet_after_OutliersDEL[[#This Row],[Region]],Region_Dummy_Variables,5,FALSE)</f>
        <v>0</v>
      </c>
      <c r="J525" s="1">
        <f>VLOOKUP(MasterDataSet_after_OutliersDEL[[#This Row],[Region]],Region_Dummy_Variables,6,FALSE)</f>
        <v>1</v>
      </c>
      <c r="K525" s="7" t="s">
        <v>19</v>
      </c>
      <c r="L525">
        <v>90401</v>
      </c>
      <c r="M525">
        <v>699950</v>
      </c>
      <c r="N525">
        <v>1</v>
      </c>
      <c r="O525">
        <v>1</v>
      </c>
      <c r="P525">
        <v>647</v>
      </c>
      <c r="Q525">
        <v>7485</v>
      </c>
      <c r="R525">
        <v>1928</v>
      </c>
      <c r="S525">
        <f>2021-MasterDataSet_after_OutliersDEL[[#This Row],[YEAR BUILT]]</f>
        <v>93</v>
      </c>
      <c r="T525">
        <v>8</v>
      </c>
      <c r="U525">
        <v>1081.8392581143739</v>
      </c>
      <c r="V525">
        <v>500</v>
      </c>
      <c r="W525">
        <v>34.022401899999998</v>
      </c>
      <c r="X525">
        <v>-118.4924887</v>
      </c>
      <c r="Y525">
        <v>1.2377459006706633</v>
      </c>
    </row>
    <row r="526" spans="1:25" x14ac:dyDescent="0.3">
      <c r="A526" s="1" t="s">
        <v>16</v>
      </c>
      <c r="B526" s="1">
        <v>0</v>
      </c>
      <c r="C526" s="1" t="s">
        <v>572</v>
      </c>
      <c r="D526" s="1" t="s">
        <v>570</v>
      </c>
      <c r="E526" s="1" t="str">
        <f>VLOOKUP(MasterDataSet_after_OutliersDEL[[#This Row],[CITY]],Region_Values,2,FALSE)</f>
        <v>West</v>
      </c>
      <c r="F526" s="1">
        <f>VLOOKUP(MasterDataSet_after_OutliersDEL[[#This Row],[Region]],Region_Dummy_Variables,2,FALSE)</f>
        <v>0</v>
      </c>
      <c r="G526" s="1">
        <f>VLOOKUP(MasterDataSet_after_OutliersDEL[[#This Row],[Region]],Region_Dummy_Variables,3,FALSE)</f>
        <v>0</v>
      </c>
      <c r="H526" s="1">
        <f>VLOOKUP(MasterDataSet_after_OutliersDEL[[#This Row],[Region]],Region_Dummy_Variables,4,FALSE)</f>
        <v>0</v>
      </c>
      <c r="I526" s="1">
        <f>VLOOKUP(MasterDataSet_after_OutliersDEL[[#This Row],[Region]],Region_Dummy_Variables,5,FALSE)</f>
        <v>0</v>
      </c>
      <c r="J526" s="1">
        <f>VLOOKUP(MasterDataSet_after_OutliersDEL[[#This Row],[Region]],Region_Dummy_Variables,6,FALSE)</f>
        <v>1</v>
      </c>
      <c r="K526" s="7" t="s">
        <v>19</v>
      </c>
      <c r="L526">
        <v>90401</v>
      </c>
      <c r="M526">
        <v>1899000</v>
      </c>
      <c r="N526">
        <v>2</v>
      </c>
      <c r="O526">
        <v>2.5</v>
      </c>
      <c r="P526">
        <v>1669</v>
      </c>
      <c r="Q526">
        <v>7508</v>
      </c>
      <c r="R526">
        <v>2021</v>
      </c>
      <c r="S526">
        <f>2021-MasterDataSet_after_OutliersDEL[[#This Row],[YEAR BUILT]]</f>
        <v>0</v>
      </c>
      <c r="T526">
        <v>46</v>
      </c>
      <c r="U526">
        <v>1137.8070701018573</v>
      </c>
      <c r="V526">
        <v>582</v>
      </c>
      <c r="W526">
        <v>34.019893500000002</v>
      </c>
      <c r="X526">
        <v>-118.4859349</v>
      </c>
      <c r="Y526">
        <v>1.4555321931413254</v>
      </c>
    </row>
    <row r="527" spans="1:25" x14ac:dyDescent="0.3">
      <c r="A527" s="1" t="s">
        <v>16</v>
      </c>
      <c r="B527" s="1">
        <v>0</v>
      </c>
      <c r="C527" s="1" t="s">
        <v>573</v>
      </c>
      <c r="D527" s="1" t="s">
        <v>570</v>
      </c>
      <c r="E527" s="1" t="str">
        <f>VLOOKUP(MasterDataSet_after_OutliersDEL[[#This Row],[CITY]],Region_Values,2,FALSE)</f>
        <v>West</v>
      </c>
      <c r="F527" s="1">
        <f>VLOOKUP(MasterDataSet_after_OutliersDEL[[#This Row],[Region]],Region_Dummy_Variables,2,FALSE)</f>
        <v>0</v>
      </c>
      <c r="G527" s="1">
        <f>VLOOKUP(MasterDataSet_after_OutliersDEL[[#This Row],[Region]],Region_Dummy_Variables,3,FALSE)</f>
        <v>0</v>
      </c>
      <c r="H527" s="1">
        <f>VLOOKUP(MasterDataSet_after_OutliersDEL[[#This Row],[Region]],Region_Dummy_Variables,4,FALSE)</f>
        <v>0</v>
      </c>
      <c r="I527" s="1">
        <f>VLOOKUP(MasterDataSet_after_OutliersDEL[[#This Row],[Region]],Region_Dummy_Variables,5,FALSE)</f>
        <v>0</v>
      </c>
      <c r="J527" s="1">
        <f>VLOOKUP(MasterDataSet_after_OutliersDEL[[#This Row],[Region]],Region_Dummy_Variables,6,FALSE)</f>
        <v>1</v>
      </c>
      <c r="K527" s="7" t="s">
        <v>19</v>
      </c>
      <c r="L527">
        <v>90401</v>
      </c>
      <c r="M527">
        <v>1799000</v>
      </c>
      <c r="N527">
        <v>2</v>
      </c>
      <c r="O527">
        <v>2.5</v>
      </c>
      <c r="P527">
        <v>1605</v>
      </c>
      <c r="Q527">
        <v>12072</v>
      </c>
      <c r="R527">
        <v>2021</v>
      </c>
      <c r="S527">
        <f>2021-MasterDataSet_after_OutliersDEL[[#This Row],[YEAR BUILT]]</f>
        <v>0</v>
      </c>
      <c r="T527">
        <v>46</v>
      </c>
      <c r="U527">
        <v>1120.8722741433021</v>
      </c>
      <c r="V527">
        <v>576</v>
      </c>
      <c r="W527">
        <v>34.019893500000002</v>
      </c>
      <c r="X527">
        <v>-118.4859349</v>
      </c>
      <c r="Y527">
        <v>1.4555321931413254</v>
      </c>
    </row>
    <row r="528" spans="1:25" x14ac:dyDescent="0.3">
      <c r="A528" s="1" t="s">
        <v>16</v>
      </c>
      <c r="B528" s="1">
        <v>0</v>
      </c>
      <c r="C528" s="1" t="s">
        <v>574</v>
      </c>
      <c r="D528" s="1" t="s">
        <v>570</v>
      </c>
      <c r="E528" s="1" t="str">
        <f>VLOOKUP(MasterDataSet_after_OutliersDEL[[#This Row],[CITY]],Region_Values,2,FALSE)</f>
        <v>West</v>
      </c>
      <c r="F528" s="1">
        <f>VLOOKUP(MasterDataSet_after_OutliersDEL[[#This Row],[Region]],Region_Dummy_Variables,2,FALSE)</f>
        <v>0</v>
      </c>
      <c r="G528" s="1">
        <f>VLOOKUP(MasterDataSet_after_OutliersDEL[[#This Row],[Region]],Region_Dummy_Variables,3,FALSE)</f>
        <v>0</v>
      </c>
      <c r="H528" s="1">
        <f>VLOOKUP(MasterDataSet_after_OutliersDEL[[#This Row],[Region]],Region_Dummy_Variables,4,FALSE)</f>
        <v>0</v>
      </c>
      <c r="I528" s="1">
        <f>VLOOKUP(MasterDataSet_after_OutliersDEL[[#This Row],[Region]],Region_Dummy_Variables,5,FALSE)</f>
        <v>0</v>
      </c>
      <c r="J528" s="1">
        <f>VLOOKUP(MasterDataSet_after_OutliersDEL[[#This Row],[Region]],Region_Dummy_Variables,6,FALSE)</f>
        <v>1</v>
      </c>
      <c r="K528" s="7" t="s">
        <v>19</v>
      </c>
      <c r="L528">
        <v>90401</v>
      </c>
      <c r="M528">
        <v>1299000</v>
      </c>
      <c r="N528">
        <v>2</v>
      </c>
      <c r="O528">
        <v>2</v>
      </c>
      <c r="P528">
        <v>1439</v>
      </c>
      <c r="Q528">
        <v>12072</v>
      </c>
      <c r="R528">
        <v>2014</v>
      </c>
      <c r="S528">
        <f>2021-MasterDataSet_after_OutliersDEL[[#This Row],[YEAR BUILT]]</f>
        <v>7</v>
      </c>
      <c r="T528">
        <v>15</v>
      </c>
      <c r="U528">
        <v>902.71021542738015</v>
      </c>
      <c r="V528">
        <v>1610</v>
      </c>
      <c r="W528">
        <v>34.009774200000003</v>
      </c>
      <c r="X528">
        <v>-118.4926885</v>
      </c>
      <c r="Y528">
        <v>0.93893586541565965</v>
      </c>
    </row>
    <row r="529" spans="1:25" x14ac:dyDescent="0.3">
      <c r="A529" s="1" t="s">
        <v>16</v>
      </c>
      <c r="B529" s="1">
        <v>0</v>
      </c>
      <c r="C529" s="1" t="s">
        <v>575</v>
      </c>
      <c r="D529" s="1" t="s">
        <v>570</v>
      </c>
      <c r="E529" s="1" t="str">
        <f>VLOOKUP(MasterDataSet_after_OutliersDEL[[#This Row],[CITY]],Region_Values,2,FALSE)</f>
        <v>West</v>
      </c>
      <c r="F529" s="1">
        <f>VLOOKUP(MasterDataSet_after_OutliersDEL[[#This Row],[Region]],Region_Dummy_Variables,2,FALSE)</f>
        <v>0</v>
      </c>
      <c r="G529" s="1">
        <f>VLOOKUP(MasterDataSet_after_OutliersDEL[[#This Row],[Region]],Region_Dummy_Variables,3,FALSE)</f>
        <v>0</v>
      </c>
      <c r="H529" s="1">
        <f>VLOOKUP(MasterDataSet_after_OutliersDEL[[#This Row],[Region]],Region_Dummy_Variables,4,FALSE)</f>
        <v>0</v>
      </c>
      <c r="I529" s="1">
        <f>VLOOKUP(MasterDataSet_after_OutliersDEL[[#This Row],[Region]],Region_Dummy_Variables,5,FALSE)</f>
        <v>0</v>
      </c>
      <c r="J529" s="1">
        <f>VLOOKUP(MasterDataSet_after_OutliersDEL[[#This Row],[Region]],Region_Dummy_Variables,6,FALSE)</f>
        <v>1</v>
      </c>
      <c r="K529" s="7" t="s">
        <v>19</v>
      </c>
      <c r="L529">
        <v>90401</v>
      </c>
      <c r="M529">
        <v>1475000</v>
      </c>
      <c r="N529">
        <v>1</v>
      </c>
      <c r="O529">
        <v>1.5</v>
      </c>
      <c r="P529">
        <v>1165</v>
      </c>
      <c r="Q529">
        <v>12072</v>
      </c>
      <c r="R529">
        <v>2014</v>
      </c>
      <c r="S529">
        <f>2021-MasterDataSet_after_OutliersDEL[[#This Row],[YEAR BUILT]]</f>
        <v>7</v>
      </c>
      <c r="T529">
        <v>26</v>
      </c>
      <c r="U529">
        <v>1266.0944206008583</v>
      </c>
      <c r="V529">
        <v>1580</v>
      </c>
      <c r="W529">
        <v>34.009774200000003</v>
      </c>
      <c r="X529">
        <v>-118.4926885</v>
      </c>
      <c r="Y529">
        <v>0.93893586541565965</v>
      </c>
    </row>
    <row r="530" spans="1:25" x14ac:dyDescent="0.3">
      <c r="A530" s="1" t="s">
        <v>16</v>
      </c>
      <c r="B530" s="1">
        <v>0</v>
      </c>
      <c r="C530" s="1" t="s">
        <v>576</v>
      </c>
      <c r="D530" s="1" t="s">
        <v>570</v>
      </c>
      <c r="E530" s="1" t="str">
        <f>VLOOKUP(MasterDataSet_after_OutliersDEL[[#This Row],[CITY]],Region_Values,2,FALSE)</f>
        <v>West</v>
      </c>
      <c r="F530" s="1">
        <f>VLOOKUP(MasterDataSet_after_OutliersDEL[[#This Row],[Region]],Region_Dummy_Variables,2,FALSE)</f>
        <v>0</v>
      </c>
      <c r="G530" s="1">
        <f>VLOOKUP(MasterDataSet_after_OutliersDEL[[#This Row],[Region]],Region_Dummy_Variables,3,FALSE)</f>
        <v>0</v>
      </c>
      <c r="H530" s="1">
        <f>VLOOKUP(MasterDataSet_after_OutliersDEL[[#This Row],[Region]],Region_Dummy_Variables,4,FALSE)</f>
        <v>0</v>
      </c>
      <c r="I530" s="1">
        <f>VLOOKUP(MasterDataSet_after_OutliersDEL[[#This Row],[Region]],Region_Dummy_Variables,5,FALSE)</f>
        <v>0</v>
      </c>
      <c r="J530" s="1">
        <f>VLOOKUP(MasterDataSet_after_OutliersDEL[[#This Row],[Region]],Region_Dummy_Variables,6,FALSE)</f>
        <v>1</v>
      </c>
      <c r="K530" s="7" t="s">
        <v>19</v>
      </c>
      <c r="L530">
        <v>90401</v>
      </c>
      <c r="M530">
        <v>2495000</v>
      </c>
      <c r="N530">
        <v>2</v>
      </c>
      <c r="O530">
        <v>2.5</v>
      </c>
      <c r="P530">
        <v>1609</v>
      </c>
      <c r="Q530">
        <v>12072</v>
      </c>
      <c r="R530">
        <v>2014</v>
      </c>
      <c r="S530">
        <f>2021-MasterDataSet_after_OutliersDEL[[#This Row],[YEAR BUILT]]</f>
        <v>7</v>
      </c>
      <c r="T530">
        <v>18</v>
      </c>
      <c r="U530">
        <v>1550.6525792417651</v>
      </c>
      <c r="V530">
        <v>1598</v>
      </c>
      <c r="W530">
        <v>34.009774200000003</v>
      </c>
      <c r="X530">
        <v>-118.4926885</v>
      </c>
      <c r="Y530">
        <v>0.93893586541565965</v>
      </c>
    </row>
    <row r="531" spans="1:25" x14ac:dyDescent="0.3">
      <c r="A531" s="1" t="s">
        <v>16</v>
      </c>
      <c r="B531" s="1">
        <v>0</v>
      </c>
      <c r="C531" s="1" t="s">
        <v>577</v>
      </c>
      <c r="D531" s="1" t="s">
        <v>570</v>
      </c>
      <c r="E531" s="1" t="str">
        <f>VLOOKUP(MasterDataSet_after_OutliersDEL[[#This Row],[CITY]],Region_Values,2,FALSE)</f>
        <v>West</v>
      </c>
      <c r="F531" s="1">
        <f>VLOOKUP(MasterDataSet_after_OutliersDEL[[#This Row],[Region]],Region_Dummy_Variables,2,FALSE)</f>
        <v>0</v>
      </c>
      <c r="G531" s="1">
        <f>VLOOKUP(MasterDataSet_after_OutliersDEL[[#This Row],[Region]],Region_Dummy_Variables,3,FALSE)</f>
        <v>0</v>
      </c>
      <c r="H531" s="1">
        <f>VLOOKUP(MasterDataSet_after_OutliersDEL[[#This Row],[Region]],Region_Dummy_Variables,4,FALSE)</f>
        <v>0</v>
      </c>
      <c r="I531" s="1">
        <f>VLOOKUP(MasterDataSet_after_OutliersDEL[[#This Row],[Region]],Region_Dummy_Variables,5,FALSE)</f>
        <v>0</v>
      </c>
      <c r="J531" s="1">
        <f>VLOOKUP(MasterDataSet_after_OutliersDEL[[#This Row],[Region]],Region_Dummy_Variables,6,FALSE)</f>
        <v>1</v>
      </c>
      <c r="K531" s="7" t="s">
        <v>19</v>
      </c>
      <c r="L531">
        <v>90401</v>
      </c>
      <c r="M531">
        <v>1498000</v>
      </c>
      <c r="N531">
        <v>1</v>
      </c>
      <c r="O531">
        <v>1</v>
      </c>
      <c r="P531">
        <v>924</v>
      </c>
      <c r="Q531">
        <v>37909</v>
      </c>
      <c r="R531">
        <v>2014</v>
      </c>
      <c r="S531">
        <f>2021-MasterDataSet_after_OutliersDEL[[#This Row],[YEAR BUILT]]</f>
        <v>7</v>
      </c>
      <c r="T531">
        <v>3</v>
      </c>
      <c r="U531">
        <v>1621.2121212121212</v>
      </c>
      <c r="V531">
        <v>1542</v>
      </c>
      <c r="W531">
        <v>34.0089422</v>
      </c>
      <c r="X531">
        <v>-118.4913586</v>
      </c>
      <c r="Y531">
        <v>0.84731385823593564</v>
      </c>
    </row>
    <row r="532" spans="1:25" x14ac:dyDescent="0.3">
      <c r="A532" s="1" t="s">
        <v>16</v>
      </c>
      <c r="B532" s="1">
        <v>0</v>
      </c>
      <c r="C532" s="1" t="s">
        <v>578</v>
      </c>
      <c r="D532" s="1" t="s">
        <v>570</v>
      </c>
      <c r="E532" s="1" t="str">
        <f>VLOOKUP(MasterDataSet_after_OutliersDEL[[#This Row],[CITY]],Region_Values,2,FALSE)</f>
        <v>West</v>
      </c>
      <c r="F532" s="1">
        <f>VLOOKUP(MasterDataSet_after_OutliersDEL[[#This Row],[Region]],Region_Dummy_Variables,2,FALSE)</f>
        <v>0</v>
      </c>
      <c r="G532" s="1">
        <f>VLOOKUP(MasterDataSet_after_OutliersDEL[[#This Row],[Region]],Region_Dummy_Variables,3,FALSE)</f>
        <v>0</v>
      </c>
      <c r="H532" s="1">
        <f>VLOOKUP(MasterDataSet_after_OutliersDEL[[#This Row],[Region]],Region_Dummy_Variables,4,FALSE)</f>
        <v>0</v>
      </c>
      <c r="I532" s="1">
        <f>VLOOKUP(MasterDataSet_after_OutliersDEL[[#This Row],[Region]],Region_Dummy_Variables,5,FALSE)</f>
        <v>0</v>
      </c>
      <c r="J532" s="1">
        <f>VLOOKUP(MasterDataSet_after_OutliersDEL[[#This Row],[Region]],Region_Dummy_Variables,6,FALSE)</f>
        <v>1</v>
      </c>
      <c r="K532" s="7" t="s">
        <v>19</v>
      </c>
      <c r="L532">
        <v>90401</v>
      </c>
      <c r="M532">
        <v>2150000</v>
      </c>
      <c r="N532">
        <v>2</v>
      </c>
      <c r="O532">
        <v>2</v>
      </c>
      <c r="P532">
        <v>1660</v>
      </c>
      <c r="Q532">
        <v>12072</v>
      </c>
      <c r="R532">
        <v>2014</v>
      </c>
      <c r="S532">
        <f>2021-MasterDataSet_after_OutliersDEL[[#This Row],[YEAR BUILT]]</f>
        <v>7</v>
      </c>
      <c r="T532">
        <v>14</v>
      </c>
      <c r="U532">
        <v>1295.1807228915663</v>
      </c>
      <c r="V532">
        <v>1654</v>
      </c>
      <c r="W532">
        <v>34.008634800000003</v>
      </c>
      <c r="X532">
        <v>-118.49136350000001</v>
      </c>
      <c r="Y532">
        <v>0.83035384874749663</v>
      </c>
    </row>
    <row r="533" spans="1:25" x14ac:dyDescent="0.3">
      <c r="A533" s="1" t="s">
        <v>16</v>
      </c>
      <c r="B533" s="1">
        <v>0</v>
      </c>
      <c r="C533" s="1" t="s">
        <v>579</v>
      </c>
      <c r="D533" s="1" t="s">
        <v>570</v>
      </c>
      <c r="E533" s="1" t="str">
        <f>VLOOKUP(MasterDataSet_after_OutliersDEL[[#This Row],[CITY]],Region_Values,2,FALSE)</f>
        <v>West</v>
      </c>
      <c r="F533" s="1">
        <f>VLOOKUP(MasterDataSet_after_OutliersDEL[[#This Row],[Region]],Region_Dummy_Variables,2,FALSE)</f>
        <v>0</v>
      </c>
      <c r="G533" s="1">
        <f>VLOOKUP(MasterDataSet_after_OutliersDEL[[#This Row],[Region]],Region_Dummy_Variables,3,FALSE)</f>
        <v>0</v>
      </c>
      <c r="H533" s="1">
        <f>VLOOKUP(MasterDataSet_after_OutliersDEL[[#This Row],[Region]],Region_Dummy_Variables,4,FALSE)</f>
        <v>0</v>
      </c>
      <c r="I533" s="1">
        <f>VLOOKUP(MasterDataSet_after_OutliersDEL[[#This Row],[Region]],Region_Dummy_Variables,5,FALSE)</f>
        <v>0</v>
      </c>
      <c r="J533" s="1">
        <f>VLOOKUP(MasterDataSet_after_OutliersDEL[[#This Row],[Region]],Region_Dummy_Variables,6,FALSE)</f>
        <v>1</v>
      </c>
      <c r="K533" s="7" t="s">
        <v>19</v>
      </c>
      <c r="L533">
        <v>90401</v>
      </c>
      <c r="M533">
        <v>1695000</v>
      </c>
      <c r="N533">
        <v>1</v>
      </c>
      <c r="O533">
        <v>1.5</v>
      </c>
      <c r="P533">
        <v>1140</v>
      </c>
      <c r="Q533">
        <v>12072</v>
      </c>
      <c r="R533">
        <v>2014</v>
      </c>
      <c r="S533">
        <f>2021-MasterDataSet_after_OutliersDEL[[#This Row],[YEAR BUILT]]</f>
        <v>7</v>
      </c>
      <c r="T533">
        <v>22</v>
      </c>
      <c r="U533">
        <v>1486.8421052631579</v>
      </c>
      <c r="V533">
        <v>1577</v>
      </c>
      <c r="W533">
        <v>34.0089422</v>
      </c>
      <c r="X533">
        <v>-118.4913586</v>
      </c>
      <c r="Y533">
        <v>0.84731385823593564</v>
      </c>
    </row>
    <row r="534" spans="1:25" x14ac:dyDescent="0.3">
      <c r="A534" s="1" t="s">
        <v>16</v>
      </c>
      <c r="B534" s="1">
        <v>0</v>
      </c>
      <c r="C534" s="1" t="s">
        <v>580</v>
      </c>
      <c r="D534" s="1" t="s">
        <v>570</v>
      </c>
      <c r="E534" s="1" t="str">
        <f>VLOOKUP(MasterDataSet_after_OutliersDEL[[#This Row],[CITY]],Region_Values,2,FALSE)</f>
        <v>West</v>
      </c>
      <c r="F534" s="1">
        <f>VLOOKUP(MasterDataSet_after_OutliersDEL[[#This Row],[Region]],Region_Dummy_Variables,2,FALSE)</f>
        <v>0</v>
      </c>
      <c r="G534" s="1">
        <f>VLOOKUP(MasterDataSet_after_OutliersDEL[[#This Row],[Region]],Region_Dummy_Variables,3,FALSE)</f>
        <v>0</v>
      </c>
      <c r="H534" s="1">
        <f>VLOOKUP(MasterDataSet_after_OutliersDEL[[#This Row],[Region]],Region_Dummy_Variables,4,FALSE)</f>
        <v>0</v>
      </c>
      <c r="I534" s="1">
        <f>VLOOKUP(MasterDataSet_after_OutliersDEL[[#This Row],[Region]],Region_Dummy_Variables,5,FALSE)</f>
        <v>0</v>
      </c>
      <c r="J534" s="1">
        <f>VLOOKUP(MasterDataSet_after_OutliersDEL[[#This Row],[Region]],Region_Dummy_Variables,6,FALSE)</f>
        <v>1</v>
      </c>
      <c r="K534" s="7" t="s">
        <v>19</v>
      </c>
      <c r="L534">
        <v>90401</v>
      </c>
      <c r="M534">
        <v>1375000</v>
      </c>
      <c r="N534">
        <v>1</v>
      </c>
      <c r="O534">
        <v>1</v>
      </c>
      <c r="P534">
        <v>850</v>
      </c>
      <c r="Q534">
        <v>12072</v>
      </c>
      <c r="R534">
        <v>2014</v>
      </c>
      <c r="S534">
        <f>2021-MasterDataSet_after_OutliersDEL[[#This Row],[YEAR BUILT]]</f>
        <v>7</v>
      </c>
      <c r="T534">
        <v>13</v>
      </c>
      <c r="U534">
        <v>1617.6470588235295</v>
      </c>
      <c r="V534">
        <v>1535</v>
      </c>
      <c r="W534">
        <v>34.0089422</v>
      </c>
      <c r="X534">
        <v>-118.4913586</v>
      </c>
      <c r="Y534">
        <v>0.84731385823593564</v>
      </c>
    </row>
    <row r="535" spans="1:25" x14ac:dyDescent="0.3">
      <c r="A535" s="1" t="s">
        <v>16</v>
      </c>
      <c r="B535" s="1">
        <v>0</v>
      </c>
      <c r="C535" s="1" t="s">
        <v>581</v>
      </c>
      <c r="D535" s="1" t="s">
        <v>570</v>
      </c>
      <c r="E535" s="1" t="str">
        <f>VLOOKUP(MasterDataSet_after_OutliersDEL[[#This Row],[CITY]],Region_Values,2,FALSE)</f>
        <v>West</v>
      </c>
      <c r="F535" s="1">
        <f>VLOOKUP(MasterDataSet_after_OutliersDEL[[#This Row],[Region]],Region_Dummy_Variables,2,FALSE)</f>
        <v>0</v>
      </c>
      <c r="G535" s="1">
        <f>VLOOKUP(MasterDataSet_after_OutliersDEL[[#This Row],[Region]],Region_Dummy_Variables,3,FALSE)</f>
        <v>0</v>
      </c>
      <c r="H535" s="1">
        <f>VLOOKUP(MasterDataSet_after_OutliersDEL[[#This Row],[Region]],Region_Dummy_Variables,4,FALSE)</f>
        <v>0</v>
      </c>
      <c r="I535" s="1">
        <f>VLOOKUP(MasterDataSet_after_OutliersDEL[[#This Row],[Region]],Region_Dummy_Variables,5,FALSE)</f>
        <v>0</v>
      </c>
      <c r="J535" s="1">
        <f>VLOOKUP(MasterDataSet_after_OutliersDEL[[#This Row],[Region]],Region_Dummy_Variables,6,FALSE)</f>
        <v>1</v>
      </c>
      <c r="K535" s="7" t="s">
        <v>19</v>
      </c>
      <c r="L535">
        <v>90401</v>
      </c>
      <c r="M535">
        <v>3295000</v>
      </c>
      <c r="N535">
        <v>2</v>
      </c>
      <c r="O535">
        <v>2.5</v>
      </c>
      <c r="P535">
        <v>1693</v>
      </c>
      <c r="Q535">
        <v>12072</v>
      </c>
      <c r="R535">
        <v>2014</v>
      </c>
      <c r="S535">
        <f>2021-MasterDataSet_after_OutliersDEL[[#This Row],[YEAR BUILT]]</f>
        <v>7</v>
      </c>
      <c r="T535">
        <v>186</v>
      </c>
      <c r="U535">
        <v>1946.2492616656823</v>
      </c>
      <c r="V535">
        <v>1659</v>
      </c>
      <c r="W535">
        <v>34.0089422</v>
      </c>
      <c r="X535">
        <v>-118.4913586</v>
      </c>
      <c r="Y535">
        <v>0.84731385823593564</v>
      </c>
    </row>
    <row r="536" spans="1:25" x14ac:dyDescent="0.3">
      <c r="A536" s="1" t="s">
        <v>16</v>
      </c>
      <c r="B536" s="1">
        <v>0</v>
      </c>
      <c r="C536" s="1" t="s">
        <v>582</v>
      </c>
      <c r="D536" s="1" t="s">
        <v>570</v>
      </c>
      <c r="E536" s="1" t="str">
        <f>VLOOKUP(MasterDataSet_after_OutliersDEL[[#This Row],[CITY]],Region_Values,2,FALSE)</f>
        <v>West</v>
      </c>
      <c r="F536" s="1">
        <f>VLOOKUP(MasterDataSet_after_OutliersDEL[[#This Row],[Region]],Region_Dummy_Variables,2,FALSE)</f>
        <v>0</v>
      </c>
      <c r="G536" s="1">
        <f>VLOOKUP(MasterDataSet_after_OutliersDEL[[#This Row],[Region]],Region_Dummy_Variables,3,FALSE)</f>
        <v>0</v>
      </c>
      <c r="H536" s="1">
        <f>VLOOKUP(MasterDataSet_after_OutliersDEL[[#This Row],[Region]],Region_Dummy_Variables,4,FALSE)</f>
        <v>0</v>
      </c>
      <c r="I536" s="1">
        <f>VLOOKUP(MasterDataSet_after_OutliersDEL[[#This Row],[Region]],Region_Dummy_Variables,5,FALSE)</f>
        <v>0</v>
      </c>
      <c r="J536" s="1">
        <f>VLOOKUP(MasterDataSet_after_OutliersDEL[[#This Row],[Region]],Region_Dummy_Variables,6,FALSE)</f>
        <v>1</v>
      </c>
      <c r="K536" s="7" t="s">
        <v>19</v>
      </c>
      <c r="L536">
        <v>90401</v>
      </c>
      <c r="M536">
        <v>783000</v>
      </c>
      <c r="N536">
        <v>2</v>
      </c>
      <c r="O536">
        <v>1</v>
      </c>
      <c r="P536">
        <v>785</v>
      </c>
      <c r="Q536">
        <v>871</v>
      </c>
      <c r="R536">
        <v>1958</v>
      </c>
      <c r="S536">
        <f>2021-MasterDataSet_after_OutliersDEL[[#This Row],[YEAR BUILT]]</f>
        <v>63</v>
      </c>
      <c r="T536">
        <v>29</v>
      </c>
      <c r="U536">
        <v>997.45222929936301</v>
      </c>
      <c r="V536">
        <v>378</v>
      </c>
      <c r="W536">
        <v>34.012386200000002</v>
      </c>
      <c r="X536">
        <v>-118.484567</v>
      </c>
      <c r="Y536">
        <v>0.93111593113787383</v>
      </c>
    </row>
    <row r="537" spans="1:25" x14ac:dyDescent="0.3">
      <c r="A537" s="1" t="s">
        <v>20</v>
      </c>
      <c r="B537" s="1">
        <v>1</v>
      </c>
      <c r="C537" s="1" t="s">
        <v>583</v>
      </c>
      <c r="D537" s="1" t="s">
        <v>570</v>
      </c>
      <c r="E537" s="1" t="str">
        <f>VLOOKUP(MasterDataSet_after_OutliersDEL[[#This Row],[CITY]],Region_Values,2,FALSE)</f>
        <v>West</v>
      </c>
      <c r="F537" s="1">
        <f>VLOOKUP(MasterDataSet_after_OutliersDEL[[#This Row],[Region]],Region_Dummy_Variables,2,FALSE)</f>
        <v>0</v>
      </c>
      <c r="G537" s="1">
        <f>VLOOKUP(MasterDataSet_after_OutliersDEL[[#This Row],[Region]],Region_Dummy_Variables,3,FALSE)</f>
        <v>0</v>
      </c>
      <c r="H537" s="1">
        <f>VLOOKUP(MasterDataSet_after_OutliersDEL[[#This Row],[Region]],Region_Dummy_Variables,4,FALSE)</f>
        <v>0</v>
      </c>
      <c r="I537" s="1">
        <f>VLOOKUP(MasterDataSet_after_OutliersDEL[[#This Row],[Region]],Region_Dummy_Variables,5,FALSE)</f>
        <v>0</v>
      </c>
      <c r="J537" s="1">
        <f>VLOOKUP(MasterDataSet_after_OutliersDEL[[#This Row],[Region]],Region_Dummy_Variables,6,FALSE)</f>
        <v>1</v>
      </c>
      <c r="K537" s="7" t="s">
        <v>19</v>
      </c>
      <c r="L537">
        <v>90402</v>
      </c>
      <c r="M537">
        <v>3595000</v>
      </c>
      <c r="N537">
        <v>3</v>
      </c>
      <c r="O537">
        <v>3.5</v>
      </c>
      <c r="P537">
        <v>2405</v>
      </c>
      <c r="Q537">
        <v>9400</v>
      </c>
      <c r="R537">
        <v>1948</v>
      </c>
      <c r="S537">
        <f>2021-MasterDataSet_after_OutliersDEL[[#This Row],[YEAR BUILT]]</f>
        <v>73</v>
      </c>
      <c r="T537">
        <v>76</v>
      </c>
      <c r="U537">
        <v>1494.8024948024947</v>
      </c>
      <c r="W537">
        <v>34.0393489</v>
      </c>
      <c r="X537">
        <v>-118.5038485</v>
      </c>
      <c r="Y537">
        <v>1.3223901537650984</v>
      </c>
    </row>
    <row r="538" spans="1:25" x14ac:dyDescent="0.3">
      <c r="A538" s="1" t="s">
        <v>20</v>
      </c>
      <c r="B538" s="1">
        <v>1</v>
      </c>
      <c r="C538" s="1" t="s">
        <v>584</v>
      </c>
      <c r="D538" s="1" t="s">
        <v>570</v>
      </c>
      <c r="E538" s="1" t="str">
        <f>VLOOKUP(MasterDataSet_after_OutliersDEL[[#This Row],[CITY]],Region_Values,2,FALSE)</f>
        <v>West</v>
      </c>
      <c r="F538" s="1">
        <f>VLOOKUP(MasterDataSet_after_OutliersDEL[[#This Row],[Region]],Region_Dummy_Variables,2,FALSE)</f>
        <v>0</v>
      </c>
      <c r="G538" s="1">
        <f>VLOOKUP(MasterDataSet_after_OutliersDEL[[#This Row],[Region]],Region_Dummy_Variables,3,FALSE)</f>
        <v>0</v>
      </c>
      <c r="H538" s="1">
        <f>VLOOKUP(MasterDataSet_after_OutliersDEL[[#This Row],[Region]],Region_Dummy_Variables,4,FALSE)</f>
        <v>0</v>
      </c>
      <c r="I538" s="1">
        <f>VLOOKUP(MasterDataSet_after_OutliersDEL[[#This Row],[Region]],Region_Dummy_Variables,5,FALSE)</f>
        <v>0</v>
      </c>
      <c r="J538" s="1">
        <f>VLOOKUP(MasterDataSet_after_OutliersDEL[[#This Row],[Region]],Region_Dummy_Variables,6,FALSE)</f>
        <v>1</v>
      </c>
      <c r="K538" s="7" t="s">
        <v>19</v>
      </c>
      <c r="L538">
        <v>90402</v>
      </c>
      <c r="M538">
        <v>4995000</v>
      </c>
      <c r="N538">
        <v>5</v>
      </c>
      <c r="O538">
        <v>6</v>
      </c>
      <c r="P538">
        <v>4443</v>
      </c>
      <c r="Q538">
        <v>8113</v>
      </c>
      <c r="R538">
        <v>1935</v>
      </c>
      <c r="S538">
        <f>2021-MasterDataSet_after_OutliersDEL[[#This Row],[YEAR BUILT]]</f>
        <v>86</v>
      </c>
      <c r="T538">
        <v>111</v>
      </c>
      <c r="U538">
        <v>1124.24037812289</v>
      </c>
      <c r="W538">
        <v>34.038182200000001</v>
      </c>
      <c r="X538">
        <v>-118.5027911</v>
      </c>
      <c r="Y538">
        <v>1.2802055430169004</v>
      </c>
    </row>
    <row r="539" spans="1:25" x14ac:dyDescent="0.3">
      <c r="A539" s="1" t="s">
        <v>20</v>
      </c>
      <c r="B539" s="1">
        <v>1</v>
      </c>
      <c r="C539" s="1" t="s">
        <v>585</v>
      </c>
      <c r="D539" s="1" t="s">
        <v>570</v>
      </c>
      <c r="E539" s="1" t="str">
        <f>VLOOKUP(MasterDataSet_after_OutliersDEL[[#This Row],[CITY]],Region_Values,2,FALSE)</f>
        <v>West</v>
      </c>
      <c r="F539" s="1">
        <f>VLOOKUP(MasterDataSet_after_OutliersDEL[[#This Row],[Region]],Region_Dummy_Variables,2,FALSE)</f>
        <v>0</v>
      </c>
      <c r="G539" s="1">
        <f>VLOOKUP(MasterDataSet_after_OutliersDEL[[#This Row],[Region]],Region_Dummy_Variables,3,FALSE)</f>
        <v>0</v>
      </c>
      <c r="H539" s="1">
        <f>VLOOKUP(MasterDataSet_after_OutliersDEL[[#This Row],[Region]],Region_Dummy_Variables,4,FALSE)</f>
        <v>0</v>
      </c>
      <c r="I539" s="1">
        <f>VLOOKUP(MasterDataSet_after_OutliersDEL[[#This Row],[Region]],Region_Dummy_Variables,5,FALSE)</f>
        <v>0</v>
      </c>
      <c r="J539" s="1">
        <f>VLOOKUP(MasterDataSet_after_OutliersDEL[[#This Row],[Region]],Region_Dummy_Variables,6,FALSE)</f>
        <v>1</v>
      </c>
      <c r="K539" s="7" t="s">
        <v>19</v>
      </c>
      <c r="L539">
        <v>90402</v>
      </c>
      <c r="M539">
        <v>5500000</v>
      </c>
      <c r="N539">
        <v>4</v>
      </c>
      <c r="O539">
        <v>3</v>
      </c>
      <c r="P539">
        <v>2782</v>
      </c>
      <c r="Q539">
        <v>10668</v>
      </c>
      <c r="R539">
        <v>1971</v>
      </c>
      <c r="S539">
        <f>2021-MasterDataSet_after_OutliersDEL[[#This Row],[YEAR BUILT]]</f>
        <v>50</v>
      </c>
      <c r="T539">
        <v>21</v>
      </c>
      <c r="U539">
        <v>1976.9949676491733</v>
      </c>
      <c r="W539">
        <v>34.0257875</v>
      </c>
      <c r="X539">
        <v>-118.5079551</v>
      </c>
      <c r="Y539">
        <v>0.43045035655876185</v>
      </c>
    </row>
    <row r="540" spans="1:25" x14ac:dyDescent="0.3">
      <c r="A540" s="1" t="s">
        <v>20</v>
      </c>
      <c r="B540" s="1">
        <v>1</v>
      </c>
      <c r="C540" s="1" t="s">
        <v>586</v>
      </c>
      <c r="D540" s="1" t="s">
        <v>570</v>
      </c>
      <c r="E540" s="1" t="str">
        <f>VLOOKUP(MasterDataSet_after_OutliersDEL[[#This Row],[CITY]],Region_Values,2,FALSE)</f>
        <v>West</v>
      </c>
      <c r="F540" s="1">
        <f>VLOOKUP(MasterDataSet_after_OutliersDEL[[#This Row],[Region]],Region_Dummy_Variables,2,FALSE)</f>
        <v>0</v>
      </c>
      <c r="G540" s="1">
        <f>VLOOKUP(MasterDataSet_after_OutliersDEL[[#This Row],[Region]],Region_Dummy_Variables,3,FALSE)</f>
        <v>0</v>
      </c>
      <c r="H540" s="1">
        <f>VLOOKUP(MasterDataSet_after_OutliersDEL[[#This Row],[Region]],Region_Dummy_Variables,4,FALSE)</f>
        <v>0</v>
      </c>
      <c r="I540" s="1">
        <f>VLOOKUP(MasterDataSet_after_OutliersDEL[[#This Row],[Region]],Region_Dummy_Variables,5,FALSE)</f>
        <v>0</v>
      </c>
      <c r="J540" s="1">
        <f>VLOOKUP(MasterDataSet_after_OutliersDEL[[#This Row],[Region]],Region_Dummy_Variables,6,FALSE)</f>
        <v>1</v>
      </c>
      <c r="K540" s="7" t="s">
        <v>19</v>
      </c>
      <c r="L540">
        <v>90402</v>
      </c>
      <c r="M540">
        <v>3450000</v>
      </c>
      <c r="N540">
        <v>3</v>
      </c>
      <c r="O540">
        <v>2</v>
      </c>
      <c r="P540">
        <v>1728.5</v>
      </c>
      <c r="Q540">
        <v>7530</v>
      </c>
      <c r="R540">
        <v>1947</v>
      </c>
      <c r="S540">
        <f>2021-MasterDataSet_after_OutliersDEL[[#This Row],[YEAR BUILT]]</f>
        <v>74</v>
      </c>
      <c r="T540">
        <v>67</v>
      </c>
      <c r="U540">
        <v>1995.9502458779289</v>
      </c>
      <c r="W540">
        <v>34.044526400000002</v>
      </c>
      <c r="X540">
        <v>-118.49439340000001</v>
      </c>
      <c r="Y540">
        <v>1.9113604848630965</v>
      </c>
    </row>
    <row r="541" spans="1:25" x14ac:dyDescent="0.3">
      <c r="A541" s="1" t="s">
        <v>20</v>
      </c>
      <c r="B541" s="1">
        <v>1</v>
      </c>
      <c r="C541" s="1" t="s">
        <v>587</v>
      </c>
      <c r="D541" s="1" t="s">
        <v>570</v>
      </c>
      <c r="E541" s="1" t="str">
        <f>VLOOKUP(MasterDataSet_after_OutliersDEL[[#This Row],[CITY]],Region_Values,2,FALSE)</f>
        <v>West</v>
      </c>
      <c r="F541" s="1">
        <f>VLOOKUP(MasterDataSet_after_OutliersDEL[[#This Row],[Region]],Region_Dummy_Variables,2,FALSE)</f>
        <v>0</v>
      </c>
      <c r="G541" s="1">
        <f>VLOOKUP(MasterDataSet_after_OutliersDEL[[#This Row],[Region]],Region_Dummy_Variables,3,FALSE)</f>
        <v>0</v>
      </c>
      <c r="H541" s="1">
        <f>VLOOKUP(MasterDataSet_after_OutliersDEL[[#This Row],[Region]],Region_Dummy_Variables,4,FALSE)</f>
        <v>0</v>
      </c>
      <c r="I541" s="1">
        <f>VLOOKUP(MasterDataSet_after_OutliersDEL[[#This Row],[Region]],Region_Dummy_Variables,5,FALSE)</f>
        <v>0</v>
      </c>
      <c r="J541" s="1">
        <f>VLOOKUP(MasterDataSet_after_OutliersDEL[[#This Row],[Region]],Region_Dummy_Variables,6,FALSE)</f>
        <v>1</v>
      </c>
      <c r="K541" s="7" t="s">
        <v>19</v>
      </c>
      <c r="L541">
        <v>90402</v>
      </c>
      <c r="M541">
        <v>3750000</v>
      </c>
      <c r="N541">
        <v>3</v>
      </c>
      <c r="O541">
        <v>3</v>
      </c>
      <c r="P541">
        <v>2639</v>
      </c>
      <c r="Q541">
        <v>7610</v>
      </c>
      <c r="R541">
        <v>1937</v>
      </c>
      <c r="S541">
        <f>2021-MasterDataSet_after_OutliersDEL[[#This Row],[YEAR BUILT]]</f>
        <v>84</v>
      </c>
      <c r="T541">
        <v>1</v>
      </c>
      <c r="U541">
        <v>1420.992800303145</v>
      </c>
      <c r="W541">
        <v>34.043740800000002</v>
      </c>
      <c r="X541">
        <v>-118.49440850000001</v>
      </c>
      <c r="Y541">
        <v>1.8673033125953575</v>
      </c>
    </row>
    <row r="542" spans="1:25" x14ac:dyDescent="0.3">
      <c r="A542" s="1" t="s">
        <v>20</v>
      </c>
      <c r="B542" s="1">
        <v>1</v>
      </c>
      <c r="C542" s="1" t="s">
        <v>588</v>
      </c>
      <c r="D542" s="1" t="s">
        <v>570</v>
      </c>
      <c r="E542" s="1" t="str">
        <f>VLOOKUP(MasterDataSet_after_OutliersDEL[[#This Row],[CITY]],Region_Values,2,FALSE)</f>
        <v>West</v>
      </c>
      <c r="F542" s="1">
        <f>VLOOKUP(MasterDataSet_after_OutliersDEL[[#This Row],[Region]],Region_Dummy_Variables,2,FALSE)</f>
        <v>0</v>
      </c>
      <c r="G542" s="1">
        <f>VLOOKUP(MasterDataSet_after_OutliersDEL[[#This Row],[Region]],Region_Dummy_Variables,3,FALSE)</f>
        <v>0</v>
      </c>
      <c r="H542" s="1">
        <f>VLOOKUP(MasterDataSet_after_OutliersDEL[[#This Row],[Region]],Region_Dummy_Variables,4,FALSE)</f>
        <v>0</v>
      </c>
      <c r="I542" s="1">
        <f>VLOOKUP(MasterDataSet_after_OutliersDEL[[#This Row],[Region]],Region_Dummy_Variables,5,FALSE)</f>
        <v>0</v>
      </c>
      <c r="J542" s="1">
        <f>VLOOKUP(MasterDataSet_after_OutliersDEL[[#This Row],[Region]],Region_Dummy_Variables,6,FALSE)</f>
        <v>1</v>
      </c>
      <c r="K542" s="7" t="s">
        <v>19</v>
      </c>
      <c r="L542">
        <v>90402</v>
      </c>
      <c r="M542">
        <v>4295000</v>
      </c>
      <c r="N542">
        <v>4</v>
      </c>
      <c r="O542">
        <v>4</v>
      </c>
      <c r="P542">
        <v>3380</v>
      </c>
      <c r="Q542">
        <v>4320</v>
      </c>
      <c r="R542">
        <v>1929</v>
      </c>
      <c r="S542">
        <f>2021-MasterDataSet_after_OutliersDEL[[#This Row],[YEAR BUILT]]</f>
        <v>92</v>
      </c>
      <c r="T542">
        <v>73</v>
      </c>
      <c r="U542">
        <v>1270.7100591715975</v>
      </c>
      <c r="W542">
        <v>34.032312500000003</v>
      </c>
      <c r="X542">
        <v>-118.5158409</v>
      </c>
      <c r="Y542">
        <v>0.70582549461228306</v>
      </c>
    </row>
    <row r="543" spans="1:25" x14ac:dyDescent="0.3">
      <c r="A543" s="1" t="s">
        <v>20</v>
      </c>
      <c r="B543" s="1">
        <v>1</v>
      </c>
      <c r="C543" s="1" t="s">
        <v>589</v>
      </c>
      <c r="D543" s="1" t="s">
        <v>570</v>
      </c>
      <c r="E543" s="1" t="str">
        <f>VLOOKUP(MasterDataSet_after_OutliersDEL[[#This Row],[CITY]],Region_Values,2,FALSE)</f>
        <v>West</v>
      </c>
      <c r="F543" s="1">
        <f>VLOOKUP(MasterDataSet_after_OutliersDEL[[#This Row],[Region]],Region_Dummy_Variables,2,FALSE)</f>
        <v>0</v>
      </c>
      <c r="G543" s="1">
        <f>VLOOKUP(MasterDataSet_after_OutliersDEL[[#This Row],[Region]],Region_Dummy_Variables,3,FALSE)</f>
        <v>0</v>
      </c>
      <c r="H543" s="1">
        <f>VLOOKUP(MasterDataSet_after_OutliersDEL[[#This Row],[Region]],Region_Dummy_Variables,4,FALSE)</f>
        <v>0</v>
      </c>
      <c r="I543" s="1">
        <f>VLOOKUP(MasterDataSet_after_OutliersDEL[[#This Row],[Region]],Region_Dummy_Variables,5,FALSE)</f>
        <v>0</v>
      </c>
      <c r="J543" s="1">
        <f>VLOOKUP(MasterDataSet_after_OutliersDEL[[#This Row],[Region]],Region_Dummy_Variables,6,FALSE)</f>
        <v>1</v>
      </c>
      <c r="K543" s="7" t="s">
        <v>19</v>
      </c>
      <c r="L543">
        <v>90402</v>
      </c>
      <c r="M543">
        <v>6150000</v>
      </c>
      <c r="N543">
        <v>5</v>
      </c>
      <c r="O543">
        <v>5.5</v>
      </c>
      <c r="P543">
        <v>4783</v>
      </c>
      <c r="Q543">
        <v>8694</v>
      </c>
      <c r="R543">
        <v>1995</v>
      </c>
      <c r="S543">
        <f>2021-MasterDataSet_after_OutliersDEL[[#This Row],[YEAR BUILT]]</f>
        <v>26</v>
      </c>
      <c r="T543">
        <v>91</v>
      </c>
      <c r="U543">
        <v>1285.8038887727369</v>
      </c>
      <c r="W543">
        <v>34.0446326</v>
      </c>
      <c r="X543">
        <v>-118.4895504</v>
      </c>
      <c r="Y543">
        <v>2.092552187041294</v>
      </c>
    </row>
    <row r="544" spans="1:25" x14ac:dyDescent="0.3">
      <c r="A544" s="1" t="s">
        <v>20</v>
      </c>
      <c r="B544" s="1">
        <v>1</v>
      </c>
      <c r="C544" s="1" t="s">
        <v>590</v>
      </c>
      <c r="D544" s="1" t="s">
        <v>570</v>
      </c>
      <c r="E544" s="1" t="str">
        <f>VLOOKUP(MasterDataSet_after_OutliersDEL[[#This Row],[CITY]],Region_Values,2,FALSE)</f>
        <v>West</v>
      </c>
      <c r="F544" s="1">
        <f>VLOOKUP(MasterDataSet_after_OutliersDEL[[#This Row],[Region]],Region_Dummy_Variables,2,FALSE)</f>
        <v>0</v>
      </c>
      <c r="G544" s="1">
        <f>VLOOKUP(MasterDataSet_after_OutliersDEL[[#This Row],[Region]],Region_Dummy_Variables,3,FALSE)</f>
        <v>0</v>
      </c>
      <c r="H544" s="1">
        <f>VLOOKUP(MasterDataSet_after_OutliersDEL[[#This Row],[Region]],Region_Dummy_Variables,4,FALSE)</f>
        <v>0</v>
      </c>
      <c r="I544" s="1">
        <f>VLOOKUP(MasterDataSet_after_OutliersDEL[[#This Row],[Region]],Region_Dummy_Variables,5,FALSE)</f>
        <v>0</v>
      </c>
      <c r="J544" s="1">
        <f>VLOOKUP(MasterDataSet_after_OutliersDEL[[#This Row],[Region]],Region_Dummy_Variables,6,FALSE)</f>
        <v>1</v>
      </c>
      <c r="K544" s="7" t="s">
        <v>19</v>
      </c>
      <c r="L544">
        <v>90402</v>
      </c>
      <c r="M544">
        <v>5950000</v>
      </c>
      <c r="N544">
        <v>5</v>
      </c>
      <c r="O544">
        <v>4</v>
      </c>
      <c r="P544">
        <v>3150</v>
      </c>
      <c r="Q544">
        <v>8749</v>
      </c>
      <c r="R544">
        <v>1966</v>
      </c>
      <c r="S544">
        <f>2021-MasterDataSet_after_OutliersDEL[[#This Row],[YEAR BUILT]]</f>
        <v>55</v>
      </c>
      <c r="T544">
        <v>8</v>
      </c>
      <c r="U544">
        <v>1888.8888888888889</v>
      </c>
      <c r="W544">
        <v>34.026294999999998</v>
      </c>
      <c r="X544">
        <v>-118.505163</v>
      </c>
      <c r="Y544">
        <v>0.58481451540463447</v>
      </c>
    </row>
    <row r="545" spans="1:25" x14ac:dyDescent="0.3">
      <c r="A545" s="1" t="s">
        <v>20</v>
      </c>
      <c r="B545" s="1">
        <v>1</v>
      </c>
      <c r="C545" s="1" t="s">
        <v>591</v>
      </c>
      <c r="D545" s="1" t="s">
        <v>570</v>
      </c>
      <c r="E545" s="1" t="str">
        <f>VLOOKUP(MasterDataSet_after_OutliersDEL[[#This Row],[CITY]],Region_Values,2,FALSE)</f>
        <v>West</v>
      </c>
      <c r="F545" s="1">
        <f>VLOOKUP(MasterDataSet_after_OutliersDEL[[#This Row],[Region]],Region_Dummy_Variables,2,FALSE)</f>
        <v>0</v>
      </c>
      <c r="G545" s="1">
        <f>VLOOKUP(MasterDataSet_after_OutliersDEL[[#This Row],[Region]],Region_Dummy_Variables,3,FALSE)</f>
        <v>0</v>
      </c>
      <c r="H545" s="1">
        <f>VLOOKUP(MasterDataSet_after_OutliersDEL[[#This Row],[Region]],Region_Dummy_Variables,4,FALSE)</f>
        <v>0</v>
      </c>
      <c r="I545" s="1">
        <f>VLOOKUP(MasterDataSet_after_OutliersDEL[[#This Row],[Region]],Region_Dummy_Variables,5,FALSE)</f>
        <v>0</v>
      </c>
      <c r="J545" s="1">
        <f>VLOOKUP(MasterDataSet_after_OutliersDEL[[#This Row],[Region]],Region_Dummy_Variables,6,FALSE)</f>
        <v>1</v>
      </c>
      <c r="K545" s="7" t="s">
        <v>19</v>
      </c>
      <c r="L545">
        <v>90402</v>
      </c>
      <c r="M545">
        <v>3195000</v>
      </c>
      <c r="N545">
        <v>4</v>
      </c>
      <c r="O545">
        <v>5.5</v>
      </c>
      <c r="P545">
        <v>3969</v>
      </c>
      <c r="Q545">
        <v>8694</v>
      </c>
      <c r="R545">
        <v>1947</v>
      </c>
      <c r="S545">
        <f>2021-MasterDataSet_after_OutliersDEL[[#This Row],[YEAR BUILT]]</f>
        <v>74</v>
      </c>
      <c r="T545">
        <v>55</v>
      </c>
      <c r="U545">
        <v>804.98866213151928</v>
      </c>
      <c r="W545">
        <v>34.044949600000002</v>
      </c>
      <c r="X545">
        <v>-118.4883523</v>
      </c>
      <c r="Y545">
        <v>2.1551664625995199</v>
      </c>
    </row>
    <row r="546" spans="1:25" x14ac:dyDescent="0.3">
      <c r="A546" s="1" t="s">
        <v>20</v>
      </c>
      <c r="B546" s="1">
        <v>1</v>
      </c>
      <c r="C546" s="1" t="s">
        <v>592</v>
      </c>
      <c r="D546" s="1" t="s">
        <v>570</v>
      </c>
      <c r="E546" s="1" t="str">
        <f>VLOOKUP(MasterDataSet_after_OutliersDEL[[#This Row],[CITY]],Region_Values,2,FALSE)</f>
        <v>West</v>
      </c>
      <c r="F546" s="1">
        <f>VLOOKUP(MasterDataSet_after_OutliersDEL[[#This Row],[Region]],Region_Dummy_Variables,2,FALSE)</f>
        <v>0</v>
      </c>
      <c r="G546" s="1">
        <f>VLOOKUP(MasterDataSet_after_OutliersDEL[[#This Row],[Region]],Region_Dummy_Variables,3,FALSE)</f>
        <v>0</v>
      </c>
      <c r="H546" s="1">
        <f>VLOOKUP(MasterDataSet_after_OutliersDEL[[#This Row],[Region]],Region_Dummy_Variables,4,FALSE)</f>
        <v>0</v>
      </c>
      <c r="I546" s="1">
        <f>VLOOKUP(MasterDataSet_after_OutliersDEL[[#This Row],[Region]],Region_Dummy_Variables,5,FALSE)</f>
        <v>0</v>
      </c>
      <c r="J546" s="1">
        <f>VLOOKUP(MasterDataSet_after_OutliersDEL[[#This Row],[Region]],Region_Dummy_Variables,6,FALSE)</f>
        <v>1</v>
      </c>
      <c r="K546" s="7" t="s">
        <v>19</v>
      </c>
      <c r="L546">
        <v>90402</v>
      </c>
      <c r="M546">
        <v>3699000</v>
      </c>
      <c r="N546">
        <v>2</v>
      </c>
      <c r="O546">
        <v>3</v>
      </c>
      <c r="P546">
        <v>1324</v>
      </c>
      <c r="Q546">
        <v>7496</v>
      </c>
      <c r="R546">
        <v>1926</v>
      </c>
      <c r="S546">
        <f>2021-MasterDataSet_after_OutliersDEL[[#This Row],[YEAR BUILT]]</f>
        <v>95</v>
      </c>
      <c r="T546">
        <v>15</v>
      </c>
      <c r="U546">
        <v>2793.8066465256798</v>
      </c>
      <c r="W546">
        <v>34.030099100000001</v>
      </c>
      <c r="X546">
        <v>-118.5005491</v>
      </c>
      <c r="Y546">
        <v>0.94874136853548219</v>
      </c>
    </row>
    <row r="547" spans="1:25" x14ac:dyDescent="0.3">
      <c r="A547" s="1" t="s">
        <v>20</v>
      </c>
      <c r="B547" s="1">
        <v>1</v>
      </c>
      <c r="C547" s="1" t="s">
        <v>593</v>
      </c>
      <c r="D547" s="1" t="s">
        <v>570</v>
      </c>
      <c r="E547" s="1" t="str">
        <f>VLOOKUP(MasterDataSet_after_OutliersDEL[[#This Row],[CITY]],Region_Values,2,FALSE)</f>
        <v>West</v>
      </c>
      <c r="F547" s="1">
        <f>VLOOKUP(MasterDataSet_after_OutliersDEL[[#This Row],[Region]],Region_Dummy_Variables,2,FALSE)</f>
        <v>0</v>
      </c>
      <c r="G547" s="1">
        <f>VLOOKUP(MasterDataSet_after_OutliersDEL[[#This Row],[Region]],Region_Dummy_Variables,3,FALSE)</f>
        <v>0</v>
      </c>
      <c r="H547" s="1">
        <f>VLOOKUP(MasterDataSet_after_OutliersDEL[[#This Row],[Region]],Region_Dummy_Variables,4,FALSE)</f>
        <v>0</v>
      </c>
      <c r="I547" s="1">
        <f>VLOOKUP(MasterDataSet_after_OutliersDEL[[#This Row],[Region]],Region_Dummy_Variables,5,FALSE)</f>
        <v>0</v>
      </c>
      <c r="J547" s="1">
        <f>VLOOKUP(MasterDataSet_after_OutliersDEL[[#This Row],[Region]],Region_Dummy_Variables,6,FALSE)</f>
        <v>1</v>
      </c>
      <c r="K547" s="7" t="s">
        <v>19</v>
      </c>
      <c r="L547">
        <v>90402</v>
      </c>
      <c r="M547">
        <v>6995000</v>
      </c>
      <c r="N547">
        <v>7</v>
      </c>
      <c r="O547">
        <v>6</v>
      </c>
      <c r="P547">
        <v>6010</v>
      </c>
      <c r="Q547">
        <v>7638</v>
      </c>
      <c r="R547">
        <v>1990</v>
      </c>
      <c r="S547">
        <f>2021-MasterDataSet_after_OutliersDEL[[#This Row],[YEAR BUILT]]</f>
        <v>31</v>
      </c>
      <c r="T547">
        <v>78</v>
      </c>
      <c r="U547">
        <v>1163.8935108153078</v>
      </c>
      <c r="W547">
        <v>34.039035900000002</v>
      </c>
      <c r="X547">
        <v>-118.4889376</v>
      </c>
      <c r="Y547">
        <v>1.8518891900334289</v>
      </c>
    </row>
    <row r="548" spans="1:25" x14ac:dyDescent="0.3">
      <c r="A548" s="1" t="s">
        <v>20</v>
      </c>
      <c r="B548" s="1">
        <v>1</v>
      </c>
      <c r="C548" s="1" t="s">
        <v>594</v>
      </c>
      <c r="D548" s="1" t="s">
        <v>570</v>
      </c>
      <c r="E548" s="1" t="str">
        <f>VLOOKUP(MasterDataSet_after_OutliersDEL[[#This Row],[CITY]],Region_Values,2,FALSE)</f>
        <v>West</v>
      </c>
      <c r="F548" s="1">
        <f>VLOOKUP(MasterDataSet_after_OutliersDEL[[#This Row],[Region]],Region_Dummy_Variables,2,FALSE)</f>
        <v>0</v>
      </c>
      <c r="G548" s="1">
        <f>VLOOKUP(MasterDataSet_after_OutliersDEL[[#This Row],[Region]],Region_Dummy_Variables,3,FALSE)</f>
        <v>0</v>
      </c>
      <c r="H548" s="1">
        <f>VLOOKUP(MasterDataSet_after_OutliersDEL[[#This Row],[Region]],Region_Dummy_Variables,4,FALSE)</f>
        <v>0</v>
      </c>
      <c r="I548" s="1">
        <f>VLOOKUP(MasterDataSet_after_OutliersDEL[[#This Row],[Region]],Region_Dummy_Variables,5,FALSE)</f>
        <v>0</v>
      </c>
      <c r="J548" s="1">
        <f>VLOOKUP(MasterDataSet_after_OutliersDEL[[#This Row],[Region]],Region_Dummy_Variables,6,FALSE)</f>
        <v>1</v>
      </c>
      <c r="K548" s="7" t="s">
        <v>19</v>
      </c>
      <c r="L548">
        <v>90402</v>
      </c>
      <c r="M548">
        <v>3999000</v>
      </c>
      <c r="N548">
        <v>2</v>
      </c>
      <c r="O548">
        <v>3</v>
      </c>
      <c r="P548">
        <v>2875</v>
      </c>
      <c r="Q548">
        <v>5660</v>
      </c>
      <c r="R548">
        <v>1948</v>
      </c>
      <c r="S548">
        <f>2021-MasterDataSet_after_OutliersDEL[[#This Row],[YEAR BUILT]]</f>
        <v>73</v>
      </c>
      <c r="T548">
        <v>85</v>
      </c>
      <c r="U548">
        <v>1390.9565217391305</v>
      </c>
      <c r="W548">
        <v>34.038317399999997</v>
      </c>
      <c r="X548">
        <v>-118.50841269999999</v>
      </c>
      <c r="Y548">
        <v>1.1603166126804729</v>
      </c>
    </row>
    <row r="549" spans="1:25" x14ac:dyDescent="0.3">
      <c r="A549" s="1" t="s">
        <v>20</v>
      </c>
      <c r="B549" s="1">
        <v>1</v>
      </c>
      <c r="C549" s="1" t="s">
        <v>595</v>
      </c>
      <c r="D549" s="1" t="s">
        <v>570</v>
      </c>
      <c r="E549" s="1" t="str">
        <f>VLOOKUP(MasterDataSet_after_OutliersDEL[[#This Row],[CITY]],Region_Values,2,FALSE)</f>
        <v>West</v>
      </c>
      <c r="F549" s="1">
        <f>VLOOKUP(MasterDataSet_after_OutliersDEL[[#This Row],[Region]],Region_Dummy_Variables,2,FALSE)</f>
        <v>0</v>
      </c>
      <c r="G549" s="1">
        <f>VLOOKUP(MasterDataSet_after_OutliersDEL[[#This Row],[Region]],Region_Dummy_Variables,3,FALSE)</f>
        <v>0</v>
      </c>
      <c r="H549" s="1">
        <f>VLOOKUP(MasterDataSet_after_OutliersDEL[[#This Row],[Region]],Region_Dummy_Variables,4,FALSE)</f>
        <v>0</v>
      </c>
      <c r="I549" s="1">
        <f>VLOOKUP(MasterDataSet_after_OutliersDEL[[#This Row],[Region]],Region_Dummy_Variables,5,FALSE)</f>
        <v>0</v>
      </c>
      <c r="J549" s="1">
        <f>VLOOKUP(MasterDataSet_after_OutliersDEL[[#This Row],[Region]],Region_Dummy_Variables,6,FALSE)</f>
        <v>1</v>
      </c>
      <c r="K549" s="7" t="s">
        <v>19</v>
      </c>
      <c r="L549">
        <v>90402</v>
      </c>
      <c r="M549">
        <v>3295000</v>
      </c>
      <c r="N549">
        <v>4</v>
      </c>
      <c r="O549">
        <v>4</v>
      </c>
      <c r="P549">
        <v>3163</v>
      </c>
      <c r="Q549">
        <v>8960</v>
      </c>
      <c r="R549">
        <v>1986</v>
      </c>
      <c r="S549">
        <f>2021-MasterDataSet_after_OutliersDEL[[#This Row],[YEAR BUILT]]</f>
        <v>35</v>
      </c>
      <c r="T549">
        <v>8</v>
      </c>
      <c r="U549">
        <v>1041.7325324059436</v>
      </c>
      <c r="W549">
        <v>34.036640800000001</v>
      </c>
      <c r="X549">
        <v>-118.4903126</v>
      </c>
      <c r="Y549">
        <v>1.688543697540025</v>
      </c>
    </row>
    <row r="550" spans="1:25" x14ac:dyDescent="0.3">
      <c r="A550" s="1" t="s">
        <v>20</v>
      </c>
      <c r="B550" s="1">
        <v>1</v>
      </c>
      <c r="C550" s="1" t="s">
        <v>596</v>
      </c>
      <c r="D550" s="1" t="s">
        <v>570</v>
      </c>
      <c r="E550" s="1" t="str">
        <f>VLOOKUP(MasterDataSet_after_OutliersDEL[[#This Row],[CITY]],Region_Values,2,FALSE)</f>
        <v>West</v>
      </c>
      <c r="F550" s="1">
        <f>VLOOKUP(MasterDataSet_after_OutliersDEL[[#This Row],[Region]],Region_Dummy_Variables,2,FALSE)</f>
        <v>0</v>
      </c>
      <c r="G550" s="1">
        <f>VLOOKUP(MasterDataSet_after_OutliersDEL[[#This Row],[Region]],Region_Dummy_Variables,3,FALSE)</f>
        <v>0</v>
      </c>
      <c r="H550" s="1">
        <f>VLOOKUP(MasterDataSet_after_OutliersDEL[[#This Row],[Region]],Region_Dummy_Variables,4,FALSE)</f>
        <v>0</v>
      </c>
      <c r="I550" s="1">
        <f>VLOOKUP(MasterDataSet_after_OutliersDEL[[#This Row],[Region]],Region_Dummy_Variables,5,FALSE)</f>
        <v>0</v>
      </c>
      <c r="J550" s="1">
        <f>VLOOKUP(MasterDataSet_after_OutliersDEL[[#This Row],[Region]],Region_Dummy_Variables,6,FALSE)</f>
        <v>1</v>
      </c>
      <c r="K550" s="7" t="s">
        <v>19</v>
      </c>
      <c r="L550">
        <v>90402</v>
      </c>
      <c r="M550">
        <v>6450000</v>
      </c>
      <c r="N550">
        <v>4</v>
      </c>
      <c r="O550">
        <v>3</v>
      </c>
      <c r="P550">
        <v>2998</v>
      </c>
      <c r="Q550">
        <v>8093</v>
      </c>
      <c r="R550">
        <v>1926</v>
      </c>
      <c r="S550">
        <f>2021-MasterDataSet_after_OutliersDEL[[#This Row],[YEAR BUILT]]</f>
        <v>95</v>
      </c>
      <c r="T550">
        <v>161</v>
      </c>
      <c r="U550">
        <v>2151.4342895263508</v>
      </c>
      <c r="W550">
        <v>34.027198400000003</v>
      </c>
      <c r="X550">
        <v>-118.51664030000001</v>
      </c>
      <c r="Y550">
        <v>0.37476555349185814</v>
      </c>
    </row>
    <row r="551" spans="1:25" x14ac:dyDescent="0.3">
      <c r="A551" s="1" t="s">
        <v>16</v>
      </c>
      <c r="B551" s="1">
        <v>0</v>
      </c>
      <c r="C551" s="1" t="s">
        <v>597</v>
      </c>
      <c r="D551" s="1" t="s">
        <v>570</v>
      </c>
      <c r="E551" s="1" t="str">
        <f>VLOOKUP(MasterDataSet_after_OutliersDEL[[#This Row],[CITY]],Region_Values,2,FALSE)</f>
        <v>West</v>
      </c>
      <c r="F551" s="1">
        <f>VLOOKUP(MasterDataSet_after_OutliersDEL[[#This Row],[Region]],Region_Dummy_Variables,2,FALSE)</f>
        <v>0</v>
      </c>
      <c r="G551" s="1">
        <f>VLOOKUP(MasterDataSet_after_OutliersDEL[[#This Row],[Region]],Region_Dummy_Variables,3,FALSE)</f>
        <v>0</v>
      </c>
      <c r="H551" s="1">
        <f>VLOOKUP(MasterDataSet_after_OutliersDEL[[#This Row],[Region]],Region_Dummy_Variables,4,FALSE)</f>
        <v>0</v>
      </c>
      <c r="I551" s="1">
        <f>VLOOKUP(MasterDataSet_after_OutliersDEL[[#This Row],[Region]],Region_Dummy_Variables,5,FALSE)</f>
        <v>0</v>
      </c>
      <c r="J551" s="1">
        <f>VLOOKUP(MasterDataSet_after_OutliersDEL[[#This Row],[Region]],Region_Dummy_Variables,6,FALSE)</f>
        <v>1</v>
      </c>
      <c r="K551" s="7" t="s">
        <v>19</v>
      </c>
      <c r="L551">
        <v>90402</v>
      </c>
      <c r="M551">
        <v>5995000</v>
      </c>
      <c r="N551">
        <v>2</v>
      </c>
      <c r="O551">
        <v>3</v>
      </c>
      <c r="P551">
        <v>2902</v>
      </c>
      <c r="Q551">
        <v>85220</v>
      </c>
      <c r="R551">
        <v>1963</v>
      </c>
      <c r="S551">
        <f>2021-MasterDataSet_after_OutliersDEL[[#This Row],[YEAR BUILT]]</f>
        <v>58</v>
      </c>
      <c r="T551">
        <v>116</v>
      </c>
      <c r="U551">
        <v>2065.8166781529981</v>
      </c>
      <c r="V551">
        <v>3554</v>
      </c>
      <c r="W551">
        <v>34.0269318</v>
      </c>
      <c r="X551">
        <v>-118.5156801</v>
      </c>
      <c r="Y551">
        <v>0.33924690138915059</v>
      </c>
    </row>
    <row r="552" spans="1:25" x14ac:dyDescent="0.3">
      <c r="A552" s="1" t="s">
        <v>16</v>
      </c>
      <c r="B552" s="1">
        <v>0</v>
      </c>
      <c r="C552" s="1" t="s">
        <v>598</v>
      </c>
      <c r="D552" s="1" t="s">
        <v>570</v>
      </c>
      <c r="E552" s="1" t="str">
        <f>VLOOKUP(MasterDataSet_after_OutliersDEL[[#This Row],[CITY]],Region_Values,2,FALSE)</f>
        <v>West</v>
      </c>
      <c r="F552" s="1">
        <f>VLOOKUP(MasterDataSet_after_OutliersDEL[[#This Row],[Region]],Region_Dummy_Variables,2,FALSE)</f>
        <v>0</v>
      </c>
      <c r="G552" s="1">
        <f>VLOOKUP(MasterDataSet_after_OutliersDEL[[#This Row],[Region]],Region_Dummy_Variables,3,FALSE)</f>
        <v>0</v>
      </c>
      <c r="H552" s="1">
        <f>VLOOKUP(MasterDataSet_after_OutliersDEL[[#This Row],[Region]],Region_Dummy_Variables,4,FALSE)</f>
        <v>0</v>
      </c>
      <c r="I552" s="1">
        <f>VLOOKUP(MasterDataSet_after_OutliersDEL[[#This Row],[Region]],Region_Dummy_Variables,5,FALSE)</f>
        <v>0</v>
      </c>
      <c r="J552" s="1">
        <f>VLOOKUP(MasterDataSet_after_OutliersDEL[[#This Row],[Region]],Region_Dummy_Variables,6,FALSE)</f>
        <v>1</v>
      </c>
      <c r="K552" s="7" t="s">
        <v>19</v>
      </c>
      <c r="L552">
        <v>90402</v>
      </c>
      <c r="M552">
        <v>5450000</v>
      </c>
      <c r="N552">
        <v>1</v>
      </c>
      <c r="O552">
        <v>1.5</v>
      </c>
      <c r="P552">
        <v>1397</v>
      </c>
      <c r="Q552">
        <v>85220</v>
      </c>
      <c r="R552">
        <v>1963</v>
      </c>
      <c r="S552">
        <f>2021-MasterDataSet_after_OutliersDEL[[#This Row],[YEAR BUILT]]</f>
        <v>58</v>
      </c>
      <c r="T552">
        <v>74</v>
      </c>
      <c r="U552">
        <v>3901.2168933428775</v>
      </c>
      <c r="V552">
        <v>1750</v>
      </c>
      <c r="W552">
        <v>34.0269318</v>
      </c>
      <c r="X552">
        <v>-118.5156801</v>
      </c>
      <c r="Y552">
        <v>0.33924690138915059</v>
      </c>
    </row>
    <row r="553" spans="1:25" x14ac:dyDescent="0.3">
      <c r="A553" s="1" t="s">
        <v>16</v>
      </c>
      <c r="B553" s="1">
        <v>0</v>
      </c>
      <c r="C553" s="1" t="s">
        <v>599</v>
      </c>
      <c r="D553" s="1" t="s">
        <v>570</v>
      </c>
      <c r="E553" s="1" t="str">
        <f>VLOOKUP(MasterDataSet_after_OutliersDEL[[#This Row],[CITY]],Region_Values,2,FALSE)</f>
        <v>West</v>
      </c>
      <c r="F553" s="1">
        <f>VLOOKUP(MasterDataSet_after_OutliersDEL[[#This Row],[Region]],Region_Dummy_Variables,2,FALSE)</f>
        <v>0</v>
      </c>
      <c r="G553" s="1">
        <f>VLOOKUP(MasterDataSet_after_OutliersDEL[[#This Row],[Region]],Region_Dummy_Variables,3,FALSE)</f>
        <v>0</v>
      </c>
      <c r="H553" s="1">
        <f>VLOOKUP(MasterDataSet_after_OutliersDEL[[#This Row],[Region]],Region_Dummy_Variables,4,FALSE)</f>
        <v>0</v>
      </c>
      <c r="I553" s="1">
        <f>VLOOKUP(MasterDataSet_after_OutliersDEL[[#This Row],[Region]],Region_Dummy_Variables,5,FALSE)</f>
        <v>0</v>
      </c>
      <c r="J553" s="1">
        <f>VLOOKUP(MasterDataSet_after_OutliersDEL[[#This Row],[Region]],Region_Dummy_Variables,6,FALSE)</f>
        <v>1</v>
      </c>
      <c r="K553" s="7" t="s">
        <v>19</v>
      </c>
      <c r="L553">
        <v>90402</v>
      </c>
      <c r="M553">
        <v>1950000</v>
      </c>
      <c r="N553">
        <v>2</v>
      </c>
      <c r="O553">
        <v>2</v>
      </c>
      <c r="P553">
        <v>1228</v>
      </c>
      <c r="Q553">
        <v>38608</v>
      </c>
      <c r="R553">
        <v>1971</v>
      </c>
      <c r="S553">
        <f>2021-MasterDataSet_after_OutliersDEL[[#This Row],[YEAR BUILT]]</f>
        <v>50</v>
      </c>
      <c r="T553">
        <v>146</v>
      </c>
      <c r="U553">
        <v>1587.9478827361563</v>
      </c>
      <c r="V553">
        <v>2730</v>
      </c>
      <c r="W553">
        <v>34.027001300000002</v>
      </c>
      <c r="X553">
        <v>-118.51446869999999</v>
      </c>
      <c r="Y553">
        <v>0.33242946792669437</v>
      </c>
    </row>
    <row r="554" spans="1:25" x14ac:dyDescent="0.3">
      <c r="A554" s="1" t="s">
        <v>16</v>
      </c>
      <c r="B554" s="1">
        <v>0</v>
      </c>
      <c r="C554" s="1" t="s">
        <v>600</v>
      </c>
      <c r="D554" s="1" t="s">
        <v>570</v>
      </c>
      <c r="E554" s="1" t="str">
        <f>VLOOKUP(MasterDataSet_after_OutliersDEL[[#This Row],[CITY]],Region_Values,2,FALSE)</f>
        <v>West</v>
      </c>
      <c r="F554" s="1">
        <f>VLOOKUP(MasterDataSet_after_OutliersDEL[[#This Row],[Region]],Region_Dummy_Variables,2,FALSE)</f>
        <v>0</v>
      </c>
      <c r="G554" s="1">
        <f>VLOOKUP(MasterDataSet_after_OutliersDEL[[#This Row],[Region]],Region_Dummy_Variables,3,FALSE)</f>
        <v>0</v>
      </c>
      <c r="H554" s="1">
        <f>VLOOKUP(MasterDataSet_after_OutliersDEL[[#This Row],[Region]],Region_Dummy_Variables,4,FALSE)</f>
        <v>0</v>
      </c>
      <c r="I554" s="1">
        <f>VLOOKUP(MasterDataSet_after_OutliersDEL[[#This Row],[Region]],Region_Dummy_Variables,5,FALSE)</f>
        <v>0</v>
      </c>
      <c r="J554" s="1">
        <f>VLOOKUP(MasterDataSet_after_OutliersDEL[[#This Row],[Region]],Region_Dummy_Variables,6,FALSE)</f>
        <v>1</v>
      </c>
      <c r="K554" s="7" t="s">
        <v>19</v>
      </c>
      <c r="L554">
        <v>90402</v>
      </c>
      <c r="M554">
        <v>3200000</v>
      </c>
      <c r="N554">
        <v>3</v>
      </c>
      <c r="O554">
        <v>2.5</v>
      </c>
      <c r="P554">
        <v>1554</v>
      </c>
      <c r="Q554">
        <v>38608</v>
      </c>
      <c r="R554">
        <v>1971</v>
      </c>
      <c r="S554">
        <f>2021-MasterDataSet_after_OutliersDEL[[#This Row],[YEAR BUILT]]</f>
        <v>50</v>
      </c>
      <c r="T554">
        <v>88</v>
      </c>
      <c r="U554">
        <v>2059.202059202059</v>
      </c>
      <c r="V554">
        <v>3449</v>
      </c>
      <c r="W554">
        <v>34.027001300000002</v>
      </c>
      <c r="X554">
        <v>-118.51446869999999</v>
      </c>
      <c r="Y554">
        <v>0.33242946792669437</v>
      </c>
    </row>
    <row r="555" spans="1:25" x14ac:dyDescent="0.3">
      <c r="A555" s="1" t="s">
        <v>16</v>
      </c>
      <c r="B555" s="1">
        <v>0</v>
      </c>
      <c r="C555" s="1" t="s">
        <v>601</v>
      </c>
      <c r="D555" s="1" t="s">
        <v>570</v>
      </c>
      <c r="E555" s="1" t="str">
        <f>VLOOKUP(MasterDataSet_after_OutliersDEL[[#This Row],[CITY]],Region_Values,2,FALSE)</f>
        <v>West</v>
      </c>
      <c r="F555" s="1">
        <f>VLOOKUP(MasterDataSet_after_OutliersDEL[[#This Row],[Region]],Region_Dummy_Variables,2,FALSE)</f>
        <v>0</v>
      </c>
      <c r="G555" s="1">
        <f>VLOOKUP(MasterDataSet_after_OutliersDEL[[#This Row],[Region]],Region_Dummy_Variables,3,FALSE)</f>
        <v>0</v>
      </c>
      <c r="H555" s="1">
        <f>VLOOKUP(MasterDataSet_after_OutliersDEL[[#This Row],[Region]],Region_Dummy_Variables,4,FALSE)</f>
        <v>0</v>
      </c>
      <c r="I555" s="1">
        <f>VLOOKUP(MasterDataSet_after_OutliersDEL[[#This Row],[Region]],Region_Dummy_Variables,5,FALSE)</f>
        <v>0</v>
      </c>
      <c r="J555" s="1">
        <f>VLOOKUP(MasterDataSet_after_OutliersDEL[[#This Row],[Region]],Region_Dummy_Variables,6,FALSE)</f>
        <v>1</v>
      </c>
      <c r="K555" s="7" t="s">
        <v>19</v>
      </c>
      <c r="L555">
        <v>90402</v>
      </c>
      <c r="M555">
        <v>3600000</v>
      </c>
      <c r="N555">
        <v>3</v>
      </c>
      <c r="O555">
        <v>2.5</v>
      </c>
      <c r="P555">
        <v>1566</v>
      </c>
      <c r="Q555">
        <v>38608</v>
      </c>
      <c r="R555">
        <v>1971</v>
      </c>
      <c r="S555">
        <f>2021-MasterDataSet_after_OutliersDEL[[#This Row],[YEAR BUILT]]</f>
        <v>50</v>
      </c>
      <c r="T555">
        <v>88</v>
      </c>
      <c r="U555">
        <v>2298.8505747126437</v>
      </c>
      <c r="V555">
        <v>3550</v>
      </c>
      <c r="W555">
        <v>34.027001300000002</v>
      </c>
      <c r="X555">
        <v>-118.51446869999999</v>
      </c>
      <c r="Y555">
        <v>0.33242946792669437</v>
      </c>
    </row>
    <row r="556" spans="1:25" x14ac:dyDescent="0.3">
      <c r="A556" s="1" t="s">
        <v>16</v>
      </c>
      <c r="B556" s="1">
        <v>0</v>
      </c>
      <c r="C556" s="1" t="s">
        <v>602</v>
      </c>
      <c r="D556" s="1" t="s">
        <v>570</v>
      </c>
      <c r="E556" s="1" t="str">
        <f>VLOOKUP(MasterDataSet_after_OutliersDEL[[#This Row],[CITY]],Region_Values,2,FALSE)</f>
        <v>West</v>
      </c>
      <c r="F556" s="1">
        <f>VLOOKUP(MasterDataSet_after_OutliersDEL[[#This Row],[Region]],Region_Dummy_Variables,2,FALSE)</f>
        <v>0</v>
      </c>
      <c r="G556" s="1">
        <f>VLOOKUP(MasterDataSet_after_OutliersDEL[[#This Row],[Region]],Region_Dummy_Variables,3,FALSE)</f>
        <v>0</v>
      </c>
      <c r="H556" s="1">
        <f>VLOOKUP(MasterDataSet_after_OutliersDEL[[#This Row],[Region]],Region_Dummy_Variables,4,FALSE)</f>
        <v>0</v>
      </c>
      <c r="I556" s="1">
        <f>VLOOKUP(MasterDataSet_after_OutliersDEL[[#This Row],[Region]],Region_Dummy_Variables,5,FALSE)</f>
        <v>0</v>
      </c>
      <c r="J556" s="1">
        <f>VLOOKUP(MasterDataSet_after_OutliersDEL[[#This Row],[Region]],Region_Dummy_Variables,6,FALSE)</f>
        <v>1</v>
      </c>
      <c r="K556" s="7" t="s">
        <v>19</v>
      </c>
      <c r="L556">
        <v>90402</v>
      </c>
      <c r="M556">
        <v>1329000</v>
      </c>
      <c r="N556">
        <v>2</v>
      </c>
      <c r="O556">
        <v>2</v>
      </c>
      <c r="P556">
        <v>1216</v>
      </c>
      <c r="Q556">
        <v>38608</v>
      </c>
      <c r="R556">
        <v>1971</v>
      </c>
      <c r="S556">
        <f>2021-MasterDataSet_after_OutliersDEL[[#This Row],[YEAR BUILT]]</f>
        <v>50</v>
      </c>
      <c r="T556">
        <v>84</v>
      </c>
      <c r="U556">
        <v>1092.9276315789473</v>
      </c>
      <c r="V556">
        <v>2733</v>
      </c>
      <c r="W556">
        <v>34.027001300000002</v>
      </c>
      <c r="X556">
        <v>-118.51446869999999</v>
      </c>
      <c r="Y556">
        <v>0.33242946792669437</v>
      </c>
    </row>
    <row r="557" spans="1:25" x14ac:dyDescent="0.3">
      <c r="A557" s="1" t="s">
        <v>16</v>
      </c>
      <c r="B557" s="1">
        <v>0</v>
      </c>
      <c r="C557" s="1" t="s">
        <v>603</v>
      </c>
      <c r="D557" s="1" t="s">
        <v>570</v>
      </c>
      <c r="E557" s="1" t="str">
        <f>VLOOKUP(MasterDataSet_after_OutliersDEL[[#This Row],[CITY]],Region_Values,2,FALSE)</f>
        <v>West</v>
      </c>
      <c r="F557" s="1">
        <f>VLOOKUP(MasterDataSet_after_OutliersDEL[[#This Row],[Region]],Region_Dummy_Variables,2,FALSE)</f>
        <v>0</v>
      </c>
      <c r="G557" s="1">
        <f>VLOOKUP(MasterDataSet_after_OutliersDEL[[#This Row],[Region]],Region_Dummy_Variables,3,FALSE)</f>
        <v>0</v>
      </c>
      <c r="H557" s="1">
        <f>VLOOKUP(MasterDataSet_after_OutliersDEL[[#This Row],[Region]],Region_Dummy_Variables,4,FALSE)</f>
        <v>0</v>
      </c>
      <c r="I557" s="1">
        <f>VLOOKUP(MasterDataSet_after_OutliersDEL[[#This Row],[Region]],Region_Dummy_Variables,5,FALSE)</f>
        <v>0</v>
      </c>
      <c r="J557" s="1">
        <f>VLOOKUP(MasterDataSet_after_OutliersDEL[[#This Row],[Region]],Region_Dummy_Variables,6,FALSE)</f>
        <v>1</v>
      </c>
      <c r="K557" s="7" t="s">
        <v>19</v>
      </c>
      <c r="L557">
        <v>90402</v>
      </c>
      <c r="M557">
        <v>1850000</v>
      </c>
      <c r="N557">
        <v>3</v>
      </c>
      <c r="O557">
        <v>2.5</v>
      </c>
      <c r="P557">
        <v>1554</v>
      </c>
      <c r="Q557">
        <v>38608</v>
      </c>
      <c r="R557">
        <v>1971</v>
      </c>
      <c r="S557">
        <f>2021-MasterDataSet_after_OutliersDEL[[#This Row],[YEAR BUILT]]</f>
        <v>50</v>
      </c>
      <c r="T557">
        <v>53</v>
      </c>
      <c r="U557">
        <v>1190.4761904761904</v>
      </c>
      <c r="V557">
        <v>3429</v>
      </c>
      <c r="W557">
        <v>34.027001300000002</v>
      </c>
      <c r="X557">
        <v>-118.51446869999999</v>
      </c>
      <c r="Y557">
        <v>0.33242946792669437</v>
      </c>
    </row>
    <row r="558" spans="1:25" x14ac:dyDescent="0.3">
      <c r="A558" s="1" t="s">
        <v>16</v>
      </c>
      <c r="B558" s="1">
        <v>0</v>
      </c>
      <c r="C558" s="1" t="s">
        <v>604</v>
      </c>
      <c r="D558" s="1" t="s">
        <v>570</v>
      </c>
      <c r="E558" s="1" t="str">
        <f>VLOOKUP(MasterDataSet_after_OutliersDEL[[#This Row],[CITY]],Region_Values,2,FALSE)</f>
        <v>West</v>
      </c>
      <c r="F558" s="1">
        <f>VLOOKUP(MasterDataSet_after_OutliersDEL[[#This Row],[Region]],Region_Dummy_Variables,2,FALSE)</f>
        <v>0</v>
      </c>
      <c r="G558" s="1">
        <f>VLOOKUP(MasterDataSet_after_OutliersDEL[[#This Row],[Region]],Region_Dummy_Variables,3,FALSE)</f>
        <v>0</v>
      </c>
      <c r="H558" s="1">
        <f>VLOOKUP(MasterDataSet_after_OutliersDEL[[#This Row],[Region]],Region_Dummy_Variables,4,FALSE)</f>
        <v>0</v>
      </c>
      <c r="I558" s="1">
        <f>VLOOKUP(MasterDataSet_after_OutliersDEL[[#This Row],[Region]],Region_Dummy_Variables,5,FALSE)</f>
        <v>0</v>
      </c>
      <c r="J558" s="1">
        <f>VLOOKUP(MasterDataSet_after_OutliersDEL[[#This Row],[Region]],Region_Dummy_Variables,6,FALSE)</f>
        <v>1</v>
      </c>
      <c r="K558" s="7" t="s">
        <v>19</v>
      </c>
      <c r="L558">
        <v>90402</v>
      </c>
      <c r="M558">
        <v>4000000</v>
      </c>
      <c r="N558">
        <v>2</v>
      </c>
      <c r="O558">
        <v>3</v>
      </c>
      <c r="P558">
        <v>1744</v>
      </c>
      <c r="Q558">
        <v>57733</v>
      </c>
      <c r="R558">
        <v>1971</v>
      </c>
      <c r="S558">
        <f>2021-MasterDataSet_after_OutliersDEL[[#This Row],[YEAR BUILT]]</f>
        <v>50</v>
      </c>
      <c r="T558">
        <v>11</v>
      </c>
      <c r="U558">
        <v>2293.5779816513759</v>
      </c>
      <c r="V558">
        <v>4200</v>
      </c>
      <c r="W558">
        <v>34.027001300000002</v>
      </c>
      <c r="X558">
        <v>-118.51446869999999</v>
      </c>
      <c r="Y558">
        <v>0.33242946792669437</v>
      </c>
    </row>
    <row r="559" spans="1:25" x14ac:dyDescent="0.3">
      <c r="A559" s="1" t="s">
        <v>16</v>
      </c>
      <c r="B559" s="1">
        <v>0</v>
      </c>
      <c r="C559" s="1" t="s">
        <v>605</v>
      </c>
      <c r="D559" s="1" t="s">
        <v>570</v>
      </c>
      <c r="E559" s="1" t="str">
        <f>VLOOKUP(MasterDataSet_after_OutliersDEL[[#This Row],[CITY]],Region_Values,2,FALSE)</f>
        <v>West</v>
      </c>
      <c r="F559" s="1">
        <f>VLOOKUP(MasterDataSet_after_OutliersDEL[[#This Row],[Region]],Region_Dummy_Variables,2,FALSE)</f>
        <v>0</v>
      </c>
      <c r="G559" s="1">
        <f>VLOOKUP(MasterDataSet_after_OutliersDEL[[#This Row],[Region]],Region_Dummy_Variables,3,FALSE)</f>
        <v>0</v>
      </c>
      <c r="H559" s="1">
        <f>VLOOKUP(MasterDataSet_after_OutliersDEL[[#This Row],[Region]],Region_Dummy_Variables,4,FALSE)</f>
        <v>0</v>
      </c>
      <c r="I559" s="1">
        <f>VLOOKUP(MasterDataSet_after_OutliersDEL[[#This Row],[Region]],Region_Dummy_Variables,5,FALSE)</f>
        <v>0</v>
      </c>
      <c r="J559" s="1">
        <f>VLOOKUP(MasterDataSet_after_OutliersDEL[[#This Row],[Region]],Region_Dummy_Variables,6,FALSE)</f>
        <v>1</v>
      </c>
      <c r="K559" s="7" t="s">
        <v>19</v>
      </c>
      <c r="L559">
        <v>90402</v>
      </c>
      <c r="M559">
        <v>1225000</v>
      </c>
      <c r="N559">
        <v>2</v>
      </c>
      <c r="O559">
        <v>2</v>
      </c>
      <c r="P559">
        <v>1234</v>
      </c>
      <c r="Q559">
        <v>38608</v>
      </c>
      <c r="R559">
        <v>1971</v>
      </c>
      <c r="S559">
        <f>2021-MasterDataSet_after_OutliersDEL[[#This Row],[YEAR BUILT]]</f>
        <v>50</v>
      </c>
      <c r="T559">
        <v>152</v>
      </c>
      <c r="U559">
        <v>992.70664505672607</v>
      </c>
      <c r="V559">
        <v>3152</v>
      </c>
      <c r="W559">
        <v>34.027001300000002</v>
      </c>
      <c r="X559">
        <v>-118.51446869999999</v>
      </c>
      <c r="Y559">
        <v>0.33242946792669437</v>
      </c>
    </row>
    <row r="560" spans="1:25" x14ac:dyDescent="0.3">
      <c r="A560" s="1" t="s">
        <v>16</v>
      </c>
      <c r="B560" s="1">
        <v>0</v>
      </c>
      <c r="C560" s="1" t="s">
        <v>606</v>
      </c>
      <c r="D560" s="1" t="s">
        <v>570</v>
      </c>
      <c r="E560" s="1" t="str">
        <f>VLOOKUP(MasterDataSet_after_OutliersDEL[[#This Row],[CITY]],Region_Values,2,FALSE)</f>
        <v>West</v>
      </c>
      <c r="F560" s="1">
        <f>VLOOKUP(MasterDataSet_after_OutliersDEL[[#This Row],[Region]],Region_Dummy_Variables,2,FALSE)</f>
        <v>0</v>
      </c>
      <c r="G560" s="1">
        <f>VLOOKUP(MasterDataSet_after_OutliersDEL[[#This Row],[Region]],Region_Dummy_Variables,3,FALSE)</f>
        <v>0</v>
      </c>
      <c r="H560" s="1">
        <f>VLOOKUP(MasterDataSet_after_OutliersDEL[[#This Row],[Region]],Region_Dummy_Variables,4,FALSE)</f>
        <v>0</v>
      </c>
      <c r="I560" s="1">
        <f>VLOOKUP(MasterDataSet_after_OutliersDEL[[#This Row],[Region]],Region_Dummy_Variables,5,FALSE)</f>
        <v>0</v>
      </c>
      <c r="J560" s="1">
        <f>VLOOKUP(MasterDataSet_after_OutliersDEL[[#This Row],[Region]],Region_Dummy_Variables,6,FALSE)</f>
        <v>1</v>
      </c>
      <c r="K560" s="7" t="s">
        <v>19</v>
      </c>
      <c r="L560">
        <v>90402</v>
      </c>
      <c r="M560">
        <v>1650000</v>
      </c>
      <c r="N560">
        <v>2</v>
      </c>
      <c r="O560">
        <v>2</v>
      </c>
      <c r="P560">
        <v>1258</v>
      </c>
      <c r="Q560">
        <v>57733</v>
      </c>
      <c r="R560">
        <v>1971</v>
      </c>
      <c r="S560">
        <f>2021-MasterDataSet_after_OutliersDEL[[#This Row],[YEAR BUILT]]</f>
        <v>50</v>
      </c>
      <c r="T560">
        <v>54</v>
      </c>
      <c r="U560">
        <v>1311.6057233704294</v>
      </c>
      <c r="V560">
        <v>2727</v>
      </c>
      <c r="W560">
        <v>34.027001300000002</v>
      </c>
      <c r="X560">
        <v>-118.51446869999999</v>
      </c>
      <c r="Y560">
        <v>0.33242946792669437</v>
      </c>
    </row>
    <row r="561" spans="1:25" x14ac:dyDescent="0.3">
      <c r="A561" s="1" t="s">
        <v>16</v>
      </c>
      <c r="B561" s="1">
        <v>0</v>
      </c>
      <c r="C561" s="1" t="s">
        <v>607</v>
      </c>
      <c r="D561" s="1" t="s">
        <v>570</v>
      </c>
      <c r="E561" s="1" t="str">
        <f>VLOOKUP(MasterDataSet_after_OutliersDEL[[#This Row],[CITY]],Region_Values,2,FALSE)</f>
        <v>West</v>
      </c>
      <c r="F561" s="1">
        <f>VLOOKUP(MasterDataSet_after_OutliersDEL[[#This Row],[Region]],Region_Dummy_Variables,2,FALSE)</f>
        <v>0</v>
      </c>
      <c r="G561" s="1">
        <f>VLOOKUP(MasterDataSet_after_OutliersDEL[[#This Row],[Region]],Region_Dummy_Variables,3,FALSE)</f>
        <v>0</v>
      </c>
      <c r="H561" s="1">
        <f>VLOOKUP(MasterDataSet_after_OutliersDEL[[#This Row],[Region]],Region_Dummy_Variables,4,FALSE)</f>
        <v>0</v>
      </c>
      <c r="I561" s="1">
        <f>VLOOKUP(MasterDataSet_after_OutliersDEL[[#This Row],[Region]],Region_Dummy_Variables,5,FALSE)</f>
        <v>0</v>
      </c>
      <c r="J561" s="1">
        <f>VLOOKUP(MasterDataSet_after_OutliersDEL[[#This Row],[Region]],Region_Dummy_Variables,6,FALSE)</f>
        <v>1</v>
      </c>
      <c r="K561" s="7" t="s">
        <v>19</v>
      </c>
      <c r="L561">
        <v>90402</v>
      </c>
      <c r="M561">
        <v>1295000</v>
      </c>
      <c r="N561">
        <v>3</v>
      </c>
      <c r="O561">
        <v>3</v>
      </c>
      <c r="P561">
        <v>1562</v>
      </c>
      <c r="Q561">
        <v>57733</v>
      </c>
      <c r="R561">
        <v>1971</v>
      </c>
      <c r="S561">
        <f>2021-MasterDataSet_after_OutliersDEL[[#This Row],[YEAR BUILT]]</f>
        <v>50</v>
      </c>
      <c r="T561">
        <v>18</v>
      </c>
      <c r="U561">
        <v>829.06530089628677</v>
      </c>
      <c r="V561">
        <v>3152</v>
      </c>
      <c r="W561">
        <v>34.027001300000002</v>
      </c>
      <c r="X561">
        <v>-118.51446869999999</v>
      </c>
      <c r="Y561">
        <v>0.33242946792669437</v>
      </c>
    </row>
    <row r="562" spans="1:25" x14ac:dyDescent="0.3">
      <c r="A562" s="1" t="s">
        <v>16</v>
      </c>
      <c r="B562" s="1">
        <v>0</v>
      </c>
      <c r="C562" s="1" t="s">
        <v>608</v>
      </c>
      <c r="D562" s="1" t="s">
        <v>570</v>
      </c>
      <c r="E562" s="1" t="str">
        <f>VLOOKUP(MasterDataSet_after_OutliersDEL[[#This Row],[CITY]],Region_Values,2,FALSE)</f>
        <v>West</v>
      </c>
      <c r="F562" s="1">
        <f>VLOOKUP(MasterDataSet_after_OutliersDEL[[#This Row],[Region]],Region_Dummy_Variables,2,FALSE)</f>
        <v>0</v>
      </c>
      <c r="G562" s="1">
        <f>VLOOKUP(MasterDataSet_after_OutliersDEL[[#This Row],[Region]],Region_Dummy_Variables,3,FALSE)</f>
        <v>0</v>
      </c>
      <c r="H562" s="1">
        <f>VLOOKUP(MasterDataSet_after_OutliersDEL[[#This Row],[Region]],Region_Dummy_Variables,4,FALSE)</f>
        <v>0</v>
      </c>
      <c r="I562" s="1">
        <f>VLOOKUP(MasterDataSet_after_OutliersDEL[[#This Row],[Region]],Region_Dummy_Variables,5,FALSE)</f>
        <v>0</v>
      </c>
      <c r="J562" s="1">
        <f>VLOOKUP(MasterDataSet_after_OutliersDEL[[#This Row],[Region]],Region_Dummy_Variables,6,FALSE)</f>
        <v>1</v>
      </c>
      <c r="K562" s="7" t="s">
        <v>19</v>
      </c>
      <c r="L562">
        <v>90402</v>
      </c>
      <c r="M562">
        <v>3600000</v>
      </c>
      <c r="N562">
        <v>3</v>
      </c>
      <c r="O562">
        <v>2.5</v>
      </c>
      <c r="P562">
        <v>1566</v>
      </c>
      <c r="Q562">
        <v>38608</v>
      </c>
      <c r="R562">
        <v>1971</v>
      </c>
      <c r="S562">
        <f>2021-MasterDataSet_after_OutliersDEL[[#This Row],[YEAR BUILT]]</f>
        <v>50</v>
      </c>
      <c r="T562">
        <v>88</v>
      </c>
      <c r="U562">
        <v>2298.8505747126437</v>
      </c>
      <c r="V562">
        <v>3563</v>
      </c>
      <c r="W562">
        <v>34.027001300000002</v>
      </c>
      <c r="X562">
        <v>-118.51446869999999</v>
      </c>
      <c r="Y562">
        <v>0.33242946792669437</v>
      </c>
    </row>
    <row r="563" spans="1:25" x14ac:dyDescent="0.3">
      <c r="A563" s="1" t="s">
        <v>16</v>
      </c>
      <c r="B563" s="1">
        <v>0</v>
      </c>
      <c r="C563" s="1" t="s">
        <v>609</v>
      </c>
      <c r="D563" s="1" t="s">
        <v>570</v>
      </c>
      <c r="E563" s="1" t="str">
        <f>VLOOKUP(MasterDataSet_after_OutliersDEL[[#This Row],[CITY]],Region_Values,2,FALSE)</f>
        <v>West</v>
      </c>
      <c r="F563" s="1">
        <f>VLOOKUP(MasterDataSet_after_OutliersDEL[[#This Row],[Region]],Region_Dummy_Variables,2,FALSE)</f>
        <v>0</v>
      </c>
      <c r="G563" s="1">
        <f>VLOOKUP(MasterDataSet_after_OutliersDEL[[#This Row],[Region]],Region_Dummy_Variables,3,FALSE)</f>
        <v>0</v>
      </c>
      <c r="H563" s="1">
        <f>VLOOKUP(MasterDataSet_after_OutliersDEL[[#This Row],[Region]],Region_Dummy_Variables,4,FALSE)</f>
        <v>0</v>
      </c>
      <c r="I563" s="1">
        <f>VLOOKUP(MasterDataSet_after_OutliersDEL[[#This Row],[Region]],Region_Dummy_Variables,5,FALSE)</f>
        <v>0</v>
      </c>
      <c r="J563" s="1">
        <f>VLOOKUP(MasterDataSet_after_OutliersDEL[[#This Row],[Region]],Region_Dummy_Variables,6,FALSE)</f>
        <v>1</v>
      </c>
      <c r="K563" s="7" t="s">
        <v>19</v>
      </c>
      <c r="L563">
        <v>90402</v>
      </c>
      <c r="M563">
        <v>1750000</v>
      </c>
      <c r="N563">
        <v>2</v>
      </c>
      <c r="O563">
        <v>2</v>
      </c>
      <c r="P563">
        <v>1228</v>
      </c>
      <c r="Q563">
        <v>57733</v>
      </c>
      <c r="R563">
        <v>1971</v>
      </c>
      <c r="S563">
        <f>2021-MasterDataSet_after_OutliersDEL[[#This Row],[YEAR BUILT]]</f>
        <v>50</v>
      </c>
      <c r="T563">
        <v>53</v>
      </c>
      <c r="U563">
        <v>1425.0814332247558</v>
      </c>
      <c r="V563">
        <v>2821</v>
      </c>
      <c r="W563">
        <v>34.027001300000002</v>
      </c>
      <c r="X563">
        <v>-118.51446869999999</v>
      </c>
      <c r="Y563">
        <v>0.33242946792669437</v>
      </c>
    </row>
    <row r="564" spans="1:25" x14ac:dyDescent="0.3">
      <c r="A564" s="1" t="s">
        <v>16</v>
      </c>
      <c r="B564" s="1">
        <v>0</v>
      </c>
      <c r="C564" s="1" t="s">
        <v>610</v>
      </c>
      <c r="D564" s="1" t="s">
        <v>570</v>
      </c>
      <c r="E564" s="1" t="str">
        <f>VLOOKUP(MasterDataSet_after_OutliersDEL[[#This Row],[CITY]],Region_Values,2,FALSE)</f>
        <v>West</v>
      </c>
      <c r="F564" s="1">
        <f>VLOOKUP(MasterDataSet_after_OutliersDEL[[#This Row],[Region]],Region_Dummy_Variables,2,FALSE)</f>
        <v>0</v>
      </c>
      <c r="G564" s="1">
        <f>VLOOKUP(MasterDataSet_after_OutliersDEL[[#This Row],[Region]],Region_Dummy_Variables,3,FALSE)</f>
        <v>0</v>
      </c>
      <c r="H564" s="1">
        <f>VLOOKUP(MasterDataSet_after_OutliersDEL[[#This Row],[Region]],Region_Dummy_Variables,4,FALSE)</f>
        <v>0</v>
      </c>
      <c r="I564" s="1">
        <f>VLOOKUP(MasterDataSet_after_OutliersDEL[[#This Row],[Region]],Region_Dummy_Variables,5,FALSE)</f>
        <v>0</v>
      </c>
      <c r="J564" s="1">
        <f>VLOOKUP(MasterDataSet_after_OutliersDEL[[#This Row],[Region]],Region_Dummy_Variables,6,FALSE)</f>
        <v>1</v>
      </c>
      <c r="K564" s="7" t="s">
        <v>19</v>
      </c>
      <c r="L564">
        <v>90402</v>
      </c>
      <c r="M564">
        <v>1195000</v>
      </c>
      <c r="N564">
        <v>2</v>
      </c>
      <c r="O564">
        <v>2</v>
      </c>
      <c r="P564">
        <v>1235</v>
      </c>
      <c r="Q564">
        <v>57733</v>
      </c>
      <c r="R564">
        <v>1971</v>
      </c>
      <c r="S564">
        <f>2021-MasterDataSet_after_OutliersDEL[[#This Row],[YEAR BUILT]]</f>
        <v>50</v>
      </c>
      <c r="T564">
        <v>118</v>
      </c>
      <c r="U564">
        <v>967.61133603238864</v>
      </c>
      <c r="V564">
        <v>2746</v>
      </c>
      <c r="W564">
        <v>34.027001300000002</v>
      </c>
      <c r="X564">
        <v>-118.51446869999999</v>
      </c>
      <c r="Y564">
        <v>0.33242946792669437</v>
      </c>
    </row>
    <row r="565" spans="1:25" x14ac:dyDescent="0.3">
      <c r="A565" s="1" t="s">
        <v>16</v>
      </c>
      <c r="B565" s="1">
        <v>0</v>
      </c>
      <c r="C565" s="1" t="s">
        <v>611</v>
      </c>
      <c r="D565" s="1" t="s">
        <v>570</v>
      </c>
      <c r="E565" s="1" t="str">
        <f>VLOOKUP(MasterDataSet_after_OutliersDEL[[#This Row],[CITY]],Region_Values,2,FALSE)</f>
        <v>West</v>
      </c>
      <c r="F565" s="1">
        <f>VLOOKUP(MasterDataSet_after_OutliersDEL[[#This Row],[Region]],Region_Dummy_Variables,2,FALSE)</f>
        <v>0</v>
      </c>
      <c r="G565" s="1">
        <f>VLOOKUP(MasterDataSet_after_OutliersDEL[[#This Row],[Region]],Region_Dummy_Variables,3,FALSE)</f>
        <v>0</v>
      </c>
      <c r="H565" s="1">
        <f>VLOOKUP(MasterDataSet_after_OutliersDEL[[#This Row],[Region]],Region_Dummy_Variables,4,FALSE)</f>
        <v>0</v>
      </c>
      <c r="I565" s="1">
        <f>VLOOKUP(MasterDataSet_after_OutliersDEL[[#This Row],[Region]],Region_Dummy_Variables,5,FALSE)</f>
        <v>0</v>
      </c>
      <c r="J565" s="1">
        <f>VLOOKUP(MasterDataSet_after_OutliersDEL[[#This Row],[Region]],Region_Dummy_Variables,6,FALSE)</f>
        <v>1</v>
      </c>
      <c r="K565" s="7" t="s">
        <v>19</v>
      </c>
      <c r="L565">
        <v>90402</v>
      </c>
      <c r="M565">
        <v>675000</v>
      </c>
      <c r="N565">
        <v>1</v>
      </c>
      <c r="O565">
        <v>1</v>
      </c>
      <c r="P565">
        <v>868</v>
      </c>
      <c r="Q565">
        <v>38608</v>
      </c>
      <c r="R565">
        <v>1971</v>
      </c>
      <c r="S565">
        <f>2021-MasterDataSet_after_OutliersDEL[[#This Row],[YEAR BUILT]]</f>
        <v>50</v>
      </c>
      <c r="T565">
        <v>8</v>
      </c>
      <c r="U565">
        <v>777.64976958525347</v>
      </c>
      <c r="V565">
        <v>1984</v>
      </c>
      <c r="W565">
        <v>34.027001300000002</v>
      </c>
      <c r="X565">
        <v>-118.51446869999999</v>
      </c>
      <c r="Y565">
        <v>0.33242946792669437</v>
      </c>
    </row>
    <row r="566" spans="1:25" x14ac:dyDescent="0.3">
      <c r="A566" s="1" t="s">
        <v>16</v>
      </c>
      <c r="B566" s="1">
        <v>0</v>
      </c>
      <c r="C566" s="1" t="s">
        <v>612</v>
      </c>
      <c r="D566" s="1" t="s">
        <v>570</v>
      </c>
      <c r="E566" s="1" t="str">
        <f>VLOOKUP(MasterDataSet_after_OutliersDEL[[#This Row],[CITY]],Region_Values,2,FALSE)</f>
        <v>West</v>
      </c>
      <c r="F566" s="1">
        <f>VLOOKUP(MasterDataSet_after_OutliersDEL[[#This Row],[Region]],Region_Dummy_Variables,2,FALSE)</f>
        <v>0</v>
      </c>
      <c r="G566" s="1">
        <f>VLOOKUP(MasterDataSet_after_OutliersDEL[[#This Row],[Region]],Region_Dummy_Variables,3,FALSE)</f>
        <v>0</v>
      </c>
      <c r="H566" s="1">
        <f>VLOOKUP(MasterDataSet_after_OutliersDEL[[#This Row],[Region]],Region_Dummy_Variables,4,FALSE)</f>
        <v>0</v>
      </c>
      <c r="I566" s="1">
        <f>VLOOKUP(MasterDataSet_after_OutliersDEL[[#This Row],[Region]],Region_Dummy_Variables,5,FALSE)</f>
        <v>0</v>
      </c>
      <c r="J566" s="1">
        <f>VLOOKUP(MasterDataSet_after_OutliersDEL[[#This Row],[Region]],Region_Dummy_Variables,6,FALSE)</f>
        <v>1</v>
      </c>
      <c r="K566" s="7" t="s">
        <v>19</v>
      </c>
      <c r="L566">
        <v>90402</v>
      </c>
      <c r="M566">
        <v>3400000</v>
      </c>
      <c r="N566">
        <v>3</v>
      </c>
      <c r="O566">
        <v>2.5</v>
      </c>
      <c r="P566">
        <v>1566</v>
      </c>
      <c r="Q566">
        <v>38608</v>
      </c>
      <c r="R566">
        <v>1971</v>
      </c>
      <c r="S566">
        <f>2021-MasterDataSet_after_OutliersDEL[[#This Row],[YEAR BUILT]]</f>
        <v>50</v>
      </c>
      <c r="T566">
        <v>88</v>
      </c>
      <c r="U566">
        <v>2171.1366538952748</v>
      </c>
      <c r="V566">
        <v>3475</v>
      </c>
      <c r="W566">
        <v>34.027001300000002</v>
      </c>
      <c r="X566">
        <v>-118.51446869999999</v>
      </c>
      <c r="Y566">
        <v>0.33242946792669437</v>
      </c>
    </row>
    <row r="567" spans="1:25" x14ac:dyDescent="0.3">
      <c r="A567" s="1" t="s">
        <v>16</v>
      </c>
      <c r="B567" s="1">
        <v>0</v>
      </c>
      <c r="C567" s="1" t="s">
        <v>613</v>
      </c>
      <c r="D567" s="1" t="s">
        <v>570</v>
      </c>
      <c r="E567" s="1" t="str">
        <f>VLOOKUP(MasterDataSet_after_OutliersDEL[[#This Row],[CITY]],Region_Values,2,FALSE)</f>
        <v>West</v>
      </c>
      <c r="F567" s="1">
        <f>VLOOKUP(MasterDataSet_after_OutliersDEL[[#This Row],[Region]],Region_Dummy_Variables,2,FALSE)</f>
        <v>0</v>
      </c>
      <c r="G567" s="1">
        <f>VLOOKUP(MasterDataSet_after_OutliersDEL[[#This Row],[Region]],Region_Dummy_Variables,3,FALSE)</f>
        <v>0</v>
      </c>
      <c r="H567" s="1">
        <f>VLOOKUP(MasterDataSet_after_OutliersDEL[[#This Row],[Region]],Region_Dummy_Variables,4,FALSE)</f>
        <v>0</v>
      </c>
      <c r="I567" s="1">
        <f>VLOOKUP(MasterDataSet_after_OutliersDEL[[#This Row],[Region]],Region_Dummy_Variables,5,FALSE)</f>
        <v>0</v>
      </c>
      <c r="J567" s="1">
        <f>VLOOKUP(MasterDataSet_after_OutliersDEL[[#This Row],[Region]],Region_Dummy_Variables,6,FALSE)</f>
        <v>1</v>
      </c>
      <c r="K567" s="7" t="s">
        <v>19</v>
      </c>
      <c r="L567">
        <v>90402</v>
      </c>
      <c r="M567">
        <v>2499000</v>
      </c>
      <c r="N567">
        <v>2</v>
      </c>
      <c r="O567">
        <v>2.5</v>
      </c>
      <c r="P567">
        <v>1577</v>
      </c>
      <c r="Q567">
        <v>21899</v>
      </c>
      <c r="R567">
        <v>1982</v>
      </c>
      <c r="S567">
        <f>2021-MasterDataSet_after_OutliersDEL[[#This Row],[YEAR BUILT]]</f>
        <v>39</v>
      </c>
      <c r="T567">
        <v>90</v>
      </c>
      <c r="U567">
        <v>1584.6544071020926</v>
      </c>
      <c r="V567">
        <v>635</v>
      </c>
      <c r="W567">
        <v>34.027488599999998</v>
      </c>
      <c r="X567">
        <v>-118.51236110000001</v>
      </c>
      <c r="Y567">
        <v>0.37875513863709642</v>
      </c>
    </row>
    <row r="568" spans="1:25" x14ac:dyDescent="0.3">
      <c r="A568" s="1" t="s">
        <v>16</v>
      </c>
      <c r="B568" s="1">
        <v>0</v>
      </c>
      <c r="C568" s="1" t="s">
        <v>614</v>
      </c>
      <c r="D568" s="1" t="s">
        <v>570</v>
      </c>
      <c r="E568" s="1" t="str">
        <f>VLOOKUP(MasterDataSet_after_OutliersDEL[[#This Row],[CITY]],Region_Values,2,FALSE)</f>
        <v>West</v>
      </c>
      <c r="F568" s="1">
        <f>VLOOKUP(MasterDataSet_after_OutliersDEL[[#This Row],[Region]],Region_Dummy_Variables,2,FALSE)</f>
        <v>0</v>
      </c>
      <c r="G568" s="1">
        <f>VLOOKUP(MasterDataSet_after_OutliersDEL[[#This Row],[Region]],Region_Dummy_Variables,3,FALSE)</f>
        <v>0</v>
      </c>
      <c r="H568" s="1">
        <f>VLOOKUP(MasterDataSet_after_OutliersDEL[[#This Row],[Region]],Region_Dummy_Variables,4,FALSE)</f>
        <v>0</v>
      </c>
      <c r="I568" s="1">
        <f>VLOOKUP(MasterDataSet_after_OutliersDEL[[#This Row],[Region]],Region_Dummy_Variables,5,FALSE)</f>
        <v>0</v>
      </c>
      <c r="J568" s="1">
        <f>VLOOKUP(MasterDataSet_after_OutliersDEL[[#This Row],[Region]],Region_Dummy_Variables,6,FALSE)</f>
        <v>1</v>
      </c>
      <c r="K568" s="7" t="s">
        <v>19</v>
      </c>
      <c r="L568">
        <v>90402</v>
      </c>
      <c r="M568">
        <v>1750000</v>
      </c>
      <c r="N568">
        <v>3</v>
      </c>
      <c r="O568">
        <v>2</v>
      </c>
      <c r="P568">
        <v>1527</v>
      </c>
      <c r="Q568">
        <v>14641</v>
      </c>
      <c r="R568">
        <v>1969</v>
      </c>
      <c r="S568">
        <f>2021-MasterDataSet_after_OutliersDEL[[#This Row],[YEAR BUILT]]</f>
        <v>52</v>
      </c>
      <c r="T568">
        <v>89</v>
      </c>
      <c r="U568">
        <v>1146.0379829731501</v>
      </c>
      <c r="V568">
        <v>743</v>
      </c>
      <c r="W568">
        <v>34.031042999999997</v>
      </c>
      <c r="X568">
        <v>-118.5098297</v>
      </c>
      <c r="Y568">
        <v>0.65814891052078472</v>
      </c>
    </row>
    <row r="569" spans="1:25" x14ac:dyDescent="0.3">
      <c r="A569" s="1" t="s">
        <v>16</v>
      </c>
      <c r="B569" s="1">
        <v>0</v>
      </c>
      <c r="C569" s="1" t="s">
        <v>615</v>
      </c>
      <c r="D569" s="1" t="s">
        <v>570</v>
      </c>
      <c r="E569" s="1" t="str">
        <f>VLOOKUP(MasterDataSet_after_OutliersDEL[[#This Row],[CITY]],Region_Values,2,FALSE)</f>
        <v>West</v>
      </c>
      <c r="F569" s="1">
        <f>VLOOKUP(MasterDataSet_after_OutliersDEL[[#This Row],[Region]],Region_Dummy_Variables,2,FALSE)</f>
        <v>0</v>
      </c>
      <c r="G569" s="1">
        <f>VLOOKUP(MasterDataSet_after_OutliersDEL[[#This Row],[Region]],Region_Dummy_Variables,3,FALSE)</f>
        <v>0</v>
      </c>
      <c r="H569" s="1">
        <f>VLOOKUP(MasterDataSet_after_OutliersDEL[[#This Row],[Region]],Region_Dummy_Variables,4,FALSE)</f>
        <v>0</v>
      </c>
      <c r="I569" s="1">
        <f>VLOOKUP(MasterDataSet_after_OutliersDEL[[#This Row],[Region]],Region_Dummy_Variables,5,FALSE)</f>
        <v>0</v>
      </c>
      <c r="J569" s="1">
        <f>VLOOKUP(MasterDataSet_after_OutliersDEL[[#This Row],[Region]],Region_Dummy_Variables,6,FALSE)</f>
        <v>1</v>
      </c>
      <c r="K569" s="7" t="s">
        <v>19</v>
      </c>
      <c r="L569">
        <v>90402</v>
      </c>
      <c r="M569">
        <v>5995000</v>
      </c>
      <c r="N569">
        <v>4</v>
      </c>
      <c r="O569">
        <v>3.5</v>
      </c>
      <c r="P569">
        <v>3175</v>
      </c>
      <c r="Q569">
        <v>67408</v>
      </c>
      <c r="R569">
        <v>1976</v>
      </c>
      <c r="S569">
        <f>2021-MasterDataSet_after_OutliersDEL[[#This Row],[YEAR BUILT]]</f>
        <v>45</v>
      </c>
      <c r="T569">
        <v>75</v>
      </c>
      <c r="U569">
        <v>1888.1889763779527</v>
      </c>
      <c r="V569">
        <v>3013</v>
      </c>
      <c r="W569">
        <v>34.024479700000001</v>
      </c>
      <c r="X569">
        <v>-118.5100137</v>
      </c>
      <c r="Y569">
        <v>0.28209430781099343</v>
      </c>
    </row>
    <row r="570" spans="1:25" x14ac:dyDescent="0.3">
      <c r="A570" s="1" t="s">
        <v>16</v>
      </c>
      <c r="B570" s="1">
        <v>0</v>
      </c>
      <c r="C570" s="1" t="s">
        <v>616</v>
      </c>
      <c r="D570" s="1" t="s">
        <v>570</v>
      </c>
      <c r="E570" s="1" t="str">
        <f>VLOOKUP(MasterDataSet_after_OutliersDEL[[#This Row],[CITY]],Region_Values,2,FALSE)</f>
        <v>West</v>
      </c>
      <c r="F570" s="1">
        <f>VLOOKUP(MasterDataSet_after_OutliersDEL[[#This Row],[Region]],Region_Dummy_Variables,2,FALSE)</f>
        <v>0</v>
      </c>
      <c r="G570" s="1">
        <f>VLOOKUP(MasterDataSet_after_OutliersDEL[[#This Row],[Region]],Region_Dummy_Variables,3,FALSE)</f>
        <v>0</v>
      </c>
      <c r="H570" s="1">
        <f>VLOOKUP(MasterDataSet_after_OutliersDEL[[#This Row],[Region]],Region_Dummy_Variables,4,FALSE)</f>
        <v>0</v>
      </c>
      <c r="I570" s="1">
        <f>VLOOKUP(MasterDataSet_after_OutliersDEL[[#This Row],[Region]],Region_Dummy_Variables,5,FALSE)</f>
        <v>0</v>
      </c>
      <c r="J570" s="1">
        <f>VLOOKUP(MasterDataSet_after_OutliersDEL[[#This Row],[Region]],Region_Dummy_Variables,6,FALSE)</f>
        <v>1</v>
      </c>
      <c r="K570" s="7" t="s">
        <v>19</v>
      </c>
      <c r="L570">
        <v>90402</v>
      </c>
      <c r="M570">
        <v>1895000</v>
      </c>
      <c r="N570">
        <v>3</v>
      </c>
      <c r="O570">
        <v>2.5</v>
      </c>
      <c r="P570">
        <v>1900</v>
      </c>
      <c r="Q570">
        <v>67408</v>
      </c>
      <c r="R570">
        <v>1976</v>
      </c>
      <c r="S570">
        <f>2021-MasterDataSet_after_OutliersDEL[[#This Row],[YEAR BUILT]]</f>
        <v>45</v>
      </c>
      <c r="T570">
        <v>5</v>
      </c>
      <c r="U570">
        <v>997.36842105263156</v>
      </c>
      <c r="V570">
        <v>1690</v>
      </c>
      <c r="W570">
        <v>34.024479700000001</v>
      </c>
      <c r="X570">
        <v>-118.5100137</v>
      </c>
      <c r="Y570">
        <v>0.28209430781099343</v>
      </c>
    </row>
    <row r="571" spans="1:25" x14ac:dyDescent="0.3">
      <c r="A571" s="1" t="s">
        <v>16</v>
      </c>
      <c r="B571" s="1">
        <v>0</v>
      </c>
      <c r="C571" s="1" t="s">
        <v>617</v>
      </c>
      <c r="D571" s="1" t="s">
        <v>570</v>
      </c>
      <c r="E571" s="1" t="str">
        <f>VLOOKUP(MasterDataSet_after_OutliersDEL[[#This Row],[CITY]],Region_Values,2,FALSE)</f>
        <v>West</v>
      </c>
      <c r="F571" s="1">
        <f>VLOOKUP(MasterDataSet_after_OutliersDEL[[#This Row],[Region]],Region_Dummy_Variables,2,FALSE)</f>
        <v>0</v>
      </c>
      <c r="G571" s="1">
        <f>VLOOKUP(MasterDataSet_after_OutliersDEL[[#This Row],[Region]],Region_Dummy_Variables,3,FALSE)</f>
        <v>0</v>
      </c>
      <c r="H571" s="1">
        <f>VLOOKUP(MasterDataSet_after_OutliersDEL[[#This Row],[Region]],Region_Dummy_Variables,4,FALSE)</f>
        <v>0</v>
      </c>
      <c r="I571" s="1">
        <f>VLOOKUP(MasterDataSet_after_OutliersDEL[[#This Row],[Region]],Region_Dummy_Variables,5,FALSE)</f>
        <v>0</v>
      </c>
      <c r="J571" s="1">
        <f>VLOOKUP(MasterDataSet_after_OutliersDEL[[#This Row],[Region]],Region_Dummy_Variables,6,FALSE)</f>
        <v>1</v>
      </c>
      <c r="K571" s="7" t="s">
        <v>19</v>
      </c>
      <c r="L571">
        <v>90402</v>
      </c>
      <c r="M571">
        <v>3289000</v>
      </c>
      <c r="N571">
        <v>2</v>
      </c>
      <c r="O571">
        <v>2.5</v>
      </c>
      <c r="P571">
        <v>1900</v>
      </c>
      <c r="Q571">
        <v>67408</v>
      </c>
      <c r="R571">
        <v>1976</v>
      </c>
      <c r="S571">
        <f>2021-MasterDataSet_after_OutliersDEL[[#This Row],[YEAR BUILT]]</f>
        <v>45</v>
      </c>
      <c r="T571">
        <v>11</v>
      </c>
      <c r="U571">
        <v>1731.0526315789473</v>
      </c>
      <c r="V571">
        <v>1756</v>
      </c>
      <c r="W571">
        <v>34.024479700000001</v>
      </c>
      <c r="X571">
        <v>-118.5100137</v>
      </c>
      <c r="Y571">
        <v>0.28209430781099343</v>
      </c>
    </row>
    <row r="572" spans="1:25" x14ac:dyDescent="0.3">
      <c r="A572" s="1" t="s">
        <v>16</v>
      </c>
      <c r="B572" s="1">
        <v>0</v>
      </c>
      <c r="C572" s="1" t="s">
        <v>618</v>
      </c>
      <c r="D572" s="1" t="s">
        <v>570</v>
      </c>
      <c r="E572" s="1" t="str">
        <f>VLOOKUP(MasterDataSet_after_OutliersDEL[[#This Row],[CITY]],Region_Values,2,FALSE)</f>
        <v>West</v>
      </c>
      <c r="F572" s="1">
        <f>VLOOKUP(MasterDataSet_after_OutliersDEL[[#This Row],[Region]],Region_Dummy_Variables,2,FALSE)</f>
        <v>0</v>
      </c>
      <c r="G572" s="1">
        <f>VLOOKUP(MasterDataSet_after_OutliersDEL[[#This Row],[Region]],Region_Dummy_Variables,3,FALSE)</f>
        <v>0</v>
      </c>
      <c r="H572" s="1">
        <f>VLOOKUP(MasterDataSet_after_OutliersDEL[[#This Row],[Region]],Region_Dummy_Variables,4,FALSE)</f>
        <v>0</v>
      </c>
      <c r="I572" s="1">
        <f>VLOOKUP(MasterDataSet_after_OutliersDEL[[#This Row],[Region]],Region_Dummy_Variables,5,FALSE)</f>
        <v>0</v>
      </c>
      <c r="J572" s="1">
        <f>VLOOKUP(MasterDataSet_after_OutliersDEL[[#This Row],[Region]],Region_Dummy_Variables,6,FALSE)</f>
        <v>1</v>
      </c>
      <c r="K572" s="7" t="s">
        <v>19</v>
      </c>
      <c r="L572">
        <v>90402</v>
      </c>
      <c r="M572">
        <v>2475000</v>
      </c>
      <c r="N572">
        <v>2</v>
      </c>
      <c r="O572">
        <v>2</v>
      </c>
      <c r="P572">
        <v>1490</v>
      </c>
      <c r="Q572">
        <v>67408</v>
      </c>
      <c r="R572">
        <v>1976</v>
      </c>
      <c r="S572">
        <f>2021-MasterDataSet_after_OutliersDEL[[#This Row],[YEAR BUILT]]</f>
        <v>45</v>
      </c>
      <c r="T572">
        <v>141</v>
      </c>
      <c r="U572">
        <v>1661.0738255033557</v>
      </c>
      <c r="V572">
        <v>1300</v>
      </c>
      <c r="W572">
        <v>34.024479700000001</v>
      </c>
      <c r="X572">
        <v>-118.5100137</v>
      </c>
      <c r="Y572">
        <v>0.28209430781099343</v>
      </c>
    </row>
    <row r="573" spans="1:25" x14ac:dyDescent="0.3">
      <c r="A573" s="1" t="s">
        <v>16</v>
      </c>
      <c r="B573" s="1">
        <v>0</v>
      </c>
      <c r="C573" s="1" t="s">
        <v>619</v>
      </c>
      <c r="D573" s="1" t="s">
        <v>570</v>
      </c>
      <c r="E573" s="1" t="str">
        <f>VLOOKUP(MasterDataSet_after_OutliersDEL[[#This Row],[CITY]],Region_Values,2,FALSE)</f>
        <v>West</v>
      </c>
      <c r="F573" s="1">
        <f>VLOOKUP(MasterDataSet_after_OutliersDEL[[#This Row],[Region]],Region_Dummy_Variables,2,FALSE)</f>
        <v>0</v>
      </c>
      <c r="G573" s="1">
        <f>VLOOKUP(MasterDataSet_after_OutliersDEL[[#This Row],[Region]],Region_Dummy_Variables,3,FALSE)</f>
        <v>0</v>
      </c>
      <c r="H573" s="1">
        <f>VLOOKUP(MasterDataSet_after_OutliersDEL[[#This Row],[Region]],Region_Dummy_Variables,4,FALSE)</f>
        <v>0</v>
      </c>
      <c r="I573" s="1">
        <f>VLOOKUP(MasterDataSet_after_OutliersDEL[[#This Row],[Region]],Region_Dummy_Variables,5,FALSE)</f>
        <v>0</v>
      </c>
      <c r="J573" s="1">
        <f>VLOOKUP(MasterDataSet_after_OutliersDEL[[#This Row],[Region]],Region_Dummy_Variables,6,FALSE)</f>
        <v>1</v>
      </c>
      <c r="K573" s="7" t="s">
        <v>19</v>
      </c>
      <c r="L573">
        <v>90402</v>
      </c>
      <c r="M573">
        <v>2599000</v>
      </c>
      <c r="N573">
        <v>2</v>
      </c>
      <c r="O573">
        <v>2</v>
      </c>
      <c r="P573">
        <v>1585</v>
      </c>
      <c r="Q573">
        <v>22462</v>
      </c>
      <c r="R573">
        <v>1963</v>
      </c>
      <c r="S573">
        <f>2021-MasterDataSet_after_OutliersDEL[[#This Row],[YEAR BUILT]]</f>
        <v>58</v>
      </c>
      <c r="T573">
        <v>11</v>
      </c>
      <c r="U573">
        <v>1639.7476340694006</v>
      </c>
      <c r="V573">
        <v>1654</v>
      </c>
      <c r="W573">
        <v>34.024285200000001</v>
      </c>
      <c r="X573">
        <v>-118.5097061</v>
      </c>
      <c r="Y573">
        <v>0.28996395377359696</v>
      </c>
    </row>
    <row r="574" spans="1:25" x14ac:dyDescent="0.3">
      <c r="A574" s="1" t="s">
        <v>16</v>
      </c>
      <c r="B574" s="1">
        <v>0</v>
      </c>
      <c r="C574" s="1" t="s">
        <v>620</v>
      </c>
      <c r="D574" s="1" t="s">
        <v>570</v>
      </c>
      <c r="E574" s="1" t="str">
        <f>VLOOKUP(MasterDataSet_after_OutliersDEL[[#This Row],[CITY]],Region_Values,2,FALSE)</f>
        <v>West</v>
      </c>
      <c r="F574" s="1">
        <f>VLOOKUP(MasterDataSet_after_OutliersDEL[[#This Row],[Region]],Region_Dummy_Variables,2,FALSE)</f>
        <v>0</v>
      </c>
      <c r="G574" s="1">
        <f>VLOOKUP(MasterDataSet_after_OutliersDEL[[#This Row],[Region]],Region_Dummy_Variables,3,FALSE)</f>
        <v>0</v>
      </c>
      <c r="H574" s="1">
        <f>VLOOKUP(MasterDataSet_after_OutliersDEL[[#This Row],[Region]],Region_Dummy_Variables,4,FALSE)</f>
        <v>0</v>
      </c>
      <c r="I574" s="1">
        <f>VLOOKUP(MasterDataSet_after_OutliersDEL[[#This Row],[Region]],Region_Dummy_Variables,5,FALSE)</f>
        <v>0</v>
      </c>
      <c r="J574" s="1">
        <f>VLOOKUP(MasterDataSet_after_OutliersDEL[[#This Row],[Region]],Region_Dummy_Variables,6,FALSE)</f>
        <v>1</v>
      </c>
      <c r="K574" s="7" t="s">
        <v>19</v>
      </c>
      <c r="L574">
        <v>90402</v>
      </c>
      <c r="M574">
        <v>3999000</v>
      </c>
      <c r="N574">
        <v>2</v>
      </c>
      <c r="O574">
        <v>2</v>
      </c>
      <c r="P574">
        <v>1848</v>
      </c>
      <c r="Q574">
        <v>41940</v>
      </c>
      <c r="R574">
        <v>1993</v>
      </c>
      <c r="S574">
        <f>2021-MasterDataSet_after_OutliersDEL[[#This Row],[YEAR BUILT]]</f>
        <v>28</v>
      </c>
      <c r="T574">
        <v>20</v>
      </c>
      <c r="U574">
        <v>2163.9610389610389</v>
      </c>
      <c r="V574">
        <v>1800</v>
      </c>
      <c r="W574">
        <v>34.023117300000003</v>
      </c>
      <c r="X574">
        <v>-118.50782770000001</v>
      </c>
      <c r="Y574">
        <v>0.36475884071630649</v>
      </c>
    </row>
    <row r="575" spans="1:25" x14ac:dyDescent="0.3">
      <c r="A575" s="1" t="s">
        <v>16</v>
      </c>
      <c r="B575" s="1">
        <v>0</v>
      </c>
      <c r="C575" s="1" t="s">
        <v>621</v>
      </c>
      <c r="D575" s="1" t="s">
        <v>570</v>
      </c>
      <c r="E575" s="1" t="str">
        <f>VLOOKUP(MasterDataSet_after_OutliersDEL[[#This Row],[CITY]],Region_Values,2,FALSE)</f>
        <v>West</v>
      </c>
      <c r="F575" s="1">
        <f>VLOOKUP(MasterDataSet_after_OutliersDEL[[#This Row],[Region]],Region_Dummy_Variables,2,FALSE)</f>
        <v>0</v>
      </c>
      <c r="G575" s="1">
        <f>VLOOKUP(MasterDataSet_after_OutliersDEL[[#This Row],[Region]],Region_Dummy_Variables,3,FALSE)</f>
        <v>0</v>
      </c>
      <c r="H575" s="1">
        <f>VLOOKUP(MasterDataSet_after_OutliersDEL[[#This Row],[Region]],Region_Dummy_Variables,4,FALSE)</f>
        <v>0</v>
      </c>
      <c r="I575" s="1">
        <f>VLOOKUP(MasterDataSet_after_OutliersDEL[[#This Row],[Region]],Region_Dummy_Variables,5,FALSE)</f>
        <v>0</v>
      </c>
      <c r="J575" s="1">
        <f>VLOOKUP(MasterDataSet_after_OutliersDEL[[#This Row],[Region]],Region_Dummy_Variables,6,FALSE)</f>
        <v>1</v>
      </c>
      <c r="K575" s="7" t="s">
        <v>19</v>
      </c>
      <c r="L575">
        <v>90402</v>
      </c>
      <c r="M575">
        <v>5495000</v>
      </c>
      <c r="N575">
        <v>3</v>
      </c>
      <c r="O575">
        <v>2.5</v>
      </c>
      <c r="P575">
        <v>3067</v>
      </c>
      <c r="Q575">
        <v>41940</v>
      </c>
      <c r="R575">
        <v>1993</v>
      </c>
      <c r="S575">
        <f>2021-MasterDataSet_after_OutliersDEL[[#This Row],[YEAR BUILT]]</f>
        <v>28</v>
      </c>
      <c r="T575">
        <v>158</v>
      </c>
      <c r="U575">
        <v>1791.6530811868274</v>
      </c>
      <c r="V575">
        <v>3600</v>
      </c>
      <c r="W575">
        <v>34.023117300000003</v>
      </c>
      <c r="X575">
        <v>-118.50782770000001</v>
      </c>
      <c r="Y575">
        <v>0.36475884071630649</v>
      </c>
    </row>
    <row r="576" spans="1:25" x14ac:dyDescent="0.3">
      <c r="A576" s="1" t="s">
        <v>20</v>
      </c>
      <c r="B576" s="1">
        <v>1</v>
      </c>
      <c r="C576" s="1" t="s">
        <v>622</v>
      </c>
      <c r="D576" s="1" t="s">
        <v>570</v>
      </c>
      <c r="E576" s="1" t="str">
        <f>VLOOKUP(MasterDataSet_after_OutliersDEL[[#This Row],[CITY]],Region_Values,2,FALSE)</f>
        <v>West</v>
      </c>
      <c r="F576" s="1">
        <f>VLOOKUP(MasterDataSet_after_OutliersDEL[[#This Row],[Region]],Region_Dummy_Variables,2,FALSE)</f>
        <v>0</v>
      </c>
      <c r="G576" s="1">
        <f>VLOOKUP(MasterDataSet_after_OutliersDEL[[#This Row],[Region]],Region_Dummy_Variables,3,FALSE)</f>
        <v>0</v>
      </c>
      <c r="H576" s="1">
        <f>VLOOKUP(MasterDataSet_after_OutliersDEL[[#This Row],[Region]],Region_Dummy_Variables,4,FALSE)</f>
        <v>0</v>
      </c>
      <c r="I576" s="1">
        <f>VLOOKUP(MasterDataSet_after_OutliersDEL[[#This Row],[Region]],Region_Dummy_Variables,5,FALSE)</f>
        <v>0</v>
      </c>
      <c r="J576" s="1">
        <f>VLOOKUP(MasterDataSet_after_OutliersDEL[[#This Row],[Region]],Region_Dummy_Variables,6,FALSE)</f>
        <v>1</v>
      </c>
      <c r="K576" s="7" t="s">
        <v>19</v>
      </c>
      <c r="L576">
        <v>90403</v>
      </c>
      <c r="M576">
        <v>2850000</v>
      </c>
      <c r="N576">
        <v>2</v>
      </c>
      <c r="O576">
        <v>2</v>
      </c>
      <c r="P576">
        <v>1778</v>
      </c>
      <c r="Q576">
        <v>5270</v>
      </c>
      <c r="R576">
        <v>1946</v>
      </c>
      <c r="S576">
        <f>2021-MasterDataSet_after_OutliersDEL[[#This Row],[YEAR BUILT]]</f>
        <v>75</v>
      </c>
      <c r="T576">
        <v>19</v>
      </c>
      <c r="U576">
        <v>1602.9246344206974</v>
      </c>
      <c r="W576">
        <v>34.038038</v>
      </c>
      <c r="X576">
        <v>-118.481182</v>
      </c>
      <c r="Y576">
        <v>2.179667082714146</v>
      </c>
    </row>
    <row r="577" spans="1:25" x14ac:dyDescent="0.3">
      <c r="A577" s="1" t="s">
        <v>20</v>
      </c>
      <c r="B577" s="1">
        <v>1</v>
      </c>
      <c r="C577" s="1" t="s">
        <v>623</v>
      </c>
      <c r="D577" s="1" t="s">
        <v>570</v>
      </c>
      <c r="E577" s="1" t="str">
        <f>VLOOKUP(MasterDataSet_after_OutliersDEL[[#This Row],[CITY]],Region_Values,2,FALSE)</f>
        <v>West</v>
      </c>
      <c r="F577" s="1">
        <f>VLOOKUP(MasterDataSet_after_OutliersDEL[[#This Row],[Region]],Region_Dummy_Variables,2,FALSE)</f>
        <v>0</v>
      </c>
      <c r="G577" s="1">
        <f>VLOOKUP(MasterDataSet_after_OutliersDEL[[#This Row],[Region]],Region_Dummy_Variables,3,FALSE)</f>
        <v>0</v>
      </c>
      <c r="H577" s="1">
        <f>VLOOKUP(MasterDataSet_after_OutliersDEL[[#This Row],[Region]],Region_Dummy_Variables,4,FALSE)</f>
        <v>0</v>
      </c>
      <c r="I577" s="1">
        <f>VLOOKUP(MasterDataSet_after_OutliersDEL[[#This Row],[Region]],Region_Dummy_Variables,5,FALSE)</f>
        <v>0</v>
      </c>
      <c r="J577" s="1">
        <f>VLOOKUP(MasterDataSet_after_OutliersDEL[[#This Row],[Region]],Region_Dummy_Variables,6,FALSE)</f>
        <v>1</v>
      </c>
      <c r="K577" s="7" t="s">
        <v>19</v>
      </c>
      <c r="L577">
        <v>90403</v>
      </c>
      <c r="M577">
        <v>4395000</v>
      </c>
      <c r="N577">
        <v>4</v>
      </c>
      <c r="O577">
        <v>3.5</v>
      </c>
      <c r="P577">
        <v>3604</v>
      </c>
      <c r="Q577">
        <v>10559</v>
      </c>
      <c r="R577">
        <v>1939</v>
      </c>
      <c r="S577">
        <f>2021-MasterDataSet_after_OutliersDEL[[#This Row],[YEAR BUILT]]</f>
        <v>82</v>
      </c>
      <c r="T577">
        <v>4</v>
      </c>
      <c r="U577">
        <v>1219.4783573806881</v>
      </c>
      <c r="W577">
        <v>34.042873200000002</v>
      </c>
      <c r="X577">
        <v>-118.4743752</v>
      </c>
      <c r="Y577">
        <v>2.686070964927211</v>
      </c>
    </row>
    <row r="578" spans="1:25" x14ac:dyDescent="0.3">
      <c r="A578" s="1" t="s">
        <v>20</v>
      </c>
      <c r="B578" s="1">
        <v>1</v>
      </c>
      <c r="C578" s="1" t="s">
        <v>624</v>
      </c>
      <c r="D578" s="1" t="s">
        <v>570</v>
      </c>
      <c r="E578" s="1" t="str">
        <f>VLOOKUP(MasterDataSet_after_OutliersDEL[[#This Row],[CITY]],Region_Values,2,FALSE)</f>
        <v>West</v>
      </c>
      <c r="F578" s="1">
        <f>VLOOKUP(MasterDataSet_after_OutliersDEL[[#This Row],[Region]],Region_Dummy_Variables,2,FALSE)</f>
        <v>0</v>
      </c>
      <c r="G578" s="1">
        <f>VLOOKUP(MasterDataSet_after_OutliersDEL[[#This Row],[Region]],Region_Dummy_Variables,3,FALSE)</f>
        <v>0</v>
      </c>
      <c r="H578" s="1">
        <f>VLOOKUP(MasterDataSet_after_OutliersDEL[[#This Row],[Region]],Region_Dummy_Variables,4,FALSE)</f>
        <v>0</v>
      </c>
      <c r="I578" s="1">
        <f>VLOOKUP(MasterDataSet_after_OutliersDEL[[#This Row],[Region]],Region_Dummy_Variables,5,FALSE)</f>
        <v>0</v>
      </c>
      <c r="J578" s="1">
        <f>VLOOKUP(MasterDataSet_after_OutliersDEL[[#This Row],[Region]],Region_Dummy_Variables,6,FALSE)</f>
        <v>1</v>
      </c>
      <c r="K578" s="7" t="s">
        <v>19</v>
      </c>
      <c r="L578">
        <v>90403</v>
      </c>
      <c r="M578">
        <v>5995000</v>
      </c>
      <c r="N578">
        <v>5</v>
      </c>
      <c r="O578">
        <v>6</v>
      </c>
      <c r="P578">
        <v>4548</v>
      </c>
      <c r="Q578">
        <v>7882</v>
      </c>
      <c r="R578">
        <v>2014</v>
      </c>
      <c r="S578">
        <f>2021-MasterDataSet_after_OutliersDEL[[#This Row],[YEAR BUILT]]</f>
        <v>7</v>
      </c>
      <c r="T578">
        <v>15</v>
      </c>
      <c r="U578">
        <v>1318.1618293755496</v>
      </c>
      <c r="W578">
        <v>34.039529899999998</v>
      </c>
      <c r="X578">
        <v>-118.4775345</v>
      </c>
      <c r="Y578">
        <v>2.4120962033267603</v>
      </c>
    </row>
    <row r="579" spans="1:25" x14ac:dyDescent="0.3">
      <c r="A579" s="1" t="s">
        <v>20</v>
      </c>
      <c r="B579" s="1">
        <v>1</v>
      </c>
      <c r="C579" s="1" t="s">
        <v>625</v>
      </c>
      <c r="D579" s="1" t="s">
        <v>570</v>
      </c>
      <c r="E579" s="1" t="str">
        <f>VLOOKUP(MasterDataSet_after_OutliersDEL[[#This Row],[CITY]],Region_Values,2,FALSE)</f>
        <v>West</v>
      </c>
      <c r="F579" s="1">
        <f>VLOOKUP(MasterDataSet_after_OutliersDEL[[#This Row],[Region]],Region_Dummy_Variables,2,FALSE)</f>
        <v>0</v>
      </c>
      <c r="G579" s="1">
        <f>VLOOKUP(MasterDataSet_after_OutliersDEL[[#This Row],[Region]],Region_Dummy_Variables,3,FALSE)</f>
        <v>0</v>
      </c>
      <c r="H579" s="1">
        <f>VLOOKUP(MasterDataSet_after_OutliersDEL[[#This Row],[Region]],Region_Dummy_Variables,4,FALSE)</f>
        <v>0</v>
      </c>
      <c r="I579" s="1">
        <f>VLOOKUP(MasterDataSet_after_OutliersDEL[[#This Row],[Region]],Region_Dummy_Variables,5,FALSE)</f>
        <v>0</v>
      </c>
      <c r="J579" s="1">
        <f>VLOOKUP(MasterDataSet_after_OutliersDEL[[#This Row],[Region]],Region_Dummy_Variables,6,FALSE)</f>
        <v>1</v>
      </c>
      <c r="K579" s="7" t="s">
        <v>19</v>
      </c>
      <c r="L579">
        <v>90403</v>
      </c>
      <c r="M579">
        <v>2595000</v>
      </c>
      <c r="N579">
        <v>3</v>
      </c>
      <c r="O579">
        <v>2</v>
      </c>
      <c r="P579">
        <v>1450</v>
      </c>
      <c r="Q579">
        <v>5072</v>
      </c>
      <c r="R579">
        <v>1929</v>
      </c>
      <c r="S579">
        <f>2021-MasterDataSet_after_OutliersDEL[[#This Row],[YEAR BUILT]]</f>
        <v>92</v>
      </c>
      <c r="T579">
        <v>64</v>
      </c>
      <c r="U579">
        <v>1789.655172413793</v>
      </c>
      <c r="W579">
        <v>34.037063000000003</v>
      </c>
      <c r="X579">
        <v>-118.4798127</v>
      </c>
      <c r="Y579">
        <v>2.2158160395134798</v>
      </c>
    </row>
    <row r="580" spans="1:25" x14ac:dyDescent="0.3">
      <c r="A580" s="1" t="s">
        <v>20</v>
      </c>
      <c r="B580" s="1">
        <v>1</v>
      </c>
      <c r="C580" s="1" t="s">
        <v>626</v>
      </c>
      <c r="D580" s="1" t="s">
        <v>570</v>
      </c>
      <c r="E580" s="1" t="str">
        <f>VLOOKUP(MasterDataSet_after_OutliersDEL[[#This Row],[CITY]],Region_Values,2,FALSE)</f>
        <v>West</v>
      </c>
      <c r="F580" s="1">
        <f>VLOOKUP(MasterDataSet_after_OutliersDEL[[#This Row],[Region]],Region_Dummy_Variables,2,FALSE)</f>
        <v>0</v>
      </c>
      <c r="G580" s="1">
        <f>VLOOKUP(MasterDataSet_after_OutliersDEL[[#This Row],[Region]],Region_Dummy_Variables,3,FALSE)</f>
        <v>0</v>
      </c>
      <c r="H580" s="1">
        <f>VLOOKUP(MasterDataSet_after_OutliersDEL[[#This Row],[Region]],Region_Dummy_Variables,4,FALSE)</f>
        <v>0</v>
      </c>
      <c r="I580" s="1">
        <f>VLOOKUP(MasterDataSet_after_OutliersDEL[[#This Row],[Region]],Region_Dummy_Variables,5,FALSE)</f>
        <v>0</v>
      </c>
      <c r="J580" s="1">
        <f>VLOOKUP(MasterDataSet_after_OutliersDEL[[#This Row],[Region]],Region_Dummy_Variables,6,FALSE)</f>
        <v>1</v>
      </c>
      <c r="K580" s="7" t="s">
        <v>19</v>
      </c>
      <c r="L580">
        <v>90403</v>
      </c>
      <c r="M580">
        <v>2250000</v>
      </c>
      <c r="N580">
        <v>2</v>
      </c>
      <c r="O580">
        <v>2</v>
      </c>
      <c r="P580">
        <v>1124</v>
      </c>
      <c r="Q580">
        <v>3664</v>
      </c>
      <c r="R580">
        <v>1923</v>
      </c>
      <c r="S580">
        <f>2021-MasterDataSet_after_OutliersDEL[[#This Row],[YEAR BUILT]]</f>
        <v>98</v>
      </c>
      <c r="T580">
        <v>19</v>
      </c>
      <c r="U580">
        <v>2001.7793594306049</v>
      </c>
      <c r="W580">
        <v>34.030912200000003</v>
      </c>
      <c r="X580">
        <v>-118.4932992</v>
      </c>
      <c r="Y580">
        <v>1.3346645739243075</v>
      </c>
    </row>
    <row r="581" spans="1:25" x14ac:dyDescent="0.3">
      <c r="A581" s="1" t="s">
        <v>16</v>
      </c>
      <c r="B581" s="1">
        <v>0</v>
      </c>
      <c r="C581" s="1" t="s">
        <v>627</v>
      </c>
      <c r="D581" s="1" t="s">
        <v>570</v>
      </c>
      <c r="E581" s="1" t="str">
        <f>VLOOKUP(MasterDataSet_after_OutliersDEL[[#This Row],[CITY]],Region_Values,2,FALSE)</f>
        <v>West</v>
      </c>
      <c r="F581" s="1">
        <f>VLOOKUP(MasterDataSet_after_OutliersDEL[[#This Row],[Region]],Region_Dummy_Variables,2,FALSE)</f>
        <v>0</v>
      </c>
      <c r="G581" s="1">
        <f>VLOOKUP(MasterDataSet_after_OutliersDEL[[#This Row],[Region]],Region_Dummy_Variables,3,FALSE)</f>
        <v>0</v>
      </c>
      <c r="H581" s="1">
        <f>VLOOKUP(MasterDataSet_after_OutliersDEL[[#This Row],[Region]],Region_Dummy_Variables,4,FALSE)</f>
        <v>0</v>
      </c>
      <c r="I581" s="1">
        <f>VLOOKUP(MasterDataSet_after_OutliersDEL[[#This Row],[Region]],Region_Dummy_Variables,5,FALSE)</f>
        <v>0</v>
      </c>
      <c r="J581" s="1">
        <f>VLOOKUP(MasterDataSet_after_OutliersDEL[[#This Row],[Region]],Region_Dummy_Variables,6,FALSE)</f>
        <v>1</v>
      </c>
      <c r="K581" s="7" t="s">
        <v>19</v>
      </c>
      <c r="L581">
        <v>90403</v>
      </c>
      <c r="M581">
        <v>2295000</v>
      </c>
      <c r="N581">
        <v>2</v>
      </c>
      <c r="O581">
        <v>2</v>
      </c>
      <c r="P581">
        <v>1232</v>
      </c>
      <c r="Q581">
        <v>18745</v>
      </c>
      <c r="R581">
        <v>1964</v>
      </c>
      <c r="S581">
        <f>2021-MasterDataSet_after_OutliersDEL[[#This Row],[YEAR BUILT]]</f>
        <v>57</v>
      </c>
      <c r="T581">
        <v>60</v>
      </c>
      <c r="U581">
        <v>1862.8246753246754</v>
      </c>
      <c r="V581">
        <v>1642</v>
      </c>
      <c r="W581">
        <v>34.018675899999998</v>
      </c>
      <c r="X581">
        <v>-118.5027728</v>
      </c>
      <c r="Y581">
        <v>0.69291341359961511</v>
      </c>
    </row>
    <row r="582" spans="1:25" x14ac:dyDescent="0.3">
      <c r="A582" s="1" t="s">
        <v>16</v>
      </c>
      <c r="B582" s="1">
        <v>0</v>
      </c>
      <c r="C582" s="1" t="s">
        <v>628</v>
      </c>
      <c r="D582" s="1" t="s">
        <v>570</v>
      </c>
      <c r="E582" s="1" t="str">
        <f>VLOOKUP(MasterDataSet_after_OutliersDEL[[#This Row],[CITY]],Region_Values,2,FALSE)</f>
        <v>West</v>
      </c>
      <c r="F582" s="1">
        <f>VLOOKUP(MasterDataSet_after_OutliersDEL[[#This Row],[Region]],Region_Dummy_Variables,2,FALSE)</f>
        <v>0</v>
      </c>
      <c r="G582" s="1">
        <f>VLOOKUP(MasterDataSet_after_OutliersDEL[[#This Row],[Region]],Region_Dummy_Variables,3,FALSE)</f>
        <v>0</v>
      </c>
      <c r="H582" s="1">
        <f>VLOOKUP(MasterDataSet_after_OutliersDEL[[#This Row],[Region]],Region_Dummy_Variables,4,FALSE)</f>
        <v>0</v>
      </c>
      <c r="I582" s="1">
        <f>VLOOKUP(MasterDataSet_after_OutliersDEL[[#This Row],[Region]],Region_Dummy_Variables,5,FALSE)</f>
        <v>0</v>
      </c>
      <c r="J582" s="1">
        <f>VLOOKUP(MasterDataSet_after_OutliersDEL[[#This Row],[Region]],Region_Dummy_Variables,6,FALSE)</f>
        <v>1</v>
      </c>
      <c r="K582" s="7" t="s">
        <v>19</v>
      </c>
      <c r="L582">
        <v>90403</v>
      </c>
      <c r="M582">
        <v>995000</v>
      </c>
      <c r="N582">
        <v>1</v>
      </c>
      <c r="O582">
        <v>1</v>
      </c>
      <c r="P582">
        <v>674</v>
      </c>
      <c r="Q582">
        <v>18745</v>
      </c>
      <c r="R582">
        <v>1964</v>
      </c>
      <c r="S582">
        <f>2021-MasterDataSet_after_OutliersDEL[[#This Row],[YEAR BUILT]]</f>
        <v>57</v>
      </c>
      <c r="T582">
        <v>71</v>
      </c>
      <c r="U582">
        <v>1476.2611275964391</v>
      </c>
      <c r="V582">
        <v>1021</v>
      </c>
      <c r="W582">
        <v>34.018675899999998</v>
      </c>
      <c r="X582">
        <v>-118.5027728</v>
      </c>
      <c r="Y582">
        <v>0.69291341359961511</v>
      </c>
    </row>
    <row r="583" spans="1:25" x14ac:dyDescent="0.3">
      <c r="A583" s="1" t="s">
        <v>16</v>
      </c>
      <c r="B583" s="1">
        <v>0</v>
      </c>
      <c r="C583" s="1" t="s">
        <v>629</v>
      </c>
      <c r="D583" s="1" t="s">
        <v>570</v>
      </c>
      <c r="E583" s="1" t="str">
        <f>VLOOKUP(MasterDataSet_after_OutliersDEL[[#This Row],[CITY]],Region_Values,2,FALSE)</f>
        <v>West</v>
      </c>
      <c r="F583" s="1">
        <f>VLOOKUP(MasterDataSet_after_OutliersDEL[[#This Row],[Region]],Region_Dummy_Variables,2,FALSE)</f>
        <v>0</v>
      </c>
      <c r="G583" s="1">
        <f>VLOOKUP(MasterDataSet_after_OutliersDEL[[#This Row],[Region]],Region_Dummy_Variables,3,FALSE)</f>
        <v>0</v>
      </c>
      <c r="H583" s="1">
        <f>VLOOKUP(MasterDataSet_after_OutliersDEL[[#This Row],[Region]],Region_Dummy_Variables,4,FALSE)</f>
        <v>0</v>
      </c>
      <c r="I583" s="1">
        <f>VLOOKUP(MasterDataSet_after_OutliersDEL[[#This Row],[Region]],Region_Dummy_Variables,5,FALSE)</f>
        <v>0</v>
      </c>
      <c r="J583" s="1">
        <f>VLOOKUP(MasterDataSet_after_OutliersDEL[[#This Row],[Region]],Region_Dummy_Variables,6,FALSE)</f>
        <v>1</v>
      </c>
      <c r="K583" s="7" t="s">
        <v>19</v>
      </c>
      <c r="L583">
        <v>90403</v>
      </c>
      <c r="M583">
        <v>2650000</v>
      </c>
      <c r="N583">
        <v>2</v>
      </c>
      <c r="O583">
        <v>2.5</v>
      </c>
      <c r="P583">
        <v>1501</v>
      </c>
      <c r="Q583">
        <v>18745</v>
      </c>
      <c r="R583">
        <v>1964</v>
      </c>
      <c r="S583">
        <f>2021-MasterDataSet_after_OutliersDEL[[#This Row],[YEAR BUILT]]</f>
        <v>57</v>
      </c>
      <c r="T583">
        <v>5</v>
      </c>
      <c r="U583">
        <v>1765.489673550966</v>
      </c>
      <c r="V583">
        <v>2100</v>
      </c>
      <c r="W583">
        <v>34.018675899999998</v>
      </c>
      <c r="X583">
        <v>-118.5027728</v>
      </c>
      <c r="Y583">
        <v>0.69291341359961511</v>
      </c>
    </row>
    <row r="584" spans="1:25" x14ac:dyDescent="0.3">
      <c r="A584" s="1" t="s">
        <v>16</v>
      </c>
      <c r="B584" s="1">
        <v>0</v>
      </c>
      <c r="C584" s="1" t="s">
        <v>630</v>
      </c>
      <c r="D584" s="1" t="s">
        <v>570</v>
      </c>
      <c r="E584" s="1" t="str">
        <f>VLOOKUP(MasterDataSet_after_OutliersDEL[[#This Row],[CITY]],Region_Values,2,FALSE)</f>
        <v>West</v>
      </c>
      <c r="F584" s="1">
        <f>VLOOKUP(MasterDataSet_after_OutliersDEL[[#This Row],[Region]],Region_Dummy_Variables,2,FALSE)</f>
        <v>0</v>
      </c>
      <c r="G584" s="1">
        <f>VLOOKUP(MasterDataSet_after_OutliersDEL[[#This Row],[Region]],Region_Dummy_Variables,3,FALSE)</f>
        <v>0</v>
      </c>
      <c r="H584" s="1">
        <f>VLOOKUP(MasterDataSet_after_OutliersDEL[[#This Row],[Region]],Region_Dummy_Variables,4,FALSE)</f>
        <v>0</v>
      </c>
      <c r="I584" s="1">
        <f>VLOOKUP(MasterDataSet_after_OutliersDEL[[#This Row],[Region]],Region_Dummy_Variables,5,FALSE)</f>
        <v>0</v>
      </c>
      <c r="J584" s="1">
        <f>VLOOKUP(MasterDataSet_after_OutliersDEL[[#This Row],[Region]],Region_Dummy_Variables,6,FALSE)</f>
        <v>1</v>
      </c>
      <c r="K584" s="7" t="s">
        <v>19</v>
      </c>
      <c r="L584">
        <v>90403</v>
      </c>
      <c r="M584">
        <v>608000</v>
      </c>
      <c r="N584">
        <v>1</v>
      </c>
      <c r="O584">
        <v>1</v>
      </c>
      <c r="P584">
        <v>668</v>
      </c>
      <c r="Q584">
        <v>15006</v>
      </c>
      <c r="R584">
        <v>1970</v>
      </c>
      <c r="S584">
        <f>2021-MasterDataSet_after_OutliersDEL[[#This Row],[YEAR BUILT]]</f>
        <v>51</v>
      </c>
      <c r="T584">
        <v>57</v>
      </c>
      <c r="U584">
        <v>910.17964071856284</v>
      </c>
      <c r="V584">
        <v>385</v>
      </c>
      <c r="W584">
        <v>34.023547399999998</v>
      </c>
      <c r="X584">
        <v>-118.4986674</v>
      </c>
      <c r="Y584">
        <v>0.88870079343019515</v>
      </c>
    </row>
    <row r="585" spans="1:25" x14ac:dyDescent="0.3">
      <c r="A585" s="1" t="s">
        <v>16</v>
      </c>
      <c r="B585" s="1">
        <v>0</v>
      </c>
      <c r="C585" s="1" t="s">
        <v>631</v>
      </c>
      <c r="D585" s="1" t="s">
        <v>570</v>
      </c>
      <c r="E585" s="1" t="str">
        <f>VLOOKUP(MasterDataSet_after_OutliersDEL[[#This Row],[CITY]],Region_Values,2,FALSE)</f>
        <v>West</v>
      </c>
      <c r="F585" s="1">
        <f>VLOOKUP(MasterDataSet_after_OutliersDEL[[#This Row],[Region]],Region_Dummy_Variables,2,FALSE)</f>
        <v>0</v>
      </c>
      <c r="G585" s="1">
        <f>VLOOKUP(MasterDataSet_after_OutliersDEL[[#This Row],[Region]],Region_Dummy_Variables,3,FALSE)</f>
        <v>0</v>
      </c>
      <c r="H585" s="1">
        <f>VLOOKUP(MasterDataSet_after_OutliersDEL[[#This Row],[Region]],Region_Dummy_Variables,4,FALSE)</f>
        <v>0</v>
      </c>
      <c r="I585" s="1">
        <f>VLOOKUP(MasterDataSet_after_OutliersDEL[[#This Row],[Region]],Region_Dummy_Variables,5,FALSE)</f>
        <v>0</v>
      </c>
      <c r="J585" s="1">
        <f>VLOOKUP(MasterDataSet_after_OutliersDEL[[#This Row],[Region]],Region_Dummy_Variables,6,FALSE)</f>
        <v>1</v>
      </c>
      <c r="K585" s="7" t="s">
        <v>19</v>
      </c>
      <c r="L585">
        <v>90403</v>
      </c>
      <c r="M585">
        <v>649000</v>
      </c>
      <c r="N585">
        <v>1</v>
      </c>
      <c r="O585">
        <v>1</v>
      </c>
      <c r="P585">
        <v>668</v>
      </c>
      <c r="Q585">
        <v>15006</v>
      </c>
      <c r="R585">
        <v>1970</v>
      </c>
      <c r="S585">
        <f>2021-MasterDataSet_after_OutliersDEL[[#This Row],[YEAR BUILT]]</f>
        <v>51</v>
      </c>
      <c r="T585">
        <v>16</v>
      </c>
      <c r="U585">
        <v>971.55688622754496</v>
      </c>
      <c r="V585">
        <v>385</v>
      </c>
      <c r="W585">
        <v>34.023547399999998</v>
      </c>
      <c r="X585">
        <v>-118.4986674</v>
      </c>
      <c r="Y585">
        <v>0.88870079343019515</v>
      </c>
    </row>
    <row r="586" spans="1:25" x14ac:dyDescent="0.3">
      <c r="A586" s="1" t="s">
        <v>16</v>
      </c>
      <c r="B586" s="1">
        <v>0</v>
      </c>
      <c r="C586" s="1" t="s">
        <v>632</v>
      </c>
      <c r="D586" s="1" t="s">
        <v>570</v>
      </c>
      <c r="E586" s="1" t="str">
        <f>VLOOKUP(MasterDataSet_after_OutliersDEL[[#This Row],[CITY]],Region_Values,2,FALSE)</f>
        <v>West</v>
      </c>
      <c r="F586" s="1">
        <f>VLOOKUP(MasterDataSet_after_OutliersDEL[[#This Row],[Region]],Region_Dummy_Variables,2,FALSE)</f>
        <v>0</v>
      </c>
      <c r="G586" s="1">
        <f>VLOOKUP(MasterDataSet_after_OutliersDEL[[#This Row],[Region]],Region_Dummy_Variables,3,FALSE)</f>
        <v>0</v>
      </c>
      <c r="H586" s="1">
        <f>VLOOKUP(MasterDataSet_after_OutliersDEL[[#This Row],[Region]],Region_Dummy_Variables,4,FALSE)</f>
        <v>0</v>
      </c>
      <c r="I586" s="1">
        <f>VLOOKUP(MasterDataSet_after_OutliersDEL[[#This Row],[Region]],Region_Dummy_Variables,5,FALSE)</f>
        <v>0</v>
      </c>
      <c r="J586" s="1">
        <f>VLOOKUP(MasterDataSet_after_OutliersDEL[[#This Row],[Region]],Region_Dummy_Variables,6,FALSE)</f>
        <v>1</v>
      </c>
      <c r="K586" s="7" t="s">
        <v>19</v>
      </c>
      <c r="L586">
        <v>90403</v>
      </c>
      <c r="M586">
        <v>699000</v>
      </c>
      <c r="N586">
        <v>1</v>
      </c>
      <c r="O586">
        <v>1</v>
      </c>
      <c r="P586">
        <v>728</v>
      </c>
      <c r="Q586">
        <v>15010</v>
      </c>
      <c r="R586">
        <v>1971</v>
      </c>
      <c r="S586">
        <f>2021-MasterDataSet_after_OutliersDEL[[#This Row],[YEAR BUILT]]</f>
        <v>50</v>
      </c>
      <c r="T586">
        <v>11</v>
      </c>
      <c r="U586">
        <v>960.16483516483515</v>
      </c>
      <c r="V586">
        <v>285</v>
      </c>
      <c r="W586">
        <v>34.022359199999997</v>
      </c>
      <c r="X586">
        <v>-118.49959800000001</v>
      </c>
      <c r="Y586">
        <v>0.83059462877237045</v>
      </c>
    </row>
    <row r="587" spans="1:25" x14ac:dyDescent="0.3">
      <c r="A587" s="1" t="s">
        <v>16</v>
      </c>
      <c r="B587" s="1">
        <v>0</v>
      </c>
      <c r="C587" s="1" t="s">
        <v>633</v>
      </c>
      <c r="D587" s="1" t="s">
        <v>570</v>
      </c>
      <c r="E587" s="1" t="str">
        <f>VLOOKUP(MasterDataSet_after_OutliersDEL[[#This Row],[CITY]],Region_Values,2,FALSE)</f>
        <v>West</v>
      </c>
      <c r="F587" s="1">
        <f>VLOOKUP(MasterDataSet_after_OutliersDEL[[#This Row],[Region]],Region_Dummy_Variables,2,FALSE)</f>
        <v>0</v>
      </c>
      <c r="G587" s="1">
        <f>VLOOKUP(MasterDataSet_after_OutliersDEL[[#This Row],[Region]],Region_Dummy_Variables,3,FALSE)</f>
        <v>0</v>
      </c>
      <c r="H587" s="1">
        <f>VLOOKUP(MasterDataSet_after_OutliersDEL[[#This Row],[Region]],Region_Dummy_Variables,4,FALSE)</f>
        <v>0</v>
      </c>
      <c r="I587" s="1">
        <f>VLOOKUP(MasterDataSet_after_OutliersDEL[[#This Row],[Region]],Region_Dummy_Variables,5,FALSE)</f>
        <v>0</v>
      </c>
      <c r="J587" s="1">
        <f>VLOOKUP(MasterDataSet_after_OutliersDEL[[#This Row],[Region]],Region_Dummy_Variables,6,FALSE)</f>
        <v>1</v>
      </c>
      <c r="K587" s="7" t="s">
        <v>19</v>
      </c>
      <c r="L587">
        <v>90403</v>
      </c>
      <c r="M587">
        <v>985000</v>
      </c>
      <c r="N587">
        <v>2</v>
      </c>
      <c r="O587">
        <v>2</v>
      </c>
      <c r="P587">
        <v>904</v>
      </c>
      <c r="Q587">
        <v>7511</v>
      </c>
      <c r="R587">
        <v>1969</v>
      </c>
      <c r="S587">
        <f>2021-MasterDataSet_after_OutliersDEL[[#This Row],[YEAR BUILT]]</f>
        <v>52</v>
      </c>
      <c r="T587">
        <v>81</v>
      </c>
      <c r="U587">
        <v>1089.6017699115043</v>
      </c>
      <c r="V587">
        <v>350</v>
      </c>
      <c r="W587">
        <v>34.021877600000003</v>
      </c>
      <c r="X587">
        <v>-118.50021839999999</v>
      </c>
      <c r="Y587">
        <v>0.79530611724245603</v>
      </c>
    </row>
    <row r="588" spans="1:25" x14ac:dyDescent="0.3">
      <c r="A588" s="1" t="s">
        <v>16</v>
      </c>
      <c r="B588" s="1">
        <v>0</v>
      </c>
      <c r="C588" s="1" t="s">
        <v>634</v>
      </c>
      <c r="D588" s="1" t="s">
        <v>570</v>
      </c>
      <c r="E588" s="1" t="str">
        <f>VLOOKUP(MasterDataSet_after_OutliersDEL[[#This Row],[CITY]],Region_Values,2,FALSE)</f>
        <v>West</v>
      </c>
      <c r="F588" s="1">
        <f>VLOOKUP(MasterDataSet_after_OutliersDEL[[#This Row],[Region]],Region_Dummy_Variables,2,FALSE)</f>
        <v>0</v>
      </c>
      <c r="G588" s="1">
        <f>VLOOKUP(MasterDataSet_after_OutliersDEL[[#This Row],[Region]],Region_Dummy_Variables,3,FALSE)</f>
        <v>0</v>
      </c>
      <c r="H588" s="1">
        <f>VLOOKUP(MasterDataSet_after_OutliersDEL[[#This Row],[Region]],Region_Dummy_Variables,4,FALSE)</f>
        <v>0</v>
      </c>
      <c r="I588" s="1">
        <f>VLOOKUP(MasterDataSet_after_OutliersDEL[[#This Row],[Region]],Region_Dummy_Variables,5,FALSE)</f>
        <v>0</v>
      </c>
      <c r="J588" s="1">
        <f>VLOOKUP(MasterDataSet_after_OutliersDEL[[#This Row],[Region]],Region_Dummy_Variables,6,FALSE)</f>
        <v>1</v>
      </c>
      <c r="K588" s="7" t="s">
        <v>19</v>
      </c>
      <c r="L588">
        <v>90403</v>
      </c>
      <c r="M588">
        <v>2485000</v>
      </c>
      <c r="N588">
        <v>3</v>
      </c>
      <c r="O588">
        <v>4</v>
      </c>
      <c r="P588">
        <v>2260</v>
      </c>
      <c r="Q588">
        <v>7487</v>
      </c>
      <c r="R588">
        <v>2007</v>
      </c>
      <c r="S588">
        <f>2021-MasterDataSet_after_OutliersDEL[[#This Row],[YEAR BUILT]]</f>
        <v>14</v>
      </c>
      <c r="T588">
        <v>47</v>
      </c>
      <c r="U588">
        <v>1099.5575221238937</v>
      </c>
      <c r="V588">
        <v>342</v>
      </c>
      <c r="W588">
        <v>34.020142999999997</v>
      </c>
      <c r="X588">
        <v>-118.50188300000001</v>
      </c>
      <c r="Y588">
        <v>0.7139610398388494</v>
      </c>
    </row>
    <row r="589" spans="1:25" x14ac:dyDescent="0.3">
      <c r="A589" s="1" t="s">
        <v>16</v>
      </c>
      <c r="B589" s="1">
        <v>0</v>
      </c>
      <c r="C589" s="1" t="s">
        <v>635</v>
      </c>
      <c r="D589" s="1" t="s">
        <v>570</v>
      </c>
      <c r="E589" s="1" t="str">
        <f>VLOOKUP(MasterDataSet_after_OutliersDEL[[#This Row],[CITY]],Region_Values,2,FALSE)</f>
        <v>West</v>
      </c>
      <c r="F589" s="1">
        <f>VLOOKUP(MasterDataSet_after_OutliersDEL[[#This Row],[Region]],Region_Dummy_Variables,2,FALSE)</f>
        <v>0</v>
      </c>
      <c r="G589" s="1">
        <f>VLOOKUP(MasterDataSet_after_OutliersDEL[[#This Row],[Region]],Region_Dummy_Variables,3,FALSE)</f>
        <v>0</v>
      </c>
      <c r="H589" s="1">
        <f>VLOOKUP(MasterDataSet_after_OutliersDEL[[#This Row],[Region]],Region_Dummy_Variables,4,FALSE)</f>
        <v>0</v>
      </c>
      <c r="I589" s="1">
        <f>VLOOKUP(MasterDataSet_after_OutliersDEL[[#This Row],[Region]],Region_Dummy_Variables,5,FALSE)</f>
        <v>0</v>
      </c>
      <c r="J589" s="1">
        <f>VLOOKUP(MasterDataSet_after_OutliersDEL[[#This Row],[Region]],Region_Dummy_Variables,6,FALSE)</f>
        <v>1</v>
      </c>
      <c r="K589" s="7" t="s">
        <v>19</v>
      </c>
      <c r="L589">
        <v>90403</v>
      </c>
      <c r="M589">
        <v>1150000</v>
      </c>
      <c r="N589">
        <v>1</v>
      </c>
      <c r="O589">
        <v>1</v>
      </c>
      <c r="P589">
        <v>1043</v>
      </c>
      <c r="Q589">
        <v>30025</v>
      </c>
      <c r="R589">
        <v>1990</v>
      </c>
      <c r="S589">
        <f>2021-MasterDataSet_after_OutliersDEL[[#This Row],[YEAR BUILT]]</f>
        <v>31</v>
      </c>
      <c r="T589">
        <v>60</v>
      </c>
      <c r="U589">
        <v>1102.588686481304</v>
      </c>
      <c r="V589">
        <v>518</v>
      </c>
      <c r="W589">
        <v>34.020752600000002</v>
      </c>
      <c r="X589">
        <v>-118.50077</v>
      </c>
      <c r="Y589">
        <v>0.76993244519826631</v>
      </c>
    </row>
    <row r="590" spans="1:25" x14ac:dyDescent="0.3">
      <c r="A590" s="1" t="s">
        <v>16</v>
      </c>
      <c r="B590" s="1">
        <v>0</v>
      </c>
      <c r="C590" s="1" t="s">
        <v>636</v>
      </c>
      <c r="D590" s="1" t="s">
        <v>570</v>
      </c>
      <c r="E590" s="1" t="str">
        <f>VLOOKUP(MasterDataSet_after_OutliersDEL[[#This Row],[CITY]],Region_Values,2,FALSE)</f>
        <v>West</v>
      </c>
      <c r="F590" s="1">
        <f>VLOOKUP(MasterDataSet_after_OutliersDEL[[#This Row],[Region]],Region_Dummy_Variables,2,FALSE)</f>
        <v>0</v>
      </c>
      <c r="G590" s="1">
        <f>VLOOKUP(MasterDataSet_after_OutliersDEL[[#This Row],[Region]],Region_Dummy_Variables,3,FALSE)</f>
        <v>0</v>
      </c>
      <c r="H590" s="1">
        <f>VLOOKUP(MasterDataSet_after_OutliersDEL[[#This Row],[Region]],Region_Dummy_Variables,4,FALSE)</f>
        <v>0</v>
      </c>
      <c r="I590" s="1">
        <f>VLOOKUP(MasterDataSet_after_OutliersDEL[[#This Row],[Region]],Region_Dummy_Variables,5,FALSE)</f>
        <v>0</v>
      </c>
      <c r="J590" s="1">
        <f>VLOOKUP(MasterDataSet_after_OutliersDEL[[#This Row],[Region]],Region_Dummy_Variables,6,FALSE)</f>
        <v>1</v>
      </c>
      <c r="K590" s="7" t="s">
        <v>19</v>
      </c>
      <c r="L590">
        <v>90403</v>
      </c>
      <c r="M590">
        <v>1688888</v>
      </c>
      <c r="N590">
        <v>3</v>
      </c>
      <c r="O590">
        <v>2.5</v>
      </c>
      <c r="P590">
        <v>2067</v>
      </c>
      <c r="Q590">
        <v>7506</v>
      </c>
      <c r="R590">
        <v>1980</v>
      </c>
      <c r="S590">
        <f>2021-MasterDataSet_after_OutliersDEL[[#This Row],[YEAR BUILT]]</f>
        <v>41</v>
      </c>
      <c r="T590">
        <v>8</v>
      </c>
      <c r="U590">
        <v>817.07208514755689</v>
      </c>
      <c r="V590">
        <v>500</v>
      </c>
      <c r="W590">
        <v>34.029821699999999</v>
      </c>
      <c r="X590">
        <v>-118.48736169999999</v>
      </c>
      <c r="Y590">
        <v>1.6192553755837122</v>
      </c>
    </row>
    <row r="591" spans="1:25" x14ac:dyDescent="0.3">
      <c r="A591" s="1" t="s">
        <v>16</v>
      </c>
      <c r="B591" s="1">
        <v>0</v>
      </c>
      <c r="C591" s="1" t="s">
        <v>637</v>
      </c>
      <c r="D591" s="1" t="s">
        <v>570</v>
      </c>
      <c r="E591" s="1" t="str">
        <f>VLOOKUP(MasterDataSet_after_OutliersDEL[[#This Row],[CITY]],Region_Values,2,FALSE)</f>
        <v>West</v>
      </c>
      <c r="F591" s="1">
        <f>VLOOKUP(MasterDataSet_after_OutliersDEL[[#This Row],[Region]],Region_Dummy_Variables,2,FALSE)</f>
        <v>0</v>
      </c>
      <c r="G591" s="1">
        <f>VLOOKUP(MasterDataSet_after_OutliersDEL[[#This Row],[Region]],Region_Dummy_Variables,3,FALSE)</f>
        <v>0</v>
      </c>
      <c r="H591" s="1">
        <f>VLOOKUP(MasterDataSet_after_OutliersDEL[[#This Row],[Region]],Region_Dummy_Variables,4,FALSE)</f>
        <v>0</v>
      </c>
      <c r="I591" s="1">
        <f>VLOOKUP(MasterDataSet_after_OutliersDEL[[#This Row],[Region]],Region_Dummy_Variables,5,FALSE)</f>
        <v>0</v>
      </c>
      <c r="J591" s="1">
        <f>VLOOKUP(MasterDataSet_after_OutliersDEL[[#This Row],[Region]],Region_Dummy_Variables,6,FALSE)</f>
        <v>1</v>
      </c>
      <c r="K591" s="7" t="s">
        <v>19</v>
      </c>
      <c r="L591">
        <v>90403</v>
      </c>
      <c r="M591">
        <v>1598000</v>
      </c>
      <c r="N591">
        <v>2</v>
      </c>
      <c r="O591">
        <v>2</v>
      </c>
      <c r="P591">
        <v>1501</v>
      </c>
      <c r="Q591">
        <v>30007</v>
      </c>
      <c r="R591">
        <v>1982</v>
      </c>
      <c r="S591">
        <f>2021-MasterDataSet_after_OutliersDEL[[#This Row],[YEAR BUILT]]</f>
        <v>39</v>
      </c>
      <c r="T591">
        <v>41</v>
      </c>
      <c r="U591">
        <v>1064.6235842771487</v>
      </c>
      <c r="V591">
        <v>785</v>
      </c>
      <c r="W591">
        <v>34.018912999999998</v>
      </c>
      <c r="X591">
        <v>-118.500443</v>
      </c>
      <c r="Y591">
        <v>0.81445438320094721</v>
      </c>
    </row>
    <row r="592" spans="1:25" x14ac:dyDescent="0.3">
      <c r="A592" s="1" t="s">
        <v>16</v>
      </c>
      <c r="B592" s="1">
        <v>0</v>
      </c>
      <c r="C592" s="1" t="s">
        <v>638</v>
      </c>
      <c r="D592" s="1" t="s">
        <v>570</v>
      </c>
      <c r="E592" s="1" t="str">
        <f>VLOOKUP(MasterDataSet_after_OutliersDEL[[#This Row],[CITY]],Region_Values,2,FALSE)</f>
        <v>West</v>
      </c>
      <c r="F592" s="1">
        <f>VLOOKUP(MasterDataSet_after_OutliersDEL[[#This Row],[Region]],Region_Dummy_Variables,2,FALSE)</f>
        <v>0</v>
      </c>
      <c r="G592" s="1">
        <f>VLOOKUP(MasterDataSet_after_OutliersDEL[[#This Row],[Region]],Region_Dummy_Variables,3,FALSE)</f>
        <v>0</v>
      </c>
      <c r="H592" s="1">
        <f>VLOOKUP(MasterDataSet_after_OutliersDEL[[#This Row],[Region]],Region_Dummy_Variables,4,FALSE)</f>
        <v>0</v>
      </c>
      <c r="I592" s="1">
        <f>VLOOKUP(MasterDataSet_after_OutliersDEL[[#This Row],[Region]],Region_Dummy_Variables,5,FALSE)</f>
        <v>0</v>
      </c>
      <c r="J592" s="1">
        <f>VLOOKUP(MasterDataSet_after_OutliersDEL[[#This Row],[Region]],Region_Dummy_Variables,6,FALSE)</f>
        <v>1</v>
      </c>
      <c r="K592" s="7" t="s">
        <v>19</v>
      </c>
      <c r="L592">
        <v>90403</v>
      </c>
      <c r="M592">
        <v>639000</v>
      </c>
      <c r="N592">
        <v>1</v>
      </c>
      <c r="O592">
        <v>1</v>
      </c>
      <c r="P592">
        <v>672</v>
      </c>
      <c r="Q592">
        <v>7492</v>
      </c>
      <c r="R592">
        <v>1968</v>
      </c>
      <c r="S592">
        <f>2021-MasterDataSet_after_OutliersDEL[[#This Row],[YEAR BUILT]]</f>
        <v>53</v>
      </c>
      <c r="T592">
        <v>85</v>
      </c>
      <c r="U592">
        <v>950.89285714285711</v>
      </c>
      <c r="V592">
        <v>335</v>
      </c>
      <c r="W592">
        <v>34.023335000000003</v>
      </c>
      <c r="X592">
        <v>-118.49534300000001</v>
      </c>
      <c r="Y592">
        <v>1.0770562562651032</v>
      </c>
    </row>
    <row r="593" spans="1:25" x14ac:dyDescent="0.3">
      <c r="A593" s="1" t="s">
        <v>16</v>
      </c>
      <c r="B593" s="1">
        <v>0</v>
      </c>
      <c r="C593" s="1" t="s">
        <v>639</v>
      </c>
      <c r="D593" s="1" t="s">
        <v>570</v>
      </c>
      <c r="E593" s="1" t="str">
        <f>VLOOKUP(MasterDataSet_after_OutliersDEL[[#This Row],[CITY]],Region_Values,2,FALSE)</f>
        <v>West</v>
      </c>
      <c r="F593" s="1">
        <f>VLOOKUP(MasterDataSet_after_OutliersDEL[[#This Row],[Region]],Region_Dummy_Variables,2,FALSE)</f>
        <v>0</v>
      </c>
      <c r="G593" s="1">
        <f>VLOOKUP(MasterDataSet_after_OutliersDEL[[#This Row],[Region]],Region_Dummy_Variables,3,FALSE)</f>
        <v>0</v>
      </c>
      <c r="H593" s="1">
        <f>VLOOKUP(MasterDataSet_after_OutliersDEL[[#This Row],[Region]],Region_Dummy_Variables,4,FALSE)</f>
        <v>0</v>
      </c>
      <c r="I593" s="1">
        <f>VLOOKUP(MasterDataSet_after_OutliersDEL[[#This Row],[Region]],Region_Dummy_Variables,5,FALSE)</f>
        <v>0</v>
      </c>
      <c r="J593" s="1">
        <f>VLOOKUP(MasterDataSet_after_OutliersDEL[[#This Row],[Region]],Region_Dummy_Variables,6,FALSE)</f>
        <v>1</v>
      </c>
      <c r="K593" s="7" t="s">
        <v>19</v>
      </c>
      <c r="L593">
        <v>90403</v>
      </c>
      <c r="M593">
        <v>1300000</v>
      </c>
      <c r="N593">
        <v>2</v>
      </c>
      <c r="O593">
        <v>2.5</v>
      </c>
      <c r="P593">
        <v>1432</v>
      </c>
      <c r="Q593">
        <v>7987</v>
      </c>
      <c r="R593">
        <v>1991</v>
      </c>
      <c r="S593">
        <f>2021-MasterDataSet_after_OutliersDEL[[#This Row],[YEAR BUILT]]</f>
        <v>30</v>
      </c>
      <c r="T593">
        <v>5</v>
      </c>
      <c r="U593">
        <v>907.82122905027938</v>
      </c>
      <c r="V593">
        <v>350</v>
      </c>
      <c r="W593">
        <v>34.032342200000002</v>
      </c>
      <c r="X593">
        <v>-118.4840234</v>
      </c>
      <c r="Y593">
        <v>1.859483634226734</v>
      </c>
    </row>
    <row r="594" spans="1:25" x14ac:dyDescent="0.3">
      <c r="A594" s="1" t="s">
        <v>16</v>
      </c>
      <c r="B594" s="1">
        <v>0</v>
      </c>
      <c r="C594" s="1" t="s">
        <v>640</v>
      </c>
      <c r="D594" s="1" t="s">
        <v>570</v>
      </c>
      <c r="E594" s="1" t="str">
        <f>VLOOKUP(MasterDataSet_after_OutliersDEL[[#This Row],[CITY]],Region_Values,2,FALSE)</f>
        <v>West</v>
      </c>
      <c r="F594" s="1">
        <f>VLOOKUP(MasterDataSet_after_OutliersDEL[[#This Row],[Region]],Region_Dummy_Variables,2,FALSE)</f>
        <v>0</v>
      </c>
      <c r="G594" s="1">
        <f>VLOOKUP(MasterDataSet_after_OutliersDEL[[#This Row],[Region]],Region_Dummy_Variables,3,FALSE)</f>
        <v>0</v>
      </c>
      <c r="H594" s="1">
        <f>VLOOKUP(MasterDataSet_after_OutliersDEL[[#This Row],[Region]],Region_Dummy_Variables,4,FALSE)</f>
        <v>0</v>
      </c>
      <c r="I594" s="1">
        <f>VLOOKUP(MasterDataSet_after_OutliersDEL[[#This Row],[Region]],Region_Dummy_Variables,5,FALSE)</f>
        <v>0</v>
      </c>
      <c r="J594" s="1">
        <f>VLOOKUP(MasterDataSet_after_OutliersDEL[[#This Row],[Region]],Region_Dummy_Variables,6,FALSE)</f>
        <v>1</v>
      </c>
      <c r="K594" s="7" t="s">
        <v>19</v>
      </c>
      <c r="L594">
        <v>90403</v>
      </c>
      <c r="M594">
        <v>1375000</v>
      </c>
      <c r="N594">
        <v>2</v>
      </c>
      <c r="O594">
        <v>2</v>
      </c>
      <c r="P594">
        <v>1344</v>
      </c>
      <c r="Q594">
        <v>30008</v>
      </c>
      <c r="R594">
        <v>1982</v>
      </c>
      <c r="S594">
        <f>2021-MasterDataSet_after_OutliersDEL[[#This Row],[YEAR BUILT]]</f>
        <v>39</v>
      </c>
      <c r="T594">
        <v>12</v>
      </c>
      <c r="U594">
        <v>1023.0654761904761</v>
      </c>
      <c r="V594">
        <v>595</v>
      </c>
      <c r="W594">
        <v>34.023542399999997</v>
      </c>
      <c r="X594">
        <v>-118.49392330000001</v>
      </c>
      <c r="Y594">
        <v>1.1592177472047793</v>
      </c>
    </row>
    <row r="595" spans="1:25" x14ac:dyDescent="0.3">
      <c r="A595" s="1" t="s">
        <v>16</v>
      </c>
      <c r="B595" s="1">
        <v>0</v>
      </c>
      <c r="C595" s="1" t="s">
        <v>641</v>
      </c>
      <c r="D595" s="1" t="s">
        <v>570</v>
      </c>
      <c r="E595" s="1" t="str">
        <f>VLOOKUP(MasterDataSet_after_OutliersDEL[[#This Row],[CITY]],Region_Values,2,FALSE)</f>
        <v>West</v>
      </c>
      <c r="F595" s="1">
        <f>VLOOKUP(MasterDataSet_after_OutliersDEL[[#This Row],[Region]],Region_Dummy_Variables,2,FALSE)</f>
        <v>0</v>
      </c>
      <c r="G595" s="1">
        <f>VLOOKUP(MasterDataSet_after_OutliersDEL[[#This Row],[Region]],Region_Dummy_Variables,3,FALSE)</f>
        <v>0</v>
      </c>
      <c r="H595" s="1">
        <f>VLOOKUP(MasterDataSet_after_OutliersDEL[[#This Row],[Region]],Region_Dummy_Variables,4,FALSE)</f>
        <v>0</v>
      </c>
      <c r="I595" s="1">
        <f>VLOOKUP(MasterDataSet_after_OutliersDEL[[#This Row],[Region]],Region_Dummy_Variables,5,FALSE)</f>
        <v>0</v>
      </c>
      <c r="J595" s="1">
        <f>VLOOKUP(MasterDataSet_after_OutliersDEL[[#This Row],[Region]],Region_Dummy_Variables,6,FALSE)</f>
        <v>1</v>
      </c>
      <c r="K595" s="7" t="s">
        <v>19</v>
      </c>
      <c r="L595">
        <v>90403</v>
      </c>
      <c r="M595">
        <v>660000</v>
      </c>
      <c r="N595">
        <v>1</v>
      </c>
      <c r="O595">
        <v>1</v>
      </c>
      <c r="P595">
        <v>660</v>
      </c>
      <c r="Q595">
        <v>7514</v>
      </c>
      <c r="R595">
        <v>1965</v>
      </c>
      <c r="S595">
        <f>2021-MasterDataSet_after_OutliersDEL[[#This Row],[YEAR BUILT]]</f>
        <v>56</v>
      </c>
      <c r="T595">
        <v>61</v>
      </c>
      <c r="U595">
        <v>1000</v>
      </c>
      <c r="V595">
        <v>291</v>
      </c>
      <c r="W595">
        <v>34.025567000000002</v>
      </c>
      <c r="X595">
        <v>-118.491643</v>
      </c>
      <c r="Y595">
        <v>1.3069500397559415</v>
      </c>
    </row>
    <row r="596" spans="1:25" x14ac:dyDescent="0.3">
      <c r="A596" s="1" t="s">
        <v>16</v>
      </c>
      <c r="B596" s="1">
        <v>0</v>
      </c>
      <c r="C596" s="1" t="s">
        <v>642</v>
      </c>
      <c r="D596" s="1" t="s">
        <v>570</v>
      </c>
      <c r="E596" s="1" t="str">
        <f>VLOOKUP(MasterDataSet_after_OutliersDEL[[#This Row],[CITY]],Region_Values,2,FALSE)</f>
        <v>West</v>
      </c>
      <c r="F596" s="1">
        <f>VLOOKUP(MasterDataSet_after_OutliersDEL[[#This Row],[Region]],Region_Dummy_Variables,2,FALSE)</f>
        <v>0</v>
      </c>
      <c r="G596" s="1">
        <f>VLOOKUP(MasterDataSet_after_OutliersDEL[[#This Row],[Region]],Region_Dummy_Variables,3,FALSE)</f>
        <v>0</v>
      </c>
      <c r="H596" s="1">
        <f>VLOOKUP(MasterDataSet_after_OutliersDEL[[#This Row],[Region]],Region_Dummy_Variables,4,FALSE)</f>
        <v>0</v>
      </c>
      <c r="I596" s="1">
        <f>VLOOKUP(MasterDataSet_after_OutliersDEL[[#This Row],[Region]],Region_Dummy_Variables,5,FALSE)</f>
        <v>0</v>
      </c>
      <c r="J596" s="1">
        <f>VLOOKUP(MasterDataSet_after_OutliersDEL[[#This Row],[Region]],Region_Dummy_Variables,6,FALSE)</f>
        <v>1</v>
      </c>
      <c r="K596" s="7" t="s">
        <v>19</v>
      </c>
      <c r="L596">
        <v>90403</v>
      </c>
      <c r="M596">
        <v>1575000</v>
      </c>
      <c r="N596">
        <v>3</v>
      </c>
      <c r="O596">
        <v>2.5</v>
      </c>
      <c r="P596">
        <v>1775</v>
      </c>
      <c r="Q596">
        <v>4998</v>
      </c>
      <c r="R596">
        <v>1982</v>
      </c>
      <c r="S596">
        <f>2021-MasterDataSet_after_OutliersDEL[[#This Row],[YEAR BUILT]]</f>
        <v>39</v>
      </c>
      <c r="T596">
        <v>8</v>
      </c>
      <c r="U596">
        <v>887.32394366197184</v>
      </c>
      <c r="V596">
        <v>500</v>
      </c>
      <c r="W596">
        <v>34.026944</v>
      </c>
      <c r="X596">
        <v>-118.49231</v>
      </c>
      <c r="Y596">
        <v>1.2902040639275361</v>
      </c>
    </row>
    <row r="597" spans="1:25" x14ac:dyDescent="0.3">
      <c r="A597" s="1" t="s">
        <v>16</v>
      </c>
      <c r="B597" s="1">
        <v>0</v>
      </c>
      <c r="C597" s="1" t="s">
        <v>643</v>
      </c>
      <c r="D597" s="1" t="s">
        <v>570</v>
      </c>
      <c r="E597" s="1" t="str">
        <f>VLOOKUP(MasterDataSet_after_OutliersDEL[[#This Row],[CITY]],Region_Values,2,FALSE)</f>
        <v>West</v>
      </c>
      <c r="F597" s="1">
        <f>VLOOKUP(MasterDataSet_after_OutliersDEL[[#This Row],[Region]],Region_Dummy_Variables,2,FALSE)</f>
        <v>0</v>
      </c>
      <c r="G597" s="1">
        <f>VLOOKUP(MasterDataSet_after_OutliersDEL[[#This Row],[Region]],Region_Dummy_Variables,3,FALSE)</f>
        <v>0</v>
      </c>
      <c r="H597" s="1">
        <f>VLOOKUP(MasterDataSet_after_OutliersDEL[[#This Row],[Region]],Region_Dummy_Variables,4,FALSE)</f>
        <v>0</v>
      </c>
      <c r="I597" s="1">
        <f>VLOOKUP(MasterDataSet_after_OutliersDEL[[#This Row],[Region]],Region_Dummy_Variables,5,FALSE)</f>
        <v>0</v>
      </c>
      <c r="J597" s="1">
        <f>VLOOKUP(MasterDataSet_after_OutliersDEL[[#This Row],[Region]],Region_Dummy_Variables,6,FALSE)</f>
        <v>1</v>
      </c>
      <c r="K597" s="7" t="s">
        <v>19</v>
      </c>
      <c r="L597">
        <v>90403</v>
      </c>
      <c r="M597">
        <v>3388000</v>
      </c>
      <c r="N597">
        <v>2</v>
      </c>
      <c r="O597">
        <v>2.5</v>
      </c>
      <c r="P597">
        <v>2259</v>
      </c>
      <c r="Q597">
        <v>10000</v>
      </c>
      <c r="R597">
        <v>2021</v>
      </c>
      <c r="S597">
        <f>2021-MasterDataSet_after_OutliersDEL[[#This Row],[YEAR BUILT]]</f>
        <v>0</v>
      </c>
      <c r="T597">
        <v>131</v>
      </c>
      <c r="U597">
        <v>1499.7786631252766</v>
      </c>
      <c r="V597">
        <v>630</v>
      </c>
      <c r="W597">
        <v>34.028182000000001</v>
      </c>
      <c r="X597">
        <v>-118.49090200000001</v>
      </c>
      <c r="Y597">
        <v>1.3913090933710304</v>
      </c>
    </row>
    <row r="598" spans="1:25" x14ac:dyDescent="0.3">
      <c r="A598" s="1" t="s">
        <v>16</v>
      </c>
      <c r="B598" s="1">
        <v>0</v>
      </c>
      <c r="C598" s="1" t="s">
        <v>644</v>
      </c>
      <c r="D598" s="1" t="s">
        <v>570</v>
      </c>
      <c r="E598" s="1" t="str">
        <f>VLOOKUP(MasterDataSet_after_OutliersDEL[[#This Row],[CITY]],Region_Values,2,FALSE)</f>
        <v>West</v>
      </c>
      <c r="F598" s="1">
        <f>VLOOKUP(MasterDataSet_after_OutliersDEL[[#This Row],[Region]],Region_Dummy_Variables,2,FALSE)</f>
        <v>0</v>
      </c>
      <c r="G598" s="1">
        <f>VLOOKUP(MasterDataSet_after_OutliersDEL[[#This Row],[Region]],Region_Dummy_Variables,3,FALSE)</f>
        <v>0</v>
      </c>
      <c r="H598" s="1">
        <f>VLOOKUP(MasterDataSet_after_OutliersDEL[[#This Row],[Region]],Region_Dummy_Variables,4,FALSE)</f>
        <v>0</v>
      </c>
      <c r="I598" s="1">
        <f>VLOOKUP(MasterDataSet_after_OutliersDEL[[#This Row],[Region]],Region_Dummy_Variables,5,FALSE)</f>
        <v>0</v>
      </c>
      <c r="J598" s="1">
        <f>VLOOKUP(MasterDataSet_after_OutliersDEL[[#This Row],[Region]],Region_Dummy_Variables,6,FALSE)</f>
        <v>1</v>
      </c>
      <c r="K598" s="7" t="s">
        <v>19</v>
      </c>
      <c r="L598">
        <v>90403</v>
      </c>
      <c r="M598">
        <v>1150000</v>
      </c>
      <c r="N598">
        <v>2</v>
      </c>
      <c r="O598">
        <v>2</v>
      </c>
      <c r="P598">
        <v>1380</v>
      </c>
      <c r="Q598">
        <v>8022</v>
      </c>
      <c r="R598">
        <v>1972</v>
      </c>
      <c r="S598">
        <f>2021-MasterDataSet_after_OutliersDEL[[#This Row],[YEAR BUILT]]</f>
        <v>49</v>
      </c>
      <c r="T598">
        <v>53</v>
      </c>
      <c r="U598">
        <v>833.33333333333337</v>
      </c>
      <c r="V598">
        <v>550</v>
      </c>
      <c r="W598">
        <v>34.030925099999997</v>
      </c>
      <c r="X598">
        <v>-118.4868249</v>
      </c>
      <c r="Y598">
        <v>1.6742643040466887</v>
      </c>
    </row>
    <row r="599" spans="1:25" x14ac:dyDescent="0.3">
      <c r="A599" s="1" t="s">
        <v>16</v>
      </c>
      <c r="B599" s="1">
        <v>0</v>
      </c>
      <c r="C599" s="1" t="s">
        <v>645</v>
      </c>
      <c r="D599" s="1" t="s">
        <v>570</v>
      </c>
      <c r="E599" s="1" t="str">
        <f>VLOOKUP(MasterDataSet_after_OutliersDEL[[#This Row],[CITY]],Region_Values,2,FALSE)</f>
        <v>West</v>
      </c>
      <c r="F599" s="1">
        <f>VLOOKUP(MasterDataSet_after_OutliersDEL[[#This Row],[Region]],Region_Dummy_Variables,2,FALSE)</f>
        <v>0</v>
      </c>
      <c r="G599" s="1">
        <f>VLOOKUP(MasterDataSet_after_OutliersDEL[[#This Row],[Region]],Region_Dummy_Variables,3,FALSE)</f>
        <v>0</v>
      </c>
      <c r="H599" s="1">
        <f>VLOOKUP(MasterDataSet_after_OutliersDEL[[#This Row],[Region]],Region_Dummy_Variables,4,FALSE)</f>
        <v>0</v>
      </c>
      <c r="I599" s="1">
        <f>VLOOKUP(MasterDataSet_after_OutliersDEL[[#This Row],[Region]],Region_Dummy_Variables,5,FALSE)</f>
        <v>0</v>
      </c>
      <c r="J599" s="1">
        <f>VLOOKUP(MasterDataSet_after_OutliersDEL[[#This Row],[Region]],Region_Dummy_Variables,6,FALSE)</f>
        <v>1</v>
      </c>
      <c r="K599" s="7" t="s">
        <v>19</v>
      </c>
      <c r="L599">
        <v>90403</v>
      </c>
      <c r="M599">
        <v>2695000</v>
      </c>
      <c r="N599">
        <v>3</v>
      </c>
      <c r="O599">
        <v>3</v>
      </c>
      <c r="P599">
        <v>2147</v>
      </c>
      <c r="Q599">
        <v>9900</v>
      </c>
      <c r="R599">
        <v>1991</v>
      </c>
      <c r="S599">
        <f>2021-MasterDataSet_after_OutliersDEL[[#This Row],[YEAR BUILT]]</f>
        <v>30</v>
      </c>
      <c r="T599">
        <v>6</v>
      </c>
      <c r="U599">
        <v>1255.2398695854681</v>
      </c>
      <c r="V599">
        <v>810</v>
      </c>
      <c r="W599">
        <v>34.020848600000001</v>
      </c>
      <c r="X599">
        <v>-118.49989069999999</v>
      </c>
      <c r="Y599">
        <v>0.81910624903557916</v>
      </c>
    </row>
    <row r="600" spans="1:25" x14ac:dyDescent="0.3">
      <c r="A600" s="1" t="s">
        <v>16</v>
      </c>
      <c r="B600" s="1">
        <v>0</v>
      </c>
      <c r="C600" s="1" t="s">
        <v>646</v>
      </c>
      <c r="D600" s="1" t="s">
        <v>570</v>
      </c>
      <c r="E600" s="1" t="str">
        <f>VLOOKUP(MasterDataSet_after_OutliersDEL[[#This Row],[CITY]],Region_Values,2,FALSE)</f>
        <v>West</v>
      </c>
      <c r="F600" s="1">
        <f>VLOOKUP(MasterDataSet_after_OutliersDEL[[#This Row],[Region]],Region_Dummy_Variables,2,FALSE)</f>
        <v>0</v>
      </c>
      <c r="G600" s="1">
        <f>VLOOKUP(MasterDataSet_after_OutliersDEL[[#This Row],[Region]],Region_Dummy_Variables,3,FALSE)</f>
        <v>0</v>
      </c>
      <c r="H600" s="1">
        <f>VLOOKUP(MasterDataSet_after_OutliersDEL[[#This Row],[Region]],Region_Dummy_Variables,4,FALSE)</f>
        <v>0</v>
      </c>
      <c r="I600" s="1">
        <f>VLOOKUP(MasterDataSet_after_OutliersDEL[[#This Row],[Region]],Region_Dummy_Variables,5,FALSE)</f>
        <v>0</v>
      </c>
      <c r="J600" s="1">
        <f>VLOOKUP(MasterDataSet_after_OutliersDEL[[#This Row],[Region]],Region_Dummy_Variables,6,FALSE)</f>
        <v>1</v>
      </c>
      <c r="K600" s="7" t="s">
        <v>19</v>
      </c>
      <c r="L600">
        <v>90403</v>
      </c>
      <c r="M600">
        <v>949000</v>
      </c>
      <c r="N600">
        <v>1</v>
      </c>
      <c r="O600">
        <v>1.5</v>
      </c>
      <c r="P600">
        <v>1030</v>
      </c>
      <c r="Q600">
        <v>29999</v>
      </c>
      <c r="R600">
        <v>1969</v>
      </c>
      <c r="S600">
        <f>2021-MasterDataSet_after_OutliersDEL[[#This Row],[YEAR BUILT]]</f>
        <v>52</v>
      </c>
      <c r="T600">
        <v>1</v>
      </c>
      <c r="U600">
        <v>921.35922330097083</v>
      </c>
      <c r="V600">
        <v>359</v>
      </c>
      <c r="W600">
        <v>34.025922000000001</v>
      </c>
      <c r="X600">
        <v>-118.50345900000001</v>
      </c>
      <c r="Y600">
        <v>0.66143803846112337</v>
      </c>
    </row>
    <row r="601" spans="1:25" x14ac:dyDescent="0.3">
      <c r="A601" s="1" t="s">
        <v>16</v>
      </c>
      <c r="B601" s="1">
        <v>0</v>
      </c>
      <c r="C601" s="1" t="s">
        <v>647</v>
      </c>
      <c r="D601" s="1" t="s">
        <v>570</v>
      </c>
      <c r="E601" s="1" t="str">
        <f>VLOOKUP(MasterDataSet_after_OutliersDEL[[#This Row],[CITY]],Region_Values,2,FALSE)</f>
        <v>West</v>
      </c>
      <c r="F601" s="1">
        <f>VLOOKUP(MasterDataSet_after_OutliersDEL[[#This Row],[Region]],Region_Dummy_Variables,2,FALSE)</f>
        <v>0</v>
      </c>
      <c r="G601" s="1">
        <f>VLOOKUP(MasterDataSet_after_OutliersDEL[[#This Row],[Region]],Region_Dummy_Variables,3,FALSE)</f>
        <v>0</v>
      </c>
      <c r="H601" s="1">
        <f>VLOOKUP(MasterDataSet_after_OutliersDEL[[#This Row],[Region]],Region_Dummy_Variables,4,FALSE)</f>
        <v>0</v>
      </c>
      <c r="I601" s="1">
        <f>VLOOKUP(MasterDataSet_after_OutliersDEL[[#This Row],[Region]],Region_Dummy_Variables,5,FALSE)</f>
        <v>0</v>
      </c>
      <c r="J601" s="1">
        <f>VLOOKUP(MasterDataSet_after_OutliersDEL[[#This Row],[Region]],Region_Dummy_Variables,6,FALSE)</f>
        <v>1</v>
      </c>
      <c r="K601" s="7" t="s">
        <v>19</v>
      </c>
      <c r="L601">
        <v>90403</v>
      </c>
      <c r="M601">
        <v>698000</v>
      </c>
      <c r="N601">
        <v>1</v>
      </c>
      <c r="O601">
        <v>1</v>
      </c>
      <c r="P601">
        <v>636</v>
      </c>
      <c r="Q601">
        <v>14994</v>
      </c>
      <c r="R601">
        <v>1957</v>
      </c>
      <c r="S601">
        <f>2021-MasterDataSet_after_OutliersDEL[[#This Row],[YEAR BUILT]]</f>
        <v>64</v>
      </c>
      <c r="T601">
        <v>41</v>
      </c>
      <c r="U601">
        <v>1097.4842767295597</v>
      </c>
      <c r="V601">
        <v>324</v>
      </c>
      <c r="W601">
        <v>34.0254975</v>
      </c>
      <c r="X601">
        <v>-118.5007657</v>
      </c>
      <c r="Y601">
        <v>0.7969017157711511</v>
      </c>
    </row>
    <row r="602" spans="1:25" x14ac:dyDescent="0.3">
      <c r="A602" s="1" t="s">
        <v>16</v>
      </c>
      <c r="B602" s="1">
        <v>0</v>
      </c>
      <c r="C602" s="1" t="s">
        <v>648</v>
      </c>
      <c r="D602" s="1" t="s">
        <v>570</v>
      </c>
      <c r="E602" s="1" t="str">
        <f>VLOOKUP(MasterDataSet_after_OutliersDEL[[#This Row],[CITY]],Region_Values,2,FALSE)</f>
        <v>West</v>
      </c>
      <c r="F602" s="1">
        <f>VLOOKUP(MasterDataSet_after_OutliersDEL[[#This Row],[Region]],Region_Dummy_Variables,2,FALSE)</f>
        <v>0</v>
      </c>
      <c r="G602" s="1">
        <f>VLOOKUP(MasterDataSet_after_OutliersDEL[[#This Row],[Region]],Region_Dummy_Variables,3,FALSE)</f>
        <v>0</v>
      </c>
      <c r="H602" s="1">
        <f>VLOOKUP(MasterDataSet_after_OutliersDEL[[#This Row],[Region]],Region_Dummy_Variables,4,FALSE)</f>
        <v>0</v>
      </c>
      <c r="I602" s="1">
        <f>VLOOKUP(MasterDataSet_after_OutliersDEL[[#This Row],[Region]],Region_Dummy_Variables,5,FALSE)</f>
        <v>0</v>
      </c>
      <c r="J602" s="1">
        <f>VLOOKUP(MasterDataSet_after_OutliersDEL[[#This Row],[Region]],Region_Dummy_Variables,6,FALSE)</f>
        <v>1</v>
      </c>
      <c r="K602" s="7" t="s">
        <v>19</v>
      </c>
      <c r="L602">
        <v>90403</v>
      </c>
      <c r="M602">
        <v>699000</v>
      </c>
      <c r="N602">
        <v>1</v>
      </c>
      <c r="O602">
        <v>1</v>
      </c>
      <c r="P602">
        <v>756</v>
      </c>
      <c r="Q602">
        <v>15005</v>
      </c>
      <c r="R602">
        <v>1973</v>
      </c>
      <c r="S602">
        <f>2021-MasterDataSet_after_OutliersDEL[[#This Row],[YEAR BUILT]]</f>
        <v>48</v>
      </c>
      <c r="T602">
        <v>13</v>
      </c>
      <c r="U602">
        <v>924.60317460317458</v>
      </c>
      <c r="V602">
        <v>332</v>
      </c>
      <c r="W602">
        <v>34.030484899999998</v>
      </c>
      <c r="X602">
        <v>-118.49559960000001</v>
      </c>
      <c r="Y602">
        <v>1.2042291011802526</v>
      </c>
    </row>
    <row r="603" spans="1:25" x14ac:dyDescent="0.3">
      <c r="A603" s="1" t="s">
        <v>16</v>
      </c>
      <c r="B603" s="1">
        <v>0</v>
      </c>
      <c r="C603" s="1" t="s">
        <v>649</v>
      </c>
      <c r="D603" s="1" t="s">
        <v>570</v>
      </c>
      <c r="E603" s="1" t="str">
        <f>VLOOKUP(MasterDataSet_after_OutliersDEL[[#This Row],[CITY]],Region_Values,2,FALSE)</f>
        <v>West</v>
      </c>
      <c r="F603" s="1">
        <f>VLOOKUP(MasterDataSet_after_OutliersDEL[[#This Row],[Region]],Region_Dummy_Variables,2,FALSE)</f>
        <v>0</v>
      </c>
      <c r="G603" s="1">
        <f>VLOOKUP(MasterDataSet_after_OutliersDEL[[#This Row],[Region]],Region_Dummy_Variables,3,FALSE)</f>
        <v>0</v>
      </c>
      <c r="H603" s="1">
        <f>VLOOKUP(MasterDataSet_after_OutliersDEL[[#This Row],[Region]],Region_Dummy_Variables,4,FALSE)</f>
        <v>0</v>
      </c>
      <c r="I603" s="1">
        <f>VLOOKUP(MasterDataSet_after_OutliersDEL[[#This Row],[Region]],Region_Dummy_Variables,5,FALSE)</f>
        <v>0</v>
      </c>
      <c r="J603" s="1">
        <f>VLOOKUP(MasterDataSet_after_OutliersDEL[[#This Row],[Region]],Region_Dummy_Variables,6,FALSE)</f>
        <v>1</v>
      </c>
      <c r="K603" s="7" t="s">
        <v>19</v>
      </c>
      <c r="L603">
        <v>90403</v>
      </c>
      <c r="M603">
        <v>2690000</v>
      </c>
      <c r="N603">
        <v>3</v>
      </c>
      <c r="O603">
        <v>2.5</v>
      </c>
      <c r="P603">
        <v>2510</v>
      </c>
      <c r="Q603">
        <v>14997</v>
      </c>
      <c r="R603">
        <v>1992</v>
      </c>
      <c r="S603">
        <f>2021-MasterDataSet_after_OutliersDEL[[#This Row],[YEAR BUILT]]</f>
        <v>29</v>
      </c>
      <c r="T603">
        <v>82</v>
      </c>
      <c r="U603">
        <v>1071.7131474103585</v>
      </c>
      <c r="V603">
        <v>575</v>
      </c>
      <c r="W603">
        <v>34.034016800000003</v>
      </c>
      <c r="X603">
        <v>-118.49121479999999</v>
      </c>
      <c r="Y603">
        <v>1.5440820952371925</v>
      </c>
    </row>
    <row r="604" spans="1:25" x14ac:dyDescent="0.3">
      <c r="A604" s="1" t="s">
        <v>16</v>
      </c>
      <c r="B604" s="1">
        <v>0</v>
      </c>
      <c r="C604" s="1" t="s">
        <v>650</v>
      </c>
      <c r="D604" s="1" t="s">
        <v>570</v>
      </c>
      <c r="E604" s="1" t="str">
        <f>VLOOKUP(MasterDataSet_after_OutliersDEL[[#This Row],[CITY]],Region_Values,2,FALSE)</f>
        <v>West</v>
      </c>
      <c r="F604" s="1">
        <f>VLOOKUP(MasterDataSet_after_OutliersDEL[[#This Row],[Region]],Region_Dummy_Variables,2,FALSE)</f>
        <v>0</v>
      </c>
      <c r="G604" s="1">
        <f>VLOOKUP(MasterDataSet_after_OutliersDEL[[#This Row],[Region]],Region_Dummy_Variables,3,FALSE)</f>
        <v>0</v>
      </c>
      <c r="H604" s="1">
        <f>VLOOKUP(MasterDataSet_after_OutliersDEL[[#This Row],[Region]],Region_Dummy_Variables,4,FALSE)</f>
        <v>0</v>
      </c>
      <c r="I604" s="1">
        <f>VLOOKUP(MasterDataSet_after_OutliersDEL[[#This Row],[Region]],Region_Dummy_Variables,5,FALSE)</f>
        <v>0</v>
      </c>
      <c r="J604" s="1">
        <f>VLOOKUP(MasterDataSet_after_OutliersDEL[[#This Row],[Region]],Region_Dummy_Variables,6,FALSE)</f>
        <v>1</v>
      </c>
      <c r="K604" s="7" t="s">
        <v>19</v>
      </c>
      <c r="L604">
        <v>90403</v>
      </c>
      <c r="M604">
        <v>599000</v>
      </c>
      <c r="N604">
        <v>1</v>
      </c>
      <c r="O604">
        <v>1</v>
      </c>
      <c r="P604">
        <v>576</v>
      </c>
      <c r="Q604">
        <v>15005</v>
      </c>
      <c r="R604">
        <v>1968</v>
      </c>
      <c r="S604">
        <f>2021-MasterDataSet_after_OutliersDEL[[#This Row],[YEAR BUILT]]</f>
        <v>53</v>
      </c>
      <c r="T604">
        <v>48</v>
      </c>
      <c r="U604">
        <v>1039.9305555555557</v>
      </c>
      <c r="V604">
        <v>110</v>
      </c>
      <c r="W604">
        <v>34.029146599999997</v>
      </c>
      <c r="X604">
        <v>-118.4967516</v>
      </c>
      <c r="Y604">
        <v>1.1033692009937195</v>
      </c>
    </row>
    <row r="605" spans="1:25" x14ac:dyDescent="0.3">
      <c r="A605" s="1" t="s">
        <v>16</v>
      </c>
      <c r="B605" s="1">
        <v>0</v>
      </c>
      <c r="C605" s="1" t="s">
        <v>651</v>
      </c>
      <c r="D605" s="1" t="s">
        <v>570</v>
      </c>
      <c r="E605" s="1" t="str">
        <f>VLOOKUP(MasterDataSet_after_OutliersDEL[[#This Row],[CITY]],Region_Values,2,FALSE)</f>
        <v>West</v>
      </c>
      <c r="F605" s="1">
        <f>VLOOKUP(MasterDataSet_after_OutliersDEL[[#This Row],[Region]],Region_Dummy_Variables,2,FALSE)</f>
        <v>0</v>
      </c>
      <c r="G605" s="1">
        <f>VLOOKUP(MasterDataSet_after_OutliersDEL[[#This Row],[Region]],Region_Dummy_Variables,3,FALSE)</f>
        <v>0</v>
      </c>
      <c r="H605" s="1">
        <f>VLOOKUP(MasterDataSet_after_OutliersDEL[[#This Row],[Region]],Region_Dummy_Variables,4,FALSE)</f>
        <v>0</v>
      </c>
      <c r="I605" s="1">
        <f>VLOOKUP(MasterDataSet_after_OutliersDEL[[#This Row],[Region]],Region_Dummy_Variables,5,FALSE)</f>
        <v>0</v>
      </c>
      <c r="J605" s="1">
        <f>VLOOKUP(MasterDataSet_after_OutliersDEL[[#This Row],[Region]],Region_Dummy_Variables,6,FALSE)</f>
        <v>1</v>
      </c>
      <c r="K605" s="7" t="s">
        <v>19</v>
      </c>
      <c r="L605">
        <v>90403</v>
      </c>
      <c r="M605">
        <v>1649000</v>
      </c>
      <c r="N605">
        <v>2</v>
      </c>
      <c r="O605">
        <v>3</v>
      </c>
      <c r="P605">
        <v>1381</v>
      </c>
      <c r="Q605">
        <v>7489</v>
      </c>
      <c r="R605">
        <v>1998</v>
      </c>
      <c r="S605">
        <f>2021-MasterDataSet_after_OutliersDEL[[#This Row],[YEAR BUILT]]</f>
        <v>23</v>
      </c>
      <c r="T605">
        <v>173</v>
      </c>
      <c r="U605">
        <v>1194.0622737146996</v>
      </c>
      <c r="V605">
        <v>558</v>
      </c>
      <c r="W605">
        <v>34.032298400000002</v>
      </c>
      <c r="X605">
        <v>-118.4928835</v>
      </c>
      <c r="Y605">
        <v>1.401100316256414</v>
      </c>
    </row>
    <row r="606" spans="1:25" x14ac:dyDescent="0.3">
      <c r="A606" s="1" t="s">
        <v>16</v>
      </c>
      <c r="B606" s="1">
        <v>0</v>
      </c>
      <c r="C606" s="1" t="s">
        <v>652</v>
      </c>
      <c r="D606" s="1" t="s">
        <v>570</v>
      </c>
      <c r="E606" s="1" t="str">
        <f>VLOOKUP(MasterDataSet_after_OutliersDEL[[#This Row],[CITY]],Region_Values,2,FALSE)</f>
        <v>West</v>
      </c>
      <c r="F606" s="1">
        <f>VLOOKUP(MasterDataSet_after_OutliersDEL[[#This Row],[Region]],Region_Dummy_Variables,2,FALSE)</f>
        <v>0</v>
      </c>
      <c r="G606" s="1">
        <f>VLOOKUP(MasterDataSet_after_OutliersDEL[[#This Row],[Region]],Region_Dummy_Variables,3,FALSE)</f>
        <v>0</v>
      </c>
      <c r="H606" s="1">
        <f>VLOOKUP(MasterDataSet_after_OutliersDEL[[#This Row],[Region]],Region_Dummy_Variables,4,FALSE)</f>
        <v>0</v>
      </c>
      <c r="I606" s="1">
        <f>VLOOKUP(MasterDataSet_after_OutliersDEL[[#This Row],[Region]],Region_Dummy_Variables,5,FALSE)</f>
        <v>0</v>
      </c>
      <c r="J606" s="1">
        <f>VLOOKUP(MasterDataSet_after_OutliersDEL[[#This Row],[Region]],Region_Dummy_Variables,6,FALSE)</f>
        <v>1</v>
      </c>
      <c r="K606" s="7" t="s">
        <v>19</v>
      </c>
      <c r="L606">
        <v>90403</v>
      </c>
      <c r="M606">
        <v>1299999</v>
      </c>
      <c r="N606">
        <v>3</v>
      </c>
      <c r="O606">
        <v>3</v>
      </c>
      <c r="P606">
        <v>1669</v>
      </c>
      <c r="Q606">
        <v>15003</v>
      </c>
      <c r="R606">
        <v>1972</v>
      </c>
      <c r="S606">
        <f>2021-MasterDataSet_after_OutliersDEL[[#This Row],[YEAR BUILT]]</f>
        <v>49</v>
      </c>
      <c r="T606">
        <v>90</v>
      </c>
      <c r="U606">
        <v>778.90892750149794</v>
      </c>
      <c r="V606">
        <v>694</v>
      </c>
      <c r="W606">
        <v>34.023767300000003</v>
      </c>
      <c r="X606">
        <v>-118.50322509999999</v>
      </c>
      <c r="Y606">
        <v>0.63214017370797615</v>
      </c>
    </row>
    <row r="607" spans="1:25" x14ac:dyDescent="0.3">
      <c r="A607" s="1" t="s">
        <v>16</v>
      </c>
      <c r="B607" s="1">
        <v>0</v>
      </c>
      <c r="C607" s="1" t="s">
        <v>653</v>
      </c>
      <c r="D607" s="1" t="s">
        <v>570</v>
      </c>
      <c r="E607" s="1" t="str">
        <f>VLOOKUP(MasterDataSet_after_OutliersDEL[[#This Row],[CITY]],Region_Values,2,FALSE)</f>
        <v>West</v>
      </c>
      <c r="F607" s="1">
        <f>VLOOKUP(MasterDataSet_after_OutliersDEL[[#This Row],[Region]],Region_Dummy_Variables,2,FALSE)</f>
        <v>0</v>
      </c>
      <c r="G607" s="1">
        <f>VLOOKUP(MasterDataSet_after_OutliersDEL[[#This Row],[Region]],Region_Dummy_Variables,3,FALSE)</f>
        <v>0</v>
      </c>
      <c r="H607" s="1">
        <f>VLOOKUP(MasterDataSet_after_OutliersDEL[[#This Row],[Region]],Region_Dummy_Variables,4,FALSE)</f>
        <v>0</v>
      </c>
      <c r="I607" s="1">
        <f>VLOOKUP(MasterDataSet_after_OutliersDEL[[#This Row],[Region]],Region_Dummy_Variables,5,FALSE)</f>
        <v>0</v>
      </c>
      <c r="J607" s="1">
        <f>VLOOKUP(MasterDataSet_after_OutliersDEL[[#This Row],[Region]],Region_Dummy_Variables,6,FALSE)</f>
        <v>1</v>
      </c>
      <c r="K607" s="7" t="s">
        <v>19</v>
      </c>
      <c r="L607">
        <v>90403</v>
      </c>
      <c r="M607">
        <v>1199000</v>
      </c>
      <c r="N607">
        <v>2</v>
      </c>
      <c r="O607">
        <v>2</v>
      </c>
      <c r="P607">
        <v>1243</v>
      </c>
      <c r="Q607">
        <v>15001</v>
      </c>
      <c r="R607">
        <v>1969</v>
      </c>
      <c r="S607">
        <f>2021-MasterDataSet_after_OutliersDEL[[#This Row],[YEAR BUILT]]</f>
        <v>52</v>
      </c>
      <c r="T607">
        <v>13</v>
      </c>
      <c r="U607">
        <v>964.60176991150445</v>
      </c>
      <c r="V607">
        <v>450</v>
      </c>
      <c r="W607">
        <v>34.024549</v>
      </c>
      <c r="X607">
        <v>-118.50229</v>
      </c>
      <c r="Y607">
        <v>0.69554679862586988</v>
      </c>
    </row>
    <row r="608" spans="1:25" x14ac:dyDescent="0.3">
      <c r="A608" s="1" t="s">
        <v>16</v>
      </c>
      <c r="B608" s="1">
        <v>0</v>
      </c>
      <c r="C608" s="1" t="s">
        <v>654</v>
      </c>
      <c r="D608" s="1" t="s">
        <v>570</v>
      </c>
      <c r="E608" s="1" t="str">
        <f>VLOOKUP(MasterDataSet_after_OutliersDEL[[#This Row],[CITY]],Region_Values,2,FALSE)</f>
        <v>West</v>
      </c>
      <c r="F608" s="1">
        <f>VLOOKUP(MasterDataSet_after_OutliersDEL[[#This Row],[Region]],Region_Dummy_Variables,2,FALSE)</f>
        <v>0</v>
      </c>
      <c r="G608" s="1">
        <f>VLOOKUP(MasterDataSet_after_OutliersDEL[[#This Row],[Region]],Region_Dummy_Variables,3,FALSE)</f>
        <v>0</v>
      </c>
      <c r="H608" s="1">
        <f>VLOOKUP(MasterDataSet_after_OutliersDEL[[#This Row],[Region]],Region_Dummy_Variables,4,FALSE)</f>
        <v>0</v>
      </c>
      <c r="I608" s="1">
        <f>VLOOKUP(MasterDataSet_after_OutliersDEL[[#This Row],[Region]],Region_Dummy_Variables,5,FALSE)</f>
        <v>0</v>
      </c>
      <c r="J608" s="1">
        <f>VLOOKUP(MasterDataSet_after_OutliersDEL[[#This Row],[Region]],Region_Dummy_Variables,6,FALSE)</f>
        <v>1</v>
      </c>
      <c r="K608" s="7" t="s">
        <v>19</v>
      </c>
      <c r="L608">
        <v>90403</v>
      </c>
      <c r="M608">
        <v>2399000</v>
      </c>
      <c r="N608">
        <v>3</v>
      </c>
      <c r="O608">
        <v>3</v>
      </c>
      <c r="P608">
        <v>2550</v>
      </c>
      <c r="Q608">
        <v>7476</v>
      </c>
      <c r="R608">
        <v>1979</v>
      </c>
      <c r="S608">
        <f>2021-MasterDataSet_after_OutliersDEL[[#This Row],[YEAR BUILT]]</f>
        <v>42</v>
      </c>
      <c r="T608">
        <v>78</v>
      </c>
      <c r="U608">
        <v>940.78431372549016</v>
      </c>
      <c r="V608">
        <v>675</v>
      </c>
      <c r="W608">
        <v>34.023606000000001</v>
      </c>
      <c r="X608">
        <v>-118.502247</v>
      </c>
      <c r="Y608">
        <v>0.68572687411332689</v>
      </c>
    </row>
    <row r="609" spans="1:25" x14ac:dyDescent="0.3">
      <c r="A609" s="1" t="s">
        <v>16</v>
      </c>
      <c r="B609" s="1">
        <v>0</v>
      </c>
      <c r="C609" s="1" t="s">
        <v>655</v>
      </c>
      <c r="D609" s="1" t="s">
        <v>570</v>
      </c>
      <c r="E609" s="1" t="str">
        <f>VLOOKUP(MasterDataSet_after_OutliersDEL[[#This Row],[CITY]],Region_Values,2,FALSE)</f>
        <v>West</v>
      </c>
      <c r="F609" s="1">
        <f>VLOOKUP(MasterDataSet_after_OutliersDEL[[#This Row],[Region]],Region_Dummy_Variables,2,FALSE)</f>
        <v>0</v>
      </c>
      <c r="G609" s="1">
        <f>VLOOKUP(MasterDataSet_after_OutliersDEL[[#This Row],[Region]],Region_Dummy_Variables,3,FALSE)</f>
        <v>0</v>
      </c>
      <c r="H609" s="1">
        <f>VLOOKUP(MasterDataSet_after_OutliersDEL[[#This Row],[Region]],Region_Dummy_Variables,4,FALSE)</f>
        <v>0</v>
      </c>
      <c r="I609" s="1">
        <f>VLOOKUP(MasterDataSet_after_OutliersDEL[[#This Row],[Region]],Region_Dummy_Variables,5,FALSE)</f>
        <v>0</v>
      </c>
      <c r="J609" s="1">
        <f>VLOOKUP(MasterDataSet_after_OutliersDEL[[#This Row],[Region]],Region_Dummy_Variables,6,FALSE)</f>
        <v>1</v>
      </c>
      <c r="K609" s="7" t="s">
        <v>19</v>
      </c>
      <c r="L609">
        <v>90403</v>
      </c>
      <c r="M609">
        <v>1495000</v>
      </c>
      <c r="N609">
        <v>2</v>
      </c>
      <c r="O609">
        <v>2.5</v>
      </c>
      <c r="P609">
        <v>1583</v>
      </c>
      <c r="Q609">
        <v>7506</v>
      </c>
      <c r="R609">
        <v>1986</v>
      </c>
      <c r="S609">
        <f>2021-MasterDataSet_after_OutliersDEL[[#This Row],[YEAR BUILT]]</f>
        <v>35</v>
      </c>
      <c r="T609">
        <v>60</v>
      </c>
      <c r="U609">
        <v>944.40934933670246</v>
      </c>
      <c r="V609">
        <v>600</v>
      </c>
      <c r="W609">
        <v>34.023926899999999</v>
      </c>
      <c r="X609">
        <v>-118.5013969</v>
      </c>
      <c r="Y609">
        <v>0.73721398650500714</v>
      </c>
    </row>
    <row r="610" spans="1:25" x14ac:dyDescent="0.3">
      <c r="A610" s="1" t="s">
        <v>16</v>
      </c>
      <c r="B610" s="1">
        <v>0</v>
      </c>
      <c r="C610" s="1" t="s">
        <v>656</v>
      </c>
      <c r="D610" s="1" t="s">
        <v>570</v>
      </c>
      <c r="E610" s="1" t="str">
        <f>VLOOKUP(MasterDataSet_after_OutliersDEL[[#This Row],[CITY]],Region_Values,2,FALSE)</f>
        <v>West</v>
      </c>
      <c r="F610" s="1">
        <f>VLOOKUP(MasterDataSet_after_OutliersDEL[[#This Row],[Region]],Region_Dummy_Variables,2,FALSE)</f>
        <v>0</v>
      </c>
      <c r="G610" s="1">
        <f>VLOOKUP(MasterDataSet_after_OutliersDEL[[#This Row],[Region]],Region_Dummy_Variables,3,FALSE)</f>
        <v>0</v>
      </c>
      <c r="H610" s="1">
        <f>VLOOKUP(MasterDataSet_after_OutliersDEL[[#This Row],[Region]],Region_Dummy_Variables,4,FALSE)</f>
        <v>0</v>
      </c>
      <c r="I610" s="1">
        <f>VLOOKUP(MasterDataSet_after_OutliersDEL[[#This Row],[Region]],Region_Dummy_Variables,5,FALSE)</f>
        <v>0</v>
      </c>
      <c r="J610" s="1">
        <f>VLOOKUP(MasterDataSet_after_OutliersDEL[[#This Row],[Region]],Region_Dummy_Variables,6,FALSE)</f>
        <v>1</v>
      </c>
      <c r="K610" s="7" t="s">
        <v>19</v>
      </c>
      <c r="L610">
        <v>90403</v>
      </c>
      <c r="M610">
        <v>739000</v>
      </c>
      <c r="N610">
        <v>1</v>
      </c>
      <c r="O610">
        <v>1</v>
      </c>
      <c r="P610">
        <v>724</v>
      </c>
      <c r="Q610">
        <v>14996</v>
      </c>
      <c r="R610">
        <v>1974</v>
      </c>
      <c r="S610">
        <f>2021-MasterDataSet_after_OutliersDEL[[#This Row],[YEAR BUILT]]</f>
        <v>47</v>
      </c>
      <c r="T610">
        <v>14</v>
      </c>
      <c r="U610">
        <v>1020.7182320441989</v>
      </c>
      <c r="V610">
        <v>523</v>
      </c>
      <c r="W610">
        <v>34.025588399999997</v>
      </c>
      <c r="X610">
        <v>-118.49905630000001</v>
      </c>
      <c r="Y610">
        <v>0.89277540266546973</v>
      </c>
    </row>
    <row r="611" spans="1:25" x14ac:dyDescent="0.3">
      <c r="A611" s="1" t="s">
        <v>16</v>
      </c>
      <c r="B611" s="1">
        <v>0</v>
      </c>
      <c r="C611" s="1" t="s">
        <v>657</v>
      </c>
      <c r="D611" s="1" t="s">
        <v>570</v>
      </c>
      <c r="E611" s="1" t="str">
        <f>VLOOKUP(MasterDataSet_after_OutliersDEL[[#This Row],[CITY]],Region_Values,2,FALSE)</f>
        <v>West</v>
      </c>
      <c r="F611" s="1">
        <f>VLOOKUP(MasterDataSet_after_OutliersDEL[[#This Row],[Region]],Region_Dummy_Variables,2,FALSE)</f>
        <v>0</v>
      </c>
      <c r="G611" s="1">
        <f>VLOOKUP(MasterDataSet_after_OutliersDEL[[#This Row],[Region]],Region_Dummy_Variables,3,FALSE)</f>
        <v>0</v>
      </c>
      <c r="H611" s="1">
        <f>VLOOKUP(MasterDataSet_after_OutliersDEL[[#This Row],[Region]],Region_Dummy_Variables,4,FALSE)</f>
        <v>0</v>
      </c>
      <c r="I611" s="1">
        <f>VLOOKUP(MasterDataSet_after_OutliersDEL[[#This Row],[Region]],Region_Dummy_Variables,5,FALSE)</f>
        <v>0</v>
      </c>
      <c r="J611" s="1">
        <f>VLOOKUP(MasterDataSet_after_OutliersDEL[[#This Row],[Region]],Region_Dummy_Variables,6,FALSE)</f>
        <v>1</v>
      </c>
      <c r="K611" s="7" t="s">
        <v>19</v>
      </c>
      <c r="L611">
        <v>90403</v>
      </c>
      <c r="M611">
        <v>749000</v>
      </c>
      <c r="N611">
        <v>1</v>
      </c>
      <c r="O611">
        <v>1</v>
      </c>
      <c r="P611">
        <v>811</v>
      </c>
      <c r="Q611">
        <v>14995</v>
      </c>
      <c r="R611">
        <v>1974</v>
      </c>
      <c r="S611">
        <f>2021-MasterDataSet_after_OutliersDEL[[#This Row],[YEAR BUILT]]</f>
        <v>47</v>
      </c>
      <c r="T611">
        <v>22</v>
      </c>
      <c r="U611">
        <v>923.55117139334152</v>
      </c>
      <c r="V611">
        <v>349</v>
      </c>
      <c r="W611">
        <v>34.030177600000002</v>
      </c>
      <c r="X611">
        <v>-118.4934105</v>
      </c>
      <c r="Y611">
        <v>1.3067750046577988</v>
      </c>
    </row>
    <row r="612" spans="1:25" x14ac:dyDescent="0.3">
      <c r="A612" s="1" t="s">
        <v>16</v>
      </c>
      <c r="B612" s="1">
        <v>0</v>
      </c>
      <c r="C612" s="1" t="s">
        <v>658</v>
      </c>
      <c r="D612" s="1" t="s">
        <v>570</v>
      </c>
      <c r="E612" s="1" t="str">
        <f>VLOOKUP(MasterDataSet_after_OutliersDEL[[#This Row],[CITY]],Region_Values,2,FALSE)</f>
        <v>West</v>
      </c>
      <c r="F612" s="1">
        <f>VLOOKUP(MasterDataSet_after_OutliersDEL[[#This Row],[Region]],Region_Dummy_Variables,2,FALSE)</f>
        <v>0</v>
      </c>
      <c r="G612" s="1">
        <f>VLOOKUP(MasterDataSet_after_OutliersDEL[[#This Row],[Region]],Region_Dummy_Variables,3,FALSE)</f>
        <v>0</v>
      </c>
      <c r="H612" s="1">
        <f>VLOOKUP(MasterDataSet_after_OutliersDEL[[#This Row],[Region]],Region_Dummy_Variables,4,FALSE)</f>
        <v>0</v>
      </c>
      <c r="I612" s="1">
        <f>VLOOKUP(MasterDataSet_after_OutliersDEL[[#This Row],[Region]],Region_Dummy_Variables,5,FALSE)</f>
        <v>0</v>
      </c>
      <c r="J612" s="1">
        <f>VLOOKUP(MasterDataSet_after_OutliersDEL[[#This Row],[Region]],Region_Dummy_Variables,6,FALSE)</f>
        <v>1</v>
      </c>
      <c r="K612" s="7" t="s">
        <v>19</v>
      </c>
      <c r="L612">
        <v>90403</v>
      </c>
      <c r="M612">
        <v>1225000</v>
      </c>
      <c r="N612">
        <v>2</v>
      </c>
      <c r="O612">
        <v>2.5</v>
      </c>
      <c r="P612">
        <v>1317</v>
      </c>
      <c r="Q612">
        <v>37499</v>
      </c>
      <c r="R612">
        <v>1974</v>
      </c>
      <c r="S612">
        <f>2021-MasterDataSet_after_OutliersDEL[[#This Row],[YEAR BUILT]]</f>
        <v>47</v>
      </c>
      <c r="T612">
        <v>36</v>
      </c>
      <c r="U612">
        <v>930.14426727410785</v>
      </c>
      <c r="V612">
        <v>525</v>
      </c>
      <c r="W612">
        <v>34.030732700000002</v>
      </c>
      <c r="X612">
        <v>-118.4927564</v>
      </c>
      <c r="Y612">
        <v>1.3570461932355875</v>
      </c>
    </row>
    <row r="613" spans="1:25" x14ac:dyDescent="0.3">
      <c r="A613" s="1" t="s">
        <v>16</v>
      </c>
      <c r="B613" s="1">
        <v>0</v>
      </c>
      <c r="C613" s="1" t="s">
        <v>659</v>
      </c>
      <c r="D613" s="1" t="s">
        <v>570</v>
      </c>
      <c r="E613" s="1" t="str">
        <f>VLOOKUP(MasterDataSet_after_OutliersDEL[[#This Row],[CITY]],Region_Values,2,FALSE)</f>
        <v>West</v>
      </c>
      <c r="F613" s="1">
        <f>VLOOKUP(MasterDataSet_after_OutliersDEL[[#This Row],[Region]],Region_Dummy_Variables,2,FALSE)</f>
        <v>0</v>
      </c>
      <c r="G613" s="1">
        <f>VLOOKUP(MasterDataSet_after_OutliersDEL[[#This Row],[Region]],Region_Dummy_Variables,3,FALSE)</f>
        <v>0</v>
      </c>
      <c r="H613" s="1">
        <f>VLOOKUP(MasterDataSet_after_OutliersDEL[[#This Row],[Region]],Region_Dummy_Variables,4,FALSE)</f>
        <v>0</v>
      </c>
      <c r="I613" s="1">
        <f>VLOOKUP(MasterDataSet_after_OutliersDEL[[#This Row],[Region]],Region_Dummy_Variables,5,FALSE)</f>
        <v>0</v>
      </c>
      <c r="J613" s="1">
        <f>VLOOKUP(MasterDataSet_after_OutliersDEL[[#This Row],[Region]],Region_Dummy_Variables,6,FALSE)</f>
        <v>1</v>
      </c>
      <c r="K613" s="7" t="s">
        <v>19</v>
      </c>
      <c r="L613">
        <v>90403</v>
      </c>
      <c r="M613">
        <v>1295000</v>
      </c>
      <c r="N613">
        <v>2</v>
      </c>
      <c r="O613">
        <v>2</v>
      </c>
      <c r="P613">
        <v>1453</v>
      </c>
      <c r="Q613">
        <v>15007</v>
      </c>
      <c r="R613">
        <v>1963</v>
      </c>
      <c r="S613">
        <f>2021-MasterDataSet_after_OutliersDEL[[#This Row],[YEAR BUILT]]</f>
        <v>58</v>
      </c>
      <c r="T613">
        <v>5</v>
      </c>
      <c r="U613">
        <v>891.25946317962837</v>
      </c>
      <c r="V613">
        <v>433</v>
      </c>
      <c r="W613">
        <v>34.021577499999999</v>
      </c>
      <c r="X613">
        <v>-118.5034308</v>
      </c>
      <c r="Y613">
        <v>0.61253428552762768</v>
      </c>
    </row>
    <row r="614" spans="1:25" x14ac:dyDescent="0.3">
      <c r="A614" s="1" t="s">
        <v>16</v>
      </c>
      <c r="B614" s="1">
        <v>0</v>
      </c>
      <c r="C614" s="1" t="s">
        <v>660</v>
      </c>
      <c r="D614" s="1" t="s">
        <v>570</v>
      </c>
      <c r="E614" s="1" t="str">
        <f>VLOOKUP(MasterDataSet_after_OutliersDEL[[#This Row],[CITY]],Region_Values,2,FALSE)</f>
        <v>West</v>
      </c>
      <c r="F614" s="1">
        <f>VLOOKUP(MasterDataSet_after_OutliersDEL[[#This Row],[Region]],Region_Dummy_Variables,2,FALSE)</f>
        <v>0</v>
      </c>
      <c r="G614" s="1">
        <f>VLOOKUP(MasterDataSet_after_OutliersDEL[[#This Row],[Region]],Region_Dummy_Variables,3,FALSE)</f>
        <v>0</v>
      </c>
      <c r="H614" s="1">
        <f>VLOOKUP(MasterDataSet_after_OutliersDEL[[#This Row],[Region]],Region_Dummy_Variables,4,FALSE)</f>
        <v>0</v>
      </c>
      <c r="I614" s="1">
        <f>VLOOKUP(MasterDataSet_after_OutliersDEL[[#This Row],[Region]],Region_Dummy_Variables,5,FALSE)</f>
        <v>0</v>
      </c>
      <c r="J614" s="1">
        <f>VLOOKUP(MasterDataSet_after_OutliersDEL[[#This Row],[Region]],Region_Dummy_Variables,6,FALSE)</f>
        <v>1</v>
      </c>
      <c r="K614" s="7" t="s">
        <v>19</v>
      </c>
      <c r="L614">
        <v>90403</v>
      </c>
      <c r="M614">
        <v>2299000</v>
      </c>
      <c r="N614">
        <v>3</v>
      </c>
      <c r="O614">
        <v>3</v>
      </c>
      <c r="P614">
        <v>2034</v>
      </c>
      <c r="Q614">
        <v>7524</v>
      </c>
      <c r="R614">
        <v>2002</v>
      </c>
      <c r="S614">
        <f>2021-MasterDataSet_after_OutliersDEL[[#This Row],[YEAR BUILT]]</f>
        <v>19</v>
      </c>
      <c r="T614">
        <v>76</v>
      </c>
      <c r="U614">
        <v>1130.2851524090463</v>
      </c>
      <c r="V614">
        <v>400</v>
      </c>
      <c r="W614">
        <v>34.027290000000001</v>
      </c>
      <c r="X614">
        <v>-118.496284</v>
      </c>
      <c r="Y614">
        <v>1.0792012375254869</v>
      </c>
    </row>
    <row r="615" spans="1:25" x14ac:dyDescent="0.3">
      <c r="A615" s="1" t="s">
        <v>16</v>
      </c>
      <c r="B615" s="1">
        <v>0</v>
      </c>
      <c r="C615" s="1" t="s">
        <v>661</v>
      </c>
      <c r="D615" s="1" t="s">
        <v>570</v>
      </c>
      <c r="E615" s="1" t="str">
        <f>VLOOKUP(MasterDataSet_after_OutliersDEL[[#This Row],[CITY]],Region_Values,2,FALSE)</f>
        <v>West</v>
      </c>
      <c r="F615" s="1">
        <f>VLOOKUP(MasterDataSet_after_OutliersDEL[[#This Row],[Region]],Region_Dummy_Variables,2,FALSE)</f>
        <v>0</v>
      </c>
      <c r="G615" s="1">
        <f>VLOOKUP(MasterDataSet_after_OutliersDEL[[#This Row],[Region]],Region_Dummy_Variables,3,FALSE)</f>
        <v>0</v>
      </c>
      <c r="H615" s="1">
        <f>VLOOKUP(MasterDataSet_after_OutliersDEL[[#This Row],[Region]],Region_Dummy_Variables,4,FALSE)</f>
        <v>0</v>
      </c>
      <c r="I615" s="1">
        <f>VLOOKUP(MasterDataSet_after_OutliersDEL[[#This Row],[Region]],Region_Dummy_Variables,5,FALSE)</f>
        <v>0</v>
      </c>
      <c r="J615" s="1">
        <f>VLOOKUP(MasterDataSet_after_OutliersDEL[[#This Row],[Region]],Region_Dummy_Variables,6,FALSE)</f>
        <v>1</v>
      </c>
      <c r="K615" s="7" t="s">
        <v>19</v>
      </c>
      <c r="L615">
        <v>90403</v>
      </c>
      <c r="M615">
        <v>899000</v>
      </c>
      <c r="N615">
        <v>2</v>
      </c>
      <c r="O615">
        <v>2</v>
      </c>
      <c r="P615">
        <v>1018</v>
      </c>
      <c r="Q615">
        <v>15001</v>
      </c>
      <c r="R615">
        <v>1969</v>
      </c>
      <c r="S615">
        <f>2021-MasterDataSet_after_OutliersDEL[[#This Row],[YEAR BUILT]]</f>
        <v>52</v>
      </c>
      <c r="T615">
        <v>91</v>
      </c>
      <c r="U615">
        <v>883.10412573673875</v>
      </c>
      <c r="V615">
        <v>496</v>
      </c>
      <c r="W615">
        <v>34.028075299999998</v>
      </c>
      <c r="X615">
        <v>-118.49529920000001</v>
      </c>
      <c r="Y615">
        <v>1.150669800384466</v>
      </c>
    </row>
    <row r="616" spans="1:25" x14ac:dyDescent="0.3">
      <c r="A616" s="1" t="s">
        <v>16</v>
      </c>
      <c r="B616" s="1">
        <v>0</v>
      </c>
      <c r="C616" s="1" t="s">
        <v>662</v>
      </c>
      <c r="D616" s="1" t="s">
        <v>570</v>
      </c>
      <c r="E616" s="1" t="str">
        <f>VLOOKUP(MasterDataSet_after_OutliersDEL[[#This Row],[CITY]],Region_Values,2,FALSE)</f>
        <v>West</v>
      </c>
      <c r="F616" s="1">
        <f>VLOOKUP(MasterDataSet_after_OutliersDEL[[#This Row],[Region]],Region_Dummy_Variables,2,FALSE)</f>
        <v>0</v>
      </c>
      <c r="G616" s="1">
        <f>VLOOKUP(MasterDataSet_after_OutliersDEL[[#This Row],[Region]],Region_Dummy_Variables,3,FALSE)</f>
        <v>0</v>
      </c>
      <c r="H616" s="1">
        <f>VLOOKUP(MasterDataSet_after_OutliersDEL[[#This Row],[Region]],Region_Dummy_Variables,4,FALSE)</f>
        <v>0</v>
      </c>
      <c r="I616" s="1">
        <f>VLOOKUP(MasterDataSet_after_OutliersDEL[[#This Row],[Region]],Region_Dummy_Variables,5,FALSE)</f>
        <v>0</v>
      </c>
      <c r="J616" s="1">
        <f>VLOOKUP(MasterDataSet_after_OutliersDEL[[#This Row],[Region]],Region_Dummy_Variables,6,FALSE)</f>
        <v>1</v>
      </c>
      <c r="K616" s="7" t="s">
        <v>19</v>
      </c>
      <c r="L616">
        <v>90403</v>
      </c>
      <c r="M616">
        <v>1565000</v>
      </c>
      <c r="N616">
        <v>3</v>
      </c>
      <c r="O616">
        <v>3</v>
      </c>
      <c r="P616">
        <v>1718</v>
      </c>
      <c r="Q616">
        <v>7994</v>
      </c>
      <c r="R616">
        <v>1967</v>
      </c>
      <c r="S616">
        <f>2021-MasterDataSet_after_OutliersDEL[[#This Row],[YEAR BUILT]]</f>
        <v>54</v>
      </c>
      <c r="T616">
        <v>26</v>
      </c>
      <c r="U616">
        <v>910.94295692665889</v>
      </c>
      <c r="V616">
        <v>492</v>
      </c>
      <c r="W616">
        <v>34.033249900000001</v>
      </c>
      <c r="X616">
        <v>-118.48874429999999</v>
      </c>
      <c r="Y616">
        <v>1.6405213046788423</v>
      </c>
    </row>
    <row r="617" spans="1:25" x14ac:dyDescent="0.3">
      <c r="A617" s="1" t="s">
        <v>16</v>
      </c>
      <c r="B617" s="1">
        <v>0</v>
      </c>
      <c r="C617" s="1" t="s">
        <v>663</v>
      </c>
      <c r="D617" s="1" t="s">
        <v>570</v>
      </c>
      <c r="E617" s="1" t="str">
        <f>VLOOKUP(MasterDataSet_after_OutliersDEL[[#This Row],[CITY]],Region_Values,2,FALSE)</f>
        <v>West</v>
      </c>
      <c r="F617" s="1">
        <f>VLOOKUP(MasterDataSet_after_OutliersDEL[[#This Row],[Region]],Region_Dummy_Variables,2,FALSE)</f>
        <v>0</v>
      </c>
      <c r="G617" s="1">
        <f>VLOOKUP(MasterDataSet_after_OutliersDEL[[#This Row],[Region]],Region_Dummy_Variables,3,FALSE)</f>
        <v>0</v>
      </c>
      <c r="H617" s="1">
        <f>VLOOKUP(MasterDataSet_after_OutliersDEL[[#This Row],[Region]],Region_Dummy_Variables,4,FALSE)</f>
        <v>0</v>
      </c>
      <c r="I617" s="1">
        <f>VLOOKUP(MasterDataSet_after_OutliersDEL[[#This Row],[Region]],Region_Dummy_Variables,5,FALSE)</f>
        <v>0</v>
      </c>
      <c r="J617" s="1">
        <f>VLOOKUP(MasterDataSet_after_OutliersDEL[[#This Row],[Region]],Region_Dummy_Variables,6,FALSE)</f>
        <v>1</v>
      </c>
      <c r="K617" s="7" t="s">
        <v>19</v>
      </c>
      <c r="L617">
        <v>90403</v>
      </c>
      <c r="M617">
        <v>999000</v>
      </c>
      <c r="N617">
        <v>3</v>
      </c>
      <c r="O617">
        <v>2</v>
      </c>
      <c r="P617">
        <v>1079</v>
      </c>
      <c r="Q617">
        <v>12072</v>
      </c>
      <c r="R617">
        <v>1960</v>
      </c>
      <c r="S617">
        <f>2021-MasterDataSet_after_OutliersDEL[[#This Row],[YEAR BUILT]]</f>
        <v>61</v>
      </c>
      <c r="T617">
        <v>3</v>
      </c>
      <c r="U617">
        <v>925.85727525486561</v>
      </c>
      <c r="V617">
        <v>394</v>
      </c>
      <c r="W617">
        <v>34.023401100000001</v>
      </c>
      <c r="X617">
        <v>-118.5008777</v>
      </c>
      <c r="Y617">
        <v>0.76176388663135675</v>
      </c>
    </row>
    <row r="618" spans="1:25" x14ac:dyDescent="0.3">
      <c r="A618" s="1" t="s">
        <v>20</v>
      </c>
      <c r="B618" s="1">
        <v>1</v>
      </c>
      <c r="C618" s="1" t="s">
        <v>664</v>
      </c>
      <c r="D618" s="1" t="s">
        <v>570</v>
      </c>
      <c r="E618" s="1" t="str">
        <f>VLOOKUP(MasterDataSet_after_OutliersDEL[[#This Row],[CITY]],Region_Values,2,FALSE)</f>
        <v>West</v>
      </c>
      <c r="F618" s="1">
        <f>VLOOKUP(MasterDataSet_after_OutliersDEL[[#This Row],[Region]],Region_Dummy_Variables,2,FALSE)</f>
        <v>0</v>
      </c>
      <c r="G618" s="1">
        <f>VLOOKUP(MasterDataSet_after_OutliersDEL[[#This Row],[Region]],Region_Dummy_Variables,3,FALSE)</f>
        <v>0</v>
      </c>
      <c r="H618" s="1">
        <f>VLOOKUP(MasterDataSet_after_OutliersDEL[[#This Row],[Region]],Region_Dummy_Variables,4,FALSE)</f>
        <v>0</v>
      </c>
      <c r="I618" s="1">
        <f>VLOOKUP(MasterDataSet_after_OutliersDEL[[#This Row],[Region]],Region_Dummy_Variables,5,FALSE)</f>
        <v>0</v>
      </c>
      <c r="J618" s="1">
        <f>VLOOKUP(MasterDataSet_after_OutliersDEL[[#This Row],[Region]],Region_Dummy_Variables,6,FALSE)</f>
        <v>1</v>
      </c>
      <c r="K618" s="7" t="s">
        <v>19</v>
      </c>
      <c r="L618">
        <v>90404</v>
      </c>
      <c r="M618">
        <v>2150000</v>
      </c>
      <c r="N618">
        <v>3</v>
      </c>
      <c r="O618">
        <v>1</v>
      </c>
      <c r="P618">
        <v>1142</v>
      </c>
      <c r="Q618">
        <v>7808</v>
      </c>
      <c r="R618">
        <v>1947</v>
      </c>
      <c r="S618">
        <f>2021-MasterDataSet_after_OutliersDEL[[#This Row],[YEAR BUILT]]</f>
        <v>74</v>
      </c>
      <c r="T618">
        <v>26</v>
      </c>
      <c r="U618">
        <v>1882.6619964973731</v>
      </c>
      <c r="W618">
        <v>34.036090399999999</v>
      </c>
      <c r="X618">
        <v>-118.46878719999999</v>
      </c>
      <c r="Y618">
        <v>2.683870952999666</v>
      </c>
    </row>
    <row r="619" spans="1:25" x14ac:dyDescent="0.3">
      <c r="A619" s="1" t="s">
        <v>20</v>
      </c>
      <c r="B619" s="1">
        <v>1</v>
      </c>
      <c r="C619" s="1" t="s">
        <v>665</v>
      </c>
      <c r="D619" s="1" t="s">
        <v>570</v>
      </c>
      <c r="E619" s="1" t="str">
        <f>VLOOKUP(MasterDataSet_after_OutliersDEL[[#This Row],[CITY]],Region_Values,2,FALSE)</f>
        <v>West</v>
      </c>
      <c r="F619" s="1">
        <f>VLOOKUP(MasterDataSet_after_OutliersDEL[[#This Row],[Region]],Region_Dummy_Variables,2,FALSE)</f>
        <v>0</v>
      </c>
      <c r="G619" s="1">
        <f>VLOOKUP(MasterDataSet_after_OutliersDEL[[#This Row],[Region]],Region_Dummy_Variables,3,FALSE)</f>
        <v>0</v>
      </c>
      <c r="H619" s="1">
        <f>VLOOKUP(MasterDataSet_after_OutliersDEL[[#This Row],[Region]],Region_Dummy_Variables,4,FALSE)</f>
        <v>0</v>
      </c>
      <c r="I619" s="1">
        <f>VLOOKUP(MasterDataSet_after_OutliersDEL[[#This Row],[Region]],Region_Dummy_Variables,5,FALSE)</f>
        <v>0</v>
      </c>
      <c r="J619" s="1">
        <f>VLOOKUP(MasterDataSet_after_OutliersDEL[[#This Row],[Region]],Region_Dummy_Variables,6,FALSE)</f>
        <v>1</v>
      </c>
      <c r="K619" s="7" t="s">
        <v>19</v>
      </c>
      <c r="L619">
        <v>90404</v>
      </c>
      <c r="M619">
        <v>1750000</v>
      </c>
      <c r="N619">
        <v>3</v>
      </c>
      <c r="O619">
        <v>1</v>
      </c>
      <c r="P619">
        <v>1213</v>
      </c>
      <c r="Q619">
        <v>6261</v>
      </c>
      <c r="R619">
        <v>1951</v>
      </c>
      <c r="S619">
        <f>2021-MasterDataSet_after_OutliersDEL[[#This Row],[YEAR BUILT]]</f>
        <v>70</v>
      </c>
      <c r="T619">
        <v>26</v>
      </c>
      <c r="U619">
        <v>1442.7040395713109</v>
      </c>
      <c r="W619">
        <v>34.029332799999999</v>
      </c>
      <c r="X619">
        <v>-118.45826959999999</v>
      </c>
      <c r="Y619">
        <v>2.5200781138514703</v>
      </c>
    </row>
    <row r="620" spans="1:25" x14ac:dyDescent="0.3">
      <c r="A620" s="1" t="s">
        <v>20</v>
      </c>
      <c r="B620" s="1">
        <v>1</v>
      </c>
      <c r="C620" s="1" t="s">
        <v>666</v>
      </c>
      <c r="D620" s="1" t="s">
        <v>570</v>
      </c>
      <c r="E620" s="1" t="str">
        <f>VLOOKUP(MasterDataSet_after_OutliersDEL[[#This Row],[CITY]],Region_Values,2,FALSE)</f>
        <v>West</v>
      </c>
      <c r="F620" s="1">
        <f>VLOOKUP(MasterDataSet_after_OutliersDEL[[#This Row],[Region]],Region_Dummy_Variables,2,FALSE)</f>
        <v>0</v>
      </c>
      <c r="G620" s="1">
        <f>VLOOKUP(MasterDataSet_after_OutliersDEL[[#This Row],[Region]],Region_Dummy_Variables,3,FALSE)</f>
        <v>0</v>
      </c>
      <c r="H620" s="1">
        <f>VLOOKUP(MasterDataSet_after_OutliersDEL[[#This Row],[Region]],Region_Dummy_Variables,4,FALSE)</f>
        <v>0</v>
      </c>
      <c r="I620" s="1">
        <f>VLOOKUP(MasterDataSet_after_OutliersDEL[[#This Row],[Region]],Region_Dummy_Variables,5,FALSE)</f>
        <v>0</v>
      </c>
      <c r="J620" s="1">
        <f>VLOOKUP(MasterDataSet_after_OutliersDEL[[#This Row],[Region]],Region_Dummy_Variables,6,FALSE)</f>
        <v>1</v>
      </c>
      <c r="K620" s="7" t="s">
        <v>19</v>
      </c>
      <c r="L620">
        <v>90404</v>
      </c>
      <c r="M620">
        <v>1444000</v>
      </c>
      <c r="N620">
        <v>2</v>
      </c>
      <c r="O620">
        <v>1</v>
      </c>
      <c r="P620">
        <v>624</v>
      </c>
      <c r="Q620">
        <v>1950</v>
      </c>
      <c r="R620">
        <v>1922</v>
      </c>
      <c r="S620">
        <f>2021-MasterDataSet_after_OutliersDEL[[#This Row],[YEAR BUILT]]</f>
        <v>99</v>
      </c>
      <c r="T620">
        <v>11</v>
      </c>
      <c r="U620">
        <v>2314.102564102564</v>
      </c>
      <c r="W620">
        <v>34.031803199999999</v>
      </c>
      <c r="X620">
        <v>-118.4797243</v>
      </c>
      <c r="Y620">
        <v>2.0773951632845238</v>
      </c>
    </row>
    <row r="621" spans="1:25" x14ac:dyDescent="0.3">
      <c r="A621" s="1" t="s">
        <v>20</v>
      </c>
      <c r="B621" s="1">
        <v>1</v>
      </c>
      <c r="C621" s="1" t="s">
        <v>667</v>
      </c>
      <c r="D621" s="1" t="s">
        <v>570</v>
      </c>
      <c r="E621" s="1" t="str">
        <f>VLOOKUP(MasterDataSet_after_OutliersDEL[[#This Row],[CITY]],Region_Values,2,FALSE)</f>
        <v>West</v>
      </c>
      <c r="F621" s="1">
        <f>VLOOKUP(MasterDataSet_after_OutliersDEL[[#This Row],[Region]],Region_Dummy_Variables,2,FALSE)</f>
        <v>0</v>
      </c>
      <c r="G621" s="1">
        <f>VLOOKUP(MasterDataSet_after_OutliersDEL[[#This Row],[Region]],Region_Dummy_Variables,3,FALSE)</f>
        <v>0</v>
      </c>
      <c r="H621" s="1">
        <f>VLOOKUP(MasterDataSet_after_OutliersDEL[[#This Row],[Region]],Region_Dummy_Variables,4,FALSE)</f>
        <v>0</v>
      </c>
      <c r="I621" s="1">
        <f>VLOOKUP(MasterDataSet_after_OutliersDEL[[#This Row],[Region]],Region_Dummy_Variables,5,FALSE)</f>
        <v>0</v>
      </c>
      <c r="J621" s="1">
        <f>VLOOKUP(MasterDataSet_after_OutliersDEL[[#This Row],[Region]],Region_Dummy_Variables,6,FALSE)</f>
        <v>1</v>
      </c>
      <c r="K621" s="7" t="s">
        <v>19</v>
      </c>
      <c r="L621">
        <v>90404</v>
      </c>
      <c r="M621">
        <v>2950000</v>
      </c>
      <c r="N621">
        <v>4</v>
      </c>
      <c r="O621">
        <v>4.5</v>
      </c>
      <c r="P621">
        <v>3000</v>
      </c>
      <c r="Q621">
        <v>6503</v>
      </c>
      <c r="R621">
        <v>2020</v>
      </c>
      <c r="S621">
        <f>2021-MasterDataSet_after_OutliersDEL[[#This Row],[YEAR BUILT]]</f>
        <v>1</v>
      </c>
      <c r="T621">
        <v>176</v>
      </c>
      <c r="U621">
        <v>983.33333333333337</v>
      </c>
      <c r="W621">
        <v>34.026160300000001</v>
      </c>
      <c r="X621">
        <v>-118.460551</v>
      </c>
      <c r="Y621">
        <v>2.2652608309367168</v>
      </c>
    </row>
    <row r="622" spans="1:25" x14ac:dyDescent="0.3">
      <c r="A622" s="1" t="s">
        <v>16</v>
      </c>
      <c r="B622" s="1">
        <v>0</v>
      </c>
      <c r="C622" s="1" t="s">
        <v>668</v>
      </c>
      <c r="D622" s="1" t="s">
        <v>570</v>
      </c>
      <c r="E622" s="1" t="str">
        <f>VLOOKUP(MasterDataSet_after_OutliersDEL[[#This Row],[CITY]],Region_Values,2,FALSE)</f>
        <v>West</v>
      </c>
      <c r="F622" s="1">
        <f>VLOOKUP(MasterDataSet_after_OutliersDEL[[#This Row],[Region]],Region_Dummy_Variables,2,FALSE)</f>
        <v>0</v>
      </c>
      <c r="G622" s="1">
        <f>VLOOKUP(MasterDataSet_after_OutliersDEL[[#This Row],[Region]],Region_Dummy_Variables,3,FALSE)</f>
        <v>0</v>
      </c>
      <c r="H622" s="1">
        <f>VLOOKUP(MasterDataSet_after_OutliersDEL[[#This Row],[Region]],Region_Dummy_Variables,4,FALSE)</f>
        <v>0</v>
      </c>
      <c r="I622" s="1">
        <f>VLOOKUP(MasterDataSet_after_OutliersDEL[[#This Row],[Region]],Region_Dummy_Variables,5,FALSE)</f>
        <v>0</v>
      </c>
      <c r="J622" s="1">
        <f>VLOOKUP(MasterDataSet_after_OutliersDEL[[#This Row],[Region]],Region_Dummy_Variables,6,FALSE)</f>
        <v>1</v>
      </c>
      <c r="K622" s="7" t="s">
        <v>19</v>
      </c>
      <c r="L622">
        <v>90404</v>
      </c>
      <c r="M622">
        <v>1499000</v>
      </c>
      <c r="N622">
        <v>3</v>
      </c>
      <c r="O622">
        <v>2.5</v>
      </c>
      <c r="P622">
        <v>2159</v>
      </c>
      <c r="Q622">
        <v>7477</v>
      </c>
      <c r="R622">
        <v>1991</v>
      </c>
      <c r="S622">
        <f>2021-MasterDataSet_after_OutliersDEL[[#This Row],[YEAR BUILT]]</f>
        <v>30</v>
      </c>
      <c r="T622">
        <v>5</v>
      </c>
      <c r="U622">
        <v>694.30291801760075</v>
      </c>
      <c r="V622">
        <v>550</v>
      </c>
      <c r="W622">
        <v>34.026217899999999</v>
      </c>
      <c r="X622">
        <v>-118.4887564</v>
      </c>
      <c r="Y622">
        <v>1.4776957960563513</v>
      </c>
    </row>
    <row r="623" spans="1:25" x14ac:dyDescent="0.3">
      <c r="A623" s="1" t="s">
        <v>16</v>
      </c>
      <c r="B623" s="1">
        <v>0</v>
      </c>
      <c r="C623" s="1" t="s">
        <v>669</v>
      </c>
      <c r="D623" s="1" t="s">
        <v>570</v>
      </c>
      <c r="E623" s="1" t="str">
        <f>VLOOKUP(MasterDataSet_after_OutliersDEL[[#This Row],[CITY]],Region_Values,2,FALSE)</f>
        <v>West</v>
      </c>
      <c r="F623" s="1">
        <f>VLOOKUP(MasterDataSet_after_OutliersDEL[[#This Row],[Region]],Region_Dummy_Variables,2,FALSE)</f>
        <v>0</v>
      </c>
      <c r="G623" s="1">
        <f>VLOOKUP(MasterDataSet_after_OutliersDEL[[#This Row],[Region]],Region_Dummy_Variables,3,FALSE)</f>
        <v>0</v>
      </c>
      <c r="H623" s="1">
        <f>VLOOKUP(MasterDataSet_after_OutliersDEL[[#This Row],[Region]],Region_Dummy_Variables,4,FALSE)</f>
        <v>0</v>
      </c>
      <c r="I623" s="1">
        <f>VLOOKUP(MasterDataSet_after_OutliersDEL[[#This Row],[Region]],Region_Dummy_Variables,5,FALSE)</f>
        <v>0</v>
      </c>
      <c r="J623" s="1">
        <f>VLOOKUP(MasterDataSet_after_OutliersDEL[[#This Row],[Region]],Region_Dummy_Variables,6,FALSE)</f>
        <v>1</v>
      </c>
      <c r="K623" s="7" t="s">
        <v>19</v>
      </c>
      <c r="L623">
        <v>90404</v>
      </c>
      <c r="M623">
        <v>885000</v>
      </c>
      <c r="N623">
        <v>2</v>
      </c>
      <c r="O623">
        <v>2</v>
      </c>
      <c r="P623">
        <v>933</v>
      </c>
      <c r="Q623">
        <v>933</v>
      </c>
      <c r="R623">
        <v>1956</v>
      </c>
      <c r="S623">
        <f>2021-MasterDataSet_after_OutliersDEL[[#This Row],[YEAR BUILT]]</f>
        <v>65</v>
      </c>
      <c r="T623">
        <v>11</v>
      </c>
      <c r="U623">
        <v>948.5530546623794</v>
      </c>
      <c r="V623">
        <v>268</v>
      </c>
      <c r="W623">
        <v>34.036015200000001</v>
      </c>
      <c r="X623">
        <v>-118.4761316</v>
      </c>
      <c r="Y623">
        <v>2.3745820873874388</v>
      </c>
    </row>
    <row r="624" spans="1:25" x14ac:dyDescent="0.3">
      <c r="A624" s="1" t="s">
        <v>16</v>
      </c>
      <c r="B624" s="1">
        <v>0</v>
      </c>
      <c r="C624" s="1" t="s">
        <v>670</v>
      </c>
      <c r="D624" s="1" t="s">
        <v>570</v>
      </c>
      <c r="E624" s="1" t="str">
        <f>VLOOKUP(MasterDataSet_after_OutliersDEL[[#This Row],[CITY]],Region_Values,2,FALSE)</f>
        <v>West</v>
      </c>
      <c r="F624" s="1">
        <f>VLOOKUP(MasterDataSet_after_OutliersDEL[[#This Row],[Region]],Region_Dummy_Variables,2,FALSE)</f>
        <v>0</v>
      </c>
      <c r="G624" s="1">
        <f>VLOOKUP(MasterDataSet_after_OutliersDEL[[#This Row],[Region]],Region_Dummy_Variables,3,FALSE)</f>
        <v>0</v>
      </c>
      <c r="H624" s="1">
        <f>VLOOKUP(MasterDataSet_after_OutliersDEL[[#This Row],[Region]],Region_Dummy_Variables,4,FALSE)</f>
        <v>0</v>
      </c>
      <c r="I624" s="1">
        <f>VLOOKUP(MasterDataSet_after_OutliersDEL[[#This Row],[Region]],Region_Dummy_Variables,5,FALSE)</f>
        <v>0</v>
      </c>
      <c r="J624" s="1">
        <f>VLOOKUP(MasterDataSet_after_OutliersDEL[[#This Row],[Region]],Region_Dummy_Variables,6,FALSE)</f>
        <v>1</v>
      </c>
      <c r="K624" s="7" t="s">
        <v>19</v>
      </c>
      <c r="L624">
        <v>90404</v>
      </c>
      <c r="M624">
        <v>650000</v>
      </c>
      <c r="N624">
        <v>1</v>
      </c>
      <c r="O624">
        <v>1</v>
      </c>
      <c r="P624">
        <v>490</v>
      </c>
      <c r="Q624">
        <v>7484</v>
      </c>
      <c r="R624">
        <v>1956</v>
      </c>
      <c r="S624">
        <f>2021-MasterDataSet_after_OutliersDEL[[#This Row],[YEAR BUILT]]</f>
        <v>65</v>
      </c>
      <c r="T624">
        <v>91</v>
      </c>
      <c r="U624">
        <v>1326.5306122448981</v>
      </c>
      <c r="V624">
        <v>1100</v>
      </c>
      <c r="W624">
        <v>34.0285145</v>
      </c>
      <c r="X624">
        <v>-118.4847312</v>
      </c>
      <c r="Y624">
        <v>1.7375482668177202</v>
      </c>
    </row>
    <row r="625" spans="1:25" x14ac:dyDescent="0.3">
      <c r="A625" s="1" t="s">
        <v>16</v>
      </c>
      <c r="B625" s="1">
        <v>0</v>
      </c>
      <c r="C625" s="1" t="s">
        <v>671</v>
      </c>
      <c r="D625" s="1" t="s">
        <v>570</v>
      </c>
      <c r="E625" s="1" t="str">
        <f>VLOOKUP(MasterDataSet_after_OutliersDEL[[#This Row],[CITY]],Region_Values,2,FALSE)</f>
        <v>West</v>
      </c>
      <c r="F625" s="1">
        <f>VLOOKUP(MasterDataSet_after_OutliersDEL[[#This Row],[Region]],Region_Dummy_Variables,2,FALSE)</f>
        <v>0</v>
      </c>
      <c r="G625" s="1">
        <f>VLOOKUP(MasterDataSet_after_OutliersDEL[[#This Row],[Region]],Region_Dummy_Variables,3,FALSE)</f>
        <v>0</v>
      </c>
      <c r="H625" s="1">
        <f>VLOOKUP(MasterDataSet_after_OutliersDEL[[#This Row],[Region]],Region_Dummy_Variables,4,FALSE)</f>
        <v>0</v>
      </c>
      <c r="I625" s="1">
        <f>VLOOKUP(MasterDataSet_after_OutliersDEL[[#This Row],[Region]],Region_Dummy_Variables,5,FALSE)</f>
        <v>0</v>
      </c>
      <c r="J625" s="1">
        <f>VLOOKUP(MasterDataSet_after_OutliersDEL[[#This Row],[Region]],Region_Dummy_Variables,6,FALSE)</f>
        <v>1</v>
      </c>
      <c r="K625" s="7" t="s">
        <v>19</v>
      </c>
      <c r="L625">
        <v>90404</v>
      </c>
      <c r="M625">
        <v>650000</v>
      </c>
      <c r="N625">
        <v>1</v>
      </c>
      <c r="O625">
        <v>1</v>
      </c>
      <c r="P625">
        <v>490</v>
      </c>
      <c r="Q625">
        <v>7484</v>
      </c>
      <c r="R625">
        <v>1956</v>
      </c>
      <c r="S625">
        <f>2021-MasterDataSet_after_OutliersDEL[[#This Row],[YEAR BUILT]]</f>
        <v>65</v>
      </c>
      <c r="T625">
        <v>91</v>
      </c>
      <c r="U625">
        <v>1326.5306122448981</v>
      </c>
      <c r="V625">
        <v>1100</v>
      </c>
      <c r="W625">
        <v>34.0285145</v>
      </c>
      <c r="X625">
        <v>-118.4847312</v>
      </c>
      <c r="Y625">
        <v>1.7375482668177202</v>
      </c>
    </row>
    <row r="626" spans="1:25" x14ac:dyDescent="0.3">
      <c r="A626" s="1" t="s">
        <v>16</v>
      </c>
      <c r="B626" s="1">
        <v>0</v>
      </c>
      <c r="C626" s="1" t="s">
        <v>672</v>
      </c>
      <c r="D626" s="1" t="s">
        <v>570</v>
      </c>
      <c r="E626" s="1" t="str">
        <f>VLOOKUP(MasterDataSet_after_OutliersDEL[[#This Row],[CITY]],Region_Values,2,FALSE)</f>
        <v>West</v>
      </c>
      <c r="F626" s="1">
        <f>VLOOKUP(MasterDataSet_after_OutliersDEL[[#This Row],[Region]],Region_Dummy_Variables,2,FALSE)</f>
        <v>0</v>
      </c>
      <c r="G626" s="1">
        <f>VLOOKUP(MasterDataSet_after_OutliersDEL[[#This Row],[Region]],Region_Dummy_Variables,3,FALSE)</f>
        <v>0</v>
      </c>
      <c r="H626" s="1">
        <f>VLOOKUP(MasterDataSet_after_OutliersDEL[[#This Row],[Region]],Region_Dummy_Variables,4,FALSE)</f>
        <v>0</v>
      </c>
      <c r="I626" s="1">
        <f>VLOOKUP(MasterDataSet_after_OutliersDEL[[#This Row],[Region]],Region_Dummy_Variables,5,FALSE)</f>
        <v>0</v>
      </c>
      <c r="J626" s="1">
        <f>VLOOKUP(MasterDataSet_after_OutliersDEL[[#This Row],[Region]],Region_Dummy_Variables,6,FALSE)</f>
        <v>1</v>
      </c>
      <c r="K626" s="7" t="s">
        <v>19</v>
      </c>
      <c r="L626">
        <v>90404</v>
      </c>
      <c r="M626">
        <v>650000</v>
      </c>
      <c r="N626">
        <v>1</v>
      </c>
      <c r="O626">
        <v>1</v>
      </c>
      <c r="P626">
        <v>490</v>
      </c>
      <c r="Q626">
        <v>7484</v>
      </c>
      <c r="R626">
        <v>1956</v>
      </c>
      <c r="S626">
        <f>2021-MasterDataSet_after_OutliersDEL[[#This Row],[YEAR BUILT]]</f>
        <v>65</v>
      </c>
      <c r="T626">
        <v>91</v>
      </c>
      <c r="U626">
        <v>1326.5306122448981</v>
      </c>
      <c r="V626">
        <v>1100</v>
      </c>
      <c r="W626">
        <v>34.0285145</v>
      </c>
      <c r="X626">
        <v>-118.4847312</v>
      </c>
      <c r="Y626">
        <v>1.7375482668177202</v>
      </c>
    </row>
    <row r="627" spans="1:25" x14ac:dyDescent="0.3">
      <c r="A627" s="1" t="s">
        <v>16</v>
      </c>
      <c r="B627" s="1">
        <v>0</v>
      </c>
      <c r="C627" s="1" t="s">
        <v>673</v>
      </c>
      <c r="D627" s="1" t="s">
        <v>570</v>
      </c>
      <c r="E627" s="1" t="str">
        <f>VLOOKUP(MasterDataSet_after_OutliersDEL[[#This Row],[CITY]],Region_Values,2,FALSE)</f>
        <v>West</v>
      </c>
      <c r="F627" s="1">
        <f>VLOOKUP(MasterDataSet_after_OutliersDEL[[#This Row],[Region]],Region_Dummy_Variables,2,FALSE)</f>
        <v>0</v>
      </c>
      <c r="G627" s="1">
        <f>VLOOKUP(MasterDataSet_after_OutliersDEL[[#This Row],[Region]],Region_Dummy_Variables,3,FALSE)</f>
        <v>0</v>
      </c>
      <c r="H627" s="1">
        <f>VLOOKUP(MasterDataSet_after_OutliersDEL[[#This Row],[Region]],Region_Dummy_Variables,4,FALSE)</f>
        <v>0</v>
      </c>
      <c r="I627" s="1">
        <f>VLOOKUP(MasterDataSet_after_OutliersDEL[[#This Row],[Region]],Region_Dummy_Variables,5,FALSE)</f>
        <v>0</v>
      </c>
      <c r="J627" s="1">
        <f>VLOOKUP(MasterDataSet_after_OutliersDEL[[#This Row],[Region]],Region_Dummy_Variables,6,FALSE)</f>
        <v>1</v>
      </c>
      <c r="K627" s="7" t="s">
        <v>19</v>
      </c>
      <c r="L627">
        <v>90404</v>
      </c>
      <c r="M627">
        <v>1455000</v>
      </c>
      <c r="N627">
        <v>2</v>
      </c>
      <c r="O627">
        <v>2.5</v>
      </c>
      <c r="P627">
        <v>1596</v>
      </c>
      <c r="Q627">
        <v>5306</v>
      </c>
      <c r="R627">
        <v>1980</v>
      </c>
      <c r="S627">
        <f>2021-MasterDataSet_after_OutliersDEL[[#This Row],[YEAR BUILT]]</f>
        <v>41</v>
      </c>
      <c r="T627">
        <v>20</v>
      </c>
      <c r="U627">
        <v>911.6541353383459</v>
      </c>
      <c r="V627">
        <v>450</v>
      </c>
      <c r="W627">
        <v>34.032750900000003</v>
      </c>
      <c r="X627">
        <v>-118.4794709</v>
      </c>
      <c r="Y627">
        <v>2.1128329052432102</v>
      </c>
    </row>
    <row r="628" spans="1:25" x14ac:dyDescent="0.3">
      <c r="A628" s="1" t="s">
        <v>16</v>
      </c>
      <c r="B628" s="1">
        <v>0</v>
      </c>
      <c r="C628" s="1" t="s">
        <v>674</v>
      </c>
      <c r="D628" s="1" t="s">
        <v>570</v>
      </c>
      <c r="E628" s="1" t="str">
        <f>VLOOKUP(MasterDataSet_after_OutliersDEL[[#This Row],[CITY]],Region_Values,2,FALSE)</f>
        <v>West</v>
      </c>
      <c r="F628" s="1">
        <f>VLOOKUP(MasterDataSet_after_OutliersDEL[[#This Row],[Region]],Region_Dummy_Variables,2,FALSE)</f>
        <v>0</v>
      </c>
      <c r="G628" s="1">
        <f>VLOOKUP(MasterDataSet_after_OutliersDEL[[#This Row],[Region]],Region_Dummy_Variables,3,FALSE)</f>
        <v>0</v>
      </c>
      <c r="H628" s="1">
        <f>VLOOKUP(MasterDataSet_after_OutliersDEL[[#This Row],[Region]],Region_Dummy_Variables,4,FALSE)</f>
        <v>0</v>
      </c>
      <c r="I628" s="1">
        <f>VLOOKUP(MasterDataSet_after_OutliersDEL[[#This Row],[Region]],Region_Dummy_Variables,5,FALSE)</f>
        <v>0</v>
      </c>
      <c r="J628" s="1">
        <f>VLOOKUP(MasterDataSet_after_OutliersDEL[[#This Row],[Region]],Region_Dummy_Variables,6,FALSE)</f>
        <v>1</v>
      </c>
      <c r="K628" s="7" t="s">
        <v>19</v>
      </c>
      <c r="L628">
        <v>90404</v>
      </c>
      <c r="M628">
        <v>585000</v>
      </c>
      <c r="N628">
        <v>1</v>
      </c>
      <c r="O628">
        <v>1</v>
      </c>
      <c r="P628">
        <v>503</v>
      </c>
      <c r="Q628">
        <v>29047</v>
      </c>
      <c r="R628">
        <v>1953</v>
      </c>
      <c r="S628">
        <f>2021-MasterDataSet_after_OutliersDEL[[#This Row],[YEAR BUILT]]</f>
        <v>68</v>
      </c>
      <c r="T628">
        <v>32</v>
      </c>
      <c r="U628">
        <v>1163.0218687872764</v>
      </c>
      <c r="V628">
        <v>345</v>
      </c>
      <c r="W628">
        <v>34.038972899999997</v>
      </c>
      <c r="X628">
        <v>-118.46953910000001</v>
      </c>
      <c r="Y628">
        <v>2.8025926316854926</v>
      </c>
    </row>
    <row r="629" spans="1:25" x14ac:dyDescent="0.3">
      <c r="A629" s="1" t="s">
        <v>16</v>
      </c>
      <c r="B629" s="1">
        <v>0</v>
      </c>
      <c r="C629" s="1" t="s">
        <v>675</v>
      </c>
      <c r="D629" s="1" t="s">
        <v>570</v>
      </c>
      <c r="E629" s="1" t="str">
        <f>VLOOKUP(MasterDataSet_after_OutliersDEL[[#This Row],[CITY]],Region_Values,2,FALSE)</f>
        <v>West</v>
      </c>
      <c r="F629" s="1">
        <f>VLOOKUP(MasterDataSet_after_OutliersDEL[[#This Row],[Region]],Region_Dummy_Variables,2,FALSE)</f>
        <v>0</v>
      </c>
      <c r="G629" s="1">
        <f>VLOOKUP(MasterDataSet_after_OutliersDEL[[#This Row],[Region]],Region_Dummy_Variables,3,FALSE)</f>
        <v>0</v>
      </c>
      <c r="H629" s="1">
        <f>VLOOKUP(MasterDataSet_after_OutliersDEL[[#This Row],[Region]],Region_Dummy_Variables,4,FALSE)</f>
        <v>0</v>
      </c>
      <c r="I629" s="1">
        <f>VLOOKUP(MasterDataSet_after_OutliersDEL[[#This Row],[Region]],Region_Dummy_Variables,5,FALSE)</f>
        <v>0</v>
      </c>
      <c r="J629" s="1">
        <f>VLOOKUP(MasterDataSet_after_OutliersDEL[[#This Row],[Region]],Region_Dummy_Variables,6,FALSE)</f>
        <v>1</v>
      </c>
      <c r="K629" s="7" t="s">
        <v>19</v>
      </c>
      <c r="L629">
        <v>90404</v>
      </c>
      <c r="M629">
        <v>1369000</v>
      </c>
      <c r="N629">
        <v>2</v>
      </c>
      <c r="O629">
        <v>2.5</v>
      </c>
      <c r="P629">
        <v>1890</v>
      </c>
      <c r="Q629">
        <v>7506</v>
      </c>
      <c r="R629">
        <v>1980</v>
      </c>
      <c r="S629">
        <f>2021-MasterDataSet_after_OutliersDEL[[#This Row],[YEAR BUILT]]</f>
        <v>41</v>
      </c>
      <c r="T629">
        <v>53</v>
      </c>
      <c r="U629">
        <v>724.3386243386243</v>
      </c>
      <c r="V629">
        <v>395</v>
      </c>
      <c r="W629">
        <v>34.035890100000003</v>
      </c>
      <c r="X629">
        <v>-118.4733715</v>
      </c>
      <c r="Y629">
        <v>2.5168457931695802</v>
      </c>
    </row>
    <row r="630" spans="1:25" x14ac:dyDescent="0.3">
      <c r="A630" s="1" t="s">
        <v>16</v>
      </c>
      <c r="B630" s="1">
        <v>0</v>
      </c>
      <c r="C630" s="1" t="s">
        <v>676</v>
      </c>
      <c r="D630" s="1" t="s">
        <v>570</v>
      </c>
      <c r="E630" s="1" t="str">
        <f>VLOOKUP(MasterDataSet_after_OutliersDEL[[#This Row],[CITY]],Region_Values,2,FALSE)</f>
        <v>West</v>
      </c>
      <c r="F630" s="1">
        <f>VLOOKUP(MasterDataSet_after_OutliersDEL[[#This Row],[Region]],Region_Dummy_Variables,2,FALSE)</f>
        <v>0</v>
      </c>
      <c r="G630" s="1">
        <f>VLOOKUP(MasterDataSet_after_OutliersDEL[[#This Row],[Region]],Region_Dummy_Variables,3,FALSE)</f>
        <v>0</v>
      </c>
      <c r="H630" s="1">
        <f>VLOOKUP(MasterDataSet_after_OutliersDEL[[#This Row],[Region]],Region_Dummy_Variables,4,FALSE)</f>
        <v>0</v>
      </c>
      <c r="I630" s="1">
        <f>VLOOKUP(MasterDataSet_after_OutliersDEL[[#This Row],[Region]],Region_Dummy_Variables,5,FALSE)</f>
        <v>0</v>
      </c>
      <c r="J630" s="1">
        <f>VLOOKUP(MasterDataSet_after_OutliersDEL[[#This Row],[Region]],Region_Dummy_Variables,6,FALSE)</f>
        <v>1</v>
      </c>
      <c r="K630" s="7" t="s">
        <v>19</v>
      </c>
      <c r="L630">
        <v>90404</v>
      </c>
      <c r="M630">
        <v>869000</v>
      </c>
      <c r="N630">
        <v>2</v>
      </c>
      <c r="O630">
        <v>2</v>
      </c>
      <c r="P630">
        <v>1123</v>
      </c>
      <c r="Q630">
        <v>26004</v>
      </c>
      <c r="R630">
        <v>1972</v>
      </c>
      <c r="S630">
        <f>2021-MasterDataSet_after_OutliersDEL[[#This Row],[YEAR BUILT]]</f>
        <v>49</v>
      </c>
      <c r="T630">
        <v>93</v>
      </c>
      <c r="U630">
        <v>773.82012466607307</v>
      </c>
      <c r="V630">
        <v>393</v>
      </c>
      <c r="W630">
        <v>34.034566499999997</v>
      </c>
      <c r="X630">
        <v>-118.4745805</v>
      </c>
      <c r="Y630">
        <v>2.4190440171934053</v>
      </c>
    </row>
    <row r="631" spans="1:25" x14ac:dyDescent="0.3">
      <c r="A631" s="1" t="s">
        <v>16</v>
      </c>
      <c r="B631" s="1">
        <v>0</v>
      </c>
      <c r="C631" s="1" t="s">
        <v>677</v>
      </c>
      <c r="D631" s="1" t="s">
        <v>570</v>
      </c>
      <c r="E631" s="1" t="str">
        <f>VLOOKUP(MasterDataSet_after_OutliersDEL[[#This Row],[CITY]],Region_Values,2,FALSE)</f>
        <v>West</v>
      </c>
      <c r="F631" s="1">
        <f>VLOOKUP(MasterDataSet_after_OutliersDEL[[#This Row],[Region]],Region_Dummy_Variables,2,FALSE)</f>
        <v>0</v>
      </c>
      <c r="G631" s="1">
        <f>VLOOKUP(MasterDataSet_after_OutliersDEL[[#This Row],[Region]],Region_Dummy_Variables,3,FALSE)</f>
        <v>0</v>
      </c>
      <c r="H631" s="1">
        <f>VLOOKUP(MasterDataSet_after_OutliersDEL[[#This Row],[Region]],Region_Dummy_Variables,4,FALSE)</f>
        <v>0</v>
      </c>
      <c r="I631" s="1">
        <f>VLOOKUP(MasterDataSet_after_OutliersDEL[[#This Row],[Region]],Region_Dummy_Variables,5,FALSE)</f>
        <v>0</v>
      </c>
      <c r="J631" s="1">
        <f>VLOOKUP(MasterDataSet_after_OutliersDEL[[#This Row],[Region]],Region_Dummy_Variables,6,FALSE)</f>
        <v>1</v>
      </c>
      <c r="K631" s="7" t="s">
        <v>19</v>
      </c>
      <c r="L631">
        <v>90404</v>
      </c>
      <c r="M631">
        <v>949000</v>
      </c>
      <c r="N631">
        <v>2</v>
      </c>
      <c r="O631">
        <v>2</v>
      </c>
      <c r="P631">
        <v>1157</v>
      </c>
      <c r="Q631">
        <v>7524</v>
      </c>
      <c r="R631">
        <v>1963</v>
      </c>
      <c r="S631">
        <f>2021-MasterDataSet_after_OutliersDEL[[#This Row],[YEAR BUILT]]</f>
        <v>58</v>
      </c>
      <c r="T631">
        <v>26</v>
      </c>
      <c r="U631">
        <v>820.22471910112358</v>
      </c>
      <c r="V631">
        <v>300</v>
      </c>
      <c r="W631">
        <v>34.035679100000003</v>
      </c>
      <c r="X631">
        <v>-118.4730977</v>
      </c>
      <c r="Y631">
        <v>2.5259728688194585</v>
      </c>
    </row>
    <row r="632" spans="1:25" x14ac:dyDescent="0.3">
      <c r="A632" s="1" t="s">
        <v>16</v>
      </c>
      <c r="B632" s="1">
        <v>0</v>
      </c>
      <c r="C632" s="1" t="s">
        <v>678</v>
      </c>
      <c r="D632" s="1" t="s">
        <v>570</v>
      </c>
      <c r="E632" s="1" t="str">
        <f>VLOOKUP(MasterDataSet_after_OutliersDEL[[#This Row],[CITY]],Region_Values,2,FALSE)</f>
        <v>West</v>
      </c>
      <c r="F632" s="1">
        <f>VLOOKUP(MasterDataSet_after_OutliersDEL[[#This Row],[Region]],Region_Dummy_Variables,2,FALSE)</f>
        <v>0</v>
      </c>
      <c r="G632" s="1">
        <f>VLOOKUP(MasterDataSet_after_OutliersDEL[[#This Row],[Region]],Region_Dummy_Variables,3,FALSE)</f>
        <v>0</v>
      </c>
      <c r="H632" s="1">
        <f>VLOOKUP(MasterDataSet_after_OutliersDEL[[#This Row],[Region]],Region_Dummy_Variables,4,FALSE)</f>
        <v>0</v>
      </c>
      <c r="I632" s="1">
        <f>VLOOKUP(MasterDataSet_after_OutliersDEL[[#This Row],[Region]],Region_Dummy_Variables,5,FALSE)</f>
        <v>0</v>
      </c>
      <c r="J632" s="1">
        <f>VLOOKUP(MasterDataSet_after_OutliersDEL[[#This Row],[Region]],Region_Dummy_Variables,6,FALSE)</f>
        <v>1</v>
      </c>
      <c r="K632" s="7" t="s">
        <v>19</v>
      </c>
      <c r="L632">
        <v>90404</v>
      </c>
      <c r="M632">
        <v>499000</v>
      </c>
      <c r="N632">
        <v>1</v>
      </c>
      <c r="O632">
        <v>1</v>
      </c>
      <c r="P632">
        <v>588</v>
      </c>
      <c r="Q632">
        <v>7493</v>
      </c>
      <c r="R632">
        <v>1956</v>
      </c>
      <c r="S632">
        <f>2021-MasterDataSet_after_OutliersDEL[[#This Row],[YEAR BUILT]]</f>
        <v>65</v>
      </c>
      <c r="T632">
        <v>7</v>
      </c>
      <c r="U632">
        <v>848.63945578231289</v>
      </c>
      <c r="V632">
        <v>255</v>
      </c>
      <c r="W632">
        <v>34.024645999999997</v>
      </c>
      <c r="X632">
        <v>-118.483981</v>
      </c>
      <c r="Y632">
        <v>1.7331363837936762</v>
      </c>
    </row>
    <row r="633" spans="1:25" x14ac:dyDescent="0.3">
      <c r="A633" s="1" t="s">
        <v>16</v>
      </c>
      <c r="B633" s="1">
        <v>0</v>
      </c>
      <c r="C633" s="1" t="s">
        <v>679</v>
      </c>
      <c r="D633" s="1" t="s">
        <v>570</v>
      </c>
      <c r="E633" s="1" t="str">
        <f>VLOOKUP(MasterDataSet_after_OutliersDEL[[#This Row],[CITY]],Region_Values,2,FALSE)</f>
        <v>West</v>
      </c>
      <c r="F633" s="1">
        <f>VLOOKUP(MasterDataSet_after_OutliersDEL[[#This Row],[Region]],Region_Dummy_Variables,2,FALSE)</f>
        <v>0</v>
      </c>
      <c r="G633" s="1">
        <f>VLOOKUP(MasterDataSet_after_OutliersDEL[[#This Row],[Region]],Region_Dummy_Variables,3,FALSE)</f>
        <v>0</v>
      </c>
      <c r="H633" s="1">
        <f>VLOOKUP(MasterDataSet_after_OutliersDEL[[#This Row],[Region]],Region_Dummy_Variables,4,FALSE)</f>
        <v>0</v>
      </c>
      <c r="I633" s="1">
        <f>VLOOKUP(MasterDataSet_after_OutliersDEL[[#This Row],[Region]],Region_Dummy_Variables,5,FALSE)</f>
        <v>0</v>
      </c>
      <c r="J633" s="1">
        <f>VLOOKUP(MasterDataSet_after_OutliersDEL[[#This Row],[Region]],Region_Dummy_Variables,6,FALSE)</f>
        <v>1</v>
      </c>
      <c r="K633" s="7" t="s">
        <v>19</v>
      </c>
      <c r="L633">
        <v>90404</v>
      </c>
      <c r="M633">
        <v>1149000</v>
      </c>
      <c r="N633">
        <v>2</v>
      </c>
      <c r="O633">
        <v>2.5</v>
      </c>
      <c r="P633">
        <v>1700</v>
      </c>
      <c r="Q633">
        <v>7490</v>
      </c>
      <c r="R633">
        <v>1991</v>
      </c>
      <c r="S633">
        <f>2021-MasterDataSet_after_OutliersDEL[[#This Row],[YEAR BUILT]]</f>
        <v>30</v>
      </c>
      <c r="T633">
        <v>18</v>
      </c>
      <c r="U633">
        <v>675.88235294117646</v>
      </c>
      <c r="V633">
        <v>250</v>
      </c>
      <c r="W633">
        <v>34.027172999999998</v>
      </c>
      <c r="X633">
        <v>-118.480625</v>
      </c>
      <c r="Y633">
        <v>1.9475939875253401</v>
      </c>
    </row>
    <row r="634" spans="1:25" x14ac:dyDescent="0.3">
      <c r="A634" s="1" t="s">
        <v>16</v>
      </c>
      <c r="B634" s="1">
        <v>0</v>
      </c>
      <c r="C634" s="1" t="s">
        <v>680</v>
      </c>
      <c r="D634" s="1" t="s">
        <v>570</v>
      </c>
      <c r="E634" s="1" t="str">
        <f>VLOOKUP(MasterDataSet_after_OutliersDEL[[#This Row],[CITY]],Region_Values,2,FALSE)</f>
        <v>West</v>
      </c>
      <c r="F634" s="1">
        <f>VLOOKUP(MasterDataSet_after_OutliersDEL[[#This Row],[Region]],Region_Dummy_Variables,2,FALSE)</f>
        <v>0</v>
      </c>
      <c r="G634" s="1">
        <f>VLOOKUP(MasterDataSet_after_OutliersDEL[[#This Row],[Region]],Region_Dummy_Variables,3,FALSE)</f>
        <v>0</v>
      </c>
      <c r="H634" s="1">
        <f>VLOOKUP(MasterDataSet_after_OutliersDEL[[#This Row],[Region]],Region_Dummy_Variables,4,FALSE)</f>
        <v>0</v>
      </c>
      <c r="I634" s="1">
        <f>VLOOKUP(MasterDataSet_after_OutliersDEL[[#This Row],[Region]],Region_Dummy_Variables,5,FALSE)</f>
        <v>0</v>
      </c>
      <c r="J634" s="1">
        <f>VLOOKUP(MasterDataSet_after_OutliersDEL[[#This Row],[Region]],Region_Dummy_Variables,6,FALSE)</f>
        <v>1</v>
      </c>
      <c r="K634" s="7" t="s">
        <v>19</v>
      </c>
      <c r="L634">
        <v>90404</v>
      </c>
      <c r="M634">
        <v>869000</v>
      </c>
      <c r="N634">
        <v>2</v>
      </c>
      <c r="O634">
        <v>2</v>
      </c>
      <c r="P634">
        <v>1053</v>
      </c>
      <c r="Q634">
        <v>7809</v>
      </c>
      <c r="R634">
        <v>1976</v>
      </c>
      <c r="S634">
        <f>2021-MasterDataSet_after_OutliersDEL[[#This Row],[YEAR BUILT]]</f>
        <v>45</v>
      </c>
      <c r="T634">
        <v>3</v>
      </c>
      <c r="U634">
        <v>825.26115859449192</v>
      </c>
      <c r="V634">
        <v>345</v>
      </c>
      <c r="W634">
        <v>34.035895400000001</v>
      </c>
      <c r="X634">
        <v>-118.4693034</v>
      </c>
      <c r="Y634">
        <v>2.6623375869782429</v>
      </c>
    </row>
    <row r="635" spans="1:25" x14ac:dyDescent="0.3">
      <c r="A635" s="1" t="s">
        <v>16</v>
      </c>
      <c r="B635" s="1">
        <v>0</v>
      </c>
      <c r="C635" s="1" t="s">
        <v>681</v>
      </c>
      <c r="D635" s="1" t="s">
        <v>570</v>
      </c>
      <c r="E635" s="1" t="str">
        <f>VLOOKUP(MasterDataSet_after_OutliersDEL[[#This Row],[CITY]],Region_Values,2,FALSE)</f>
        <v>West</v>
      </c>
      <c r="F635" s="1">
        <f>VLOOKUP(MasterDataSet_after_OutliersDEL[[#This Row],[Region]],Region_Dummy_Variables,2,FALSE)</f>
        <v>0</v>
      </c>
      <c r="G635" s="1">
        <f>VLOOKUP(MasterDataSet_after_OutliersDEL[[#This Row],[Region]],Region_Dummy_Variables,3,FALSE)</f>
        <v>0</v>
      </c>
      <c r="H635" s="1">
        <f>VLOOKUP(MasterDataSet_after_OutliersDEL[[#This Row],[Region]],Region_Dummy_Variables,4,FALSE)</f>
        <v>0</v>
      </c>
      <c r="I635" s="1">
        <f>VLOOKUP(MasterDataSet_after_OutliersDEL[[#This Row],[Region]],Region_Dummy_Variables,5,FALSE)</f>
        <v>0</v>
      </c>
      <c r="J635" s="1">
        <f>VLOOKUP(MasterDataSet_after_OutliersDEL[[#This Row],[Region]],Region_Dummy_Variables,6,FALSE)</f>
        <v>1</v>
      </c>
      <c r="K635" s="7" t="s">
        <v>19</v>
      </c>
      <c r="L635">
        <v>90404</v>
      </c>
      <c r="M635">
        <v>1199000</v>
      </c>
      <c r="N635">
        <v>3</v>
      </c>
      <c r="O635">
        <v>2.5</v>
      </c>
      <c r="P635">
        <v>1403</v>
      </c>
      <c r="Q635">
        <v>7490</v>
      </c>
      <c r="R635">
        <v>1984</v>
      </c>
      <c r="S635">
        <f>2021-MasterDataSet_after_OutliersDEL[[#This Row],[YEAR BUILT]]</f>
        <v>37</v>
      </c>
      <c r="T635">
        <v>5</v>
      </c>
      <c r="U635">
        <v>854.59729151817533</v>
      </c>
      <c r="V635">
        <v>350</v>
      </c>
      <c r="W635">
        <v>34.026975999999998</v>
      </c>
      <c r="X635">
        <v>-118.480395</v>
      </c>
      <c r="Y635">
        <v>1.9375770114581206</v>
      </c>
    </row>
    <row r="636" spans="1:25" x14ac:dyDescent="0.3">
      <c r="A636" s="1" t="s">
        <v>16</v>
      </c>
      <c r="B636" s="1">
        <v>0</v>
      </c>
      <c r="C636" s="1" t="s">
        <v>682</v>
      </c>
      <c r="D636" s="1" t="s">
        <v>570</v>
      </c>
      <c r="E636" s="1" t="str">
        <f>VLOOKUP(MasterDataSet_after_OutliersDEL[[#This Row],[CITY]],Region_Values,2,FALSE)</f>
        <v>West</v>
      </c>
      <c r="F636" s="1">
        <f>VLOOKUP(MasterDataSet_after_OutliersDEL[[#This Row],[Region]],Region_Dummy_Variables,2,FALSE)</f>
        <v>0</v>
      </c>
      <c r="G636" s="1">
        <f>VLOOKUP(MasterDataSet_after_OutliersDEL[[#This Row],[Region]],Region_Dummy_Variables,3,FALSE)</f>
        <v>0</v>
      </c>
      <c r="H636" s="1">
        <f>VLOOKUP(MasterDataSet_after_OutliersDEL[[#This Row],[Region]],Region_Dummy_Variables,4,FALSE)</f>
        <v>0</v>
      </c>
      <c r="I636" s="1">
        <f>VLOOKUP(MasterDataSet_after_OutliersDEL[[#This Row],[Region]],Region_Dummy_Variables,5,FALSE)</f>
        <v>0</v>
      </c>
      <c r="J636" s="1">
        <f>VLOOKUP(MasterDataSet_after_OutliersDEL[[#This Row],[Region]],Region_Dummy_Variables,6,FALSE)</f>
        <v>1</v>
      </c>
      <c r="K636" s="7" t="s">
        <v>19</v>
      </c>
      <c r="L636">
        <v>90404</v>
      </c>
      <c r="M636">
        <v>755000</v>
      </c>
      <c r="N636">
        <v>2</v>
      </c>
      <c r="O636">
        <v>2</v>
      </c>
      <c r="P636">
        <v>938</v>
      </c>
      <c r="Q636">
        <v>34140</v>
      </c>
      <c r="R636">
        <v>1973</v>
      </c>
      <c r="S636">
        <f>2021-MasterDataSet_after_OutliersDEL[[#This Row],[YEAR BUILT]]</f>
        <v>48</v>
      </c>
      <c r="T636">
        <v>1</v>
      </c>
      <c r="U636">
        <v>804.90405117270791</v>
      </c>
      <c r="V636">
        <v>395</v>
      </c>
      <c r="W636">
        <v>34.029653500000002</v>
      </c>
      <c r="X636">
        <v>-118.4767837</v>
      </c>
      <c r="Y636">
        <v>2.1450169257418228</v>
      </c>
    </row>
    <row r="637" spans="1:25" x14ac:dyDescent="0.3">
      <c r="A637" s="1" t="s">
        <v>16</v>
      </c>
      <c r="B637" s="1">
        <v>0</v>
      </c>
      <c r="C637" s="1" t="s">
        <v>683</v>
      </c>
      <c r="D637" s="1" t="s">
        <v>570</v>
      </c>
      <c r="E637" s="1" t="str">
        <f>VLOOKUP(MasterDataSet_after_OutliersDEL[[#This Row],[CITY]],Region_Values,2,FALSE)</f>
        <v>West</v>
      </c>
      <c r="F637" s="1">
        <f>VLOOKUP(MasterDataSet_after_OutliersDEL[[#This Row],[Region]],Region_Dummy_Variables,2,FALSE)</f>
        <v>0</v>
      </c>
      <c r="G637" s="1">
        <f>VLOOKUP(MasterDataSet_after_OutliersDEL[[#This Row],[Region]],Region_Dummy_Variables,3,FALSE)</f>
        <v>0</v>
      </c>
      <c r="H637" s="1">
        <f>VLOOKUP(MasterDataSet_after_OutliersDEL[[#This Row],[Region]],Region_Dummy_Variables,4,FALSE)</f>
        <v>0</v>
      </c>
      <c r="I637" s="1">
        <f>VLOOKUP(MasterDataSet_after_OutliersDEL[[#This Row],[Region]],Region_Dummy_Variables,5,FALSE)</f>
        <v>0</v>
      </c>
      <c r="J637" s="1">
        <f>VLOOKUP(MasterDataSet_after_OutliersDEL[[#This Row],[Region]],Region_Dummy_Variables,6,FALSE)</f>
        <v>1</v>
      </c>
      <c r="K637" s="7" t="s">
        <v>19</v>
      </c>
      <c r="L637">
        <v>90404</v>
      </c>
      <c r="M637">
        <v>549000</v>
      </c>
      <c r="N637">
        <v>1</v>
      </c>
      <c r="O637">
        <v>1</v>
      </c>
      <c r="P637">
        <v>660</v>
      </c>
      <c r="Q637">
        <v>34140</v>
      </c>
      <c r="R637">
        <v>1973</v>
      </c>
      <c r="S637">
        <f>2021-MasterDataSet_after_OutliersDEL[[#This Row],[YEAR BUILT]]</f>
        <v>48</v>
      </c>
      <c r="T637">
        <v>88</v>
      </c>
      <c r="U637">
        <v>831.81818181818187</v>
      </c>
      <c r="V637">
        <v>395</v>
      </c>
      <c r="W637">
        <v>34.029653500000002</v>
      </c>
      <c r="X637">
        <v>-118.4767837</v>
      </c>
      <c r="Y637">
        <v>2.1450169257418228</v>
      </c>
    </row>
    <row r="638" spans="1:25" x14ac:dyDescent="0.3">
      <c r="A638" s="1" t="s">
        <v>16</v>
      </c>
      <c r="B638" s="1">
        <v>0</v>
      </c>
      <c r="C638" s="1" t="s">
        <v>684</v>
      </c>
      <c r="D638" s="1" t="s">
        <v>570</v>
      </c>
      <c r="E638" s="1" t="str">
        <f>VLOOKUP(MasterDataSet_after_OutliersDEL[[#This Row],[CITY]],Region_Values,2,FALSE)</f>
        <v>West</v>
      </c>
      <c r="F638" s="1">
        <f>VLOOKUP(MasterDataSet_after_OutliersDEL[[#This Row],[Region]],Region_Dummy_Variables,2,FALSE)</f>
        <v>0</v>
      </c>
      <c r="G638" s="1">
        <f>VLOOKUP(MasterDataSet_after_OutliersDEL[[#This Row],[Region]],Region_Dummy_Variables,3,FALSE)</f>
        <v>0</v>
      </c>
      <c r="H638" s="1">
        <f>VLOOKUP(MasterDataSet_after_OutliersDEL[[#This Row],[Region]],Region_Dummy_Variables,4,FALSE)</f>
        <v>0</v>
      </c>
      <c r="I638" s="1">
        <f>VLOOKUP(MasterDataSet_after_OutliersDEL[[#This Row],[Region]],Region_Dummy_Variables,5,FALSE)</f>
        <v>0</v>
      </c>
      <c r="J638" s="1">
        <f>VLOOKUP(MasterDataSet_after_OutliersDEL[[#This Row],[Region]],Region_Dummy_Variables,6,FALSE)</f>
        <v>1</v>
      </c>
      <c r="K638" s="7" t="s">
        <v>19</v>
      </c>
      <c r="L638">
        <v>90404</v>
      </c>
      <c r="M638">
        <v>749000</v>
      </c>
      <c r="N638">
        <v>2</v>
      </c>
      <c r="O638">
        <v>2</v>
      </c>
      <c r="P638">
        <v>964</v>
      </c>
      <c r="Q638">
        <v>34140</v>
      </c>
      <c r="R638">
        <v>1973</v>
      </c>
      <c r="S638">
        <f>2021-MasterDataSet_after_OutliersDEL[[#This Row],[YEAR BUILT]]</f>
        <v>48</v>
      </c>
      <c r="T638">
        <v>42</v>
      </c>
      <c r="U638">
        <v>776.97095435684651</v>
      </c>
      <c r="V638">
        <v>395</v>
      </c>
      <c r="W638">
        <v>34.029653500000002</v>
      </c>
      <c r="X638">
        <v>-118.4767837</v>
      </c>
      <c r="Y638">
        <v>2.1450169257418228</v>
      </c>
    </row>
    <row r="639" spans="1:25" x14ac:dyDescent="0.3">
      <c r="A639" s="1" t="s">
        <v>16</v>
      </c>
      <c r="B639" s="1">
        <v>0</v>
      </c>
      <c r="C639" s="1" t="s">
        <v>685</v>
      </c>
      <c r="D639" s="1" t="s">
        <v>570</v>
      </c>
      <c r="E639" s="1" t="str">
        <f>VLOOKUP(MasterDataSet_after_OutliersDEL[[#This Row],[CITY]],Region_Values,2,FALSE)</f>
        <v>West</v>
      </c>
      <c r="F639" s="1">
        <f>VLOOKUP(MasterDataSet_after_OutliersDEL[[#This Row],[Region]],Region_Dummy_Variables,2,FALSE)</f>
        <v>0</v>
      </c>
      <c r="G639" s="1">
        <f>VLOOKUP(MasterDataSet_after_OutliersDEL[[#This Row],[Region]],Region_Dummy_Variables,3,FALSE)</f>
        <v>0</v>
      </c>
      <c r="H639" s="1">
        <f>VLOOKUP(MasterDataSet_after_OutliersDEL[[#This Row],[Region]],Region_Dummy_Variables,4,FALSE)</f>
        <v>0</v>
      </c>
      <c r="I639" s="1">
        <f>VLOOKUP(MasterDataSet_after_OutliersDEL[[#This Row],[Region]],Region_Dummy_Variables,5,FALSE)</f>
        <v>0</v>
      </c>
      <c r="J639" s="1">
        <f>VLOOKUP(MasterDataSet_after_OutliersDEL[[#This Row],[Region]],Region_Dummy_Variables,6,FALSE)</f>
        <v>1</v>
      </c>
      <c r="K639" s="7" t="s">
        <v>19</v>
      </c>
      <c r="L639">
        <v>90404</v>
      </c>
      <c r="M639">
        <v>995000</v>
      </c>
      <c r="N639">
        <v>2</v>
      </c>
      <c r="O639">
        <v>2</v>
      </c>
      <c r="P639">
        <v>1248</v>
      </c>
      <c r="Q639">
        <v>31232</v>
      </c>
      <c r="R639">
        <v>1949</v>
      </c>
      <c r="S639">
        <f>2021-MasterDataSet_after_OutliersDEL[[#This Row],[YEAR BUILT]]</f>
        <v>72</v>
      </c>
      <c r="T639">
        <v>4</v>
      </c>
      <c r="U639">
        <v>797.27564102564099</v>
      </c>
      <c r="V639">
        <v>436</v>
      </c>
      <c r="W639">
        <v>34.035606399999999</v>
      </c>
      <c r="X639">
        <v>-118.4692086</v>
      </c>
      <c r="Y639">
        <v>2.6448033994755944</v>
      </c>
    </row>
    <row r="640" spans="1:25" x14ac:dyDescent="0.3">
      <c r="A640" s="1" t="s">
        <v>16</v>
      </c>
      <c r="B640" s="1">
        <v>0</v>
      </c>
      <c r="C640" s="1" t="s">
        <v>686</v>
      </c>
      <c r="D640" s="1" t="s">
        <v>570</v>
      </c>
      <c r="E640" s="1" t="str">
        <f>VLOOKUP(MasterDataSet_after_OutliersDEL[[#This Row],[CITY]],Region_Values,2,FALSE)</f>
        <v>West</v>
      </c>
      <c r="F640" s="1">
        <f>VLOOKUP(MasterDataSet_after_OutliersDEL[[#This Row],[Region]],Region_Dummy_Variables,2,FALSE)</f>
        <v>0</v>
      </c>
      <c r="G640" s="1">
        <f>VLOOKUP(MasterDataSet_after_OutliersDEL[[#This Row],[Region]],Region_Dummy_Variables,3,FALSE)</f>
        <v>0</v>
      </c>
      <c r="H640" s="1">
        <f>VLOOKUP(MasterDataSet_after_OutliersDEL[[#This Row],[Region]],Region_Dummy_Variables,4,FALSE)</f>
        <v>0</v>
      </c>
      <c r="I640" s="1">
        <f>VLOOKUP(MasterDataSet_after_OutliersDEL[[#This Row],[Region]],Region_Dummy_Variables,5,FALSE)</f>
        <v>0</v>
      </c>
      <c r="J640" s="1">
        <f>VLOOKUP(MasterDataSet_after_OutliersDEL[[#This Row],[Region]],Region_Dummy_Variables,6,FALSE)</f>
        <v>1</v>
      </c>
      <c r="K640" s="7" t="s">
        <v>19</v>
      </c>
      <c r="L640">
        <v>90404</v>
      </c>
      <c r="M640">
        <v>949000</v>
      </c>
      <c r="N640">
        <v>3</v>
      </c>
      <c r="O640">
        <v>2</v>
      </c>
      <c r="P640">
        <v>1120</v>
      </c>
      <c r="Q640">
        <v>7123</v>
      </c>
      <c r="R640">
        <v>1976</v>
      </c>
      <c r="S640">
        <f>2021-MasterDataSet_after_OutliersDEL[[#This Row],[YEAR BUILT]]</f>
        <v>45</v>
      </c>
      <c r="T640">
        <v>86</v>
      </c>
      <c r="U640">
        <v>847.32142857142856</v>
      </c>
      <c r="V640">
        <v>375</v>
      </c>
      <c r="W640">
        <v>34.032008500000003</v>
      </c>
      <c r="X640">
        <v>-118.4716378</v>
      </c>
      <c r="Y640">
        <v>2.3671719565667999</v>
      </c>
    </row>
    <row r="641" spans="1:25" x14ac:dyDescent="0.3">
      <c r="A641" s="1" t="s">
        <v>16</v>
      </c>
      <c r="B641" s="1">
        <v>0</v>
      </c>
      <c r="C641" s="1" t="s">
        <v>687</v>
      </c>
      <c r="D641" s="1" t="s">
        <v>570</v>
      </c>
      <c r="E641" s="1" t="str">
        <f>VLOOKUP(MasterDataSet_after_OutliersDEL[[#This Row],[CITY]],Region_Values,2,FALSE)</f>
        <v>West</v>
      </c>
      <c r="F641" s="1">
        <f>VLOOKUP(MasterDataSet_after_OutliersDEL[[#This Row],[Region]],Region_Dummy_Variables,2,FALSE)</f>
        <v>0</v>
      </c>
      <c r="G641" s="1">
        <f>VLOOKUP(MasterDataSet_after_OutliersDEL[[#This Row],[Region]],Region_Dummy_Variables,3,FALSE)</f>
        <v>0</v>
      </c>
      <c r="H641" s="1">
        <f>VLOOKUP(MasterDataSet_after_OutliersDEL[[#This Row],[Region]],Region_Dummy_Variables,4,FALSE)</f>
        <v>0</v>
      </c>
      <c r="I641" s="1">
        <f>VLOOKUP(MasterDataSet_after_OutliersDEL[[#This Row],[Region]],Region_Dummy_Variables,5,FALSE)</f>
        <v>0</v>
      </c>
      <c r="J641" s="1">
        <f>VLOOKUP(MasterDataSet_after_OutliersDEL[[#This Row],[Region]],Region_Dummy_Variables,6,FALSE)</f>
        <v>1</v>
      </c>
      <c r="K641" s="7" t="s">
        <v>19</v>
      </c>
      <c r="L641">
        <v>90404</v>
      </c>
      <c r="M641">
        <v>909000</v>
      </c>
      <c r="N641">
        <v>3</v>
      </c>
      <c r="O641">
        <v>2</v>
      </c>
      <c r="P641">
        <v>1294</v>
      </c>
      <c r="Q641">
        <v>8131</v>
      </c>
      <c r="R641">
        <v>1972</v>
      </c>
      <c r="S641">
        <f>2021-MasterDataSet_after_OutliersDEL[[#This Row],[YEAR BUILT]]</f>
        <v>49</v>
      </c>
      <c r="T641">
        <v>45</v>
      </c>
      <c r="U641">
        <v>702.47295208655328</v>
      </c>
      <c r="V641">
        <v>257</v>
      </c>
      <c r="W641">
        <v>34.034943900000002</v>
      </c>
      <c r="X641">
        <v>-118.4675917</v>
      </c>
      <c r="Y641">
        <v>2.6300555885995962</v>
      </c>
    </row>
    <row r="642" spans="1:25" x14ac:dyDescent="0.3">
      <c r="A642" s="1" t="s">
        <v>16</v>
      </c>
      <c r="B642" s="1">
        <v>0</v>
      </c>
      <c r="C642" s="1" t="s">
        <v>688</v>
      </c>
      <c r="D642" s="1" t="s">
        <v>570</v>
      </c>
      <c r="E642" s="1" t="str">
        <f>VLOOKUP(MasterDataSet_after_OutliersDEL[[#This Row],[CITY]],Region_Values,2,FALSE)</f>
        <v>West</v>
      </c>
      <c r="F642" s="1">
        <f>VLOOKUP(MasterDataSet_after_OutliersDEL[[#This Row],[Region]],Region_Dummy_Variables,2,FALSE)</f>
        <v>0</v>
      </c>
      <c r="G642" s="1">
        <f>VLOOKUP(MasterDataSet_after_OutliersDEL[[#This Row],[Region]],Region_Dummy_Variables,3,FALSE)</f>
        <v>0</v>
      </c>
      <c r="H642" s="1">
        <f>VLOOKUP(MasterDataSet_after_OutliersDEL[[#This Row],[Region]],Region_Dummy_Variables,4,FALSE)</f>
        <v>0</v>
      </c>
      <c r="I642" s="1">
        <f>VLOOKUP(MasterDataSet_after_OutliersDEL[[#This Row],[Region]],Region_Dummy_Variables,5,FALSE)</f>
        <v>0</v>
      </c>
      <c r="J642" s="1">
        <f>VLOOKUP(MasterDataSet_after_OutliersDEL[[#This Row],[Region]],Region_Dummy_Variables,6,FALSE)</f>
        <v>1</v>
      </c>
      <c r="K642" s="7" t="s">
        <v>19</v>
      </c>
      <c r="L642">
        <v>90404</v>
      </c>
      <c r="M642">
        <v>650000</v>
      </c>
      <c r="N642">
        <v>2</v>
      </c>
      <c r="O642">
        <v>2</v>
      </c>
      <c r="P642">
        <v>958</v>
      </c>
      <c r="Q642">
        <v>7383</v>
      </c>
      <c r="R642">
        <v>1967</v>
      </c>
      <c r="S642">
        <f>2021-MasterDataSet_after_OutliersDEL[[#This Row],[YEAR BUILT]]</f>
        <v>54</v>
      </c>
      <c r="T642">
        <v>32</v>
      </c>
      <c r="U642">
        <v>678.49686847599162</v>
      </c>
      <c r="V642">
        <v>285</v>
      </c>
      <c r="W642">
        <v>34.032142299999997</v>
      </c>
      <c r="X642">
        <v>-118.47085559999999</v>
      </c>
      <c r="Y642">
        <v>2.38841711404798</v>
      </c>
    </row>
    <row r="643" spans="1:25" x14ac:dyDescent="0.3">
      <c r="A643" s="1" t="s">
        <v>16</v>
      </c>
      <c r="B643" s="1">
        <v>0</v>
      </c>
      <c r="C643" s="1" t="s">
        <v>689</v>
      </c>
      <c r="D643" s="1" t="s">
        <v>570</v>
      </c>
      <c r="E643" s="1" t="str">
        <f>VLOOKUP(MasterDataSet_after_OutliersDEL[[#This Row],[CITY]],Region_Values,2,FALSE)</f>
        <v>West</v>
      </c>
      <c r="F643" s="1">
        <f>VLOOKUP(MasterDataSet_after_OutliersDEL[[#This Row],[Region]],Region_Dummy_Variables,2,FALSE)</f>
        <v>0</v>
      </c>
      <c r="G643" s="1">
        <f>VLOOKUP(MasterDataSet_after_OutliersDEL[[#This Row],[Region]],Region_Dummy_Variables,3,FALSE)</f>
        <v>0</v>
      </c>
      <c r="H643" s="1">
        <f>VLOOKUP(MasterDataSet_after_OutliersDEL[[#This Row],[Region]],Region_Dummy_Variables,4,FALSE)</f>
        <v>0</v>
      </c>
      <c r="I643" s="1">
        <f>VLOOKUP(MasterDataSet_after_OutliersDEL[[#This Row],[Region]],Region_Dummy_Variables,5,FALSE)</f>
        <v>0</v>
      </c>
      <c r="J643" s="1">
        <f>VLOOKUP(MasterDataSet_after_OutliersDEL[[#This Row],[Region]],Region_Dummy_Variables,6,FALSE)</f>
        <v>1</v>
      </c>
      <c r="K643" s="7" t="s">
        <v>19</v>
      </c>
      <c r="L643">
        <v>90404</v>
      </c>
      <c r="M643">
        <v>1399000</v>
      </c>
      <c r="N643">
        <v>1</v>
      </c>
      <c r="O643">
        <v>2</v>
      </c>
      <c r="P643">
        <v>1300</v>
      </c>
      <c r="Q643">
        <v>15000</v>
      </c>
      <c r="R643">
        <v>2002</v>
      </c>
      <c r="S643">
        <f>2021-MasterDataSet_after_OutliersDEL[[#This Row],[YEAR BUILT]]</f>
        <v>19</v>
      </c>
      <c r="T643">
        <v>33</v>
      </c>
      <c r="U643">
        <v>1076.1538461538462</v>
      </c>
      <c r="V643">
        <v>250</v>
      </c>
      <c r="W643">
        <v>34.024153200000001</v>
      </c>
      <c r="X643">
        <v>-118.4806938</v>
      </c>
      <c r="Y643">
        <v>1.7418197881565527</v>
      </c>
    </row>
    <row r="644" spans="1:25" x14ac:dyDescent="0.3">
      <c r="A644" s="1" t="s">
        <v>16</v>
      </c>
      <c r="B644" s="1">
        <v>0</v>
      </c>
      <c r="C644" s="1" t="s">
        <v>690</v>
      </c>
      <c r="D644" s="1" t="s">
        <v>570</v>
      </c>
      <c r="E644" s="1" t="str">
        <f>VLOOKUP(MasterDataSet_after_OutliersDEL[[#This Row],[CITY]],Region_Values,2,FALSE)</f>
        <v>West</v>
      </c>
      <c r="F644" s="1">
        <f>VLOOKUP(MasterDataSet_after_OutliersDEL[[#This Row],[Region]],Region_Dummy_Variables,2,FALSE)</f>
        <v>0</v>
      </c>
      <c r="G644" s="1">
        <f>VLOOKUP(MasterDataSet_after_OutliersDEL[[#This Row],[Region]],Region_Dummy_Variables,3,FALSE)</f>
        <v>0</v>
      </c>
      <c r="H644" s="1">
        <f>VLOOKUP(MasterDataSet_after_OutliersDEL[[#This Row],[Region]],Region_Dummy_Variables,4,FALSE)</f>
        <v>0</v>
      </c>
      <c r="I644" s="1">
        <f>VLOOKUP(MasterDataSet_after_OutliersDEL[[#This Row],[Region]],Region_Dummy_Variables,5,FALSE)</f>
        <v>0</v>
      </c>
      <c r="J644" s="1">
        <f>VLOOKUP(MasterDataSet_after_OutliersDEL[[#This Row],[Region]],Region_Dummy_Variables,6,FALSE)</f>
        <v>1</v>
      </c>
      <c r="K644" s="7" t="s">
        <v>19</v>
      </c>
      <c r="L644">
        <v>90404</v>
      </c>
      <c r="M644">
        <v>900000</v>
      </c>
      <c r="N644">
        <v>2</v>
      </c>
      <c r="O644">
        <v>2</v>
      </c>
      <c r="P644">
        <v>1022</v>
      </c>
      <c r="Q644">
        <v>6853</v>
      </c>
      <c r="R644">
        <v>1991</v>
      </c>
      <c r="S644">
        <f>2021-MasterDataSet_after_OutliersDEL[[#This Row],[YEAR BUILT]]</f>
        <v>30</v>
      </c>
      <c r="T644">
        <v>57</v>
      </c>
      <c r="U644">
        <v>880.6262230919765</v>
      </c>
      <c r="V644">
        <v>350</v>
      </c>
      <c r="W644">
        <v>34.015546899999997</v>
      </c>
      <c r="X644">
        <v>-118.4836159</v>
      </c>
      <c r="Y644">
        <v>1.1445538101092776</v>
      </c>
    </row>
    <row r="645" spans="1:25" x14ac:dyDescent="0.3">
      <c r="A645" s="1" t="s">
        <v>16</v>
      </c>
      <c r="B645" s="1">
        <v>0</v>
      </c>
      <c r="C645" s="1" t="s">
        <v>691</v>
      </c>
      <c r="D645" s="1" t="s">
        <v>570</v>
      </c>
      <c r="E645" s="1" t="str">
        <f>VLOOKUP(MasterDataSet_after_OutliersDEL[[#This Row],[CITY]],Region_Values,2,FALSE)</f>
        <v>West</v>
      </c>
      <c r="F645" s="1">
        <f>VLOOKUP(MasterDataSet_after_OutliersDEL[[#This Row],[Region]],Region_Dummy_Variables,2,FALSE)</f>
        <v>0</v>
      </c>
      <c r="G645" s="1">
        <f>VLOOKUP(MasterDataSet_after_OutliersDEL[[#This Row],[Region]],Region_Dummy_Variables,3,FALSE)</f>
        <v>0</v>
      </c>
      <c r="H645" s="1">
        <f>VLOOKUP(MasterDataSet_after_OutliersDEL[[#This Row],[Region]],Region_Dummy_Variables,4,FALSE)</f>
        <v>0</v>
      </c>
      <c r="I645" s="1">
        <f>VLOOKUP(MasterDataSet_after_OutliersDEL[[#This Row],[Region]],Region_Dummy_Variables,5,FALSE)</f>
        <v>0</v>
      </c>
      <c r="J645" s="1">
        <f>VLOOKUP(MasterDataSet_after_OutliersDEL[[#This Row],[Region]],Region_Dummy_Variables,6,FALSE)</f>
        <v>1</v>
      </c>
      <c r="K645" s="7" t="s">
        <v>19</v>
      </c>
      <c r="L645">
        <v>90404</v>
      </c>
      <c r="M645">
        <v>999800</v>
      </c>
      <c r="N645">
        <v>2</v>
      </c>
      <c r="O645">
        <v>2.5</v>
      </c>
      <c r="P645">
        <v>1401</v>
      </c>
      <c r="Q645">
        <v>7514</v>
      </c>
      <c r="R645">
        <v>1990</v>
      </c>
      <c r="S645">
        <f>2021-MasterDataSet_after_OutliersDEL[[#This Row],[YEAR BUILT]]</f>
        <v>31</v>
      </c>
      <c r="T645">
        <v>61</v>
      </c>
      <c r="U645">
        <v>713.63311920057106</v>
      </c>
      <c r="V645">
        <v>375</v>
      </c>
      <c r="W645">
        <v>34.016133000000004</v>
      </c>
      <c r="X645">
        <v>-118.48247379999999</v>
      </c>
      <c r="Y645">
        <v>1.1839198248319736</v>
      </c>
    </row>
    <row r="646" spans="1:25" x14ac:dyDescent="0.3">
      <c r="A646" s="1" t="s">
        <v>16</v>
      </c>
      <c r="B646" s="1">
        <v>0</v>
      </c>
      <c r="C646" s="1" t="s">
        <v>692</v>
      </c>
      <c r="D646" s="1" t="s">
        <v>570</v>
      </c>
      <c r="E646" s="1" t="str">
        <f>VLOOKUP(MasterDataSet_after_OutliersDEL[[#This Row],[CITY]],Region_Values,2,FALSE)</f>
        <v>West</v>
      </c>
      <c r="F646" s="1">
        <f>VLOOKUP(MasterDataSet_after_OutliersDEL[[#This Row],[Region]],Region_Dummy_Variables,2,FALSE)</f>
        <v>0</v>
      </c>
      <c r="G646" s="1">
        <f>VLOOKUP(MasterDataSet_after_OutliersDEL[[#This Row],[Region]],Region_Dummy_Variables,3,FALSE)</f>
        <v>0</v>
      </c>
      <c r="H646" s="1">
        <f>VLOOKUP(MasterDataSet_after_OutliersDEL[[#This Row],[Region]],Region_Dummy_Variables,4,FALSE)</f>
        <v>0</v>
      </c>
      <c r="I646" s="1">
        <f>VLOOKUP(MasterDataSet_after_OutliersDEL[[#This Row],[Region]],Region_Dummy_Variables,5,FALSE)</f>
        <v>0</v>
      </c>
      <c r="J646" s="1">
        <f>VLOOKUP(MasterDataSet_after_OutliersDEL[[#This Row],[Region]],Region_Dummy_Variables,6,FALSE)</f>
        <v>1</v>
      </c>
      <c r="K646" s="7" t="s">
        <v>19</v>
      </c>
      <c r="L646">
        <v>90404</v>
      </c>
      <c r="M646">
        <v>1250000</v>
      </c>
      <c r="N646">
        <v>2</v>
      </c>
      <c r="O646">
        <v>2.5</v>
      </c>
      <c r="P646">
        <v>1223</v>
      </c>
      <c r="Q646">
        <v>7750</v>
      </c>
      <c r="R646">
        <v>2021</v>
      </c>
      <c r="S646">
        <f>2021-MasterDataSet_after_OutliersDEL[[#This Row],[YEAR BUILT]]</f>
        <v>0</v>
      </c>
      <c r="T646">
        <v>36</v>
      </c>
      <c r="U646">
        <v>1022.0768601798856</v>
      </c>
      <c r="V646">
        <v>300</v>
      </c>
      <c r="W646">
        <v>34.0206345</v>
      </c>
      <c r="X646">
        <v>-118.4758284</v>
      </c>
      <c r="Y646">
        <v>1.5458378917586939</v>
      </c>
    </row>
    <row r="647" spans="1:25" x14ac:dyDescent="0.3">
      <c r="A647" s="1" t="s">
        <v>16</v>
      </c>
      <c r="B647" s="1">
        <v>0</v>
      </c>
      <c r="C647" s="1" t="s">
        <v>693</v>
      </c>
      <c r="D647" s="1" t="s">
        <v>570</v>
      </c>
      <c r="E647" s="1" t="str">
        <f>VLOOKUP(MasterDataSet_after_OutliersDEL[[#This Row],[CITY]],Region_Values,2,FALSE)</f>
        <v>West</v>
      </c>
      <c r="F647" s="1">
        <f>VLOOKUP(MasterDataSet_after_OutliersDEL[[#This Row],[Region]],Region_Dummy_Variables,2,FALSE)</f>
        <v>0</v>
      </c>
      <c r="G647" s="1">
        <f>VLOOKUP(MasterDataSet_after_OutliersDEL[[#This Row],[Region]],Region_Dummy_Variables,3,FALSE)</f>
        <v>0</v>
      </c>
      <c r="H647" s="1">
        <f>VLOOKUP(MasterDataSet_after_OutliersDEL[[#This Row],[Region]],Region_Dummy_Variables,4,FALSE)</f>
        <v>0</v>
      </c>
      <c r="I647" s="1">
        <f>VLOOKUP(MasterDataSet_after_OutliersDEL[[#This Row],[Region]],Region_Dummy_Variables,5,FALSE)</f>
        <v>0</v>
      </c>
      <c r="J647" s="1">
        <f>VLOOKUP(MasterDataSet_after_OutliersDEL[[#This Row],[Region]],Region_Dummy_Variables,6,FALSE)</f>
        <v>1</v>
      </c>
      <c r="K647" s="7" t="s">
        <v>19</v>
      </c>
      <c r="L647">
        <v>90404</v>
      </c>
      <c r="M647">
        <v>1480000</v>
      </c>
      <c r="N647">
        <v>3</v>
      </c>
      <c r="O647">
        <v>2.5</v>
      </c>
      <c r="P647">
        <v>1433</v>
      </c>
      <c r="Q647">
        <v>7750</v>
      </c>
      <c r="R647">
        <v>2021</v>
      </c>
      <c r="S647">
        <f>2021-MasterDataSet_after_OutliersDEL[[#This Row],[YEAR BUILT]]</f>
        <v>0</v>
      </c>
      <c r="T647">
        <v>60</v>
      </c>
      <c r="U647">
        <v>1032.7983251919052</v>
      </c>
      <c r="V647">
        <v>280</v>
      </c>
      <c r="W647">
        <v>34.0206345</v>
      </c>
      <c r="X647">
        <v>-118.4758284</v>
      </c>
      <c r="Y647">
        <v>1.5458378917586939</v>
      </c>
    </row>
    <row r="648" spans="1:25" x14ac:dyDescent="0.3">
      <c r="A648" s="1" t="s">
        <v>16</v>
      </c>
      <c r="B648" s="1">
        <v>0</v>
      </c>
      <c r="C648" s="1" t="s">
        <v>694</v>
      </c>
      <c r="D648" s="1" t="s">
        <v>570</v>
      </c>
      <c r="E648" s="1" t="str">
        <f>VLOOKUP(MasterDataSet_after_OutliersDEL[[#This Row],[CITY]],Region_Values,2,FALSE)</f>
        <v>West</v>
      </c>
      <c r="F648" s="1">
        <f>VLOOKUP(MasterDataSet_after_OutliersDEL[[#This Row],[Region]],Region_Dummy_Variables,2,FALSE)</f>
        <v>0</v>
      </c>
      <c r="G648" s="1">
        <f>VLOOKUP(MasterDataSet_after_OutliersDEL[[#This Row],[Region]],Region_Dummy_Variables,3,FALSE)</f>
        <v>0</v>
      </c>
      <c r="H648" s="1">
        <f>VLOOKUP(MasterDataSet_after_OutliersDEL[[#This Row],[Region]],Region_Dummy_Variables,4,FALSE)</f>
        <v>0</v>
      </c>
      <c r="I648" s="1">
        <f>VLOOKUP(MasterDataSet_after_OutliersDEL[[#This Row],[Region]],Region_Dummy_Variables,5,FALSE)</f>
        <v>0</v>
      </c>
      <c r="J648" s="1">
        <f>VLOOKUP(MasterDataSet_after_OutliersDEL[[#This Row],[Region]],Region_Dummy_Variables,6,FALSE)</f>
        <v>1</v>
      </c>
      <c r="K648" s="7" t="s">
        <v>19</v>
      </c>
      <c r="L648">
        <v>90404</v>
      </c>
      <c r="M648">
        <v>1050000</v>
      </c>
      <c r="N648">
        <v>2</v>
      </c>
      <c r="O648">
        <v>2.5</v>
      </c>
      <c r="P648">
        <v>1334</v>
      </c>
      <c r="Q648">
        <v>7479</v>
      </c>
      <c r="R648">
        <v>1979</v>
      </c>
      <c r="S648">
        <f>2021-MasterDataSet_after_OutliersDEL[[#This Row],[YEAR BUILT]]</f>
        <v>42</v>
      </c>
      <c r="T648">
        <v>62</v>
      </c>
      <c r="U648">
        <v>787.10644677661173</v>
      </c>
      <c r="V648">
        <v>400</v>
      </c>
      <c r="W648">
        <v>34.015534600000002</v>
      </c>
      <c r="X648">
        <v>-118.4806974</v>
      </c>
      <c r="Y648">
        <v>1.1482448906093878</v>
      </c>
    </row>
    <row r="649" spans="1:25" x14ac:dyDescent="0.3">
      <c r="A649" s="1" t="s">
        <v>16</v>
      </c>
      <c r="B649" s="1">
        <v>0</v>
      </c>
      <c r="C649" s="1" t="s">
        <v>695</v>
      </c>
      <c r="D649" s="1" t="s">
        <v>570</v>
      </c>
      <c r="E649" s="1" t="str">
        <f>VLOOKUP(MasterDataSet_after_OutliersDEL[[#This Row],[CITY]],Region_Values,2,FALSE)</f>
        <v>West</v>
      </c>
      <c r="F649" s="1">
        <f>VLOOKUP(MasterDataSet_after_OutliersDEL[[#This Row],[Region]],Region_Dummy_Variables,2,FALSE)</f>
        <v>0</v>
      </c>
      <c r="G649" s="1">
        <f>VLOOKUP(MasterDataSet_after_OutliersDEL[[#This Row],[Region]],Region_Dummy_Variables,3,FALSE)</f>
        <v>0</v>
      </c>
      <c r="H649" s="1">
        <f>VLOOKUP(MasterDataSet_after_OutliersDEL[[#This Row],[Region]],Region_Dummy_Variables,4,FALSE)</f>
        <v>0</v>
      </c>
      <c r="I649" s="1">
        <f>VLOOKUP(MasterDataSet_after_OutliersDEL[[#This Row],[Region]],Region_Dummy_Variables,5,FALSE)</f>
        <v>0</v>
      </c>
      <c r="J649" s="1">
        <f>VLOOKUP(MasterDataSet_after_OutliersDEL[[#This Row],[Region]],Region_Dummy_Variables,6,FALSE)</f>
        <v>1</v>
      </c>
      <c r="K649" s="7" t="s">
        <v>19</v>
      </c>
      <c r="L649">
        <v>90404</v>
      </c>
      <c r="M649">
        <v>640000</v>
      </c>
      <c r="N649">
        <v>2</v>
      </c>
      <c r="O649">
        <v>2</v>
      </c>
      <c r="P649">
        <v>804</v>
      </c>
      <c r="Q649">
        <v>7513</v>
      </c>
      <c r="R649">
        <v>1960</v>
      </c>
      <c r="S649">
        <f>2021-MasterDataSet_after_OutliersDEL[[#This Row],[YEAR BUILT]]</f>
        <v>61</v>
      </c>
      <c r="T649">
        <v>59</v>
      </c>
      <c r="U649">
        <v>796.01990049751248</v>
      </c>
      <c r="V649">
        <v>341</v>
      </c>
      <c r="W649">
        <v>34.014355500000001</v>
      </c>
      <c r="X649">
        <v>-118.4804855</v>
      </c>
      <c r="Y649">
        <v>1.0685833591237712</v>
      </c>
    </row>
    <row r="650" spans="1:25" x14ac:dyDescent="0.3">
      <c r="A650" s="1" t="s">
        <v>16</v>
      </c>
      <c r="B650" s="1">
        <v>0</v>
      </c>
      <c r="C650" s="1" t="s">
        <v>696</v>
      </c>
      <c r="D650" s="1" t="s">
        <v>570</v>
      </c>
      <c r="E650" s="1" t="str">
        <f>VLOOKUP(MasterDataSet_after_OutliersDEL[[#This Row],[CITY]],Region_Values,2,FALSE)</f>
        <v>West</v>
      </c>
      <c r="F650" s="1">
        <f>VLOOKUP(MasterDataSet_after_OutliersDEL[[#This Row],[Region]],Region_Dummy_Variables,2,FALSE)</f>
        <v>0</v>
      </c>
      <c r="G650" s="1">
        <f>VLOOKUP(MasterDataSet_after_OutliersDEL[[#This Row],[Region]],Region_Dummy_Variables,3,FALSE)</f>
        <v>0</v>
      </c>
      <c r="H650" s="1">
        <f>VLOOKUP(MasterDataSet_after_OutliersDEL[[#This Row],[Region]],Region_Dummy_Variables,4,FALSE)</f>
        <v>0</v>
      </c>
      <c r="I650" s="1">
        <f>VLOOKUP(MasterDataSet_after_OutliersDEL[[#This Row],[Region]],Region_Dummy_Variables,5,FALSE)</f>
        <v>0</v>
      </c>
      <c r="J650" s="1">
        <f>VLOOKUP(MasterDataSet_after_OutliersDEL[[#This Row],[Region]],Region_Dummy_Variables,6,FALSE)</f>
        <v>1</v>
      </c>
      <c r="K650" s="7" t="s">
        <v>19</v>
      </c>
      <c r="L650">
        <v>90404</v>
      </c>
      <c r="M650">
        <v>1495000</v>
      </c>
      <c r="N650">
        <v>2</v>
      </c>
      <c r="O650">
        <v>2.5</v>
      </c>
      <c r="P650">
        <v>1377</v>
      </c>
      <c r="Q650">
        <v>12072</v>
      </c>
      <c r="R650">
        <v>2021</v>
      </c>
      <c r="S650">
        <f>2021-MasterDataSet_after_OutliersDEL[[#This Row],[YEAR BUILT]]</f>
        <v>0</v>
      </c>
      <c r="T650">
        <v>6</v>
      </c>
      <c r="U650">
        <v>1085.6935366739287</v>
      </c>
      <c r="V650">
        <v>507.5</v>
      </c>
      <c r="W650">
        <v>34.022563099999999</v>
      </c>
      <c r="X650">
        <v>-118.4684508</v>
      </c>
      <c r="Y650">
        <v>1.82126096205139</v>
      </c>
    </row>
    <row r="651" spans="1:25" x14ac:dyDescent="0.3">
      <c r="A651" s="1" t="s">
        <v>16</v>
      </c>
      <c r="B651" s="1">
        <v>0</v>
      </c>
      <c r="C651" s="1" t="s">
        <v>697</v>
      </c>
      <c r="D651" s="1" t="s">
        <v>570</v>
      </c>
      <c r="E651" s="1" t="str">
        <f>VLOOKUP(MasterDataSet_after_OutliersDEL[[#This Row],[CITY]],Region_Values,2,FALSE)</f>
        <v>West</v>
      </c>
      <c r="F651" s="1">
        <f>VLOOKUP(MasterDataSet_after_OutliersDEL[[#This Row],[Region]],Region_Dummy_Variables,2,FALSE)</f>
        <v>0</v>
      </c>
      <c r="G651" s="1">
        <f>VLOOKUP(MasterDataSet_after_OutliersDEL[[#This Row],[Region]],Region_Dummy_Variables,3,FALSE)</f>
        <v>0</v>
      </c>
      <c r="H651" s="1">
        <f>VLOOKUP(MasterDataSet_after_OutliersDEL[[#This Row],[Region]],Region_Dummy_Variables,4,FALSE)</f>
        <v>0</v>
      </c>
      <c r="I651" s="1">
        <f>VLOOKUP(MasterDataSet_after_OutliersDEL[[#This Row],[Region]],Region_Dummy_Variables,5,FALSE)</f>
        <v>0</v>
      </c>
      <c r="J651" s="1">
        <f>VLOOKUP(MasterDataSet_after_OutliersDEL[[#This Row],[Region]],Region_Dummy_Variables,6,FALSE)</f>
        <v>1</v>
      </c>
      <c r="K651" s="7" t="s">
        <v>19</v>
      </c>
      <c r="L651">
        <v>90404</v>
      </c>
      <c r="M651">
        <v>1495000</v>
      </c>
      <c r="N651">
        <v>2</v>
      </c>
      <c r="O651">
        <v>2.5</v>
      </c>
      <c r="P651">
        <v>1507</v>
      </c>
      <c r="Q651">
        <v>12072</v>
      </c>
      <c r="R651">
        <v>2021</v>
      </c>
      <c r="S651">
        <f>2021-MasterDataSet_after_OutliersDEL[[#This Row],[YEAR BUILT]]</f>
        <v>0</v>
      </c>
      <c r="T651">
        <v>5</v>
      </c>
      <c r="U651">
        <v>992.03715992037155</v>
      </c>
      <c r="V651">
        <v>507.5</v>
      </c>
      <c r="W651">
        <v>34.022563099999999</v>
      </c>
      <c r="X651">
        <v>-118.4684508</v>
      </c>
      <c r="Y651">
        <v>1.82126096205139</v>
      </c>
    </row>
    <row r="652" spans="1:25" x14ac:dyDescent="0.3">
      <c r="A652" s="1" t="s">
        <v>16</v>
      </c>
      <c r="B652" s="1">
        <v>0</v>
      </c>
      <c r="C652" s="1" t="s">
        <v>698</v>
      </c>
      <c r="D652" s="1" t="s">
        <v>570</v>
      </c>
      <c r="E652" s="1" t="str">
        <f>VLOOKUP(MasterDataSet_after_OutliersDEL[[#This Row],[CITY]],Region_Values,2,FALSE)</f>
        <v>West</v>
      </c>
      <c r="F652" s="1">
        <f>VLOOKUP(MasterDataSet_after_OutliersDEL[[#This Row],[Region]],Region_Dummy_Variables,2,FALSE)</f>
        <v>0</v>
      </c>
      <c r="G652" s="1">
        <f>VLOOKUP(MasterDataSet_after_OutliersDEL[[#This Row],[Region]],Region_Dummy_Variables,3,FALSE)</f>
        <v>0</v>
      </c>
      <c r="H652" s="1">
        <f>VLOOKUP(MasterDataSet_after_OutliersDEL[[#This Row],[Region]],Region_Dummy_Variables,4,FALSE)</f>
        <v>0</v>
      </c>
      <c r="I652" s="1">
        <f>VLOOKUP(MasterDataSet_after_OutliersDEL[[#This Row],[Region]],Region_Dummy_Variables,5,FALSE)</f>
        <v>0</v>
      </c>
      <c r="J652" s="1">
        <f>VLOOKUP(MasterDataSet_after_OutliersDEL[[#This Row],[Region]],Region_Dummy_Variables,6,FALSE)</f>
        <v>1</v>
      </c>
      <c r="K652" s="7" t="s">
        <v>19</v>
      </c>
      <c r="L652">
        <v>90404</v>
      </c>
      <c r="M652">
        <v>1495000</v>
      </c>
      <c r="N652">
        <v>2</v>
      </c>
      <c r="O652">
        <v>2.5</v>
      </c>
      <c r="P652">
        <v>1357</v>
      </c>
      <c r="Q652">
        <v>12072</v>
      </c>
      <c r="R652">
        <v>2021</v>
      </c>
      <c r="S652">
        <f>2021-MasterDataSet_after_OutliersDEL[[#This Row],[YEAR BUILT]]</f>
        <v>0</v>
      </c>
      <c r="T652">
        <v>4</v>
      </c>
      <c r="U652">
        <v>1101.6949152542372</v>
      </c>
      <c r="V652">
        <v>507.5</v>
      </c>
      <c r="W652">
        <v>34.022563099999999</v>
      </c>
      <c r="X652">
        <v>-118.4684508</v>
      </c>
      <c r="Y652">
        <v>1.82126096205139</v>
      </c>
    </row>
    <row r="653" spans="1:25" x14ac:dyDescent="0.3">
      <c r="A653" s="1" t="s">
        <v>16</v>
      </c>
      <c r="B653" s="1">
        <v>0</v>
      </c>
      <c r="C653" s="1" t="s">
        <v>699</v>
      </c>
      <c r="D653" s="1" t="s">
        <v>570</v>
      </c>
      <c r="E653" s="1" t="str">
        <f>VLOOKUP(MasterDataSet_after_OutliersDEL[[#This Row],[CITY]],Region_Values,2,FALSE)</f>
        <v>West</v>
      </c>
      <c r="F653" s="1">
        <f>VLOOKUP(MasterDataSet_after_OutliersDEL[[#This Row],[Region]],Region_Dummy_Variables,2,FALSE)</f>
        <v>0</v>
      </c>
      <c r="G653" s="1">
        <f>VLOOKUP(MasterDataSet_after_OutliersDEL[[#This Row],[Region]],Region_Dummy_Variables,3,FALSE)</f>
        <v>0</v>
      </c>
      <c r="H653" s="1">
        <f>VLOOKUP(MasterDataSet_after_OutliersDEL[[#This Row],[Region]],Region_Dummy_Variables,4,FALSE)</f>
        <v>0</v>
      </c>
      <c r="I653" s="1">
        <f>VLOOKUP(MasterDataSet_after_OutliersDEL[[#This Row],[Region]],Region_Dummy_Variables,5,FALSE)</f>
        <v>0</v>
      </c>
      <c r="J653" s="1">
        <f>VLOOKUP(MasterDataSet_after_OutliersDEL[[#This Row],[Region]],Region_Dummy_Variables,6,FALSE)</f>
        <v>1</v>
      </c>
      <c r="K653" s="7" t="s">
        <v>19</v>
      </c>
      <c r="L653">
        <v>90404</v>
      </c>
      <c r="M653">
        <v>599000</v>
      </c>
      <c r="N653">
        <v>1</v>
      </c>
      <c r="O653">
        <v>1</v>
      </c>
      <c r="P653">
        <v>717</v>
      </c>
      <c r="Q653">
        <v>14688</v>
      </c>
      <c r="R653">
        <v>1957</v>
      </c>
      <c r="S653">
        <f>2021-MasterDataSet_after_OutliersDEL[[#This Row],[YEAR BUILT]]</f>
        <v>64</v>
      </c>
      <c r="T653">
        <v>210</v>
      </c>
      <c r="U653">
        <v>835.42538354253838</v>
      </c>
      <c r="V653">
        <v>331</v>
      </c>
      <c r="W653">
        <v>34.0230289</v>
      </c>
      <c r="X653">
        <v>-118.46796639999999</v>
      </c>
      <c r="Y653">
        <v>1.8624951587932432</v>
      </c>
    </row>
    <row r="654" spans="1:25" x14ac:dyDescent="0.3">
      <c r="A654" s="1" t="s">
        <v>20</v>
      </c>
      <c r="B654" s="1">
        <v>1</v>
      </c>
      <c r="C654" s="1" t="s">
        <v>700</v>
      </c>
      <c r="D654" s="1" t="s">
        <v>570</v>
      </c>
      <c r="E654" s="1" t="str">
        <f>VLOOKUP(MasterDataSet_after_OutliersDEL[[#This Row],[CITY]],Region_Values,2,FALSE)</f>
        <v>West</v>
      </c>
      <c r="F654" s="1">
        <f>VLOOKUP(MasterDataSet_after_OutliersDEL[[#This Row],[Region]],Region_Dummy_Variables,2,FALSE)</f>
        <v>0</v>
      </c>
      <c r="G654" s="1">
        <f>VLOOKUP(MasterDataSet_after_OutliersDEL[[#This Row],[Region]],Region_Dummy_Variables,3,FALSE)</f>
        <v>0</v>
      </c>
      <c r="H654" s="1">
        <f>VLOOKUP(MasterDataSet_after_OutliersDEL[[#This Row],[Region]],Region_Dummy_Variables,4,FALSE)</f>
        <v>0</v>
      </c>
      <c r="I654" s="1">
        <f>VLOOKUP(MasterDataSet_after_OutliersDEL[[#This Row],[Region]],Region_Dummy_Variables,5,FALSE)</f>
        <v>0</v>
      </c>
      <c r="J654" s="1">
        <f>VLOOKUP(MasterDataSet_after_OutliersDEL[[#This Row],[Region]],Region_Dummy_Variables,6,FALSE)</f>
        <v>1</v>
      </c>
      <c r="K654" s="7" t="s">
        <v>19</v>
      </c>
      <c r="L654">
        <v>90405</v>
      </c>
      <c r="M654">
        <v>5150000</v>
      </c>
      <c r="N654">
        <v>4</v>
      </c>
      <c r="O654">
        <v>3.5</v>
      </c>
      <c r="P654">
        <v>2332</v>
      </c>
      <c r="Q654">
        <v>4554</v>
      </c>
      <c r="R654">
        <v>1908</v>
      </c>
      <c r="S654">
        <f>2021-MasterDataSet_after_OutliersDEL[[#This Row],[YEAR BUILT]]</f>
        <v>113</v>
      </c>
      <c r="T654">
        <v>36</v>
      </c>
      <c r="U654">
        <v>2208.4048027444255</v>
      </c>
      <c r="W654">
        <v>34.002551599999997</v>
      </c>
      <c r="X654">
        <v>-118.4870122</v>
      </c>
      <c r="Y654">
        <v>0.34820028655492008</v>
      </c>
    </row>
    <row r="655" spans="1:25" x14ac:dyDescent="0.3">
      <c r="A655" s="1" t="s">
        <v>20</v>
      </c>
      <c r="B655" s="1">
        <v>1</v>
      </c>
      <c r="C655" s="1" t="s">
        <v>701</v>
      </c>
      <c r="D655" s="1" t="s">
        <v>570</v>
      </c>
      <c r="E655" s="1" t="str">
        <f>VLOOKUP(MasterDataSet_after_OutliersDEL[[#This Row],[CITY]],Region_Values,2,FALSE)</f>
        <v>West</v>
      </c>
      <c r="F655" s="1">
        <f>VLOOKUP(MasterDataSet_after_OutliersDEL[[#This Row],[Region]],Region_Dummy_Variables,2,FALSE)</f>
        <v>0</v>
      </c>
      <c r="G655" s="1">
        <f>VLOOKUP(MasterDataSet_after_OutliersDEL[[#This Row],[Region]],Region_Dummy_Variables,3,FALSE)</f>
        <v>0</v>
      </c>
      <c r="H655" s="1">
        <f>VLOOKUP(MasterDataSet_after_OutliersDEL[[#This Row],[Region]],Region_Dummy_Variables,4,FALSE)</f>
        <v>0</v>
      </c>
      <c r="I655" s="1">
        <f>VLOOKUP(MasterDataSet_after_OutliersDEL[[#This Row],[Region]],Region_Dummy_Variables,5,FALSE)</f>
        <v>0</v>
      </c>
      <c r="J655" s="1">
        <f>VLOOKUP(MasterDataSet_after_OutliersDEL[[#This Row],[Region]],Region_Dummy_Variables,6,FALSE)</f>
        <v>1</v>
      </c>
      <c r="K655" s="7" t="s">
        <v>19</v>
      </c>
      <c r="L655">
        <v>90405</v>
      </c>
      <c r="M655">
        <v>1800000</v>
      </c>
      <c r="N655">
        <v>3</v>
      </c>
      <c r="O655">
        <v>1.5</v>
      </c>
      <c r="P655">
        <v>1565</v>
      </c>
      <c r="Q655">
        <v>5834</v>
      </c>
      <c r="R655">
        <v>1927</v>
      </c>
      <c r="S655">
        <f>2021-MasterDataSet_after_OutliersDEL[[#This Row],[YEAR BUILT]]</f>
        <v>94</v>
      </c>
      <c r="T655">
        <v>4</v>
      </c>
      <c r="U655">
        <v>1150.1597444089457</v>
      </c>
      <c r="W655">
        <v>34.012735200000002</v>
      </c>
      <c r="X655">
        <v>-118.474687</v>
      </c>
      <c r="Y655">
        <v>1.0542310485521271</v>
      </c>
    </row>
    <row r="656" spans="1:25" x14ac:dyDescent="0.3">
      <c r="A656" s="1" t="s">
        <v>20</v>
      </c>
      <c r="B656" s="1">
        <v>1</v>
      </c>
      <c r="C656" s="1" t="s">
        <v>702</v>
      </c>
      <c r="D656" s="1" t="s">
        <v>570</v>
      </c>
      <c r="E656" s="1" t="str">
        <f>VLOOKUP(MasterDataSet_after_OutliersDEL[[#This Row],[CITY]],Region_Values,2,FALSE)</f>
        <v>West</v>
      </c>
      <c r="F656" s="1">
        <f>VLOOKUP(MasterDataSet_after_OutliersDEL[[#This Row],[Region]],Region_Dummy_Variables,2,FALSE)</f>
        <v>0</v>
      </c>
      <c r="G656" s="1">
        <f>VLOOKUP(MasterDataSet_after_OutliersDEL[[#This Row],[Region]],Region_Dummy_Variables,3,FALSE)</f>
        <v>0</v>
      </c>
      <c r="H656" s="1">
        <f>VLOOKUP(MasterDataSet_after_OutliersDEL[[#This Row],[Region]],Region_Dummy_Variables,4,FALSE)</f>
        <v>0</v>
      </c>
      <c r="I656" s="1">
        <f>VLOOKUP(MasterDataSet_after_OutliersDEL[[#This Row],[Region]],Region_Dummy_Variables,5,FALSE)</f>
        <v>0</v>
      </c>
      <c r="J656" s="1">
        <f>VLOOKUP(MasterDataSet_after_OutliersDEL[[#This Row],[Region]],Region_Dummy_Variables,6,FALSE)</f>
        <v>1</v>
      </c>
      <c r="K656" s="7" t="s">
        <v>19</v>
      </c>
      <c r="L656">
        <v>90405</v>
      </c>
      <c r="M656">
        <v>3225000</v>
      </c>
      <c r="N656">
        <v>3</v>
      </c>
      <c r="O656">
        <v>1.5</v>
      </c>
      <c r="P656">
        <v>1200</v>
      </c>
      <c r="Q656">
        <v>3090</v>
      </c>
      <c r="R656">
        <v>1922</v>
      </c>
      <c r="S656">
        <f>2021-MasterDataSet_after_OutliersDEL[[#This Row],[YEAR BUILT]]</f>
        <v>99</v>
      </c>
      <c r="T656">
        <v>60</v>
      </c>
      <c r="U656">
        <v>2687.5</v>
      </c>
      <c r="W656">
        <v>34.003861299999997</v>
      </c>
      <c r="X656">
        <v>-118.48693230000001</v>
      </c>
      <c r="Y656">
        <v>0.41425745503469602</v>
      </c>
    </row>
    <row r="657" spans="1:25" x14ac:dyDescent="0.3">
      <c r="A657" s="1" t="s">
        <v>20</v>
      </c>
      <c r="B657" s="1">
        <v>1</v>
      </c>
      <c r="C657" s="1" t="s">
        <v>703</v>
      </c>
      <c r="D657" s="1" t="s">
        <v>570</v>
      </c>
      <c r="E657" s="1" t="str">
        <f>VLOOKUP(MasterDataSet_after_OutliersDEL[[#This Row],[CITY]],Region_Values,2,FALSE)</f>
        <v>West</v>
      </c>
      <c r="F657" s="1">
        <f>VLOOKUP(MasterDataSet_after_OutliersDEL[[#This Row],[Region]],Region_Dummy_Variables,2,FALSE)</f>
        <v>0</v>
      </c>
      <c r="G657" s="1">
        <f>VLOOKUP(MasterDataSet_after_OutliersDEL[[#This Row],[Region]],Region_Dummy_Variables,3,FALSE)</f>
        <v>0</v>
      </c>
      <c r="H657" s="1">
        <f>VLOOKUP(MasterDataSet_after_OutliersDEL[[#This Row],[Region]],Region_Dummy_Variables,4,FALSE)</f>
        <v>0</v>
      </c>
      <c r="I657" s="1">
        <f>VLOOKUP(MasterDataSet_after_OutliersDEL[[#This Row],[Region]],Region_Dummy_Variables,5,FALSE)</f>
        <v>0</v>
      </c>
      <c r="J657" s="1">
        <f>VLOOKUP(MasterDataSet_after_OutliersDEL[[#This Row],[Region]],Region_Dummy_Variables,6,FALSE)</f>
        <v>1</v>
      </c>
      <c r="K657" s="7" t="s">
        <v>19</v>
      </c>
      <c r="L657">
        <v>90405</v>
      </c>
      <c r="M657">
        <v>2480000</v>
      </c>
      <c r="N657">
        <v>4</v>
      </c>
      <c r="O657">
        <v>2</v>
      </c>
      <c r="P657">
        <v>1501</v>
      </c>
      <c r="Q657">
        <v>6879</v>
      </c>
      <c r="R657">
        <v>1938</v>
      </c>
      <c r="S657">
        <f>2021-MasterDataSet_after_OutliersDEL[[#This Row],[YEAR BUILT]]</f>
        <v>83</v>
      </c>
      <c r="T657">
        <v>5</v>
      </c>
      <c r="U657">
        <v>1652.2318454363758</v>
      </c>
      <c r="W657">
        <v>34.0077675</v>
      </c>
      <c r="X657">
        <v>-118.46483979999999</v>
      </c>
      <c r="Y657">
        <v>1.1889849933478502</v>
      </c>
    </row>
    <row r="658" spans="1:25" x14ac:dyDescent="0.3">
      <c r="A658" s="1" t="s">
        <v>20</v>
      </c>
      <c r="B658" s="1">
        <v>1</v>
      </c>
      <c r="C658" s="1" t="s">
        <v>704</v>
      </c>
      <c r="D658" s="1" t="s">
        <v>570</v>
      </c>
      <c r="E658" s="1" t="str">
        <f>VLOOKUP(MasterDataSet_after_OutliersDEL[[#This Row],[CITY]],Region_Values,2,FALSE)</f>
        <v>West</v>
      </c>
      <c r="F658" s="1">
        <f>VLOOKUP(MasterDataSet_after_OutliersDEL[[#This Row],[Region]],Region_Dummy_Variables,2,FALSE)</f>
        <v>0</v>
      </c>
      <c r="G658" s="1">
        <f>VLOOKUP(MasterDataSet_after_OutliersDEL[[#This Row],[Region]],Region_Dummy_Variables,3,FALSE)</f>
        <v>0</v>
      </c>
      <c r="H658" s="1">
        <f>VLOOKUP(MasterDataSet_after_OutliersDEL[[#This Row],[Region]],Region_Dummy_Variables,4,FALSE)</f>
        <v>0</v>
      </c>
      <c r="I658" s="1">
        <f>VLOOKUP(MasterDataSet_after_OutliersDEL[[#This Row],[Region]],Region_Dummy_Variables,5,FALSE)</f>
        <v>0</v>
      </c>
      <c r="J658" s="1">
        <f>VLOOKUP(MasterDataSet_after_OutliersDEL[[#This Row],[Region]],Region_Dummy_Variables,6,FALSE)</f>
        <v>1</v>
      </c>
      <c r="K658" s="7" t="s">
        <v>19</v>
      </c>
      <c r="L658">
        <v>90405</v>
      </c>
      <c r="M658">
        <v>5695000</v>
      </c>
      <c r="N658">
        <v>5</v>
      </c>
      <c r="O658">
        <v>6</v>
      </c>
      <c r="P658">
        <v>4900</v>
      </c>
      <c r="Q658">
        <v>5824</v>
      </c>
      <c r="R658">
        <v>2021</v>
      </c>
      <c r="S658">
        <f>2021-MasterDataSet_after_OutliersDEL[[#This Row],[YEAR BUILT]]</f>
        <v>0</v>
      </c>
      <c r="T658">
        <v>112</v>
      </c>
      <c r="U658">
        <v>1162.2448979591836</v>
      </c>
      <c r="W658">
        <v>34.007963400000001</v>
      </c>
      <c r="X658">
        <v>-118.46174860000001</v>
      </c>
      <c r="Y658">
        <v>1.3505303889702176</v>
      </c>
    </row>
    <row r="659" spans="1:25" x14ac:dyDescent="0.3">
      <c r="A659" s="1" t="s">
        <v>20</v>
      </c>
      <c r="B659" s="1">
        <v>1</v>
      </c>
      <c r="C659" s="1" t="s">
        <v>705</v>
      </c>
      <c r="D659" s="1" t="s">
        <v>570</v>
      </c>
      <c r="E659" s="1" t="str">
        <f>VLOOKUP(MasterDataSet_after_OutliersDEL[[#This Row],[CITY]],Region_Values,2,FALSE)</f>
        <v>West</v>
      </c>
      <c r="F659" s="1">
        <f>VLOOKUP(MasterDataSet_after_OutliersDEL[[#This Row],[Region]],Region_Dummy_Variables,2,FALSE)</f>
        <v>0</v>
      </c>
      <c r="G659" s="1">
        <f>VLOOKUP(MasterDataSet_after_OutliersDEL[[#This Row],[Region]],Region_Dummy_Variables,3,FALSE)</f>
        <v>0</v>
      </c>
      <c r="H659" s="1">
        <f>VLOOKUP(MasterDataSet_after_OutliersDEL[[#This Row],[Region]],Region_Dummy_Variables,4,FALSE)</f>
        <v>0</v>
      </c>
      <c r="I659" s="1">
        <f>VLOOKUP(MasterDataSet_after_OutliersDEL[[#This Row],[Region]],Region_Dummy_Variables,5,FALSE)</f>
        <v>0</v>
      </c>
      <c r="J659" s="1">
        <f>VLOOKUP(MasterDataSet_after_OutliersDEL[[#This Row],[Region]],Region_Dummy_Variables,6,FALSE)</f>
        <v>1</v>
      </c>
      <c r="K659" s="7" t="s">
        <v>19</v>
      </c>
      <c r="L659">
        <v>90405</v>
      </c>
      <c r="M659">
        <v>2250000</v>
      </c>
      <c r="N659">
        <v>3</v>
      </c>
      <c r="O659">
        <v>2</v>
      </c>
      <c r="P659">
        <v>1872</v>
      </c>
      <c r="Q659">
        <v>6764</v>
      </c>
      <c r="R659">
        <v>1939</v>
      </c>
      <c r="S659">
        <f>2021-MasterDataSet_after_OutliersDEL[[#This Row],[YEAR BUILT]]</f>
        <v>82</v>
      </c>
      <c r="T659">
        <v>36</v>
      </c>
      <c r="U659">
        <v>1201.9230769230769</v>
      </c>
      <c r="W659">
        <v>34.0193242</v>
      </c>
      <c r="X659">
        <v>-118.46483979999999</v>
      </c>
      <c r="Y659">
        <v>1.7374524811677472</v>
      </c>
    </row>
    <row r="660" spans="1:25" x14ac:dyDescent="0.3">
      <c r="A660" s="1" t="s">
        <v>20</v>
      </c>
      <c r="B660" s="1">
        <v>1</v>
      </c>
      <c r="C660" s="1" t="s">
        <v>706</v>
      </c>
      <c r="D660" s="1" t="s">
        <v>570</v>
      </c>
      <c r="E660" s="1" t="str">
        <f>VLOOKUP(MasterDataSet_after_OutliersDEL[[#This Row],[CITY]],Region_Values,2,FALSE)</f>
        <v>West</v>
      </c>
      <c r="F660" s="1">
        <f>VLOOKUP(MasterDataSet_after_OutliersDEL[[#This Row],[Region]],Region_Dummy_Variables,2,FALSE)</f>
        <v>0</v>
      </c>
      <c r="G660" s="1">
        <f>VLOOKUP(MasterDataSet_after_OutliersDEL[[#This Row],[Region]],Region_Dummy_Variables,3,FALSE)</f>
        <v>0</v>
      </c>
      <c r="H660" s="1">
        <f>VLOOKUP(MasterDataSet_after_OutliersDEL[[#This Row],[Region]],Region_Dummy_Variables,4,FALSE)</f>
        <v>0</v>
      </c>
      <c r="I660" s="1">
        <f>VLOOKUP(MasterDataSet_after_OutliersDEL[[#This Row],[Region]],Region_Dummy_Variables,5,FALSE)</f>
        <v>0</v>
      </c>
      <c r="J660" s="1">
        <f>VLOOKUP(MasterDataSet_after_OutliersDEL[[#This Row],[Region]],Region_Dummy_Variables,6,FALSE)</f>
        <v>1</v>
      </c>
      <c r="K660" s="7" t="s">
        <v>19</v>
      </c>
      <c r="L660">
        <v>90405</v>
      </c>
      <c r="M660">
        <v>2395000</v>
      </c>
      <c r="N660">
        <v>2</v>
      </c>
      <c r="O660">
        <v>1.5</v>
      </c>
      <c r="P660">
        <v>1110</v>
      </c>
      <c r="Q660">
        <v>7000</v>
      </c>
      <c r="R660">
        <v>1940</v>
      </c>
      <c r="S660">
        <f>2021-MasterDataSet_after_OutliersDEL[[#This Row],[YEAR BUILT]]</f>
        <v>81</v>
      </c>
      <c r="T660">
        <v>89</v>
      </c>
      <c r="U660">
        <v>2157.6576576576576</v>
      </c>
      <c r="W660">
        <v>34.0136076</v>
      </c>
      <c r="X660">
        <v>-118.4570377</v>
      </c>
      <c r="Y660">
        <v>1.7831205528569647</v>
      </c>
    </row>
    <row r="661" spans="1:25" x14ac:dyDescent="0.3">
      <c r="A661" s="1" t="s">
        <v>20</v>
      </c>
      <c r="B661" s="1">
        <v>1</v>
      </c>
      <c r="C661" s="1" t="s">
        <v>707</v>
      </c>
      <c r="D661" s="1" t="s">
        <v>570</v>
      </c>
      <c r="E661" s="1" t="str">
        <f>VLOOKUP(MasterDataSet_after_OutliersDEL[[#This Row],[CITY]],Region_Values,2,FALSE)</f>
        <v>West</v>
      </c>
      <c r="F661" s="1">
        <f>VLOOKUP(MasterDataSet_after_OutliersDEL[[#This Row],[Region]],Region_Dummy_Variables,2,FALSE)</f>
        <v>0</v>
      </c>
      <c r="G661" s="1">
        <f>VLOOKUP(MasterDataSet_after_OutliersDEL[[#This Row],[Region]],Region_Dummy_Variables,3,FALSE)</f>
        <v>0</v>
      </c>
      <c r="H661" s="1">
        <f>VLOOKUP(MasterDataSet_after_OutliersDEL[[#This Row],[Region]],Region_Dummy_Variables,4,FALSE)</f>
        <v>0</v>
      </c>
      <c r="I661" s="1">
        <f>VLOOKUP(MasterDataSet_after_OutliersDEL[[#This Row],[Region]],Region_Dummy_Variables,5,FALSE)</f>
        <v>0</v>
      </c>
      <c r="J661" s="1">
        <f>VLOOKUP(MasterDataSet_after_OutliersDEL[[#This Row],[Region]],Region_Dummy_Variables,6,FALSE)</f>
        <v>1</v>
      </c>
      <c r="K661" s="7" t="s">
        <v>19</v>
      </c>
      <c r="L661">
        <v>90405</v>
      </c>
      <c r="M661">
        <v>1795000</v>
      </c>
      <c r="N661">
        <v>3</v>
      </c>
      <c r="O661">
        <v>2</v>
      </c>
      <c r="P661">
        <v>1328</v>
      </c>
      <c r="Q661">
        <v>5238</v>
      </c>
      <c r="R661">
        <v>1938</v>
      </c>
      <c r="S661">
        <f>2021-MasterDataSet_after_OutliersDEL[[#This Row],[YEAR BUILT]]</f>
        <v>83</v>
      </c>
      <c r="T661">
        <v>11</v>
      </c>
      <c r="U661">
        <v>1351.6566265060242</v>
      </c>
      <c r="W661">
        <v>34.023503599999998</v>
      </c>
      <c r="X661">
        <v>-118.4552126</v>
      </c>
      <c r="Y661">
        <v>2.3120197914315348</v>
      </c>
    </row>
    <row r="662" spans="1:25" x14ac:dyDescent="0.3">
      <c r="A662" s="1" t="s">
        <v>20</v>
      </c>
      <c r="B662" s="1">
        <v>1</v>
      </c>
      <c r="C662" s="1" t="s">
        <v>708</v>
      </c>
      <c r="D662" s="1" t="s">
        <v>570</v>
      </c>
      <c r="E662" s="1" t="str">
        <f>VLOOKUP(MasterDataSet_after_OutliersDEL[[#This Row],[CITY]],Region_Values,2,FALSE)</f>
        <v>West</v>
      </c>
      <c r="F662" s="1">
        <f>VLOOKUP(MasterDataSet_after_OutliersDEL[[#This Row],[Region]],Region_Dummy_Variables,2,FALSE)</f>
        <v>0</v>
      </c>
      <c r="G662" s="1">
        <f>VLOOKUP(MasterDataSet_after_OutliersDEL[[#This Row],[Region]],Region_Dummy_Variables,3,FALSE)</f>
        <v>0</v>
      </c>
      <c r="H662" s="1">
        <f>VLOOKUP(MasterDataSet_after_OutliersDEL[[#This Row],[Region]],Region_Dummy_Variables,4,FALSE)</f>
        <v>0</v>
      </c>
      <c r="I662" s="1">
        <f>VLOOKUP(MasterDataSet_after_OutliersDEL[[#This Row],[Region]],Region_Dummy_Variables,5,FALSE)</f>
        <v>0</v>
      </c>
      <c r="J662" s="1">
        <f>VLOOKUP(MasterDataSet_after_OutliersDEL[[#This Row],[Region]],Region_Dummy_Variables,6,FALSE)</f>
        <v>1</v>
      </c>
      <c r="K662" s="7" t="s">
        <v>19</v>
      </c>
      <c r="L662">
        <v>90405</v>
      </c>
      <c r="M662">
        <v>2500000</v>
      </c>
      <c r="N662">
        <v>3</v>
      </c>
      <c r="O662">
        <v>2</v>
      </c>
      <c r="P662">
        <v>1883</v>
      </c>
      <c r="Q662">
        <v>7129</v>
      </c>
      <c r="R662">
        <v>1935</v>
      </c>
      <c r="S662">
        <f>2021-MasterDataSet_after_OutliersDEL[[#This Row],[YEAR BUILT]]</f>
        <v>86</v>
      </c>
      <c r="T662">
        <v>1</v>
      </c>
      <c r="U662">
        <v>1327.668613913967</v>
      </c>
      <c r="W662">
        <v>34.0143822</v>
      </c>
      <c r="X662">
        <v>-118.4655698</v>
      </c>
      <c r="Y662">
        <v>1.4465429789223769</v>
      </c>
    </row>
    <row r="663" spans="1:25" x14ac:dyDescent="0.3">
      <c r="A663" s="1" t="s">
        <v>20</v>
      </c>
      <c r="B663" s="1">
        <v>1</v>
      </c>
      <c r="C663" s="1" t="s">
        <v>709</v>
      </c>
      <c r="D663" s="1" t="s">
        <v>570</v>
      </c>
      <c r="E663" s="1" t="str">
        <f>VLOOKUP(MasterDataSet_after_OutliersDEL[[#This Row],[CITY]],Region_Values,2,FALSE)</f>
        <v>West</v>
      </c>
      <c r="F663" s="1">
        <f>VLOOKUP(MasterDataSet_after_OutliersDEL[[#This Row],[Region]],Region_Dummy_Variables,2,FALSE)</f>
        <v>0</v>
      </c>
      <c r="G663" s="1">
        <f>VLOOKUP(MasterDataSet_after_OutliersDEL[[#This Row],[Region]],Region_Dummy_Variables,3,FALSE)</f>
        <v>0</v>
      </c>
      <c r="H663" s="1">
        <f>VLOOKUP(MasterDataSet_after_OutliersDEL[[#This Row],[Region]],Region_Dummy_Variables,4,FALSE)</f>
        <v>0</v>
      </c>
      <c r="I663" s="1">
        <f>VLOOKUP(MasterDataSet_after_OutliersDEL[[#This Row],[Region]],Region_Dummy_Variables,5,FALSE)</f>
        <v>0</v>
      </c>
      <c r="J663" s="1">
        <f>VLOOKUP(MasterDataSet_after_OutliersDEL[[#This Row],[Region]],Region_Dummy_Variables,6,FALSE)</f>
        <v>1</v>
      </c>
      <c r="K663" s="7" t="s">
        <v>19</v>
      </c>
      <c r="L663">
        <v>90405</v>
      </c>
      <c r="M663">
        <v>2499000</v>
      </c>
      <c r="N663">
        <v>4</v>
      </c>
      <c r="O663">
        <v>2</v>
      </c>
      <c r="P663">
        <v>1714</v>
      </c>
      <c r="Q663">
        <v>6016</v>
      </c>
      <c r="R663">
        <v>1913</v>
      </c>
      <c r="S663">
        <f>2021-MasterDataSet_after_OutliersDEL[[#This Row],[YEAR BUILT]]</f>
        <v>108</v>
      </c>
      <c r="T663">
        <v>23</v>
      </c>
      <c r="U663">
        <v>1457.9929988331389</v>
      </c>
      <c r="W663">
        <v>34.005105100000002</v>
      </c>
      <c r="X663">
        <v>-118.4790053</v>
      </c>
      <c r="Y663">
        <v>0.47196249705388427</v>
      </c>
    </row>
    <row r="664" spans="1:25" x14ac:dyDescent="0.3">
      <c r="A664" s="1" t="s">
        <v>20</v>
      </c>
      <c r="B664" s="1">
        <v>1</v>
      </c>
      <c r="C664" s="1" t="s">
        <v>710</v>
      </c>
      <c r="D664" s="1" t="s">
        <v>570</v>
      </c>
      <c r="E664" s="1" t="str">
        <f>VLOOKUP(MasterDataSet_after_OutliersDEL[[#This Row],[CITY]],Region_Values,2,FALSE)</f>
        <v>West</v>
      </c>
      <c r="F664" s="1">
        <f>VLOOKUP(MasterDataSet_after_OutliersDEL[[#This Row],[Region]],Region_Dummy_Variables,2,FALSE)</f>
        <v>0</v>
      </c>
      <c r="G664" s="1">
        <f>VLOOKUP(MasterDataSet_after_OutliersDEL[[#This Row],[Region]],Region_Dummy_Variables,3,FALSE)</f>
        <v>0</v>
      </c>
      <c r="H664" s="1">
        <f>VLOOKUP(MasterDataSet_after_OutliersDEL[[#This Row],[Region]],Region_Dummy_Variables,4,FALSE)</f>
        <v>0</v>
      </c>
      <c r="I664" s="1">
        <f>VLOOKUP(MasterDataSet_after_OutliersDEL[[#This Row],[Region]],Region_Dummy_Variables,5,FALSE)</f>
        <v>0</v>
      </c>
      <c r="J664" s="1">
        <f>VLOOKUP(MasterDataSet_after_OutliersDEL[[#This Row],[Region]],Region_Dummy_Variables,6,FALSE)</f>
        <v>1</v>
      </c>
      <c r="K664" s="7" t="s">
        <v>19</v>
      </c>
      <c r="L664">
        <v>90405</v>
      </c>
      <c r="M664">
        <v>3895000</v>
      </c>
      <c r="N664">
        <v>3</v>
      </c>
      <c r="O664">
        <v>2</v>
      </c>
      <c r="P664">
        <v>2798</v>
      </c>
      <c r="Q664">
        <v>6200</v>
      </c>
      <c r="R664">
        <v>1903</v>
      </c>
      <c r="S664">
        <f>2021-MasterDataSet_after_OutliersDEL[[#This Row],[YEAR BUILT]]</f>
        <v>118</v>
      </c>
      <c r="T664">
        <v>160</v>
      </c>
      <c r="U664">
        <v>1392.0657612580414</v>
      </c>
      <c r="W664">
        <v>34.002575</v>
      </c>
      <c r="X664">
        <v>-118.4813553</v>
      </c>
      <c r="Y664">
        <v>0.25875543471549944</v>
      </c>
    </row>
    <row r="665" spans="1:25" x14ac:dyDescent="0.3">
      <c r="A665" s="1" t="s">
        <v>20</v>
      </c>
      <c r="B665" s="1">
        <v>1</v>
      </c>
      <c r="C665" s="1" t="s">
        <v>711</v>
      </c>
      <c r="D665" s="1" t="s">
        <v>570</v>
      </c>
      <c r="E665" s="1" t="str">
        <f>VLOOKUP(MasterDataSet_after_OutliersDEL[[#This Row],[CITY]],Region_Values,2,FALSE)</f>
        <v>West</v>
      </c>
      <c r="F665" s="1">
        <f>VLOOKUP(MasterDataSet_after_OutliersDEL[[#This Row],[Region]],Region_Dummy_Variables,2,FALSE)</f>
        <v>0</v>
      </c>
      <c r="G665" s="1">
        <f>VLOOKUP(MasterDataSet_after_OutliersDEL[[#This Row],[Region]],Region_Dummy_Variables,3,FALSE)</f>
        <v>0</v>
      </c>
      <c r="H665" s="1">
        <f>VLOOKUP(MasterDataSet_after_OutliersDEL[[#This Row],[Region]],Region_Dummy_Variables,4,FALSE)</f>
        <v>0</v>
      </c>
      <c r="I665" s="1">
        <f>VLOOKUP(MasterDataSet_after_OutliersDEL[[#This Row],[Region]],Region_Dummy_Variables,5,FALSE)</f>
        <v>0</v>
      </c>
      <c r="J665" s="1">
        <f>VLOOKUP(MasterDataSet_after_OutliersDEL[[#This Row],[Region]],Region_Dummy_Variables,6,FALSE)</f>
        <v>1</v>
      </c>
      <c r="K665" s="7" t="s">
        <v>19</v>
      </c>
      <c r="L665">
        <v>90405</v>
      </c>
      <c r="M665">
        <v>2150000</v>
      </c>
      <c r="N665">
        <v>3</v>
      </c>
      <c r="O665">
        <v>3</v>
      </c>
      <c r="P665">
        <v>2105</v>
      </c>
      <c r="Q665">
        <v>5961</v>
      </c>
      <c r="R665">
        <v>1952</v>
      </c>
      <c r="S665">
        <f>2021-MasterDataSet_after_OutliersDEL[[#This Row],[YEAR BUILT]]</f>
        <v>69</v>
      </c>
      <c r="T665">
        <v>21</v>
      </c>
      <c r="U665">
        <v>1021.3776722090262</v>
      </c>
      <c r="W665">
        <v>34.025011200000002</v>
      </c>
      <c r="X665">
        <v>-118.4517658</v>
      </c>
      <c r="Y665">
        <v>2.5238067591058924</v>
      </c>
    </row>
    <row r="666" spans="1:25" x14ac:dyDescent="0.3">
      <c r="A666" s="1" t="s">
        <v>20</v>
      </c>
      <c r="B666" s="1">
        <v>1</v>
      </c>
      <c r="C666" s="1" t="s">
        <v>712</v>
      </c>
      <c r="D666" s="1" t="s">
        <v>570</v>
      </c>
      <c r="E666" s="1" t="str">
        <f>VLOOKUP(MasterDataSet_after_OutliersDEL[[#This Row],[CITY]],Region_Values,2,FALSE)</f>
        <v>West</v>
      </c>
      <c r="F666" s="1">
        <f>VLOOKUP(MasterDataSet_after_OutliersDEL[[#This Row],[Region]],Region_Dummy_Variables,2,FALSE)</f>
        <v>0</v>
      </c>
      <c r="G666" s="1">
        <f>VLOOKUP(MasterDataSet_after_OutliersDEL[[#This Row],[Region]],Region_Dummy_Variables,3,FALSE)</f>
        <v>0</v>
      </c>
      <c r="H666" s="1">
        <f>VLOOKUP(MasterDataSet_after_OutliersDEL[[#This Row],[Region]],Region_Dummy_Variables,4,FALSE)</f>
        <v>0</v>
      </c>
      <c r="I666" s="1">
        <f>VLOOKUP(MasterDataSet_after_OutliersDEL[[#This Row],[Region]],Region_Dummy_Variables,5,FALSE)</f>
        <v>0</v>
      </c>
      <c r="J666" s="1">
        <f>VLOOKUP(MasterDataSet_after_OutliersDEL[[#This Row],[Region]],Region_Dummy_Variables,6,FALSE)</f>
        <v>1</v>
      </c>
      <c r="K666" s="7" t="s">
        <v>19</v>
      </c>
      <c r="L666">
        <v>90405</v>
      </c>
      <c r="M666">
        <v>1850000</v>
      </c>
      <c r="N666">
        <v>3</v>
      </c>
      <c r="O666">
        <v>2</v>
      </c>
      <c r="P666">
        <v>1450</v>
      </c>
      <c r="Q666">
        <v>2794</v>
      </c>
      <c r="R666">
        <v>1909</v>
      </c>
      <c r="S666">
        <f>2021-MasterDataSet_after_OutliersDEL[[#This Row],[YEAR BUILT]]</f>
        <v>112</v>
      </c>
      <c r="T666">
        <v>5</v>
      </c>
      <c r="U666">
        <v>1275.8620689655172</v>
      </c>
      <c r="W666">
        <v>34.001831099999997</v>
      </c>
      <c r="X666">
        <v>-118.4729038</v>
      </c>
      <c r="Y666">
        <v>0.59428707495954503</v>
      </c>
    </row>
    <row r="667" spans="1:25" x14ac:dyDescent="0.3">
      <c r="A667" s="1" t="s">
        <v>20</v>
      </c>
      <c r="B667" s="1">
        <v>1</v>
      </c>
      <c r="C667" s="1" t="s">
        <v>713</v>
      </c>
      <c r="D667" s="1" t="s">
        <v>570</v>
      </c>
      <c r="E667" s="1" t="str">
        <f>VLOOKUP(MasterDataSet_after_OutliersDEL[[#This Row],[CITY]],Region_Values,2,FALSE)</f>
        <v>West</v>
      </c>
      <c r="F667" s="1">
        <f>VLOOKUP(MasterDataSet_after_OutliersDEL[[#This Row],[Region]],Region_Dummy_Variables,2,FALSE)</f>
        <v>0</v>
      </c>
      <c r="G667" s="1">
        <f>VLOOKUP(MasterDataSet_after_OutliersDEL[[#This Row],[Region]],Region_Dummy_Variables,3,FALSE)</f>
        <v>0</v>
      </c>
      <c r="H667" s="1">
        <f>VLOOKUP(MasterDataSet_after_OutliersDEL[[#This Row],[Region]],Region_Dummy_Variables,4,FALSE)</f>
        <v>0</v>
      </c>
      <c r="I667" s="1">
        <f>VLOOKUP(MasterDataSet_after_OutliersDEL[[#This Row],[Region]],Region_Dummy_Variables,5,FALSE)</f>
        <v>0</v>
      </c>
      <c r="J667" s="1">
        <f>VLOOKUP(MasterDataSet_after_OutliersDEL[[#This Row],[Region]],Region_Dummy_Variables,6,FALSE)</f>
        <v>1</v>
      </c>
      <c r="K667" s="7" t="s">
        <v>19</v>
      </c>
      <c r="L667">
        <v>90405</v>
      </c>
      <c r="M667">
        <v>2795000</v>
      </c>
      <c r="N667">
        <v>4</v>
      </c>
      <c r="O667">
        <v>3</v>
      </c>
      <c r="P667">
        <v>3660</v>
      </c>
      <c r="Q667">
        <v>5650</v>
      </c>
      <c r="R667">
        <v>1993</v>
      </c>
      <c r="S667">
        <f>2021-MasterDataSet_after_OutliersDEL[[#This Row],[YEAR BUILT]]</f>
        <v>28</v>
      </c>
      <c r="T667">
        <v>12</v>
      </c>
      <c r="U667">
        <v>763.66120218579238</v>
      </c>
      <c r="W667">
        <v>34.004558899999999</v>
      </c>
      <c r="X667">
        <v>-118.4744208</v>
      </c>
      <c r="Y667">
        <v>0.61029522381803192</v>
      </c>
    </row>
    <row r="668" spans="1:25" x14ac:dyDescent="0.3">
      <c r="A668" s="1" t="s">
        <v>20</v>
      </c>
      <c r="B668" s="1">
        <v>1</v>
      </c>
      <c r="C668" s="1" t="s">
        <v>714</v>
      </c>
      <c r="D668" s="1" t="s">
        <v>570</v>
      </c>
      <c r="E668" s="1" t="str">
        <f>VLOOKUP(MasterDataSet_after_OutliersDEL[[#This Row],[CITY]],Region_Values,2,FALSE)</f>
        <v>West</v>
      </c>
      <c r="F668" s="1">
        <f>VLOOKUP(MasterDataSet_after_OutliersDEL[[#This Row],[Region]],Region_Dummy_Variables,2,FALSE)</f>
        <v>0</v>
      </c>
      <c r="G668" s="1">
        <f>VLOOKUP(MasterDataSet_after_OutliersDEL[[#This Row],[Region]],Region_Dummy_Variables,3,FALSE)</f>
        <v>0</v>
      </c>
      <c r="H668" s="1">
        <f>VLOOKUP(MasterDataSet_after_OutliersDEL[[#This Row],[Region]],Region_Dummy_Variables,4,FALSE)</f>
        <v>0</v>
      </c>
      <c r="I668" s="1">
        <f>VLOOKUP(MasterDataSet_after_OutliersDEL[[#This Row],[Region]],Region_Dummy_Variables,5,FALSE)</f>
        <v>0</v>
      </c>
      <c r="J668" s="1">
        <f>VLOOKUP(MasterDataSet_after_OutliersDEL[[#This Row],[Region]],Region_Dummy_Variables,6,FALSE)</f>
        <v>1</v>
      </c>
      <c r="K668" s="7" t="s">
        <v>19</v>
      </c>
      <c r="L668">
        <v>90405</v>
      </c>
      <c r="M668">
        <v>1295000</v>
      </c>
      <c r="N668">
        <v>2</v>
      </c>
      <c r="O668">
        <v>1</v>
      </c>
      <c r="P668">
        <v>860</v>
      </c>
      <c r="Q668">
        <v>1987</v>
      </c>
      <c r="R668">
        <v>1951</v>
      </c>
      <c r="S668">
        <f>2021-MasterDataSet_after_OutliersDEL[[#This Row],[YEAR BUILT]]</f>
        <v>70</v>
      </c>
      <c r="T668">
        <v>90</v>
      </c>
      <c r="U668">
        <v>1505.8139534883721</v>
      </c>
      <c r="W668">
        <v>34.002695199999998</v>
      </c>
      <c r="X668">
        <v>-118.47137549999999</v>
      </c>
      <c r="Y668">
        <v>0.69715140202722092</v>
      </c>
    </row>
    <row r="669" spans="1:25" x14ac:dyDescent="0.3">
      <c r="A669" s="1" t="s">
        <v>16</v>
      </c>
      <c r="B669" s="1">
        <v>0</v>
      </c>
      <c r="C669" s="1" t="s">
        <v>715</v>
      </c>
      <c r="D669" s="1" t="s">
        <v>570</v>
      </c>
      <c r="E669" s="1" t="str">
        <f>VLOOKUP(MasterDataSet_after_OutliersDEL[[#This Row],[CITY]],Region_Values,2,FALSE)</f>
        <v>West</v>
      </c>
      <c r="F669" s="1">
        <f>VLOOKUP(MasterDataSet_after_OutliersDEL[[#This Row],[Region]],Region_Dummy_Variables,2,FALSE)</f>
        <v>0</v>
      </c>
      <c r="G669" s="1">
        <f>VLOOKUP(MasterDataSet_after_OutliersDEL[[#This Row],[Region]],Region_Dummy_Variables,3,FALSE)</f>
        <v>0</v>
      </c>
      <c r="H669" s="1">
        <f>VLOOKUP(MasterDataSet_after_OutliersDEL[[#This Row],[Region]],Region_Dummy_Variables,4,FALSE)</f>
        <v>0</v>
      </c>
      <c r="I669" s="1">
        <f>VLOOKUP(MasterDataSet_after_OutliersDEL[[#This Row],[Region]],Region_Dummy_Variables,5,FALSE)</f>
        <v>0</v>
      </c>
      <c r="J669" s="1">
        <f>VLOOKUP(MasterDataSet_after_OutliersDEL[[#This Row],[Region]],Region_Dummy_Variables,6,FALSE)</f>
        <v>1</v>
      </c>
      <c r="K669" s="7" t="s">
        <v>19</v>
      </c>
      <c r="L669">
        <v>90405</v>
      </c>
      <c r="M669">
        <v>749000</v>
      </c>
      <c r="N669">
        <v>2</v>
      </c>
      <c r="O669">
        <v>2</v>
      </c>
      <c r="P669">
        <v>921</v>
      </c>
      <c r="Q669">
        <v>8355</v>
      </c>
      <c r="R669">
        <v>1970</v>
      </c>
      <c r="S669">
        <f>2021-MasterDataSet_after_OutliersDEL[[#This Row],[YEAR BUILT]]</f>
        <v>51</v>
      </c>
      <c r="T669">
        <v>10</v>
      </c>
      <c r="U669">
        <v>813.24647122692727</v>
      </c>
      <c r="V669">
        <v>471</v>
      </c>
      <c r="W669">
        <v>34.006962199999997</v>
      </c>
      <c r="X669">
        <v>-118.4732448</v>
      </c>
      <c r="Y669">
        <v>0.77203305935219046</v>
      </c>
    </row>
    <row r="670" spans="1:25" x14ac:dyDescent="0.3">
      <c r="A670" s="1" t="s">
        <v>16</v>
      </c>
      <c r="B670" s="1">
        <v>0</v>
      </c>
      <c r="C670" s="1" t="s">
        <v>716</v>
      </c>
      <c r="D670" s="1" t="s">
        <v>570</v>
      </c>
      <c r="E670" s="1" t="str">
        <f>VLOOKUP(MasterDataSet_after_OutliersDEL[[#This Row],[CITY]],Region_Values,2,FALSE)</f>
        <v>West</v>
      </c>
      <c r="F670" s="1">
        <f>VLOOKUP(MasterDataSet_after_OutliersDEL[[#This Row],[Region]],Region_Dummy_Variables,2,FALSE)</f>
        <v>0</v>
      </c>
      <c r="G670" s="1">
        <f>VLOOKUP(MasterDataSet_after_OutliersDEL[[#This Row],[Region]],Region_Dummy_Variables,3,FALSE)</f>
        <v>0</v>
      </c>
      <c r="H670" s="1">
        <f>VLOOKUP(MasterDataSet_after_OutliersDEL[[#This Row],[Region]],Region_Dummy_Variables,4,FALSE)</f>
        <v>0</v>
      </c>
      <c r="I670" s="1">
        <f>VLOOKUP(MasterDataSet_after_OutliersDEL[[#This Row],[Region]],Region_Dummy_Variables,5,FALSE)</f>
        <v>0</v>
      </c>
      <c r="J670" s="1">
        <f>VLOOKUP(MasterDataSet_after_OutliersDEL[[#This Row],[Region]],Region_Dummy_Variables,6,FALSE)</f>
        <v>1</v>
      </c>
      <c r="K670" s="7" t="s">
        <v>19</v>
      </c>
      <c r="L670">
        <v>90405</v>
      </c>
      <c r="M670">
        <v>4250000</v>
      </c>
      <c r="N670">
        <v>4</v>
      </c>
      <c r="O670">
        <v>4.5</v>
      </c>
      <c r="P670">
        <v>3243</v>
      </c>
      <c r="Q670">
        <v>196170</v>
      </c>
      <c r="R670">
        <v>1987</v>
      </c>
      <c r="S670">
        <f>2021-MasterDataSet_after_OutliersDEL[[#This Row],[YEAR BUILT]]</f>
        <v>34</v>
      </c>
      <c r="T670">
        <v>1</v>
      </c>
      <c r="U670">
        <v>1310.5149552883133</v>
      </c>
      <c r="V670">
        <v>1446</v>
      </c>
      <c r="W670">
        <v>34.000888000000003</v>
      </c>
      <c r="X670">
        <v>-118.484663</v>
      </c>
      <c r="Y670">
        <v>0.17223163160796839</v>
      </c>
    </row>
    <row r="671" spans="1:25" x14ac:dyDescent="0.3">
      <c r="A671" s="1" t="s">
        <v>16</v>
      </c>
      <c r="B671" s="1">
        <v>0</v>
      </c>
      <c r="C671" s="1" t="s">
        <v>717</v>
      </c>
      <c r="D671" s="1" t="s">
        <v>570</v>
      </c>
      <c r="E671" s="1" t="str">
        <f>VLOOKUP(MasterDataSet_after_OutliersDEL[[#This Row],[CITY]],Region_Values,2,FALSE)</f>
        <v>West</v>
      </c>
      <c r="F671" s="1">
        <f>VLOOKUP(MasterDataSet_after_OutliersDEL[[#This Row],[Region]],Region_Dummy_Variables,2,FALSE)</f>
        <v>0</v>
      </c>
      <c r="G671" s="1">
        <f>VLOOKUP(MasterDataSet_after_OutliersDEL[[#This Row],[Region]],Region_Dummy_Variables,3,FALSE)</f>
        <v>0</v>
      </c>
      <c r="H671" s="1">
        <f>VLOOKUP(MasterDataSet_after_OutliersDEL[[#This Row],[Region]],Region_Dummy_Variables,4,FALSE)</f>
        <v>0</v>
      </c>
      <c r="I671" s="1">
        <f>VLOOKUP(MasterDataSet_after_OutliersDEL[[#This Row],[Region]],Region_Dummy_Variables,5,FALSE)</f>
        <v>0</v>
      </c>
      <c r="J671" s="1">
        <f>VLOOKUP(MasterDataSet_after_OutliersDEL[[#This Row],[Region]],Region_Dummy_Variables,6,FALSE)</f>
        <v>1</v>
      </c>
      <c r="K671" s="7" t="s">
        <v>19</v>
      </c>
      <c r="L671">
        <v>90405</v>
      </c>
      <c r="M671">
        <v>3200000</v>
      </c>
      <c r="N671">
        <v>3</v>
      </c>
      <c r="O671">
        <v>2.5</v>
      </c>
      <c r="P671">
        <v>2468</v>
      </c>
      <c r="Q671">
        <v>196170</v>
      </c>
      <c r="R671">
        <v>1987</v>
      </c>
      <c r="S671">
        <f>2021-MasterDataSet_after_OutliersDEL[[#This Row],[YEAR BUILT]]</f>
        <v>34</v>
      </c>
      <c r="T671">
        <v>1</v>
      </c>
      <c r="U671">
        <v>1296.5964343598055</v>
      </c>
      <c r="V671">
        <v>1310</v>
      </c>
      <c r="W671">
        <v>34.000888000000003</v>
      </c>
      <c r="X671">
        <v>-118.484663</v>
      </c>
      <c r="Y671">
        <v>0.17223163160796839</v>
      </c>
    </row>
    <row r="672" spans="1:25" x14ac:dyDescent="0.3">
      <c r="A672" s="1" t="s">
        <v>16</v>
      </c>
      <c r="B672" s="1">
        <v>0</v>
      </c>
      <c r="C672" s="1" t="s">
        <v>718</v>
      </c>
      <c r="D672" s="1" t="s">
        <v>570</v>
      </c>
      <c r="E672" s="1" t="str">
        <f>VLOOKUP(MasterDataSet_after_OutliersDEL[[#This Row],[CITY]],Region_Values,2,FALSE)</f>
        <v>West</v>
      </c>
      <c r="F672" s="1">
        <f>VLOOKUP(MasterDataSet_after_OutliersDEL[[#This Row],[Region]],Region_Dummy_Variables,2,FALSE)</f>
        <v>0</v>
      </c>
      <c r="G672" s="1">
        <f>VLOOKUP(MasterDataSet_after_OutliersDEL[[#This Row],[Region]],Region_Dummy_Variables,3,FALSE)</f>
        <v>0</v>
      </c>
      <c r="H672" s="1">
        <f>VLOOKUP(MasterDataSet_after_OutliersDEL[[#This Row],[Region]],Region_Dummy_Variables,4,FALSE)</f>
        <v>0</v>
      </c>
      <c r="I672" s="1">
        <f>VLOOKUP(MasterDataSet_after_OutliersDEL[[#This Row],[Region]],Region_Dummy_Variables,5,FALSE)</f>
        <v>0</v>
      </c>
      <c r="J672" s="1">
        <f>VLOOKUP(MasterDataSet_after_OutliersDEL[[#This Row],[Region]],Region_Dummy_Variables,6,FALSE)</f>
        <v>1</v>
      </c>
      <c r="K672" s="7" t="s">
        <v>19</v>
      </c>
      <c r="L672">
        <v>90405</v>
      </c>
      <c r="M672">
        <v>619770</v>
      </c>
      <c r="N672">
        <v>1</v>
      </c>
      <c r="O672">
        <v>1</v>
      </c>
      <c r="P672">
        <v>576</v>
      </c>
      <c r="Q672">
        <v>25983</v>
      </c>
      <c r="R672">
        <v>1962</v>
      </c>
      <c r="S672">
        <f>2021-MasterDataSet_after_OutliersDEL[[#This Row],[YEAR BUILT]]</f>
        <v>59</v>
      </c>
      <c r="T672">
        <v>41</v>
      </c>
      <c r="U672">
        <v>1075.9895833333333</v>
      </c>
      <c r="V672">
        <v>480</v>
      </c>
      <c r="W672">
        <v>34.008443300000003</v>
      </c>
      <c r="X672">
        <v>-118.48653779999999</v>
      </c>
      <c r="Y672">
        <v>0.68854666282679644</v>
      </c>
    </row>
    <row r="673" spans="1:25" x14ac:dyDescent="0.3">
      <c r="A673" s="1" t="s">
        <v>16</v>
      </c>
      <c r="B673" s="1">
        <v>0</v>
      </c>
      <c r="C673" s="1" t="s">
        <v>719</v>
      </c>
      <c r="D673" s="1" t="s">
        <v>570</v>
      </c>
      <c r="E673" s="1" t="str">
        <f>VLOOKUP(MasterDataSet_after_OutliersDEL[[#This Row],[CITY]],Region_Values,2,FALSE)</f>
        <v>West</v>
      </c>
      <c r="F673" s="1">
        <f>VLOOKUP(MasterDataSet_after_OutliersDEL[[#This Row],[Region]],Region_Dummy_Variables,2,FALSE)</f>
        <v>0</v>
      </c>
      <c r="G673" s="1">
        <f>VLOOKUP(MasterDataSet_after_OutliersDEL[[#This Row],[Region]],Region_Dummy_Variables,3,FALSE)</f>
        <v>0</v>
      </c>
      <c r="H673" s="1">
        <f>VLOOKUP(MasterDataSet_after_OutliersDEL[[#This Row],[Region]],Region_Dummy_Variables,4,FALSE)</f>
        <v>0</v>
      </c>
      <c r="I673" s="1">
        <f>VLOOKUP(MasterDataSet_after_OutliersDEL[[#This Row],[Region]],Region_Dummy_Variables,5,FALSE)</f>
        <v>0</v>
      </c>
      <c r="J673" s="1">
        <f>VLOOKUP(MasterDataSet_after_OutliersDEL[[#This Row],[Region]],Region_Dummy_Variables,6,FALSE)</f>
        <v>1</v>
      </c>
      <c r="K673" s="7" t="s">
        <v>19</v>
      </c>
      <c r="L673">
        <v>90405</v>
      </c>
      <c r="M673">
        <v>3950000</v>
      </c>
      <c r="N673">
        <v>3</v>
      </c>
      <c r="O673">
        <v>2.5</v>
      </c>
      <c r="P673">
        <v>2299</v>
      </c>
      <c r="Q673">
        <v>127922</v>
      </c>
      <c r="R673">
        <v>1979</v>
      </c>
      <c r="S673">
        <f>2021-MasterDataSet_after_OutliersDEL[[#This Row],[YEAR BUILT]]</f>
        <v>42</v>
      </c>
      <c r="T673">
        <v>167</v>
      </c>
      <c r="U673">
        <v>1718.1383210091344</v>
      </c>
      <c r="V673">
        <v>1400</v>
      </c>
      <c r="W673">
        <v>33.997776299999998</v>
      </c>
      <c r="X673">
        <v>-118.4823229</v>
      </c>
      <c r="Y673">
        <v>8.7270642583110236E-2</v>
      </c>
    </row>
    <row r="674" spans="1:25" x14ac:dyDescent="0.3">
      <c r="A674" s="1" t="s">
        <v>16</v>
      </c>
      <c r="B674" s="1">
        <v>0</v>
      </c>
      <c r="C674" s="1" t="s">
        <v>720</v>
      </c>
      <c r="D674" s="1" t="s">
        <v>570</v>
      </c>
      <c r="E674" s="1" t="str">
        <f>VLOOKUP(MasterDataSet_after_OutliersDEL[[#This Row],[CITY]],Region_Values,2,FALSE)</f>
        <v>West</v>
      </c>
      <c r="F674" s="1">
        <f>VLOOKUP(MasterDataSet_after_OutliersDEL[[#This Row],[Region]],Region_Dummy_Variables,2,FALSE)</f>
        <v>0</v>
      </c>
      <c r="G674" s="1">
        <f>VLOOKUP(MasterDataSet_after_OutliersDEL[[#This Row],[Region]],Region_Dummy_Variables,3,FALSE)</f>
        <v>0</v>
      </c>
      <c r="H674" s="1">
        <f>VLOOKUP(MasterDataSet_after_OutliersDEL[[#This Row],[Region]],Region_Dummy_Variables,4,FALSE)</f>
        <v>0</v>
      </c>
      <c r="I674" s="1">
        <f>VLOOKUP(MasterDataSet_after_OutliersDEL[[#This Row],[Region]],Region_Dummy_Variables,5,FALSE)</f>
        <v>0</v>
      </c>
      <c r="J674" s="1">
        <f>VLOOKUP(MasterDataSet_after_OutliersDEL[[#This Row],[Region]],Region_Dummy_Variables,6,FALSE)</f>
        <v>1</v>
      </c>
      <c r="K674" s="7" t="s">
        <v>19</v>
      </c>
      <c r="L674">
        <v>90405</v>
      </c>
      <c r="M674">
        <v>1515000</v>
      </c>
      <c r="N674">
        <v>2</v>
      </c>
      <c r="O674">
        <v>2</v>
      </c>
      <c r="P674">
        <v>1470</v>
      </c>
      <c r="Q674">
        <v>23692</v>
      </c>
      <c r="R674">
        <v>2006</v>
      </c>
      <c r="S674">
        <f>2021-MasterDataSet_after_OutliersDEL[[#This Row],[YEAR BUILT]]</f>
        <v>15</v>
      </c>
      <c r="T674">
        <v>41</v>
      </c>
      <c r="U674">
        <v>1030.6122448979593</v>
      </c>
      <c r="V674">
        <v>477</v>
      </c>
      <c r="W674">
        <v>33.998103999999998</v>
      </c>
      <c r="X674">
        <v>-118.47925669999999</v>
      </c>
      <c r="Y674">
        <v>0.20673899074555524</v>
      </c>
    </row>
    <row r="675" spans="1:25" x14ac:dyDescent="0.3">
      <c r="A675" s="1" t="s">
        <v>16</v>
      </c>
      <c r="B675" s="1">
        <v>0</v>
      </c>
      <c r="C675" s="1" t="s">
        <v>721</v>
      </c>
      <c r="D675" s="1" t="s">
        <v>570</v>
      </c>
      <c r="E675" s="1" t="str">
        <f>VLOOKUP(MasterDataSet_after_OutliersDEL[[#This Row],[CITY]],Region_Values,2,FALSE)</f>
        <v>West</v>
      </c>
      <c r="F675" s="1">
        <f>VLOOKUP(MasterDataSet_after_OutliersDEL[[#This Row],[Region]],Region_Dummy_Variables,2,FALSE)</f>
        <v>0</v>
      </c>
      <c r="G675" s="1">
        <f>VLOOKUP(MasterDataSet_after_OutliersDEL[[#This Row],[Region]],Region_Dummy_Variables,3,FALSE)</f>
        <v>0</v>
      </c>
      <c r="H675" s="1">
        <f>VLOOKUP(MasterDataSet_after_OutliersDEL[[#This Row],[Region]],Region_Dummy_Variables,4,FALSE)</f>
        <v>0</v>
      </c>
      <c r="I675" s="1">
        <f>VLOOKUP(MasterDataSet_after_OutliersDEL[[#This Row],[Region]],Region_Dummy_Variables,5,FALSE)</f>
        <v>0</v>
      </c>
      <c r="J675" s="1">
        <f>VLOOKUP(MasterDataSet_after_OutliersDEL[[#This Row],[Region]],Region_Dummy_Variables,6,FALSE)</f>
        <v>1</v>
      </c>
      <c r="K675" s="7" t="s">
        <v>19</v>
      </c>
      <c r="L675">
        <v>90405</v>
      </c>
      <c r="M675">
        <v>1325000</v>
      </c>
      <c r="N675">
        <v>2</v>
      </c>
      <c r="O675">
        <v>2</v>
      </c>
      <c r="P675">
        <v>1065</v>
      </c>
      <c r="Q675">
        <v>11243</v>
      </c>
      <c r="R675">
        <v>1963</v>
      </c>
      <c r="S675">
        <f>2021-MasterDataSet_after_OutliersDEL[[#This Row],[YEAR BUILT]]</f>
        <v>58</v>
      </c>
      <c r="T675">
        <v>15</v>
      </c>
      <c r="U675">
        <v>1244.131455399061</v>
      </c>
      <c r="V675">
        <v>429</v>
      </c>
      <c r="W675">
        <v>34.007561000000003</v>
      </c>
      <c r="X675">
        <v>-118.48263</v>
      </c>
      <c r="Y675">
        <v>0.59155801561459787</v>
      </c>
    </row>
    <row r="676" spans="1:25" x14ac:dyDescent="0.3">
      <c r="A676" s="1" t="s">
        <v>16</v>
      </c>
      <c r="B676" s="1">
        <v>0</v>
      </c>
      <c r="C676" s="1" t="s">
        <v>722</v>
      </c>
      <c r="D676" s="1" t="s">
        <v>570</v>
      </c>
      <c r="E676" s="1" t="str">
        <f>VLOOKUP(MasterDataSet_after_OutliersDEL[[#This Row],[CITY]],Region_Values,2,FALSE)</f>
        <v>West</v>
      </c>
      <c r="F676" s="1">
        <f>VLOOKUP(MasterDataSet_after_OutliersDEL[[#This Row],[Region]],Region_Dummy_Variables,2,FALSE)</f>
        <v>0</v>
      </c>
      <c r="G676" s="1">
        <f>VLOOKUP(MasterDataSet_after_OutliersDEL[[#This Row],[Region]],Region_Dummy_Variables,3,FALSE)</f>
        <v>0</v>
      </c>
      <c r="H676" s="1">
        <f>VLOOKUP(MasterDataSet_after_OutliersDEL[[#This Row],[Region]],Region_Dummy_Variables,4,FALSE)</f>
        <v>0</v>
      </c>
      <c r="I676" s="1">
        <f>VLOOKUP(MasterDataSet_after_OutliersDEL[[#This Row],[Region]],Region_Dummy_Variables,5,FALSE)</f>
        <v>0</v>
      </c>
      <c r="J676" s="1">
        <f>VLOOKUP(MasterDataSet_after_OutliersDEL[[#This Row],[Region]],Region_Dummy_Variables,6,FALSE)</f>
        <v>1</v>
      </c>
      <c r="K676" s="7" t="s">
        <v>19</v>
      </c>
      <c r="L676">
        <v>90405</v>
      </c>
      <c r="M676">
        <v>1888000</v>
      </c>
      <c r="N676">
        <v>3</v>
      </c>
      <c r="O676">
        <v>3</v>
      </c>
      <c r="P676">
        <v>2159</v>
      </c>
      <c r="Q676">
        <v>11204</v>
      </c>
      <c r="R676">
        <v>1996</v>
      </c>
      <c r="S676">
        <f>2021-MasterDataSet_after_OutliersDEL[[#This Row],[YEAR BUILT]]</f>
        <v>25</v>
      </c>
      <c r="T676">
        <v>20</v>
      </c>
      <c r="U676">
        <v>874.47892542843908</v>
      </c>
      <c r="V676">
        <v>700</v>
      </c>
      <c r="W676">
        <v>34.008037799999997</v>
      </c>
      <c r="X676">
        <v>-118.4881888</v>
      </c>
      <c r="Y676">
        <v>0.69917213245428589</v>
      </c>
    </row>
    <row r="677" spans="1:25" x14ac:dyDescent="0.3">
      <c r="A677" s="1" t="s">
        <v>16</v>
      </c>
      <c r="B677" s="1">
        <v>0</v>
      </c>
      <c r="C677" s="1" t="s">
        <v>723</v>
      </c>
      <c r="D677" s="1" t="s">
        <v>570</v>
      </c>
      <c r="E677" s="1" t="str">
        <f>VLOOKUP(MasterDataSet_after_OutliersDEL[[#This Row],[CITY]],Region_Values,2,FALSE)</f>
        <v>West</v>
      </c>
      <c r="F677" s="1">
        <f>VLOOKUP(MasterDataSet_after_OutliersDEL[[#This Row],[Region]],Region_Dummy_Variables,2,FALSE)</f>
        <v>0</v>
      </c>
      <c r="G677" s="1">
        <f>VLOOKUP(MasterDataSet_after_OutliersDEL[[#This Row],[Region]],Region_Dummy_Variables,3,FALSE)</f>
        <v>0</v>
      </c>
      <c r="H677" s="1">
        <f>VLOOKUP(MasterDataSet_after_OutliersDEL[[#This Row],[Region]],Region_Dummy_Variables,4,FALSE)</f>
        <v>0</v>
      </c>
      <c r="I677" s="1">
        <f>VLOOKUP(MasterDataSet_after_OutliersDEL[[#This Row],[Region]],Region_Dummy_Variables,5,FALSE)</f>
        <v>0</v>
      </c>
      <c r="J677" s="1">
        <f>VLOOKUP(MasterDataSet_after_OutliersDEL[[#This Row],[Region]],Region_Dummy_Variables,6,FALSE)</f>
        <v>1</v>
      </c>
      <c r="K677" s="7" t="s">
        <v>19</v>
      </c>
      <c r="L677">
        <v>90405</v>
      </c>
      <c r="M677">
        <v>1775000</v>
      </c>
      <c r="N677">
        <v>2</v>
      </c>
      <c r="O677">
        <v>3</v>
      </c>
      <c r="P677">
        <v>1517</v>
      </c>
      <c r="Q677">
        <v>6188</v>
      </c>
      <c r="R677">
        <v>1990</v>
      </c>
      <c r="S677">
        <f>2021-MasterDataSet_after_OutliersDEL[[#This Row],[YEAR BUILT]]</f>
        <v>31</v>
      </c>
      <c r="T677">
        <v>54</v>
      </c>
      <c r="U677">
        <v>1170.0725115359262</v>
      </c>
      <c r="V677">
        <v>400</v>
      </c>
      <c r="W677">
        <v>34.004789500000001</v>
      </c>
      <c r="X677">
        <v>-118.4856819</v>
      </c>
      <c r="Y677">
        <v>0.43498206443379295</v>
      </c>
    </row>
    <row r="678" spans="1:25" x14ac:dyDescent="0.3">
      <c r="A678" s="1" t="s">
        <v>16</v>
      </c>
      <c r="B678" s="1">
        <v>0</v>
      </c>
      <c r="C678" s="1" t="s">
        <v>724</v>
      </c>
      <c r="D678" s="1" t="s">
        <v>570</v>
      </c>
      <c r="E678" s="1" t="str">
        <f>VLOOKUP(MasterDataSet_after_OutliersDEL[[#This Row],[CITY]],Region_Values,2,FALSE)</f>
        <v>West</v>
      </c>
      <c r="F678" s="1">
        <f>VLOOKUP(MasterDataSet_after_OutliersDEL[[#This Row],[Region]],Region_Dummy_Variables,2,FALSE)</f>
        <v>0</v>
      </c>
      <c r="G678" s="1">
        <f>VLOOKUP(MasterDataSet_after_OutliersDEL[[#This Row],[Region]],Region_Dummy_Variables,3,FALSE)</f>
        <v>0</v>
      </c>
      <c r="H678" s="1">
        <f>VLOOKUP(MasterDataSet_after_OutliersDEL[[#This Row],[Region]],Region_Dummy_Variables,4,FALSE)</f>
        <v>0</v>
      </c>
      <c r="I678" s="1">
        <f>VLOOKUP(MasterDataSet_after_OutliersDEL[[#This Row],[Region]],Region_Dummy_Variables,5,FALSE)</f>
        <v>0</v>
      </c>
      <c r="J678" s="1">
        <f>VLOOKUP(MasterDataSet_after_OutliersDEL[[#This Row],[Region]],Region_Dummy_Variables,6,FALSE)</f>
        <v>1</v>
      </c>
      <c r="K678" s="7" t="s">
        <v>19</v>
      </c>
      <c r="L678">
        <v>90405</v>
      </c>
      <c r="M678">
        <v>1249000</v>
      </c>
      <c r="N678">
        <v>2</v>
      </c>
      <c r="O678">
        <v>2.5</v>
      </c>
      <c r="P678">
        <v>1434</v>
      </c>
      <c r="Q678">
        <v>8986</v>
      </c>
      <c r="R678">
        <v>1983</v>
      </c>
      <c r="S678">
        <f>2021-MasterDataSet_after_OutliersDEL[[#This Row],[YEAR BUILT]]</f>
        <v>38</v>
      </c>
      <c r="T678">
        <v>12</v>
      </c>
      <c r="U678">
        <v>870.99023709902372</v>
      </c>
      <c r="V678">
        <v>480</v>
      </c>
      <c r="W678">
        <v>34.022154700000002</v>
      </c>
      <c r="X678">
        <v>-118.4590681</v>
      </c>
      <c r="Y678">
        <v>2.0956974301087499</v>
      </c>
    </row>
    <row r="679" spans="1:25" x14ac:dyDescent="0.3">
      <c r="A679" s="1" t="s">
        <v>16</v>
      </c>
      <c r="B679" s="1">
        <v>0</v>
      </c>
      <c r="C679" s="1" t="s">
        <v>725</v>
      </c>
      <c r="D679" s="1" t="s">
        <v>570</v>
      </c>
      <c r="E679" s="1" t="str">
        <f>VLOOKUP(MasterDataSet_after_OutliersDEL[[#This Row],[CITY]],Region_Values,2,FALSE)</f>
        <v>West</v>
      </c>
      <c r="F679" s="1">
        <f>VLOOKUP(MasterDataSet_after_OutliersDEL[[#This Row],[Region]],Region_Dummy_Variables,2,FALSE)</f>
        <v>0</v>
      </c>
      <c r="G679" s="1">
        <f>VLOOKUP(MasterDataSet_after_OutliersDEL[[#This Row],[Region]],Region_Dummy_Variables,3,FALSE)</f>
        <v>0</v>
      </c>
      <c r="H679" s="1">
        <f>VLOOKUP(MasterDataSet_after_OutliersDEL[[#This Row],[Region]],Region_Dummy_Variables,4,FALSE)</f>
        <v>0</v>
      </c>
      <c r="I679" s="1">
        <f>VLOOKUP(MasterDataSet_after_OutliersDEL[[#This Row],[Region]],Region_Dummy_Variables,5,FALSE)</f>
        <v>0</v>
      </c>
      <c r="J679" s="1">
        <f>VLOOKUP(MasterDataSet_after_OutliersDEL[[#This Row],[Region]],Region_Dummy_Variables,6,FALSE)</f>
        <v>1</v>
      </c>
      <c r="K679" s="7" t="s">
        <v>19</v>
      </c>
      <c r="L679">
        <v>90405</v>
      </c>
      <c r="M679">
        <v>1275000</v>
      </c>
      <c r="N679">
        <v>2</v>
      </c>
      <c r="O679">
        <v>2</v>
      </c>
      <c r="P679">
        <v>1675</v>
      </c>
      <c r="Q679">
        <v>24002</v>
      </c>
      <c r="R679">
        <v>1981</v>
      </c>
      <c r="S679">
        <f>2021-MasterDataSet_after_OutliersDEL[[#This Row],[YEAR BUILT]]</f>
        <v>40</v>
      </c>
      <c r="T679">
        <v>10</v>
      </c>
      <c r="U679">
        <v>761.19402985074623</v>
      </c>
      <c r="V679">
        <v>650</v>
      </c>
      <c r="W679">
        <v>34.021436999999999</v>
      </c>
      <c r="X679">
        <v>-118.457639</v>
      </c>
      <c r="Y679">
        <v>2.1128257349737321</v>
      </c>
    </row>
    <row r="680" spans="1:25" x14ac:dyDescent="0.3">
      <c r="A680" s="1" t="s">
        <v>16</v>
      </c>
      <c r="B680" s="1">
        <v>0</v>
      </c>
      <c r="C680" s="1" t="s">
        <v>726</v>
      </c>
      <c r="D680" s="1" t="s">
        <v>570</v>
      </c>
      <c r="E680" s="1" t="str">
        <f>VLOOKUP(MasterDataSet_after_OutliersDEL[[#This Row],[CITY]],Region_Values,2,FALSE)</f>
        <v>West</v>
      </c>
      <c r="F680" s="1">
        <f>VLOOKUP(MasterDataSet_after_OutliersDEL[[#This Row],[Region]],Region_Dummy_Variables,2,FALSE)</f>
        <v>0</v>
      </c>
      <c r="G680" s="1">
        <f>VLOOKUP(MasterDataSet_after_OutliersDEL[[#This Row],[Region]],Region_Dummy_Variables,3,FALSE)</f>
        <v>0</v>
      </c>
      <c r="H680" s="1">
        <f>VLOOKUP(MasterDataSet_after_OutliersDEL[[#This Row],[Region]],Region_Dummy_Variables,4,FALSE)</f>
        <v>0</v>
      </c>
      <c r="I680" s="1">
        <f>VLOOKUP(MasterDataSet_after_OutliersDEL[[#This Row],[Region]],Region_Dummy_Variables,5,FALSE)</f>
        <v>0</v>
      </c>
      <c r="J680" s="1">
        <f>VLOOKUP(MasterDataSet_after_OutliersDEL[[#This Row],[Region]],Region_Dummy_Variables,6,FALSE)</f>
        <v>1</v>
      </c>
      <c r="K680" s="7" t="s">
        <v>19</v>
      </c>
      <c r="L680">
        <v>90405</v>
      </c>
      <c r="M680">
        <v>849000</v>
      </c>
      <c r="N680">
        <v>2</v>
      </c>
      <c r="O680">
        <v>1.5</v>
      </c>
      <c r="P680">
        <v>880</v>
      </c>
      <c r="Q680">
        <v>5521</v>
      </c>
      <c r="R680">
        <v>1958</v>
      </c>
      <c r="S680">
        <f>2021-MasterDataSet_after_OutliersDEL[[#This Row],[YEAR BUILT]]</f>
        <v>63</v>
      </c>
      <c r="T680">
        <v>62</v>
      </c>
      <c r="U680">
        <v>964.77272727272725</v>
      </c>
      <c r="V680">
        <v>460</v>
      </c>
      <c r="W680">
        <v>34.003650700000001</v>
      </c>
      <c r="X680">
        <v>-118.4806236</v>
      </c>
      <c r="Y680">
        <v>0.34265842419196391</v>
      </c>
    </row>
    <row r="681" spans="1:25" x14ac:dyDescent="0.3">
      <c r="A681" s="1" t="s">
        <v>16</v>
      </c>
      <c r="B681" s="1">
        <v>0</v>
      </c>
      <c r="C681" s="1" t="s">
        <v>727</v>
      </c>
      <c r="D681" s="1" t="s">
        <v>570</v>
      </c>
      <c r="E681" s="1" t="str">
        <f>VLOOKUP(MasterDataSet_after_OutliersDEL[[#This Row],[CITY]],Region_Values,2,FALSE)</f>
        <v>West</v>
      </c>
      <c r="F681" s="1">
        <f>VLOOKUP(MasterDataSet_after_OutliersDEL[[#This Row],[Region]],Region_Dummy_Variables,2,FALSE)</f>
        <v>0</v>
      </c>
      <c r="G681" s="1">
        <f>VLOOKUP(MasterDataSet_after_OutliersDEL[[#This Row],[Region]],Region_Dummy_Variables,3,FALSE)</f>
        <v>0</v>
      </c>
      <c r="H681" s="1">
        <f>VLOOKUP(MasterDataSet_after_OutliersDEL[[#This Row],[Region]],Region_Dummy_Variables,4,FALSE)</f>
        <v>0</v>
      </c>
      <c r="I681" s="1">
        <f>VLOOKUP(MasterDataSet_after_OutliersDEL[[#This Row],[Region]],Region_Dummy_Variables,5,FALSE)</f>
        <v>0</v>
      </c>
      <c r="J681" s="1">
        <f>VLOOKUP(MasterDataSet_after_OutliersDEL[[#This Row],[Region]],Region_Dummy_Variables,6,FALSE)</f>
        <v>1</v>
      </c>
      <c r="K681" s="7" t="s">
        <v>19</v>
      </c>
      <c r="L681">
        <v>90405</v>
      </c>
      <c r="M681">
        <v>749000</v>
      </c>
      <c r="N681">
        <v>1</v>
      </c>
      <c r="O681">
        <v>1</v>
      </c>
      <c r="P681">
        <v>540</v>
      </c>
      <c r="Q681">
        <v>4799</v>
      </c>
      <c r="R681">
        <v>1930</v>
      </c>
      <c r="S681">
        <f>2021-MasterDataSet_after_OutliersDEL[[#This Row],[YEAR BUILT]]</f>
        <v>91</v>
      </c>
      <c r="T681">
        <v>1</v>
      </c>
      <c r="U681">
        <v>1387.037037037037</v>
      </c>
      <c r="V681">
        <v>200</v>
      </c>
      <c r="W681">
        <v>34.003579799999997</v>
      </c>
      <c r="X681">
        <v>-118.47968059999999</v>
      </c>
      <c r="Y681">
        <v>0.36063623467207018</v>
      </c>
    </row>
    <row r="682" spans="1:25" x14ac:dyDescent="0.3">
      <c r="A682" s="1" t="s">
        <v>16</v>
      </c>
      <c r="B682" s="1">
        <v>0</v>
      </c>
      <c r="C682" s="1" t="s">
        <v>728</v>
      </c>
      <c r="D682" s="1" t="s">
        <v>570</v>
      </c>
      <c r="E682" s="1" t="str">
        <f>VLOOKUP(MasterDataSet_after_OutliersDEL[[#This Row],[CITY]],Region_Values,2,FALSE)</f>
        <v>West</v>
      </c>
      <c r="F682" s="1">
        <f>VLOOKUP(MasterDataSet_after_OutliersDEL[[#This Row],[Region]],Region_Dummy_Variables,2,FALSE)</f>
        <v>0</v>
      </c>
      <c r="G682" s="1">
        <f>VLOOKUP(MasterDataSet_after_OutliersDEL[[#This Row],[Region]],Region_Dummy_Variables,3,FALSE)</f>
        <v>0</v>
      </c>
      <c r="H682" s="1">
        <f>VLOOKUP(MasterDataSet_after_OutliersDEL[[#This Row],[Region]],Region_Dummy_Variables,4,FALSE)</f>
        <v>0</v>
      </c>
      <c r="I682" s="1">
        <f>VLOOKUP(MasterDataSet_after_OutliersDEL[[#This Row],[Region]],Region_Dummy_Variables,5,FALSE)</f>
        <v>0</v>
      </c>
      <c r="J682" s="1">
        <f>VLOOKUP(MasterDataSet_after_OutliersDEL[[#This Row],[Region]],Region_Dummy_Variables,6,FALSE)</f>
        <v>1</v>
      </c>
      <c r="K682" s="7" t="s">
        <v>19</v>
      </c>
      <c r="L682">
        <v>90405</v>
      </c>
      <c r="M682">
        <v>749000</v>
      </c>
      <c r="N682">
        <v>1</v>
      </c>
      <c r="O682">
        <v>1</v>
      </c>
      <c r="P682">
        <v>618</v>
      </c>
      <c r="Q682">
        <v>4799</v>
      </c>
      <c r="R682">
        <v>1930</v>
      </c>
      <c r="S682">
        <f>2021-MasterDataSet_after_OutliersDEL[[#This Row],[YEAR BUILT]]</f>
        <v>91</v>
      </c>
      <c r="T682">
        <v>1</v>
      </c>
      <c r="U682">
        <v>1211.9741100323624</v>
      </c>
      <c r="V682">
        <v>200</v>
      </c>
      <c r="W682">
        <v>34.003593799999997</v>
      </c>
      <c r="X682">
        <v>-118.4796836</v>
      </c>
      <c r="Y682">
        <v>0.36140317959447898</v>
      </c>
    </row>
    <row r="683" spans="1:25" x14ac:dyDescent="0.3">
      <c r="A683" s="1" t="s">
        <v>16</v>
      </c>
      <c r="B683" s="1">
        <v>0</v>
      </c>
      <c r="C683" s="1" t="s">
        <v>729</v>
      </c>
      <c r="D683" s="1" t="s">
        <v>570</v>
      </c>
      <c r="E683" s="1" t="str">
        <f>VLOOKUP(MasterDataSet_after_OutliersDEL[[#This Row],[CITY]],Region_Values,2,FALSE)</f>
        <v>West</v>
      </c>
      <c r="F683" s="1">
        <f>VLOOKUP(MasterDataSet_after_OutliersDEL[[#This Row],[Region]],Region_Dummy_Variables,2,FALSE)</f>
        <v>0</v>
      </c>
      <c r="G683" s="1">
        <f>VLOOKUP(MasterDataSet_after_OutliersDEL[[#This Row],[Region]],Region_Dummy_Variables,3,FALSE)</f>
        <v>0</v>
      </c>
      <c r="H683" s="1">
        <f>VLOOKUP(MasterDataSet_after_OutliersDEL[[#This Row],[Region]],Region_Dummy_Variables,4,FALSE)</f>
        <v>0</v>
      </c>
      <c r="I683" s="1">
        <f>VLOOKUP(MasterDataSet_after_OutliersDEL[[#This Row],[Region]],Region_Dummy_Variables,5,FALSE)</f>
        <v>0</v>
      </c>
      <c r="J683" s="1">
        <f>VLOOKUP(MasterDataSet_after_OutliersDEL[[#This Row],[Region]],Region_Dummy_Variables,6,FALSE)</f>
        <v>1</v>
      </c>
      <c r="K683" s="7" t="s">
        <v>19</v>
      </c>
      <c r="L683">
        <v>90405</v>
      </c>
      <c r="M683">
        <v>2295000</v>
      </c>
      <c r="N683">
        <v>3</v>
      </c>
      <c r="O683">
        <v>2.5</v>
      </c>
      <c r="P683">
        <v>1710</v>
      </c>
      <c r="Q683">
        <v>12072</v>
      </c>
      <c r="R683">
        <v>2020</v>
      </c>
      <c r="S683">
        <f>2021-MasterDataSet_after_OutliersDEL[[#This Row],[YEAR BUILT]]</f>
        <v>1</v>
      </c>
      <c r="T683">
        <v>39</v>
      </c>
      <c r="U683">
        <v>1342.1052631578948</v>
      </c>
      <c r="V683">
        <v>600</v>
      </c>
      <c r="W683">
        <v>34.000622499999999</v>
      </c>
      <c r="X683">
        <v>-118.4742998</v>
      </c>
      <c r="Y683">
        <v>0.49408953856132665</v>
      </c>
    </row>
    <row r="684" spans="1:25" x14ac:dyDescent="0.3">
      <c r="A684" s="1" t="s">
        <v>16</v>
      </c>
      <c r="B684" s="1">
        <v>0</v>
      </c>
      <c r="C684" s="1" t="s">
        <v>730</v>
      </c>
      <c r="D684" s="1" t="s">
        <v>570</v>
      </c>
      <c r="E684" s="1" t="str">
        <f>VLOOKUP(MasterDataSet_after_OutliersDEL[[#This Row],[CITY]],Region_Values,2,FALSE)</f>
        <v>West</v>
      </c>
      <c r="F684" s="1">
        <f>VLOOKUP(MasterDataSet_after_OutliersDEL[[#This Row],[Region]],Region_Dummy_Variables,2,FALSE)</f>
        <v>0</v>
      </c>
      <c r="G684" s="1">
        <f>VLOOKUP(MasterDataSet_after_OutliersDEL[[#This Row],[Region]],Region_Dummy_Variables,3,FALSE)</f>
        <v>0</v>
      </c>
      <c r="H684" s="1">
        <f>VLOOKUP(MasterDataSet_after_OutliersDEL[[#This Row],[Region]],Region_Dummy_Variables,4,FALSE)</f>
        <v>0</v>
      </c>
      <c r="I684" s="1">
        <f>VLOOKUP(MasterDataSet_after_OutliersDEL[[#This Row],[Region]],Region_Dummy_Variables,5,FALSE)</f>
        <v>0</v>
      </c>
      <c r="J684" s="1">
        <f>VLOOKUP(MasterDataSet_after_OutliersDEL[[#This Row],[Region]],Region_Dummy_Variables,6,FALSE)</f>
        <v>1</v>
      </c>
      <c r="K684" s="7" t="s">
        <v>19</v>
      </c>
      <c r="L684">
        <v>90405</v>
      </c>
      <c r="M684">
        <v>1245000</v>
      </c>
      <c r="N684">
        <v>2</v>
      </c>
      <c r="O684">
        <v>1.5</v>
      </c>
      <c r="P684">
        <v>1073</v>
      </c>
      <c r="Q684">
        <v>12072</v>
      </c>
      <c r="R684">
        <v>1971</v>
      </c>
      <c r="S684">
        <f>2021-MasterDataSet_after_OutliersDEL[[#This Row],[YEAR BUILT]]</f>
        <v>50</v>
      </c>
      <c r="T684">
        <v>19</v>
      </c>
      <c r="U684">
        <v>1160.2982292637464</v>
      </c>
      <c r="V684">
        <v>559</v>
      </c>
      <c r="W684">
        <v>34.008369399999999</v>
      </c>
      <c r="X684">
        <v>-118.4826384</v>
      </c>
      <c r="Y684">
        <v>0.64741253048280289</v>
      </c>
    </row>
    <row r="685" spans="1:25" x14ac:dyDescent="0.3">
      <c r="A685" s="1" t="s">
        <v>16</v>
      </c>
      <c r="B685" s="1">
        <v>0</v>
      </c>
      <c r="C685" s="1" t="s">
        <v>731</v>
      </c>
      <c r="D685" s="1" t="s">
        <v>570</v>
      </c>
      <c r="E685" s="1" t="str">
        <f>VLOOKUP(MasterDataSet_after_OutliersDEL[[#This Row],[CITY]],Region_Values,2,FALSE)</f>
        <v>West</v>
      </c>
      <c r="F685" s="1">
        <f>VLOOKUP(MasterDataSet_after_OutliersDEL[[#This Row],[Region]],Region_Dummy_Variables,2,FALSE)</f>
        <v>0</v>
      </c>
      <c r="G685" s="1">
        <f>VLOOKUP(MasterDataSet_after_OutliersDEL[[#This Row],[Region]],Region_Dummy_Variables,3,FALSE)</f>
        <v>0</v>
      </c>
      <c r="H685" s="1">
        <f>VLOOKUP(MasterDataSet_after_OutliersDEL[[#This Row],[Region]],Region_Dummy_Variables,4,FALSE)</f>
        <v>0</v>
      </c>
      <c r="I685" s="1">
        <f>VLOOKUP(MasterDataSet_after_OutliersDEL[[#This Row],[Region]],Region_Dummy_Variables,5,FALSE)</f>
        <v>0</v>
      </c>
      <c r="J685" s="1">
        <f>VLOOKUP(MasterDataSet_after_OutliersDEL[[#This Row],[Region]],Region_Dummy_Variables,6,FALSE)</f>
        <v>1</v>
      </c>
      <c r="K685" s="7" t="s">
        <v>19</v>
      </c>
      <c r="L685">
        <v>90405</v>
      </c>
      <c r="M685">
        <v>890000</v>
      </c>
      <c r="N685">
        <v>2</v>
      </c>
      <c r="O685">
        <v>2</v>
      </c>
      <c r="P685">
        <v>815</v>
      </c>
      <c r="Q685">
        <v>20362</v>
      </c>
      <c r="R685">
        <v>1963</v>
      </c>
      <c r="S685">
        <f>2021-MasterDataSet_after_OutliersDEL[[#This Row],[YEAR BUILT]]</f>
        <v>58</v>
      </c>
      <c r="T685">
        <v>7</v>
      </c>
      <c r="U685">
        <v>1092.0245398773006</v>
      </c>
      <c r="V685">
        <v>425</v>
      </c>
      <c r="W685">
        <v>34.011147000000001</v>
      </c>
      <c r="X685">
        <v>-118.483315</v>
      </c>
      <c r="Y685">
        <v>0.84006732232110459</v>
      </c>
    </row>
    <row r="686" spans="1:25" x14ac:dyDescent="0.3">
      <c r="A686" s="1" t="s">
        <v>20</v>
      </c>
      <c r="B686" s="1">
        <v>1</v>
      </c>
      <c r="C686" s="1" t="s">
        <v>732</v>
      </c>
      <c r="D686" s="1" t="s">
        <v>733</v>
      </c>
      <c r="E686" s="1" t="str">
        <f>VLOOKUP(MasterDataSet_after_OutliersDEL[[#This Row],[CITY]],Region_Values,2,FALSE)</f>
        <v>South bay</v>
      </c>
      <c r="F686" s="1">
        <f>VLOOKUP(MasterDataSet_after_OutliersDEL[[#This Row],[Region]],Region_Dummy_Variables,2,FALSE)</f>
        <v>0</v>
      </c>
      <c r="G686" s="1">
        <f>VLOOKUP(MasterDataSet_after_OutliersDEL[[#This Row],[Region]],Region_Dummy_Variables,3,FALSE)</f>
        <v>0</v>
      </c>
      <c r="H686" s="1">
        <f>VLOOKUP(MasterDataSet_after_OutliersDEL[[#This Row],[Region]],Region_Dummy_Variables,4,FALSE)</f>
        <v>0</v>
      </c>
      <c r="I686" s="1">
        <f>VLOOKUP(MasterDataSet_after_OutliersDEL[[#This Row],[Region]],Region_Dummy_Variables,5,FALSE)</f>
        <v>1</v>
      </c>
      <c r="J686" s="1">
        <f>VLOOKUP(MasterDataSet_after_OutliersDEL[[#This Row],[Region]],Region_Dummy_Variables,6,FALSE)</f>
        <v>0</v>
      </c>
      <c r="K686" s="7" t="s">
        <v>19</v>
      </c>
      <c r="L686">
        <v>90501</v>
      </c>
      <c r="M686">
        <v>795000</v>
      </c>
      <c r="N686">
        <v>4</v>
      </c>
      <c r="O686">
        <v>4</v>
      </c>
      <c r="P686">
        <v>2050</v>
      </c>
      <c r="Q686">
        <v>1996</v>
      </c>
      <c r="R686">
        <v>2007</v>
      </c>
      <c r="S686">
        <f>2021-MasterDataSet_after_OutliersDEL[[#This Row],[YEAR BUILT]]</f>
        <v>14</v>
      </c>
      <c r="T686">
        <v>4</v>
      </c>
      <c r="U686">
        <v>387.80487804878049</v>
      </c>
      <c r="V686">
        <v>110</v>
      </c>
      <c r="W686">
        <v>33.820816299999997</v>
      </c>
      <c r="X686">
        <v>-118.2997775</v>
      </c>
      <c r="Y686">
        <v>4.625194259182865</v>
      </c>
    </row>
    <row r="687" spans="1:25" x14ac:dyDescent="0.3">
      <c r="A687" s="1" t="s">
        <v>20</v>
      </c>
      <c r="B687" s="1">
        <v>1</v>
      </c>
      <c r="C687" s="1" t="s">
        <v>734</v>
      </c>
      <c r="D687" s="1" t="s">
        <v>733</v>
      </c>
      <c r="E687" s="1" t="str">
        <f>VLOOKUP(MasterDataSet_after_OutliersDEL[[#This Row],[CITY]],Region_Values,2,FALSE)</f>
        <v>South bay</v>
      </c>
      <c r="F687" s="1">
        <f>VLOOKUP(MasterDataSet_after_OutliersDEL[[#This Row],[Region]],Region_Dummy_Variables,2,FALSE)</f>
        <v>0</v>
      </c>
      <c r="G687" s="1">
        <f>VLOOKUP(MasterDataSet_after_OutliersDEL[[#This Row],[Region]],Region_Dummy_Variables,3,FALSE)</f>
        <v>0</v>
      </c>
      <c r="H687" s="1">
        <f>VLOOKUP(MasterDataSet_after_OutliersDEL[[#This Row],[Region]],Region_Dummy_Variables,4,FALSE)</f>
        <v>0</v>
      </c>
      <c r="I687" s="1">
        <f>VLOOKUP(MasterDataSet_after_OutliersDEL[[#This Row],[Region]],Region_Dummy_Variables,5,FALSE)</f>
        <v>1</v>
      </c>
      <c r="J687" s="1">
        <f>VLOOKUP(MasterDataSet_after_OutliersDEL[[#This Row],[Region]],Region_Dummy_Variables,6,FALSE)</f>
        <v>0</v>
      </c>
      <c r="K687" s="7" t="s">
        <v>19</v>
      </c>
      <c r="L687">
        <v>90501</v>
      </c>
      <c r="M687">
        <v>849500</v>
      </c>
      <c r="N687">
        <v>4</v>
      </c>
      <c r="O687">
        <v>2</v>
      </c>
      <c r="P687">
        <v>1660</v>
      </c>
      <c r="Q687">
        <v>6905</v>
      </c>
      <c r="R687">
        <v>1948</v>
      </c>
      <c r="S687">
        <f>2021-MasterDataSet_after_OutliersDEL[[#This Row],[YEAR BUILT]]</f>
        <v>73</v>
      </c>
      <c r="T687">
        <v>13</v>
      </c>
      <c r="U687">
        <v>511.74698795180723</v>
      </c>
      <c r="W687">
        <v>33.8322328</v>
      </c>
      <c r="X687">
        <v>-118.3046642</v>
      </c>
      <c r="Y687">
        <v>4.984746006564567</v>
      </c>
    </row>
    <row r="688" spans="1:25" x14ac:dyDescent="0.3">
      <c r="A688" s="1" t="s">
        <v>20</v>
      </c>
      <c r="B688" s="1">
        <v>1</v>
      </c>
      <c r="C688" s="1" t="s">
        <v>735</v>
      </c>
      <c r="D688" s="1" t="s">
        <v>733</v>
      </c>
      <c r="E688" s="1" t="str">
        <f>VLOOKUP(MasterDataSet_after_OutliersDEL[[#This Row],[CITY]],Region_Values,2,FALSE)</f>
        <v>South bay</v>
      </c>
      <c r="F688" s="1">
        <f>VLOOKUP(MasterDataSet_after_OutliersDEL[[#This Row],[Region]],Region_Dummy_Variables,2,FALSE)</f>
        <v>0</v>
      </c>
      <c r="G688" s="1">
        <f>VLOOKUP(MasterDataSet_after_OutliersDEL[[#This Row],[Region]],Region_Dummy_Variables,3,FALSE)</f>
        <v>0</v>
      </c>
      <c r="H688" s="1">
        <f>VLOOKUP(MasterDataSet_after_OutliersDEL[[#This Row],[Region]],Region_Dummy_Variables,4,FALSE)</f>
        <v>0</v>
      </c>
      <c r="I688" s="1">
        <f>VLOOKUP(MasterDataSet_after_OutliersDEL[[#This Row],[Region]],Region_Dummy_Variables,5,FALSE)</f>
        <v>1</v>
      </c>
      <c r="J688" s="1">
        <f>VLOOKUP(MasterDataSet_after_OutliersDEL[[#This Row],[Region]],Region_Dummy_Variables,6,FALSE)</f>
        <v>0</v>
      </c>
      <c r="K688" s="7" t="s">
        <v>19</v>
      </c>
      <c r="L688">
        <v>90501</v>
      </c>
      <c r="M688">
        <v>825000</v>
      </c>
      <c r="N688">
        <v>3</v>
      </c>
      <c r="O688">
        <v>2</v>
      </c>
      <c r="P688">
        <v>1178</v>
      </c>
      <c r="Q688">
        <v>6001</v>
      </c>
      <c r="R688">
        <v>1945</v>
      </c>
      <c r="S688">
        <f>2021-MasterDataSet_after_OutliersDEL[[#This Row],[YEAR BUILT]]</f>
        <v>76</v>
      </c>
      <c r="T688">
        <v>59</v>
      </c>
      <c r="U688">
        <v>700.33955857385399</v>
      </c>
      <c r="W688">
        <v>33.8336866</v>
      </c>
      <c r="X688">
        <v>-118.305509</v>
      </c>
      <c r="Y688">
        <v>4.932142950380638</v>
      </c>
    </row>
    <row r="689" spans="1:25" x14ac:dyDescent="0.3">
      <c r="A689" s="1" t="s">
        <v>20</v>
      </c>
      <c r="B689" s="1">
        <v>1</v>
      </c>
      <c r="C689" s="1" t="s">
        <v>736</v>
      </c>
      <c r="D689" s="1" t="s">
        <v>733</v>
      </c>
      <c r="E689" s="1" t="str">
        <f>VLOOKUP(MasterDataSet_after_OutliersDEL[[#This Row],[CITY]],Region_Values,2,FALSE)</f>
        <v>South bay</v>
      </c>
      <c r="F689" s="1">
        <f>VLOOKUP(MasterDataSet_after_OutliersDEL[[#This Row],[Region]],Region_Dummy_Variables,2,FALSE)</f>
        <v>0</v>
      </c>
      <c r="G689" s="1">
        <f>VLOOKUP(MasterDataSet_after_OutliersDEL[[#This Row],[Region]],Region_Dummy_Variables,3,FALSE)</f>
        <v>0</v>
      </c>
      <c r="H689" s="1">
        <f>VLOOKUP(MasterDataSet_after_OutliersDEL[[#This Row],[Region]],Region_Dummy_Variables,4,FALSE)</f>
        <v>0</v>
      </c>
      <c r="I689" s="1">
        <f>VLOOKUP(MasterDataSet_after_OutliersDEL[[#This Row],[Region]],Region_Dummy_Variables,5,FALSE)</f>
        <v>1</v>
      </c>
      <c r="J689" s="1">
        <f>VLOOKUP(MasterDataSet_after_OutliersDEL[[#This Row],[Region]],Region_Dummy_Variables,6,FALSE)</f>
        <v>0</v>
      </c>
      <c r="K689" s="7" t="s">
        <v>19</v>
      </c>
      <c r="L689">
        <v>90501</v>
      </c>
      <c r="M689">
        <v>650000</v>
      </c>
      <c r="N689">
        <v>2</v>
      </c>
      <c r="O689">
        <v>1</v>
      </c>
      <c r="P689">
        <v>648</v>
      </c>
      <c r="Q689">
        <v>6000</v>
      </c>
      <c r="R689">
        <v>1950</v>
      </c>
      <c r="S689">
        <f>2021-MasterDataSet_after_OutliersDEL[[#This Row],[YEAR BUILT]]</f>
        <v>71</v>
      </c>
      <c r="T689">
        <v>4</v>
      </c>
      <c r="U689">
        <v>1003.0864197530864</v>
      </c>
      <c r="W689">
        <v>33.834694200000001</v>
      </c>
      <c r="X689">
        <v>-118.3059315</v>
      </c>
      <c r="Y689">
        <v>4.9062000451414267</v>
      </c>
    </row>
    <row r="690" spans="1:25" x14ac:dyDescent="0.3">
      <c r="A690" s="1" t="s">
        <v>20</v>
      </c>
      <c r="B690" s="1">
        <v>1</v>
      </c>
      <c r="C690" s="1" t="s">
        <v>737</v>
      </c>
      <c r="D690" s="1" t="s">
        <v>733</v>
      </c>
      <c r="E690" s="1" t="str">
        <f>VLOOKUP(MasterDataSet_after_OutliersDEL[[#This Row],[CITY]],Region_Values,2,FALSE)</f>
        <v>South bay</v>
      </c>
      <c r="F690" s="1">
        <f>VLOOKUP(MasterDataSet_after_OutliersDEL[[#This Row],[Region]],Region_Dummy_Variables,2,FALSE)</f>
        <v>0</v>
      </c>
      <c r="G690" s="1">
        <f>VLOOKUP(MasterDataSet_after_OutliersDEL[[#This Row],[Region]],Region_Dummy_Variables,3,FALSE)</f>
        <v>0</v>
      </c>
      <c r="H690" s="1">
        <f>VLOOKUP(MasterDataSet_after_OutliersDEL[[#This Row],[Region]],Region_Dummy_Variables,4,FALSE)</f>
        <v>0</v>
      </c>
      <c r="I690" s="1">
        <f>VLOOKUP(MasterDataSet_after_OutliersDEL[[#This Row],[Region]],Region_Dummy_Variables,5,FALSE)</f>
        <v>1</v>
      </c>
      <c r="J690" s="1">
        <f>VLOOKUP(MasterDataSet_after_OutliersDEL[[#This Row],[Region]],Region_Dummy_Variables,6,FALSE)</f>
        <v>0</v>
      </c>
      <c r="K690" s="7" t="s">
        <v>19</v>
      </c>
      <c r="L690">
        <v>90501</v>
      </c>
      <c r="M690">
        <v>638000</v>
      </c>
      <c r="N690">
        <v>2</v>
      </c>
      <c r="O690">
        <v>1</v>
      </c>
      <c r="P690">
        <v>732</v>
      </c>
      <c r="Q690">
        <v>6007</v>
      </c>
      <c r="R690">
        <v>1929</v>
      </c>
      <c r="S690">
        <f>2021-MasterDataSet_after_OutliersDEL[[#This Row],[YEAR BUILT]]</f>
        <v>92</v>
      </c>
      <c r="T690">
        <v>12</v>
      </c>
      <c r="U690">
        <v>871.58469945355193</v>
      </c>
      <c r="W690">
        <v>33.832328400000002</v>
      </c>
      <c r="X690">
        <v>-118.3068562</v>
      </c>
      <c r="Y690">
        <v>4.8587578040766033</v>
      </c>
    </row>
    <row r="691" spans="1:25" x14ac:dyDescent="0.3">
      <c r="A691" s="1" t="s">
        <v>20</v>
      </c>
      <c r="B691" s="1">
        <v>1</v>
      </c>
      <c r="C691" s="1" t="s">
        <v>738</v>
      </c>
      <c r="D691" s="1" t="s">
        <v>733</v>
      </c>
      <c r="E691" s="1" t="str">
        <f>VLOOKUP(MasterDataSet_after_OutliersDEL[[#This Row],[CITY]],Region_Values,2,FALSE)</f>
        <v>South bay</v>
      </c>
      <c r="F691" s="1">
        <f>VLOOKUP(MasterDataSet_after_OutliersDEL[[#This Row],[Region]],Region_Dummy_Variables,2,FALSE)</f>
        <v>0</v>
      </c>
      <c r="G691" s="1">
        <f>VLOOKUP(MasterDataSet_after_OutliersDEL[[#This Row],[Region]],Region_Dummy_Variables,3,FALSE)</f>
        <v>0</v>
      </c>
      <c r="H691" s="1">
        <f>VLOOKUP(MasterDataSet_after_OutliersDEL[[#This Row],[Region]],Region_Dummy_Variables,4,FALSE)</f>
        <v>0</v>
      </c>
      <c r="I691" s="1">
        <f>VLOOKUP(MasterDataSet_after_OutliersDEL[[#This Row],[Region]],Region_Dummy_Variables,5,FALSE)</f>
        <v>1</v>
      </c>
      <c r="J691" s="1">
        <f>VLOOKUP(MasterDataSet_after_OutliersDEL[[#This Row],[Region]],Region_Dummy_Variables,6,FALSE)</f>
        <v>0</v>
      </c>
      <c r="K691" s="7" t="s">
        <v>19</v>
      </c>
      <c r="L691">
        <v>90501</v>
      </c>
      <c r="M691">
        <v>729000</v>
      </c>
      <c r="N691">
        <v>2</v>
      </c>
      <c r="O691">
        <v>1</v>
      </c>
      <c r="P691">
        <v>932</v>
      </c>
      <c r="Q691">
        <v>2670</v>
      </c>
      <c r="R691">
        <v>1923</v>
      </c>
      <c r="S691">
        <f>2021-MasterDataSet_after_OutliersDEL[[#This Row],[YEAR BUILT]]</f>
        <v>98</v>
      </c>
      <c r="T691">
        <v>28</v>
      </c>
      <c r="U691">
        <v>782.18884120171674</v>
      </c>
      <c r="W691">
        <v>33.832131199999999</v>
      </c>
      <c r="X691">
        <v>-118.32120690000001</v>
      </c>
      <c r="Y691">
        <v>4.0372239800612295</v>
      </c>
    </row>
    <row r="692" spans="1:25" x14ac:dyDescent="0.3">
      <c r="A692" s="1" t="s">
        <v>20</v>
      </c>
      <c r="B692" s="1">
        <v>1</v>
      </c>
      <c r="C692" s="1" t="s">
        <v>739</v>
      </c>
      <c r="D692" s="1" t="s">
        <v>733</v>
      </c>
      <c r="E692" s="1" t="str">
        <f>VLOOKUP(MasterDataSet_after_OutliersDEL[[#This Row],[CITY]],Region_Values,2,FALSE)</f>
        <v>South bay</v>
      </c>
      <c r="F692" s="1">
        <f>VLOOKUP(MasterDataSet_after_OutliersDEL[[#This Row],[Region]],Region_Dummy_Variables,2,FALSE)</f>
        <v>0</v>
      </c>
      <c r="G692" s="1">
        <f>VLOOKUP(MasterDataSet_after_OutliersDEL[[#This Row],[Region]],Region_Dummy_Variables,3,FALSE)</f>
        <v>0</v>
      </c>
      <c r="H692" s="1">
        <f>VLOOKUP(MasterDataSet_after_OutliersDEL[[#This Row],[Region]],Region_Dummy_Variables,4,FALSE)</f>
        <v>0</v>
      </c>
      <c r="I692" s="1">
        <f>VLOOKUP(MasterDataSet_after_OutliersDEL[[#This Row],[Region]],Region_Dummy_Variables,5,FALSE)</f>
        <v>1</v>
      </c>
      <c r="J692" s="1">
        <f>VLOOKUP(MasterDataSet_after_OutliersDEL[[#This Row],[Region]],Region_Dummy_Variables,6,FALSE)</f>
        <v>0</v>
      </c>
      <c r="K692" s="7" t="s">
        <v>19</v>
      </c>
      <c r="L692">
        <v>90501</v>
      </c>
      <c r="M692">
        <v>795000</v>
      </c>
      <c r="N692">
        <v>3</v>
      </c>
      <c r="O692">
        <v>2</v>
      </c>
      <c r="P692">
        <v>1112</v>
      </c>
      <c r="Q692">
        <v>7201</v>
      </c>
      <c r="R692">
        <v>1952</v>
      </c>
      <c r="S692">
        <f>2021-MasterDataSet_after_OutliersDEL[[#This Row],[YEAR BUILT]]</f>
        <v>69</v>
      </c>
      <c r="T692">
        <v>3</v>
      </c>
      <c r="U692">
        <v>714.92805755395682</v>
      </c>
      <c r="W692">
        <v>33.825427500000004</v>
      </c>
      <c r="X692">
        <v>-118.3083176</v>
      </c>
      <c r="Y692">
        <v>4.822696746001875</v>
      </c>
    </row>
    <row r="693" spans="1:25" x14ac:dyDescent="0.3">
      <c r="A693" s="1" t="s">
        <v>20</v>
      </c>
      <c r="B693" s="1">
        <v>1</v>
      </c>
      <c r="C693" s="1" t="s">
        <v>740</v>
      </c>
      <c r="D693" s="1" t="s">
        <v>733</v>
      </c>
      <c r="E693" s="1" t="str">
        <f>VLOOKUP(MasterDataSet_after_OutliersDEL[[#This Row],[CITY]],Region_Values,2,FALSE)</f>
        <v>South bay</v>
      </c>
      <c r="F693" s="1">
        <f>VLOOKUP(MasterDataSet_after_OutliersDEL[[#This Row],[Region]],Region_Dummy_Variables,2,FALSE)</f>
        <v>0</v>
      </c>
      <c r="G693" s="1">
        <f>VLOOKUP(MasterDataSet_after_OutliersDEL[[#This Row],[Region]],Region_Dummy_Variables,3,FALSE)</f>
        <v>0</v>
      </c>
      <c r="H693" s="1">
        <f>VLOOKUP(MasterDataSet_after_OutliersDEL[[#This Row],[Region]],Region_Dummy_Variables,4,FALSE)</f>
        <v>0</v>
      </c>
      <c r="I693" s="1">
        <f>VLOOKUP(MasterDataSet_after_OutliersDEL[[#This Row],[Region]],Region_Dummy_Variables,5,FALSE)</f>
        <v>1</v>
      </c>
      <c r="J693" s="1">
        <f>VLOOKUP(MasterDataSet_after_OutliersDEL[[#This Row],[Region]],Region_Dummy_Variables,6,FALSE)</f>
        <v>0</v>
      </c>
      <c r="K693" s="7" t="s">
        <v>19</v>
      </c>
      <c r="L693">
        <v>90501</v>
      </c>
      <c r="M693">
        <v>850000</v>
      </c>
      <c r="N693">
        <v>2</v>
      </c>
      <c r="O693">
        <v>2</v>
      </c>
      <c r="P693">
        <v>1209</v>
      </c>
      <c r="Q693">
        <v>5100</v>
      </c>
      <c r="R693">
        <v>1917</v>
      </c>
      <c r="S693">
        <f>2021-MasterDataSet_after_OutliersDEL[[#This Row],[YEAR BUILT]]</f>
        <v>104</v>
      </c>
      <c r="T693">
        <v>34</v>
      </c>
      <c r="U693">
        <v>703.06038047973527</v>
      </c>
      <c r="W693">
        <v>33.828241300000002</v>
      </c>
      <c r="X693">
        <v>-118.3152133</v>
      </c>
      <c r="Y693">
        <v>4.4048301910945034</v>
      </c>
    </row>
    <row r="694" spans="1:25" x14ac:dyDescent="0.3">
      <c r="A694" s="1" t="s">
        <v>20</v>
      </c>
      <c r="B694" s="1">
        <v>1</v>
      </c>
      <c r="C694" s="1" t="s">
        <v>741</v>
      </c>
      <c r="D694" s="1" t="s">
        <v>733</v>
      </c>
      <c r="E694" s="1" t="str">
        <f>VLOOKUP(MasterDataSet_after_OutliersDEL[[#This Row],[CITY]],Region_Values,2,FALSE)</f>
        <v>South bay</v>
      </c>
      <c r="F694" s="1">
        <f>VLOOKUP(MasterDataSet_after_OutliersDEL[[#This Row],[Region]],Region_Dummy_Variables,2,FALSE)</f>
        <v>0</v>
      </c>
      <c r="G694" s="1">
        <f>VLOOKUP(MasterDataSet_after_OutliersDEL[[#This Row],[Region]],Region_Dummy_Variables,3,FALSE)</f>
        <v>0</v>
      </c>
      <c r="H694" s="1">
        <f>VLOOKUP(MasterDataSet_after_OutliersDEL[[#This Row],[Region]],Region_Dummy_Variables,4,FALSE)</f>
        <v>0</v>
      </c>
      <c r="I694" s="1">
        <f>VLOOKUP(MasterDataSet_after_OutliersDEL[[#This Row],[Region]],Region_Dummy_Variables,5,FALSE)</f>
        <v>1</v>
      </c>
      <c r="J694" s="1">
        <f>VLOOKUP(MasterDataSet_after_OutliersDEL[[#This Row],[Region]],Region_Dummy_Variables,6,FALSE)</f>
        <v>0</v>
      </c>
      <c r="K694" s="7" t="s">
        <v>19</v>
      </c>
      <c r="L694">
        <v>90501</v>
      </c>
      <c r="M694">
        <v>799000</v>
      </c>
      <c r="N694">
        <v>3</v>
      </c>
      <c r="O694">
        <v>2</v>
      </c>
      <c r="P694">
        <v>1458</v>
      </c>
      <c r="Q694">
        <v>7009</v>
      </c>
      <c r="R694">
        <v>1948</v>
      </c>
      <c r="S694">
        <f>2021-MasterDataSet_after_OutliersDEL[[#This Row],[YEAR BUILT]]</f>
        <v>73</v>
      </c>
      <c r="T694">
        <v>32</v>
      </c>
      <c r="U694">
        <v>548.01097393689986</v>
      </c>
      <c r="W694">
        <v>33.830095399999998</v>
      </c>
      <c r="X694">
        <v>-118.3013303</v>
      </c>
      <c r="Y694">
        <v>5.1852543225119607</v>
      </c>
    </row>
    <row r="695" spans="1:25" x14ac:dyDescent="0.3">
      <c r="A695" s="1" t="s">
        <v>20</v>
      </c>
      <c r="B695" s="1">
        <v>1</v>
      </c>
      <c r="C695" s="1" t="s">
        <v>742</v>
      </c>
      <c r="D695" s="1" t="s">
        <v>733</v>
      </c>
      <c r="E695" s="1" t="str">
        <f>VLOOKUP(MasterDataSet_after_OutliersDEL[[#This Row],[CITY]],Region_Values,2,FALSE)</f>
        <v>South bay</v>
      </c>
      <c r="F695" s="1">
        <f>VLOOKUP(MasterDataSet_after_OutliersDEL[[#This Row],[Region]],Region_Dummy_Variables,2,FALSE)</f>
        <v>0</v>
      </c>
      <c r="G695" s="1">
        <f>VLOOKUP(MasterDataSet_after_OutliersDEL[[#This Row],[Region]],Region_Dummy_Variables,3,FALSE)</f>
        <v>0</v>
      </c>
      <c r="H695" s="1">
        <f>VLOOKUP(MasterDataSet_after_OutliersDEL[[#This Row],[Region]],Region_Dummy_Variables,4,FALSE)</f>
        <v>0</v>
      </c>
      <c r="I695" s="1">
        <f>VLOOKUP(MasterDataSet_after_OutliersDEL[[#This Row],[Region]],Region_Dummy_Variables,5,FALSE)</f>
        <v>1</v>
      </c>
      <c r="J695" s="1">
        <f>VLOOKUP(MasterDataSet_after_OutliersDEL[[#This Row],[Region]],Region_Dummy_Variables,6,FALSE)</f>
        <v>0</v>
      </c>
      <c r="K695" s="7" t="s">
        <v>19</v>
      </c>
      <c r="L695">
        <v>90501</v>
      </c>
      <c r="M695">
        <v>679500</v>
      </c>
      <c r="N695">
        <v>2</v>
      </c>
      <c r="O695">
        <v>1</v>
      </c>
      <c r="P695">
        <v>747</v>
      </c>
      <c r="Q695">
        <v>3162</v>
      </c>
      <c r="R695">
        <v>1924</v>
      </c>
      <c r="S695">
        <f>2021-MasterDataSet_after_OutliersDEL[[#This Row],[YEAR BUILT]]</f>
        <v>97</v>
      </c>
      <c r="T695">
        <v>49</v>
      </c>
      <c r="U695">
        <v>909.63855421686742</v>
      </c>
      <c r="W695">
        <v>33.8246386</v>
      </c>
      <c r="X695">
        <v>-118.31567</v>
      </c>
      <c r="Y695">
        <v>4.3972099195728003</v>
      </c>
    </row>
    <row r="696" spans="1:25" x14ac:dyDescent="0.3">
      <c r="A696" s="1" t="s">
        <v>20</v>
      </c>
      <c r="B696" s="1">
        <v>1</v>
      </c>
      <c r="C696" s="1" t="s">
        <v>743</v>
      </c>
      <c r="D696" s="1" t="s">
        <v>733</v>
      </c>
      <c r="E696" s="1" t="str">
        <f>VLOOKUP(MasterDataSet_after_OutliersDEL[[#This Row],[CITY]],Region_Values,2,FALSE)</f>
        <v>South bay</v>
      </c>
      <c r="F696" s="1">
        <f>VLOOKUP(MasterDataSet_after_OutliersDEL[[#This Row],[Region]],Region_Dummy_Variables,2,FALSE)</f>
        <v>0</v>
      </c>
      <c r="G696" s="1">
        <f>VLOOKUP(MasterDataSet_after_OutliersDEL[[#This Row],[Region]],Region_Dummy_Variables,3,FALSE)</f>
        <v>0</v>
      </c>
      <c r="H696" s="1">
        <f>VLOOKUP(MasterDataSet_after_OutliersDEL[[#This Row],[Region]],Region_Dummy_Variables,4,FALSE)</f>
        <v>0</v>
      </c>
      <c r="I696" s="1">
        <f>VLOOKUP(MasterDataSet_after_OutliersDEL[[#This Row],[Region]],Region_Dummy_Variables,5,FALSE)</f>
        <v>1</v>
      </c>
      <c r="J696" s="1">
        <f>VLOOKUP(MasterDataSet_after_OutliersDEL[[#This Row],[Region]],Region_Dummy_Variables,6,FALSE)</f>
        <v>0</v>
      </c>
      <c r="K696" s="7" t="s">
        <v>19</v>
      </c>
      <c r="L696">
        <v>90501</v>
      </c>
      <c r="M696">
        <v>949000</v>
      </c>
      <c r="N696">
        <v>3</v>
      </c>
      <c r="O696">
        <v>2</v>
      </c>
      <c r="P696">
        <v>1587</v>
      </c>
      <c r="Q696">
        <v>5129</v>
      </c>
      <c r="R696">
        <v>1962</v>
      </c>
      <c r="S696">
        <f>2021-MasterDataSet_after_OutliersDEL[[#This Row],[YEAR BUILT]]</f>
        <v>59</v>
      </c>
      <c r="T696">
        <v>4</v>
      </c>
      <c r="U696">
        <v>597.98361688720854</v>
      </c>
      <c r="W696">
        <v>33.813284899999999</v>
      </c>
      <c r="X696">
        <v>-118.3232503</v>
      </c>
      <c r="Y696">
        <v>3.946625255727819</v>
      </c>
    </row>
    <row r="697" spans="1:25" x14ac:dyDescent="0.3">
      <c r="A697" s="1" t="s">
        <v>16</v>
      </c>
      <c r="B697" s="1">
        <v>0</v>
      </c>
      <c r="C697" s="1" t="s">
        <v>744</v>
      </c>
      <c r="D697" s="1" t="s">
        <v>733</v>
      </c>
      <c r="E697" s="1" t="str">
        <f>VLOOKUP(MasterDataSet_after_OutliersDEL[[#This Row],[CITY]],Region_Values,2,FALSE)</f>
        <v>South bay</v>
      </c>
      <c r="F697" s="1">
        <f>VLOOKUP(MasterDataSet_after_OutliersDEL[[#This Row],[Region]],Region_Dummy_Variables,2,FALSE)</f>
        <v>0</v>
      </c>
      <c r="G697" s="1">
        <f>VLOOKUP(MasterDataSet_after_OutliersDEL[[#This Row],[Region]],Region_Dummy_Variables,3,FALSE)</f>
        <v>0</v>
      </c>
      <c r="H697" s="1">
        <f>VLOOKUP(MasterDataSet_after_OutliersDEL[[#This Row],[Region]],Region_Dummy_Variables,4,FALSE)</f>
        <v>0</v>
      </c>
      <c r="I697" s="1">
        <f>VLOOKUP(MasterDataSet_after_OutliersDEL[[#This Row],[Region]],Region_Dummy_Variables,5,FALSE)</f>
        <v>1</v>
      </c>
      <c r="J697" s="1">
        <f>VLOOKUP(MasterDataSet_after_OutliersDEL[[#This Row],[Region]],Region_Dummy_Variables,6,FALSE)</f>
        <v>0</v>
      </c>
      <c r="K697" s="7" t="s">
        <v>19</v>
      </c>
      <c r="L697">
        <v>90501</v>
      </c>
      <c r="M697">
        <v>795000</v>
      </c>
      <c r="N697">
        <v>3</v>
      </c>
      <c r="O697">
        <v>3</v>
      </c>
      <c r="P697">
        <v>1500</v>
      </c>
      <c r="Q697">
        <v>4201</v>
      </c>
      <c r="R697">
        <v>2004</v>
      </c>
      <c r="S697">
        <f>2021-MasterDataSet_after_OutliersDEL[[#This Row],[YEAR BUILT]]</f>
        <v>17</v>
      </c>
      <c r="T697">
        <v>5</v>
      </c>
      <c r="U697">
        <v>530</v>
      </c>
      <c r="V697">
        <v>507.5</v>
      </c>
      <c r="W697">
        <v>33.836993999999997</v>
      </c>
      <c r="X697">
        <v>-118.3182272</v>
      </c>
      <c r="Y697">
        <v>4.200400599425655</v>
      </c>
    </row>
    <row r="698" spans="1:25" x14ac:dyDescent="0.3">
      <c r="A698" s="1" t="s">
        <v>16</v>
      </c>
      <c r="B698" s="1">
        <v>0</v>
      </c>
      <c r="C698" s="1" t="s">
        <v>745</v>
      </c>
      <c r="D698" s="1" t="s">
        <v>733</v>
      </c>
      <c r="E698" s="1" t="str">
        <f>VLOOKUP(MasterDataSet_after_OutliersDEL[[#This Row],[CITY]],Region_Values,2,FALSE)</f>
        <v>South bay</v>
      </c>
      <c r="F698" s="1">
        <f>VLOOKUP(MasterDataSet_after_OutliersDEL[[#This Row],[Region]],Region_Dummy_Variables,2,FALSE)</f>
        <v>0</v>
      </c>
      <c r="G698" s="1">
        <f>VLOOKUP(MasterDataSet_after_OutliersDEL[[#This Row],[Region]],Region_Dummy_Variables,3,FALSE)</f>
        <v>0</v>
      </c>
      <c r="H698" s="1">
        <f>VLOOKUP(MasterDataSet_after_OutliersDEL[[#This Row],[Region]],Region_Dummy_Variables,4,FALSE)</f>
        <v>0</v>
      </c>
      <c r="I698" s="1">
        <f>VLOOKUP(MasterDataSet_after_OutliersDEL[[#This Row],[Region]],Region_Dummy_Variables,5,FALSE)</f>
        <v>1</v>
      </c>
      <c r="J698" s="1">
        <f>VLOOKUP(MasterDataSet_after_OutliersDEL[[#This Row],[Region]],Region_Dummy_Variables,6,FALSE)</f>
        <v>0</v>
      </c>
      <c r="K698" s="7" t="s">
        <v>19</v>
      </c>
      <c r="L698">
        <v>90501</v>
      </c>
      <c r="M698">
        <v>490000</v>
      </c>
      <c r="N698">
        <v>2</v>
      </c>
      <c r="O698">
        <v>1</v>
      </c>
      <c r="P698">
        <v>669</v>
      </c>
      <c r="Q698">
        <v>39834</v>
      </c>
      <c r="R698">
        <v>1993</v>
      </c>
      <c r="S698">
        <f>2021-MasterDataSet_after_OutliersDEL[[#This Row],[YEAR BUILT]]</f>
        <v>28</v>
      </c>
      <c r="T698">
        <v>24</v>
      </c>
      <c r="U698">
        <v>732.43647234678622</v>
      </c>
      <c r="V698">
        <v>505</v>
      </c>
      <c r="W698">
        <v>33.835079</v>
      </c>
      <c r="X698">
        <v>-118.314903</v>
      </c>
      <c r="Y698">
        <v>4.390926972579372</v>
      </c>
    </row>
    <row r="699" spans="1:25" x14ac:dyDescent="0.3">
      <c r="A699" s="1" t="s">
        <v>16</v>
      </c>
      <c r="B699" s="1">
        <v>0</v>
      </c>
      <c r="C699" s="1" t="s">
        <v>746</v>
      </c>
      <c r="D699" s="1" t="s">
        <v>733</v>
      </c>
      <c r="E699" s="1" t="str">
        <f>VLOOKUP(MasterDataSet_after_OutliersDEL[[#This Row],[CITY]],Region_Values,2,FALSE)</f>
        <v>South bay</v>
      </c>
      <c r="F699" s="1">
        <f>VLOOKUP(MasterDataSet_after_OutliersDEL[[#This Row],[Region]],Region_Dummy_Variables,2,FALSE)</f>
        <v>0</v>
      </c>
      <c r="G699" s="1">
        <f>VLOOKUP(MasterDataSet_after_OutliersDEL[[#This Row],[Region]],Region_Dummy_Variables,3,FALSE)</f>
        <v>0</v>
      </c>
      <c r="H699" s="1">
        <f>VLOOKUP(MasterDataSet_after_OutliersDEL[[#This Row],[Region]],Region_Dummy_Variables,4,FALSE)</f>
        <v>0</v>
      </c>
      <c r="I699" s="1">
        <f>VLOOKUP(MasterDataSet_after_OutliersDEL[[#This Row],[Region]],Region_Dummy_Variables,5,FALSE)</f>
        <v>1</v>
      </c>
      <c r="J699" s="1">
        <f>VLOOKUP(MasterDataSet_after_OutliersDEL[[#This Row],[Region]],Region_Dummy_Variables,6,FALSE)</f>
        <v>0</v>
      </c>
      <c r="K699" s="7" t="s">
        <v>19</v>
      </c>
      <c r="L699">
        <v>90501</v>
      </c>
      <c r="M699">
        <v>749990</v>
      </c>
      <c r="N699">
        <v>4</v>
      </c>
      <c r="O699">
        <v>3.5</v>
      </c>
      <c r="P699">
        <v>2016</v>
      </c>
      <c r="Q699">
        <v>1928</v>
      </c>
      <c r="R699">
        <v>2008</v>
      </c>
      <c r="S699">
        <f>2021-MasterDataSet_after_OutliersDEL[[#This Row],[YEAR BUILT]]</f>
        <v>13</v>
      </c>
      <c r="T699">
        <v>28</v>
      </c>
      <c r="U699">
        <v>372.01884920634922</v>
      </c>
      <c r="V699">
        <v>110</v>
      </c>
      <c r="W699">
        <v>33.821005399999997</v>
      </c>
      <c r="X699">
        <v>-118.29982320000001</v>
      </c>
      <c r="Y699">
        <v>4.6374849053061471</v>
      </c>
    </row>
    <row r="700" spans="1:25" x14ac:dyDescent="0.3">
      <c r="A700" s="1" t="s">
        <v>16</v>
      </c>
      <c r="B700" s="1">
        <v>0</v>
      </c>
      <c r="C700" s="1" t="s">
        <v>747</v>
      </c>
      <c r="D700" s="1" t="s">
        <v>733</v>
      </c>
      <c r="E700" s="1" t="str">
        <f>VLOOKUP(MasterDataSet_after_OutliersDEL[[#This Row],[CITY]],Region_Values,2,FALSE)</f>
        <v>South bay</v>
      </c>
      <c r="F700" s="1">
        <f>VLOOKUP(MasterDataSet_after_OutliersDEL[[#This Row],[Region]],Region_Dummy_Variables,2,FALSE)</f>
        <v>0</v>
      </c>
      <c r="G700" s="1">
        <f>VLOOKUP(MasterDataSet_after_OutliersDEL[[#This Row],[Region]],Region_Dummy_Variables,3,FALSE)</f>
        <v>0</v>
      </c>
      <c r="H700" s="1">
        <f>VLOOKUP(MasterDataSet_after_OutliersDEL[[#This Row],[Region]],Region_Dummy_Variables,4,FALSE)</f>
        <v>0</v>
      </c>
      <c r="I700" s="1">
        <f>VLOOKUP(MasterDataSet_after_OutliersDEL[[#This Row],[Region]],Region_Dummy_Variables,5,FALSE)</f>
        <v>1</v>
      </c>
      <c r="J700" s="1">
        <f>VLOOKUP(MasterDataSet_after_OutliersDEL[[#This Row],[Region]],Region_Dummy_Variables,6,FALSE)</f>
        <v>0</v>
      </c>
      <c r="K700" s="7" t="s">
        <v>19</v>
      </c>
      <c r="L700">
        <v>90501</v>
      </c>
      <c r="M700">
        <v>495000</v>
      </c>
      <c r="N700">
        <v>3</v>
      </c>
      <c r="O700">
        <v>2.5</v>
      </c>
      <c r="P700">
        <v>1188</v>
      </c>
      <c r="Q700">
        <v>21606</v>
      </c>
      <c r="R700">
        <v>1982</v>
      </c>
      <c r="S700">
        <f>2021-MasterDataSet_after_OutliersDEL[[#This Row],[YEAR BUILT]]</f>
        <v>39</v>
      </c>
      <c r="T700">
        <v>74</v>
      </c>
      <c r="U700">
        <v>416.66666666666669</v>
      </c>
      <c r="V700">
        <v>280</v>
      </c>
      <c r="W700">
        <v>33.8199203</v>
      </c>
      <c r="X700">
        <v>-118.3031342</v>
      </c>
      <c r="Y700">
        <v>4.6292653846270753</v>
      </c>
    </row>
    <row r="701" spans="1:25" x14ac:dyDescent="0.3">
      <c r="A701" s="1" t="s">
        <v>16</v>
      </c>
      <c r="B701" s="1">
        <v>0</v>
      </c>
      <c r="C701" s="1" t="s">
        <v>748</v>
      </c>
      <c r="D701" s="1" t="s">
        <v>733</v>
      </c>
      <c r="E701" s="1" t="str">
        <f>VLOOKUP(MasterDataSet_after_OutliersDEL[[#This Row],[CITY]],Region_Values,2,FALSE)</f>
        <v>South bay</v>
      </c>
      <c r="F701" s="1">
        <f>VLOOKUP(MasterDataSet_after_OutliersDEL[[#This Row],[Region]],Region_Dummy_Variables,2,FALSE)</f>
        <v>0</v>
      </c>
      <c r="G701" s="1">
        <f>VLOOKUP(MasterDataSet_after_OutliersDEL[[#This Row],[Region]],Region_Dummy_Variables,3,FALSE)</f>
        <v>0</v>
      </c>
      <c r="H701" s="1">
        <f>VLOOKUP(MasterDataSet_after_OutliersDEL[[#This Row],[Region]],Region_Dummy_Variables,4,FALSE)</f>
        <v>0</v>
      </c>
      <c r="I701" s="1">
        <f>VLOOKUP(MasterDataSet_after_OutliersDEL[[#This Row],[Region]],Region_Dummy_Variables,5,FALSE)</f>
        <v>1</v>
      </c>
      <c r="J701" s="1">
        <f>VLOOKUP(MasterDataSet_after_OutliersDEL[[#This Row],[Region]],Region_Dummy_Variables,6,FALSE)</f>
        <v>0</v>
      </c>
      <c r="K701" s="7" t="s">
        <v>19</v>
      </c>
      <c r="L701">
        <v>90501</v>
      </c>
      <c r="M701">
        <v>624900</v>
      </c>
      <c r="N701">
        <v>3</v>
      </c>
      <c r="O701">
        <v>2.5</v>
      </c>
      <c r="P701">
        <v>1860</v>
      </c>
      <c r="Q701">
        <v>7572</v>
      </c>
      <c r="R701">
        <v>2007</v>
      </c>
      <c r="S701">
        <f>2021-MasterDataSet_after_OutliersDEL[[#This Row],[YEAR BUILT]]</f>
        <v>14</v>
      </c>
      <c r="T701">
        <v>24</v>
      </c>
      <c r="U701">
        <v>335.96774193548384</v>
      </c>
      <c r="V701">
        <v>260</v>
      </c>
      <c r="W701">
        <v>33.842165000000001</v>
      </c>
      <c r="X701">
        <v>-118.3071302</v>
      </c>
      <c r="Y701">
        <v>4.855816234097361</v>
      </c>
    </row>
    <row r="702" spans="1:25" x14ac:dyDescent="0.3">
      <c r="A702" s="1" t="s">
        <v>16</v>
      </c>
      <c r="B702" s="1">
        <v>0</v>
      </c>
      <c r="C702" s="1" t="s">
        <v>749</v>
      </c>
      <c r="D702" s="1" t="s">
        <v>733</v>
      </c>
      <c r="E702" s="1" t="str">
        <f>VLOOKUP(MasterDataSet_after_OutliersDEL[[#This Row],[CITY]],Region_Values,2,FALSE)</f>
        <v>South bay</v>
      </c>
      <c r="F702" s="1">
        <f>VLOOKUP(MasterDataSet_after_OutliersDEL[[#This Row],[Region]],Region_Dummy_Variables,2,FALSE)</f>
        <v>0</v>
      </c>
      <c r="G702" s="1">
        <f>VLOOKUP(MasterDataSet_after_OutliersDEL[[#This Row],[Region]],Region_Dummy_Variables,3,FALSE)</f>
        <v>0</v>
      </c>
      <c r="H702" s="1">
        <f>VLOOKUP(MasterDataSet_after_OutliersDEL[[#This Row],[Region]],Region_Dummy_Variables,4,FALSE)</f>
        <v>0</v>
      </c>
      <c r="I702" s="1">
        <f>VLOOKUP(MasterDataSet_after_OutliersDEL[[#This Row],[Region]],Region_Dummy_Variables,5,FALSE)</f>
        <v>1</v>
      </c>
      <c r="J702" s="1">
        <f>VLOOKUP(MasterDataSet_after_OutliersDEL[[#This Row],[Region]],Region_Dummy_Variables,6,FALSE)</f>
        <v>0</v>
      </c>
      <c r="K702" s="7" t="s">
        <v>19</v>
      </c>
      <c r="L702">
        <v>90501</v>
      </c>
      <c r="M702">
        <v>549000</v>
      </c>
      <c r="N702">
        <v>3</v>
      </c>
      <c r="O702">
        <v>2.5</v>
      </c>
      <c r="P702">
        <v>1460</v>
      </c>
      <c r="Q702">
        <v>16017</v>
      </c>
      <c r="R702">
        <v>1990</v>
      </c>
      <c r="S702">
        <f>2021-MasterDataSet_after_OutliersDEL[[#This Row],[YEAR BUILT]]</f>
        <v>31</v>
      </c>
      <c r="T702">
        <v>6</v>
      </c>
      <c r="U702">
        <v>376.02739726027397</v>
      </c>
      <c r="V702">
        <v>380</v>
      </c>
      <c r="W702">
        <v>33.827611099999999</v>
      </c>
      <c r="X702">
        <v>-118.30872859999999</v>
      </c>
      <c r="Y702">
        <v>4.7795889276125658</v>
      </c>
    </row>
    <row r="703" spans="1:25" x14ac:dyDescent="0.3">
      <c r="A703" s="1" t="s">
        <v>16</v>
      </c>
      <c r="B703" s="1">
        <v>0</v>
      </c>
      <c r="C703" s="1" t="s">
        <v>750</v>
      </c>
      <c r="D703" s="1" t="s">
        <v>733</v>
      </c>
      <c r="E703" s="1" t="str">
        <f>VLOOKUP(MasterDataSet_after_OutliersDEL[[#This Row],[CITY]],Region_Values,2,FALSE)</f>
        <v>South bay</v>
      </c>
      <c r="F703" s="1">
        <f>VLOOKUP(MasterDataSet_after_OutliersDEL[[#This Row],[Region]],Region_Dummy_Variables,2,FALSE)</f>
        <v>0</v>
      </c>
      <c r="G703" s="1">
        <f>VLOOKUP(MasterDataSet_after_OutliersDEL[[#This Row],[Region]],Region_Dummy_Variables,3,FALSE)</f>
        <v>0</v>
      </c>
      <c r="H703" s="1">
        <f>VLOOKUP(MasterDataSet_after_OutliersDEL[[#This Row],[Region]],Region_Dummy_Variables,4,FALSE)</f>
        <v>0</v>
      </c>
      <c r="I703" s="1">
        <f>VLOOKUP(MasterDataSet_after_OutliersDEL[[#This Row],[Region]],Region_Dummy_Variables,5,FALSE)</f>
        <v>1</v>
      </c>
      <c r="J703" s="1">
        <f>VLOOKUP(MasterDataSet_after_OutliersDEL[[#This Row],[Region]],Region_Dummy_Variables,6,FALSE)</f>
        <v>0</v>
      </c>
      <c r="K703" s="7" t="s">
        <v>19</v>
      </c>
      <c r="L703">
        <v>90501</v>
      </c>
      <c r="M703">
        <v>649500</v>
      </c>
      <c r="N703">
        <v>2</v>
      </c>
      <c r="O703">
        <v>2.5</v>
      </c>
      <c r="P703">
        <v>1388</v>
      </c>
      <c r="Q703">
        <v>49562</v>
      </c>
      <c r="R703">
        <v>1980</v>
      </c>
      <c r="S703">
        <f>2021-MasterDataSet_after_OutliersDEL[[#This Row],[YEAR BUILT]]</f>
        <v>41</v>
      </c>
      <c r="T703">
        <v>27</v>
      </c>
      <c r="U703">
        <v>467.93948126801155</v>
      </c>
      <c r="V703">
        <v>250</v>
      </c>
      <c r="W703">
        <v>33.863976399999999</v>
      </c>
      <c r="X703">
        <v>-118.309382</v>
      </c>
      <c r="Y703">
        <v>5.0907893268126756</v>
      </c>
    </row>
    <row r="704" spans="1:25" x14ac:dyDescent="0.3">
      <c r="A704" s="1" t="s">
        <v>20</v>
      </c>
      <c r="B704" s="1">
        <v>1</v>
      </c>
      <c r="C704" s="1" t="s">
        <v>751</v>
      </c>
      <c r="D704" s="1" t="s">
        <v>733</v>
      </c>
      <c r="E704" s="1" t="str">
        <f>VLOOKUP(MasterDataSet_after_OutliersDEL[[#This Row],[CITY]],Region_Values,2,FALSE)</f>
        <v>South bay</v>
      </c>
      <c r="F704" s="1">
        <f>VLOOKUP(MasterDataSet_after_OutliersDEL[[#This Row],[Region]],Region_Dummy_Variables,2,FALSE)</f>
        <v>0</v>
      </c>
      <c r="G704" s="1">
        <f>VLOOKUP(MasterDataSet_after_OutliersDEL[[#This Row],[Region]],Region_Dummy_Variables,3,FALSE)</f>
        <v>0</v>
      </c>
      <c r="H704" s="1">
        <f>VLOOKUP(MasterDataSet_after_OutliersDEL[[#This Row],[Region]],Region_Dummy_Variables,4,FALSE)</f>
        <v>0</v>
      </c>
      <c r="I704" s="1">
        <f>VLOOKUP(MasterDataSet_after_OutliersDEL[[#This Row],[Region]],Region_Dummy_Variables,5,FALSE)</f>
        <v>1</v>
      </c>
      <c r="J704" s="1">
        <f>VLOOKUP(MasterDataSet_after_OutliersDEL[[#This Row],[Region]],Region_Dummy_Variables,6,FALSE)</f>
        <v>0</v>
      </c>
      <c r="K704" s="7" t="s">
        <v>19</v>
      </c>
      <c r="L704">
        <v>90502</v>
      </c>
      <c r="M704">
        <v>759900</v>
      </c>
      <c r="N704">
        <v>3</v>
      </c>
      <c r="O704">
        <v>2</v>
      </c>
      <c r="P704">
        <v>1215</v>
      </c>
      <c r="Q704">
        <v>5014</v>
      </c>
      <c r="R704">
        <v>1959</v>
      </c>
      <c r="S704">
        <f>2021-MasterDataSet_after_OutliersDEL[[#This Row],[YEAR BUILT]]</f>
        <v>62</v>
      </c>
      <c r="T704">
        <v>4</v>
      </c>
      <c r="U704">
        <v>625.4320987654321</v>
      </c>
      <c r="W704">
        <v>33.835356699999998</v>
      </c>
      <c r="X704">
        <v>-118.2932466</v>
      </c>
      <c r="Y704">
        <v>5.3188473572932704</v>
      </c>
    </row>
    <row r="705" spans="1:25" x14ac:dyDescent="0.3">
      <c r="A705" s="1" t="s">
        <v>20</v>
      </c>
      <c r="B705" s="1">
        <v>1</v>
      </c>
      <c r="C705" s="1" t="s">
        <v>752</v>
      </c>
      <c r="D705" s="1" t="s">
        <v>733</v>
      </c>
      <c r="E705" s="1" t="str">
        <f>VLOOKUP(MasterDataSet_after_OutliersDEL[[#This Row],[CITY]],Region_Values,2,FALSE)</f>
        <v>South bay</v>
      </c>
      <c r="F705" s="1">
        <f>VLOOKUP(MasterDataSet_after_OutliersDEL[[#This Row],[Region]],Region_Dummy_Variables,2,FALSE)</f>
        <v>0</v>
      </c>
      <c r="G705" s="1">
        <f>VLOOKUP(MasterDataSet_after_OutliersDEL[[#This Row],[Region]],Region_Dummy_Variables,3,FALSE)</f>
        <v>0</v>
      </c>
      <c r="H705" s="1">
        <f>VLOOKUP(MasterDataSet_after_OutliersDEL[[#This Row],[Region]],Region_Dummy_Variables,4,FALSE)</f>
        <v>0</v>
      </c>
      <c r="I705" s="1">
        <f>VLOOKUP(MasterDataSet_after_OutliersDEL[[#This Row],[Region]],Region_Dummy_Variables,5,FALSE)</f>
        <v>1</v>
      </c>
      <c r="J705" s="1">
        <f>VLOOKUP(MasterDataSet_after_OutliersDEL[[#This Row],[Region]],Region_Dummy_Variables,6,FALSE)</f>
        <v>0</v>
      </c>
      <c r="K705" s="7" t="s">
        <v>19</v>
      </c>
      <c r="L705">
        <v>90502</v>
      </c>
      <c r="M705">
        <v>699000</v>
      </c>
      <c r="N705">
        <v>3</v>
      </c>
      <c r="O705">
        <v>2</v>
      </c>
      <c r="P705">
        <v>1096</v>
      </c>
      <c r="Q705">
        <v>5142</v>
      </c>
      <c r="R705">
        <v>1953</v>
      </c>
      <c r="S705">
        <f>2021-MasterDataSet_after_OutliersDEL[[#This Row],[YEAR BUILT]]</f>
        <v>68</v>
      </c>
      <c r="T705">
        <v>8</v>
      </c>
      <c r="U705">
        <v>637.77372262773724</v>
      </c>
      <c r="W705">
        <v>33.839025399999997</v>
      </c>
      <c r="X705">
        <v>-118.294297</v>
      </c>
      <c r="Y705">
        <v>5.5746054382741086</v>
      </c>
    </row>
    <row r="706" spans="1:25" x14ac:dyDescent="0.3">
      <c r="A706" s="1" t="s">
        <v>20</v>
      </c>
      <c r="B706" s="1">
        <v>1</v>
      </c>
      <c r="C706" s="1" t="s">
        <v>753</v>
      </c>
      <c r="D706" s="1" t="s">
        <v>733</v>
      </c>
      <c r="E706" s="1" t="str">
        <f>VLOOKUP(MasterDataSet_after_OutliersDEL[[#This Row],[CITY]],Region_Values,2,FALSE)</f>
        <v>South bay</v>
      </c>
      <c r="F706" s="1">
        <f>VLOOKUP(MasterDataSet_after_OutliersDEL[[#This Row],[Region]],Region_Dummy_Variables,2,FALSE)</f>
        <v>0</v>
      </c>
      <c r="G706" s="1">
        <f>VLOOKUP(MasterDataSet_after_OutliersDEL[[#This Row],[Region]],Region_Dummy_Variables,3,FALSE)</f>
        <v>0</v>
      </c>
      <c r="H706" s="1">
        <f>VLOOKUP(MasterDataSet_after_OutliersDEL[[#This Row],[Region]],Region_Dummy_Variables,4,FALSE)</f>
        <v>0</v>
      </c>
      <c r="I706" s="1">
        <f>VLOOKUP(MasterDataSet_after_OutliersDEL[[#This Row],[Region]],Region_Dummy_Variables,5,FALSE)</f>
        <v>1</v>
      </c>
      <c r="J706" s="1">
        <f>VLOOKUP(MasterDataSet_after_OutliersDEL[[#This Row],[Region]],Region_Dummy_Variables,6,FALSE)</f>
        <v>0</v>
      </c>
      <c r="K706" s="7" t="s">
        <v>19</v>
      </c>
      <c r="L706">
        <v>90502</v>
      </c>
      <c r="M706">
        <v>799000</v>
      </c>
      <c r="N706">
        <v>5</v>
      </c>
      <c r="O706">
        <v>3</v>
      </c>
      <c r="P706">
        <v>2916</v>
      </c>
      <c r="Q706">
        <v>5444</v>
      </c>
      <c r="R706">
        <v>1953</v>
      </c>
      <c r="S706">
        <f>2021-MasterDataSet_after_OutliersDEL[[#This Row],[YEAR BUILT]]</f>
        <v>68</v>
      </c>
      <c r="T706">
        <v>1</v>
      </c>
      <c r="U706">
        <v>274.00548696844993</v>
      </c>
      <c r="W706">
        <v>33.839018799999998</v>
      </c>
      <c r="X706">
        <v>-118.2953703</v>
      </c>
      <c r="Y706">
        <v>5.5157280571104454</v>
      </c>
    </row>
    <row r="707" spans="1:25" x14ac:dyDescent="0.3">
      <c r="A707" s="1" t="s">
        <v>20</v>
      </c>
      <c r="B707" s="1">
        <v>1</v>
      </c>
      <c r="C707" s="1" t="s">
        <v>754</v>
      </c>
      <c r="D707" s="1" t="s">
        <v>733</v>
      </c>
      <c r="E707" s="1" t="str">
        <f>VLOOKUP(MasterDataSet_after_OutliersDEL[[#This Row],[CITY]],Region_Values,2,FALSE)</f>
        <v>South bay</v>
      </c>
      <c r="F707" s="1">
        <f>VLOOKUP(MasterDataSet_after_OutliersDEL[[#This Row],[Region]],Region_Dummy_Variables,2,FALSE)</f>
        <v>0</v>
      </c>
      <c r="G707" s="1">
        <f>VLOOKUP(MasterDataSet_after_OutliersDEL[[#This Row],[Region]],Region_Dummy_Variables,3,FALSE)</f>
        <v>0</v>
      </c>
      <c r="H707" s="1">
        <f>VLOOKUP(MasterDataSet_after_OutliersDEL[[#This Row],[Region]],Region_Dummy_Variables,4,FALSE)</f>
        <v>0</v>
      </c>
      <c r="I707" s="1">
        <f>VLOOKUP(MasterDataSet_after_OutliersDEL[[#This Row],[Region]],Region_Dummy_Variables,5,FALSE)</f>
        <v>1</v>
      </c>
      <c r="J707" s="1">
        <f>VLOOKUP(MasterDataSet_after_OutliersDEL[[#This Row],[Region]],Region_Dummy_Variables,6,FALSE)</f>
        <v>0</v>
      </c>
      <c r="K707" s="7" t="s">
        <v>19</v>
      </c>
      <c r="L707">
        <v>90502</v>
      </c>
      <c r="M707">
        <v>779000</v>
      </c>
      <c r="N707">
        <v>4</v>
      </c>
      <c r="O707">
        <v>2</v>
      </c>
      <c r="P707">
        <v>1455</v>
      </c>
      <c r="Q707">
        <v>2841</v>
      </c>
      <c r="R707">
        <v>1969</v>
      </c>
      <c r="S707">
        <f>2021-MasterDataSet_after_OutliersDEL[[#This Row],[YEAR BUILT]]</f>
        <v>52</v>
      </c>
      <c r="T707">
        <v>11</v>
      </c>
      <c r="U707">
        <v>535.39518900343637</v>
      </c>
      <c r="W707">
        <v>33.827085500000003</v>
      </c>
      <c r="X707">
        <v>-118.2973113</v>
      </c>
      <c r="Y707">
        <v>4.9175560396714619</v>
      </c>
    </row>
    <row r="708" spans="1:25" x14ac:dyDescent="0.3">
      <c r="A708" s="1" t="s">
        <v>20</v>
      </c>
      <c r="B708" s="1">
        <v>1</v>
      </c>
      <c r="C708" s="1" t="s">
        <v>755</v>
      </c>
      <c r="D708" s="1" t="s">
        <v>733</v>
      </c>
      <c r="E708" s="1" t="str">
        <f>VLOOKUP(MasterDataSet_after_OutliersDEL[[#This Row],[CITY]],Region_Values,2,FALSE)</f>
        <v>South bay</v>
      </c>
      <c r="F708" s="1">
        <f>VLOOKUP(MasterDataSet_after_OutliersDEL[[#This Row],[Region]],Region_Dummy_Variables,2,FALSE)</f>
        <v>0</v>
      </c>
      <c r="G708" s="1">
        <f>VLOOKUP(MasterDataSet_after_OutliersDEL[[#This Row],[Region]],Region_Dummy_Variables,3,FALSE)</f>
        <v>0</v>
      </c>
      <c r="H708" s="1">
        <f>VLOOKUP(MasterDataSet_after_OutliersDEL[[#This Row],[Region]],Region_Dummy_Variables,4,FALSE)</f>
        <v>0</v>
      </c>
      <c r="I708" s="1">
        <f>VLOOKUP(MasterDataSet_after_OutliersDEL[[#This Row],[Region]],Region_Dummy_Variables,5,FALSE)</f>
        <v>1</v>
      </c>
      <c r="J708" s="1">
        <f>VLOOKUP(MasterDataSet_after_OutliersDEL[[#This Row],[Region]],Region_Dummy_Variables,6,FALSE)</f>
        <v>0</v>
      </c>
      <c r="K708" s="7" t="s">
        <v>19</v>
      </c>
      <c r="L708">
        <v>90502</v>
      </c>
      <c r="M708">
        <v>849900</v>
      </c>
      <c r="N708">
        <v>4</v>
      </c>
      <c r="O708">
        <v>3</v>
      </c>
      <c r="P708">
        <v>1727</v>
      </c>
      <c r="Q708">
        <v>44352</v>
      </c>
      <c r="R708">
        <v>2015</v>
      </c>
      <c r="S708">
        <f>2021-MasterDataSet_after_OutliersDEL[[#This Row],[YEAR BUILT]]</f>
        <v>6</v>
      </c>
      <c r="T708">
        <v>3</v>
      </c>
      <c r="U708">
        <v>492.12507237984943</v>
      </c>
      <c r="V708">
        <v>125</v>
      </c>
      <c r="W708">
        <v>33.820585399999999</v>
      </c>
      <c r="X708">
        <v>-118.2940799</v>
      </c>
      <c r="Y708">
        <v>4.436213327393185</v>
      </c>
    </row>
    <row r="709" spans="1:25" x14ac:dyDescent="0.3">
      <c r="A709" s="1" t="s">
        <v>20</v>
      </c>
      <c r="B709" s="1">
        <v>1</v>
      </c>
      <c r="C709" s="1" t="s">
        <v>756</v>
      </c>
      <c r="D709" s="1" t="s">
        <v>733</v>
      </c>
      <c r="E709" s="1" t="str">
        <f>VLOOKUP(MasterDataSet_after_OutliersDEL[[#This Row],[CITY]],Region_Values,2,FALSE)</f>
        <v>South bay</v>
      </c>
      <c r="F709" s="1">
        <f>VLOOKUP(MasterDataSet_after_OutliersDEL[[#This Row],[Region]],Region_Dummy_Variables,2,FALSE)</f>
        <v>0</v>
      </c>
      <c r="G709" s="1">
        <f>VLOOKUP(MasterDataSet_after_OutliersDEL[[#This Row],[Region]],Region_Dummy_Variables,3,FALSE)</f>
        <v>0</v>
      </c>
      <c r="H709" s="1">
        <f>VLOOKUP(MasterDataSet_after_OutliersDEL[[#This Row],[Region]],Region_Dummy_Variables,4,FALSE)</f>
        <v>0</v>
      </c>
      <c r="I709" s="1">
        <f>VLOOKUP(MasterDataSet_after_OutliersDEL[[#This Row],[Region]],Region_Dummy_Variables,5,FALSE)</f>
        <v>1</v>
      </c>
      <c r="J709" s="1">
        <f>VLOOKUP(MasterDataSet_after_OutliersDEL[[#This Row],[Region]],Region_Dummy_Variables,6,FALSE)</f>
        <v>0</v>
      </c>
      <c r="K709" s="7" t="s">
        <v>19</v>
      </c>
      <c r="L709">
        <v>90502</v>
      </c>
      <c r="M709">
        <v>689900</v>
      </c>
      <c r="N709">
        <v>3</v>
      </c>
      <c r="O709">
        <v>1</v>
      </c>
      <c r="P709">
        <v>925</v>
      </c>
      <c r="Q709">
        <v>5989</v>
      </c>
      <c r="R709">
        <v>1953</v>
      </c>
      <c r="S709">
        <f>2021-MasterDataSet_after_OutliersDEL[[#This Row],[YEAR BUILT]]</f>
        <v>68</v>
      </c>
      <c r="T709">
        <v>6</v>
      </c>
      <c r="U709">
        <v>745.83783783783781</v>
      </c>
      <c r="W709">
        <v>33.818363699999999</v>
      </c>
      <c r="X709">
        <v>-118.28835960000001</v>
      </c>
      <c r="Y709">
        <v>4.1414264280073354</v>
      </c>
    </row>
    <row r="710" spans="1:25" x14ac:dyDescent="0.3">
      <c r="A710" s="1" t="s">
        <v>16</v>
      </c>
      <c r="B710" s="1">
        <v>0</v>
      </c>
      <c r="C710" s="1" t="s">
        <v>757</v>
      </c>
      <c r="D710" s="1" t="s">
        <v>733</v>
      </c>
      <c r="E710" s="1" t="str">
        <f>VLOOKUP(MasterDataSet_after_OutliersDEL[[#This Row],[CITY]],Region_Values,2,FALSE)</f>
        <v>South bay</v>
      </c>
      <c r="F710" s="1">
        <f>VLOOKUP(MasterDataSet_after_OutliersDEL[[#This Row],[Region]],Region_Dummy_Variables,2,FALSE)</f>
        <v>0</v>
      </c>
      <c r="G710" s="1">
        <f>VLOOKUP(MasterDataSet_after_OutliersDEL[[#This Row],[Region]],Region_Dummy_Variables,3,FALSE)</f>
        <v>0</v>
      </c>
      <c r="H710" s="1">
        <f>VLOOKUP(MasterDataSet_after_OutliersDEL[[#This Row],[Region]],Region_Dummy_Variables,4,FALSE)</f>
        <v>0</v>
      </c>
      <c r="I710" s="1">
        <f>VLOOKUP(MasterDataSet_after_OutliersDEL[[#This Row],[Region]],Region_Dummy_Variables,5,FALSE)</f>
        <v>1</v>
      </c>
      <c r="J710" s="1">
        <f>VLOOKUP(MasterDataSet_after_OutliersDEL[[#This Row],[Region]],Region_Dummy_Variables,6,FALSE)</f>
        <v>0</v>
      </c>
      <c r="K710" s="7" t="s">
        <v>19</v>
      </c>
      <c r="L710">
        <v>90502</v>
      </c>
      <c r="M710">
        <v>769000</v>
      </c>
      <c r="N710">
        <v>3</v>
      </c>
      <c r="O710">
        <v>3.5</v>
      </c>
      <c r="P710">
        <v>1750</v>
      </c>
      <c r="Q710">
        <v>12072</v>
      </c>
      <c r="R710">
        <v>2021</v>
      </c>
      <c r="S710">
        <f>2021-MasterDataSet_after_OutliersDEL[[#This Row],[YEAR BUILT]]</f>
        <v>0</v>
      </c>
      <c r="T710">
        <v>11</v>
      </c>
      <c r="U710">
        <v>439.42857142857144</v>
      </c>
      <c r="V710">
        <v>172</v>
      </c>
      <c r="W710">
        <v>33.824133099999997</v>
      </c>
      <c r="X710">
        <v>-118.29360680000001</v>
      </c>
      <c r="Y710">
        <v>4.6354003620158917</v>
      </c>
    </row>
    <row r="711" spans="1:25" x14ac:dyDescent="0.3">
      <c r="A711" s="1" t="s">
        <v>16</v>
      </c>
      <c r="B711" s="1">
        <v>0</v>
      </c>
      <c r="C711" s="1" t="s">
        <v>758</v>
      </c>
      <c r="D711" s="1" t="s">
        <v>733</v>
      </c>
      <c r="E711" s="1" t="str">
        <f>VLOOKUP(MasterDataSet_after_OutliersDEL[[#This Row],[CITY]],Region_Values,2,FALSE)</f>
        <v>South bay</v>
      </c>
      <c r="F711" s="1">
        <f>VLOOKUP(MasterDataSet_after_OutliersDEL[[#This Row],[Region]],Region_Dummy_Variables,2,FALSE)</f>
        <v>0</v>
      </c>
      <c r="G711" s="1">
        <f>VLOOKUP(MasterDataSet_after_OutliersDEL[[#This Row],[Region]],Region_Dummy_Variables,3,FALSE)</f>
        <v>0</v>
      </c>
      <c r="H711" s="1">
        <f>VLOOKUP(MasterDataSet_after_OutliersDEL[[#This Row],[Region]],Region_Dummy_Variables,4,FALSE)</f>
        <v>0</v>
      </c>
      <c r="I711" s="1">
        <f>VLOOKUP(MasterDataSet_after_OutliersDEL[[#This Row],[Region]],Region_Dummy_Variables,5,FALSE)</f>
        <v>1</v>
      </c>
      <c r="J711" s="1">
        <f>VLOOKUP(MasterDataSet_after_OutliersDEL[[#This Row],[Region]],Region_Dummy_Variables,6,FALSE)</f>
        <v>0</v>
      </c>
      <c r="K711" s="7" t="s">
        <v>19</v>
      </c>
      <c r="L711">
        <v>90502</v>
      </c>
      <c r="M711">
        <v>520000</v>
      </c>
      <c r="N711">
        <v>3</v>
      </c>
      <c r="O711">
        <v>2</v>
      </c>
      <c r="P711">
        <v>1063</v>
      </c>
      <c r="Q711">
        <v>19263</v>
      </c>
      <c r="R711">
        <v>1997</v>
      </c>
      <c r="S711">
        <f>2021-MasterDataSet_after_OutliersDEL[[#This Row],[YEAR BUILT]]</f>
        <v>24</v>
      </c>
      <c r="T711">
        <v>54</v>
      </c>
      <c r="U711">
        <v>489.18156161806206</v>
      </c>
      <c r="V711">
        <v>158</v>
      </c>
      <c r="W711">
        <v>33.829709000000001</v>
      </c>
      <c r="X711">
        <v>-118.289085</v>
      </c>
      <c r="Y711">
        <v>4.8648278112952568</v>
      </c>
    </row>
    <row r="712" spans="1:25" x14ac:dyDescent="0.3">
      <c r="A712" s="1" t="s">
        <v>16</v>
      </c>
      <c r="B712" s="1">
        <v>0</v>
      </c>
      <c r="C712" s="1" t="s">
        <v>759</v>
      </c>
      <c r="D712" s="1" t="s">
        <v>733</v>
      </c>
      <c r="E712" s="1" t="str">
        <f>VLOOKUP(MasterDataSet_after_OutliersDEL[[#This Row],[CITY]],Region_Values,2,FALSE)</f>
        <v>South bay</v>
      </c>
      <c r="F712" s="1">
        <f>VLOOKUP(MasterDataSet_after_OutliersDEL[[#This Row],[Region]],Region_Dummy_Variables,2,FALSE)</f>
        <v>0</v>
      </c>
      <c r="G712" s="1">
        <f>VLOOKUP(MasterDataSet_after_OutliersDEL[[#This Row],[Region]],Region_Dummy_Variables,3,FALSE)</f>
        <v>0</v>
      </c>
      <c r="H712" s="1">
        <f>VLOOKUP(MasterDataSet_after_OutliersDEL[[#This Row],[Region]],Region_Dummy_Variables,4,FALSE)</f>
        <v>0</v>
      </c>
      <c r="I712" s="1">
        <f>VLOOKUP(MasterDataSet_after_OutliersDEL[[#This Row],[Region]],Region_Dummy_Variables,5,FALSE)</f>
        <v>1</v>
      </c>
      <c r="J712" s="1">
        <f>VLOOKUP(MasterDataSet_after_OutliersDEL[[#This Row],[Region]],Region_Dummy_Variables,6,FALSE)</f>
        <v>0</v>
      </c>
      <c r="K712" s="7" t="s">
        <v>19</v>
      </c>
      <c r="L712">
        <v>90502</v>
      </c>
      <c r="M712">
        <v>589000</v>
      </c>
      <c r="N712">
        <v>3</v>
      </c>
      <c r="O712">
        <v>2</v>
      </c>
      <c r="P712">
        <v>1221</v>
      </c>
      <c r="Q712">
        <v>211215</v>
      </c>
      <c r="R712">
        <v>1980</v>
      </c>
      <c r="S712">
        <f>2021-MasterDataSet_after_OutliersDEL[[#This Row],[YEAR BUILT]]</f>
        <v>41</v>
      </c>
      <c r="T712">
        <v>5</v>
      </c>
      <c r="U712">
        <v>482.39148239148238</v>
      </c>
      <c r="V712">
        <v>366</v>
      </c>
      <c r="W712">
        <v>33.821269000000001</v>
      </c>
      <c r="X712">
        <v>-118.291487</v>
      </c>
      <c r="Y712">
        <v>4.4033482045492125</v>
      </c>
    </row>
    <row r="713" spans="1:25" x14ac:dyDescent="0.3">
      <c r="A713" s="1" t="s">
        <v>16</v>
      </c>
      <c r="B713" s="1">
        <v>0</v>
      </c>
      <c r="C713" s="1" t="s">
        <v>760</v>
      </c>
      <c r="D713" s="1" t="s">
        <v>733</v>
      </c>
      <c r="E713" s="1" t="str">
        <f>VLOOKUP(MasterDataSet_after_OutliersDEL[[#This Row],[CITY]],Region_Values,2,FALSE)</f>
        <v>South bay</v>
      </c>
      <c r="F713" s="1">
        <f>VLOOKUP(MasterDataSet_after_OutliersDEL[[#This Row],[Region]],Region_Dummy_Variables,2,FALSE)</f>
        <v>0</v>
      </c>
      <c r="G713" s="1">
        <f>VLOOKUP(MasterDataSet_after_OutliersDEL[[#This Row],[Region]],Region_Dummy_Variables,3,FALSE)</f>
        <v>0</v>
      </c>
      <c r="H713" s="1">
        <f>VLOOKUP(MasterDataSet_after_OutliersDEL[[#This Row],[Region]],Region_Dummy_Variables,4,FALSE)</f>
        <v>0</v>
      </c>
      <c r="I713" s="1">
        <f>VLOOKUP(MasterDataSet_after_OutliersDEL[[#This Row],[Region]],Region_Dummy_Variables,5,FALSE)</f>
        <v>1</v>
      </c>
      <c r="J713" s="1">
        <f>VLOOKUP(MasterDataSet_after_OutliersDEL[[#This Row],[Region]],Region_Dummy_Variables,6,FALSE)</f>
        <v>0</v>
      </c>
      <c r="K713" s="7" t="s">
        <v>19</v>
      </c>
      <c r="L713">
        <v>90502</v>
      </c>
      <c r="M713">
        <v>555500</v>
      </c>
      <c r="N713">
        <v>3</v>
      </c>
      <c r="O713">
        <v>2</v>
      </c>
      <c r="P713">
        <v>1064</v>
      </c>
      <c r="Q713">
        <v>313239</v>
      </c>
      <c r="R713">
        <v>1973</v>
      </c>
      <c r="S713">
        <f>2021-MasterDataSet_after_OutliersDEL[[#This Row],[YEAR BUILT]]</f>
        <v>48</v>
      </c>
      <c r="T713">
        <v>46</v>
      </c>
      <c r="U713">
        <v>522.08646616541353</v>
      </c>
      <c r="V713">
        <v>280</v>
      </c>
      <c r="W713">
        <v>33.814193799999998</v>
      </c>
      <c r="X713">
        <v>-118.2885146</v>
      </c>
      <c r="Y713">
        <v>3.8936215091611746</v>
      </c>
    </row>
    <row r="714" spans="1:25" x14ac:dyDescent="0.3">
      <c r="A714" s="1" t="s">
        <v>16</v>
      </c>
      <c r="B714" s="1">
        <v>0</v>
      </c>
      <c r="C714" s="1" t="s">
        <v>761</v>
      </c>
      <c r="D714" s="1" t="s">
        <v>733</v>
      </c>
      <c r="E714" s="1" t="str">
        <f>VLOOKUP(MasterDataSet_after_OutliersDEL[[#This Row],[CITY]],Region_Values,2,FALSE)</f>
        <v>South bay</v>
      </c>
      <c r="F714" s="1">
        <f>VLOOKUP(MasterDataSet_after_OutliersDEL[[#This Row],[Region]],Region_Dummy_Variables,2,FALSE)</f>
        <v>0</v>
      </c>
      <c r="G714" s="1">
        <f>VLOOKUP(MasterDataSet_after_OutliersDEL[[#This Row],[Region]],Region_Dummy_Variables,3,FALSE)</f>
        <v>0</v>
      </c>
      <c r="H714" s="1">
        <f>VLOOKUP(MasterDataSet_after_OutliersDEL[[#This Row],[Region]],Region_Dummy_Variables,4,FALSE)</f>
        <v>0</v>
      </c>
      <c r="I714" s="1">
        <f>VLOOKUP(MasterDataSet_after_OutliersDEL[[#This Row],[Region]],Region_Dummy_Variables,5,FALSE)</f>
        <v>1</v>
      </c>
      <c r="J714" s="1">
        <f>VLOOKUP(MasterDataSet_after_OutliersDEL[[#This Row],[Region]],Region_Dummy_Variables,6,FALSE)</f>
        <v>0</v>
      </c>
      <c r="K714" s="7" t="s">
        <v>19</v>
      </c>
      <c r="L714">
        <v>90502</v>
      </c>
      <c r="M714">
        <v>365000</v>
      </c>
      <c r="N714">
        <v>1</v>
      </c>
      <c r="O714">
        <v>1</v>
      </c>
      <c r="P714">
        <v>639</v>
      </c>
      <c r="Q714">
        <v>296172</v>
      </c>
      <c r="R714">
        <v>1973</v>
      </c>
      <c r="S714">
        <f>2021-MasterDataSet_after_OutliersDEL[[#This Row],[YEAR BUILT]]</f>
        <v>48</v>
      </c>
      <c r="T714">
        <v>40</v>
      </c>
      <c r="U714">
        <v>571.20500782472618</v>
      </c>
      <c r="V714">
        <v>200</v>
      </c>
      <c r="W714">
        <v>33.813201200000002</v>
      </c>
      <c r="X714">
        <v>-118.2885699</v>
      </c>
      <c r="Y714">
        <v>3.8360050299265698</v>
      </c>
    </row>
    <row r="715" spans="1:25" x14ac:dyDescent="0.3">
      <c r="A715" s="1" t="s">
        <v>16</v>
      </c>
      <c r="B715" s="1">
        <v>0</v>
      </c>
      <c r="C715" s="1" t="s">
        <v>762</v>
      </c>
      <c r="D715" s="1" t="s">
        <v>733</v>
      </c>
      <c r="E715" s="1" t="str">
        <f>VLOOKUP(MasterDataSet_after_OutliersDEL[[#This Row],[CITY]],Region_Values,2,FALSE)</f>
        <v>South bay</v>
      </c>
      <c r="F715" s="1">
        <f>VLOOKUP(MasterDataSet_after_OutliersDEL[[#This Row],[Region]],Region_Dummy_Variables,2,FALSE)</f>
        <v>0</v>
      </c>
      <c r="G715" s="1">
        <f>VLOOKUP(MasterDataSet_after_OutliersDEL[[#This Row],[Region]],Region_Dummy_Variables,3,FALSE)</f>
        <v>0</v>
      </c>
      <c r="H715" s="1">
        <f>VLOOKUP(MasterDataSet_after_OutliersDEL[[#This Row],[Region]],Region_Dummy_Variables,4,FALSE)</f>
        <v>0</v>
      </c>
      <c r="I715" s="1">
        <f>VLOOKUP(MasterDataSet_after_OutliersDEL[[#This Row],[Region]],Region_Dummy_Variables,5,FALSE)</f>
        <v>1</v>
      </c>
      <c r="J715" s="1">
        <f>VLOOKUP(MasterDataSet_after_OutliersDEL[[#This Row],[Region]],Region_Dummy_Variables,6,FALSE)</f>
        <v>0</v>
      </c>
      <c r="K715" s="7" t="s">
        <v>19</v>
      </c>
      <c r="L715">
        <v>90502</v>
      </c>
      <c r="M715">
        <v>425000</v>
      </c>
      <c r="N715">
        <v>2</v>
      </c>
      <c r="O715">
        <v>2</v>
      </c>
      <c r="P715">
        <v>829</v>
      </c>
      <c r="Q715">
        <v>296172</v>
      </c>
      <c r="R715">
        <v>1973</v>
      </c>
      <c r="S715">
        <f>2021-MasterDataSet_after_OutliersDEL[[#This Row],[YEAR BUILT]]</f>
        <v>48</v>
      </c>
      <c r="T715">
        <v>1</v>
      </c>
      <c r="U715">
        <v>512.6658624849216</v>
      </c>
      <c r="V715">
        <v>300</v>
      </c>
      <c r="W715">
        <v>33.812395000000002</v>
      </c>
      <c r="X715">
        <v>-118.288634</v>
      </c>
      <c r="Y715">
        <v>3.7900472031552468</v>
      </c>
    </row>
    <row r="716" spans="1:25" x14ac:dyDescent="0.3">
      <c r="A716" s="1" t="s">
        <v>20</v>
      </c>
      <c r="B716" s="1">
        <v>1</v>
      </c>
      <c r="C716" s="1" t="s">
        <v>763</v>
      </c>
      <c r="D716" s="1" t="s">
        <v>733</v>
      </c>
      <c r="E716" s="1" t="str">
        <f>VLOOKUP(MasterDataSet_after_OutliersDEL[[#This Row],[CITY]],Region_Values,2,FALSE)</f>
        <v>South bay</v>
      </c>
      <c r="F716" s="1">
        <f>VLOOKUP(MasterDataSet_after_OutliersDEL[[#This Row],[Region]],Region_Dummy_Variables,2,FALSE)</f>
        <v>0</v>
      </c>
      <c r="G716" s="1">
        <f>VLOOKUP(MasterDataSet_after_OutliersDEL[[#This Row],[Region]],Region_Dummy_Variables,3,FALSE)</f>
        <v>0</v>
      </c>
      <c r="H716" s="1">
        <f>VLOOKUP(MasterDataSet_after_OutliersDEL[[#This Row],[Region]],Region_Dummy_Variables,4,FALSE)</f>
        <v>0</v>
      </c>
      <c r="I716" s="1">
        <f>VLOOKUP(MasterDataSet_after_OutliersDEL[[#This Row],[Region]],Region_Dummy_Variables,5,FALSE)</f>
        <v>1</v>
      </c>
      <c r="J716" s="1">
        <f>VLOOKUP(MasterDataSet_after_OutliersDEL[[#This Row],[Region]],Region_Dummy_Variables,6,FALSE)</f>
        <v>0</v>
      </c>
      <c r="K716" s="7" t="s">
        <v>19</v>
      </c>
      <c r="L716">
        <v>90503</v>
      </c>
      <c r="M716">
        <v>950000</v>
      </c>
      <c r="N716">
        <v>3</v>
      </c>
      <c r="O716">
        <v>2</v>
      </c>
      <c r="P716">
        <v>1539</v>
      </c>
      <c r="Q716">
        <v>7501</v>
      </c>
      <c r="R716">
        <v>1951</v>
      </c>
      <c r="S716">
        <f>2021-MasterDataSet_after_OutliersDEL[[#This Row],[YEAR BUILT]]</f>
        <v>70</v>
      </c>
      <c r="T716">
        <v>46</v>
      </c>
      <c r="U716">
        <v>617.28395061728395</v>
      </c>
      <c r="W716">
        <v>33.829999000000001</v>
      </c>
      <c r="X716">
        <v>-118.332695</v>
      </c>
      <c r="Y716">
        <v>3.3940664279210884</v>
      </c>
    </row>
    <row r="717" spans="1:25" x14ac:dyDescent="0.3">
      <c r="A717" s="1" t="s">
        <v>20</v>
      </c>
      <c r="B717" s="1">
        <v>1</v>
      </c>
      <c r="C717" s="1" t="s">
        <v>764</v>
      </c>
      <c r="D717" s="1" t="s">
        <v>733</v>
      </c>
      <c r="E717" s="1" t="str">
        <f>VLOOKUP(MasterDataSet_after_OutliersDEL[[#This Row],[CITY]],Region_Values,2,FALSE)</f>
        <v>South bay</v>
      </c>
      <c r="F717" s="1">
        <f>VLOOKUP(MasterDataSet_after_OutliersDEL[[#This Row],[Region]],Region_Dummy_Variables,2,FALSE)</f>
        <v>0</v>
      </c>
      <c r="G717" s="1">
        <f>VLOOKUP(MasterDataSet_after_OutliersDEL[[#This Row],[Region]],Region_Dummy_Variables,3,FALSE)</f>
        <v>0</v>
      </c>
      <c r="H717" s="1">
        <f>VLOOKUP(MasterDataSet_after_OutliersDEL[[#This Row],[Region]],Region_Dummy_Variables,4,FALSE)</f>
        <v>0</v>
      </c>
      <c r="I717" s="1">
        <f>VLOOKUP(MasterDataSet_after_OutliersDEL[[#This Row],[Region]],Region_Dummy_Variables,5,FALSE)</f>
        <v>1</v>
      </c>
      <c r="J717" s="1">
        <f>VLOOKUP(MasterDataSet_after_OutliersDEL[[#This Row],[Region]],Region_Dummy_Variables,6,FALSE)</f>
        <v>0</v>
      </c>
      <c r="K717" s="7" t="s">
        <v>19</v>
      </c>
      <c r="L717">
        <v>90503</v>
      </c>
      <c r="M717">
        <v>1399990</v>
      </c>
      <c r="N717">
        <v>4</v>
      </c>
      <c r="O717">
        <v>2.5</v>
      </c>
      <c r="P717">
        <v>2197</v>
      </c>
      <c r="Q717">
        <v>5434</v>
      </c>
      <c r="R717">
        <v>1969</v>
      </c>
      <c r="S717">
        <f>2021-MasterDataSet_after_OutliersDEL[[#This Row],[YEAR BUILT]]</f>
        <v>52</v>
      </c>
      <c r="T717">
        <v>7</v>
      </c>
      <c r="U717">
        <v>637.22803823395543</v>
      </c>
      <c r="W717">
        <v>33.850601099999999</v>
      </c>
      <c r="X717">
        <v>-118.3750251</v>
      </c>
      <c r="Y717">
        <v>1.3518308366402658</v>
      </c>
    </row>
    <row r="718" spans="1:25" x14ac:dyDescent="0.3">
      <c r="A718" s="1" t="s">
        <v>20</v>
      </c>
      <c r="B718" s="1">
        <v>1</v>
      </c>
      <c r="C718" s="1" t="s">
        <v>765</v>
      </c>
      <c r="D718" s="1" t="s">
        <v>733</v>
      </c>
      <c r="E718" s="1" t="str">
        <f>VLOOKUP(MasterDataSet_after_OutliersDEL[[#This Row],[CITY]],Region_Values,2,FALSE)</f>
        <v>South bay</v>
      </c>
      <c r="F718" s="1">
        <f>VLOOKUP(MasterDataSet_after_OutliersDEL[[#This Row],[Region]],Region_Dummy_Variables,2,FALSE)</f>
        <v>0</v>
      </c>
      <c r="G718" s="1">
        <f>VLOOKUP(MasterDataSet_after_OutliersDEL[[#This Row],[Region]],Region_Dummy_Variables,3,FALSE)</f>
        <v>0</v>
      </c>
      <c r="H718" s="1">
        <f>VLOOKUP(MasterDataSet_after_OutliersDEL[[#This Row],[Region]],Region_Dummy_Variables,4,FALSE)</f>
        <v>0</v>
      </c>
      <c r="I718" s="1">
        <f>VLOOKUP(MasterDataSet_after_OutliersDEL[[#This Row],[Region]],Region_Dummy_Variables,5,FALSE)</f>
        <v>1</v>
      </c>
      <c r="J718" s="1">
        <f>VLOOKUP(MasterDataSet_after_OutliersDEL[[#This Row],[Region]],Region_Dummy_Variables,6,FALSE)</f>
        <v>0</v>
      </c>
      <c r="K718" s="7" t="s">
        <v>19</v>
      </c>
      <c r="L718">
        <v>90503</v>
      </c>
      <c r="M718">
        <v>1250000</v>
      </c>
      <c r="N718">
        <v>3</v>
      </c>
      <c r="O718">
        <v>2</v>
      </c>
      <c r="P718">
        <v>1232</v>
      </c>
      <c r="Q718">
        <v>6923</v>
      </c>
      <c r="R718">
        <v>1959</v>
      </c>
      <c r="S718">
        <f>2021-MasterDataSet_after_OutliersDEL[[#This Row],[YEAR BUILT]]</f>
        <v>62</v>
      </c>
      <c r="T718">
        <v>32</v>
      </c>
      <c r="U718">
        <v>1014.6103896103896</v>
      </c>
      <c r="W718">
        <v>33.839690300000001</v>
      </c>
      <c r="X718">
        <v>-118.3720122</v>
      </c>
      <c r="Y718">
        <v>1.1431424807314015</v>
      </c>
    </row>
    <row r="719" spans="1:25" x14ac:dyDescent="0.3">
      <c r="A719" s="1" t="s">
        <v>20</v>
      </c>
      <c r="B719" s="1">
        <v>1</v>
      </c>
      <c r="C719" s="1" t="s">
        <v>766</v>
      </c>
      <c r="D719" s="1" t="s">
        <v>733</v>
      </c>
      <c r="E719" s="1" t="str">
        <f>VLOOKUP(MasterDataSet_after_OutliersDEL[[#This Row],[CITY]],Region_Values,2,FALSE)</f>
        <v>South bay</v>
      </c>
      <c r="F719" s="1">
        <f>VLOOKUP(MasterDataSet_after_OutliersDEL[[#This Row],[Region]],Region_Dummy_Variables,2,FALSE)</f>
        <v>0</v>
      </c>
      <c r="G719" s="1">
        <f>VLOOKUP(MasterDataSet_after_OutliersDEL[[#This Row],[Region]],Region_Dummy_Variables,3,FALSE)</f>
        <v>0</v>
      </c>
      <c r="H719" s="1">
        <f>VLOOKUP(MasterDataSet_after_OutliersDEL[[#This Row],[Region]],Region_Dummy_Variables,4,FALSE)</f>
        <v>0</v>
      </c>
      <c r="I719" s="1">
        <f>VLOOKUP(MasterDataSet_after_OutliersDEL[[#This Row],[Region]],Region_Dummy_Variables,5,FALSE)</f>
        <v>1</v>
      </c>
      <c r="J719" s="1">
        <f>VLOOKUP(MasterDataSet_after_OutliersDEL[[#This Row],[Region]],Region_Dummy_Variables,6,FALSE)</f>
        <v>0</v>
      </c>
      <c r="K719" s="7" t="s">
        <v>19</v>
      </c>
      <c r="L719">
        <v>90503</v>
      </c>
      <c r="M719">
        <v>1279000</v>
      </c>
      <c r="N719">
        <v>3</v>
      </c>
      <c r="O719">
        <v>2</v>
      </c>
      <c r="P719">
        <v>1602</v>
      </c>
      <c r="Q719">
        <v>9522</v>
      </c>
      <c r="R719">
        <v>1955</v>
      </c>
      <c r="S719">
        <f>2021-MasterDataSet_after_OutliersDEL[[#This Row],[YEAR BUILT]]</f>
        <v>66</v>
      </c>
      <c r="T719">
        <v>4</v>
      </c>
      <c r="U719">
        <v>798.37702871410738</v>
      </c>
      <c r="W719">
        <v>33.832196099999997</v>
      </c>
      <c r="X719">
        <v>-118.37361</v>
      </c>
      <c r="Y719">
        <v>1.052663460627637</v>
      </c>
    </row>
    <row r="720" spans="1:25" x14ac:dyDescent="0.3">
      <c r="A720" s="1" t="s">
        <v>20</v>
      </c>
      <c r="B720" s="1">
        <v>1</v>
      </c>
      <c r="C720" s="1" t="s">
        <v>767</v>
      </c>
      <c r="D720" s="1" t="s">
        <v>733</v>
      </c>
      <c r="E720" s="1" t="str">
        <f>VLOOKUP(MasterDataSet_after_OutliersDEL[[#This Row],[CITY]],Region_Values,2,FALSE)</f>
        <v>South bay</v>
      </c>
      <c r="F720" s="1">
        <f>VLOOKUP(MasterDataSet_after_OutliersDEL[[#This Row],[Region]],Region_Dummy_Variables,2,FALSE)</f>
        <v>0</v>
      </c>
      <c r="G720" s="1">
        <f>VLOOKUP(MasterDataSet_after_OutliersDEL[[#This Row],[Region]],Region_Dummy_Variables,3,FALSE)</f>
        <v>0</v>
      </c>
      <c r="H720" s="1">
        <f>VLOOKUP(MasterDataSet_after_OutliersDEL[[#This Row],[Region]],Region_Dummy_Variables,4,FALSE)</f>
        <v>0</v>
      </c>
      <c r="I720" s="1">
        <f>VLOOKUP(MasterDataSet_after_OutliersDEL[[#This Row],[Region]],Region_Dummy_Variables,5,FALSE)</f>
        <v>1</v>
      </c>
      <c r="J720" s="1">
        <f>VLOOKUP(MasterDataSet_after_OutliersDEL[[#This Row],[Region]],Region_Dummy_Variables,6,FALSE)</f>
        <v>0</v>
      </c>
      <c r="K720" s="7" t="s">
        <v>19</v>
      </c>
      <c r="L720">
        <v>90503</v>
      </c>
      <c r="M720">
        <v>1149000</v>
      </c>
      <c r="N720">
        <v>4</v>
      </c>
      <c r="O720">
        <v>2</v>
      </c>
      <c r="P720">
        <v>1298</v>
      </c>
      <c r="Q720">
        <v>5190</v>
      </c>
      <c r="R720">
        <v>1954</v>
      </c>
      <c r="S720">
        <f>2021-MasterDataSet_after_OutliersDEL[[#This Row],[YEAR BUILT]]</f>
        <v>67</v>
      </c>
      <c r="T720">
        <v>27</v>
      </c>
      <c r="U720">
        <v>885.20801232665644</v>
      </c>
      <c r="W720">
        <v>33.8558868</v>
      </c>
      <c r="X720">
        <v>-118.3543445</v>
      </c>
      <c r="Y720">
        <v>2.5356420355313469</v>
      </c>
    </row>
    <row r="721" spans="1:25" x14ac:dyDescent="0.3">
      <c r="A721" s="1" t="s">
        <v>20</v>
      </c>
      <c r="B721" s="1">
        <v>1</v>
      </c>
      <c r="C721" s="1" t="s">
        <v>768</v>
      </c>
      <c r="D721" s="1" t="s">
        <v>733</v>
      </c>
      <c r="E721" s="1" t="str">
        <f>VLOOKUP(MasterDataSet_after_OutliersDEL[[#This Row],[CITY]],Region_Values,2,FALSE)</f>
        <v>South bay</v>
      </c>
      <c r="F721" s="1">
        <f>VLOOKUP(MasterDataSet_after_OutliersDEL[[#This Row],[Region]],Region_Dummy_Variables,2,FALSE)</f>
        <v>0</v>
      </c>
      <c r="G721" s="1">
        <f>VLOOKUP(MasterDataSet_after_OutliersDEL[[#This Row],[Region]],Region_Dummy_Variables,3,FALSE)</f>
        <v>0</v>
      </c>
      <c r="H721" s="1">
        <f>VLOOKUP(MasterDataSet_after_OutliersDEL[[#This Row],[Region]],Region_Dummy_Variables,4,FALSE)</f>
        <v>0</v>
      </c>
      <c r="I721" s="1">
        <f>VLOOKUP(MasterDataSet_after_OutliersDEL[[#This Row],[Region]],Region_Dummy_Variables,5,FALSE)</f>
        <v>1</v>
      </c>
      <c r="J721" s="1">
        <f>VLOOKUP(MasterDataSet_after_OutliersDEL[[#This Row],[Region]],Region_Dummy_Variables,6,FALSE)</f>
        <v>0</v>
      </c>
      <c r="K721" s="7" t="s">
        <v>19</v>
      </c>
      <c r="L721">
        <v>90503</v>
      </c>
      <c r="M721">
        <v>1125000</v>
      </c>
      <c r="N721">
        <v>3</v>
      </c>
      <c r="O721">
        <v>2</v>
      </c>
      <c r="P721">
        <v>1413</v>
      </c>
      <c r="Q721">
        <v>5375</v>
      </c>
      <c r="R721">
        <v>1951</v>
      </c>
      <c r="S721">
        <f>2021-MasterDataSet_after_OutliersDEL[[#This Row],[YEAR BUILT]]</f>
        <v>70</v>
      </c>
      <c r="T721">
        <v>12</v>
      </c>
      <c r="U721">
        <v>796.17834394904457</v>
      </c>
      <c r="W721">
        <v>33.838829199999999</v>
      </c>
      <c r="X721">
        <v>-118.33434630000001</v>
      </c>
      <c r="Y721">
        <v>3.2807859041669647</v>
      </c>
    </row>
    <row r="722" spans="1:25" x14ac:dyDescent="0.3">
      <c r="A722" s="1" t="s">
        <v>16</v>
      </c>
      <c r="B722" s="1">
        <v>0</v>
      </c>
      <c r="C722" s="1" t="s">
        <v>769</v>
      </c>
      <c r="D722" s="1" t="s">
        <v>733</v>
      </c>
      <c r="E722" s="1" t="str">
        <f>VLOOKUP(MasterDataSet_after_OutliersDEL[[#This Row],[CITY]],Region_Values,2,FALSE)</f>
        <v>South bay</v>
      </c>
      <c r="F722" s="1">
        <f>VLOOKUP(MasterDataSet_after_OutliersDEL[[#This Row],[Region]],Region_Dummy_Variables,2,FALSE)</f>
        <v>0</v>
      </c>
      <c r="G722" s="1">
        <f>VLOOKUP(MasterDataSet_after_OutliersDEL[[#This Row],[Region]],Region_Dummy_Variables,3,FALSE)</f>
        <v>0</v>
      </c>
      <c r="H722" s="1">
        <f>VLOOKUP(MasterDataSet_after_OutliersDEL[[#This Row],[Region]],Region_Dummy_Variables,4,FALSE)</f>
        <v>0</v>
      </c>
      <c r="I722" s="1">
        <f>VLOOKUP(MasterDataSet_after_OutliersDEL[[#This Row],[Region]],Region_Dummy_Variables,5,FALSE)</f>
        <v>1</v>
      </c>
      <c r="J722" s="1">
        <f>VLOOKUP(MasterDataSet_after_OutliersDEL[[#This Row],[Region]],Region_Dummy_Variables,6,FALSE)</f>
        <v>0</v>
      </c>
      <c r="K722" s="7" t="s">
        <v>19</v>
      </c>
      <c r="L722">
        <v>90503</v>
      </c>
      <c r="M722">
        <v>530000</v>
      </c>
      <c r="N722">
        <v>2</v>
      </c>
      <c r="O722">
        <v>2</v>
      </c>
      <c r="P722">
        <v>1250</v>
      </c>
      <c r="Q722">
        <v>155988</v>
      </c>
      <c r="R722">
        <v>1963</v>
      </c>
      <c r="S722">
        <f>2021-MasterDataSet_after_OutliersDEL[[#This Row],[YEAR BUILT]]</f>
        <v>58</v>
      </c>
      <c r="T722">
        <v>36</v>
      </c>
      <c r="U722">
        <v>424</v>
      </c>
      <c r="V722">
        <v>474</v>
      </c>
      <c r="W722">
        <v>33.829730400000003</v>
      </c>
      <c r="X722">
        <v>-118.3401274</v>
      </c>
      <c r="Y722">
        <v>2.9736098672821987</v>
      </c>
    </row>
    <row r="723" spans="1:25" x14ac:dyDescent="0.3">
      <c r="A723" s="1" t="s">
        <v>16</v>
      </c>
      <c r="B723" s="1">
        <v>0</v>
      </c>
      <c r="C723" s="1" t="s">
        <v>770</v>
      </c>
      <c r="D723" s="1" t="s">
        <v>733</v>
      </c>
      <c r="E723" s="1" t="str">
        <f>VLOOKUP(MasterDataSet_after_OutliersDEL[[#This Row],[CITY]],Region_Values,2,FALSE)</f>
        <v>South bay</v>
      </c>
      <c r="F723" s="1">
        <f>VLOOKUP(MasterDataSet_after_OutliersDEL[[#This Row],[Region]],Region_Dummy_Variables,2,FALSE)</f>
        <v>0</v>
      </c>
      <c r="G723" s="1">
        <f>VLOOKUP(MasterDataSet_after_OutliersDEL[[#This Row],[Region]],Region_Dummy_Variables,3,FALSE)</f>
        <v>0</v>
      </c>
      <c r="H723" s="1">
        <f>VLOOKUP(MasterDataSet_after_OutliersDEL[[#This Row],[Region]],Region_Dummy_Variables,4,FALSE)</f>
        <v>0</v>
      </c>
      <c r="I723" s="1">
        <f>VLOOKUP(MasterDataSet_after_OutliersDEL[[#This Row],[Region]],Region_Dummy_Variables,5,FALSE)</f>
        <v>1</v>
      </c>
      <c r="J723" s="1">
        <f>VLOOKUP(MasterDataSet_after_OutliersDEL[[#This Row],[Region]],Region_Dummy_Variables,6,FALSE)</f>
        <v>0</v>
      </c>
      <c r="K723" s="7" t="s">
        <v>19</v>
      </c>
      <c r="L723">
        <v>90503</v>
      </c>
      <c r="M723">
        <v>660000</v>
      </c>
      <c r="N723">
        <v>2</v>
      </c>
      <c r="O723">
        <v>2</v>
      </c>
      <c r="P723">
        <v>1365</v>
      </c>
      <c r="Q723">
        <v>129250</v>
      </c>
      <c r="R723">
        <v>1984</v>
      </c>
      <c r="S723">
        <f>2021-MasterDataSet_after_OutliersDEL[[#This Row],[YEAR BUILT]]</f>
        <v>37</v>
      </c>
      <c r="T723">
        <v>1</v>
      </c>
      <c r="U723">
        <v>483.5164835164835</v>
      </c>
      <c r="V723">
        <v>405</v>
      </c>
      <c r="W723">
        <v>33.828096899999998</v>
      </c>
      <c r="X723">
        <v>-118.3300313</v>
      </c>
      <c r="Y723">
        <v>3.5634394307490869</v>
      </c>
    </row>
    <row r="724" spans="1:25" x14ac:dyDescent="0.3">
      <c r="A724" s="1" t="s">
        <v>16</v>
      </c>
      <c r="B724" s="1">
        <v>0</v>
      </c>
      <c r="C724" s="1" t="s">
        <v>771</v>
      </c>
      <c r="D724" s="1" t="s">
        <v>733</v>
      </c>
      <c r="E724" s="1" t="str">
        <f>VLOOKUP(MasterDataSet_after_OutliersDEL[[#This Row],[CITY]],Region_Values,2,FALSE)</f>
        <v>South bay</v>
      </c>
      <c r="F724" s="1">
        <f>VLOOKUP(MasterDataSet_after_OutliersDEL[[#This Row],[Region]],Region_Dummy_Variables,2,FALSE)</f>
        <v>0</v>
      </c>
      <c r="G724" s="1">
        <f>VLOOKUP(MasterDataSet_after_OutliersDEL[[#This Row],[Region]],Region_Dummy_Variables,3,FALSE)</f>
        <v>0</v>
      </c>
      <c r="H724" s="1">
        <f>VLOOKUP(MasterDataSet_after_OutliersDEL[[#This Row],[Region]],Region_Dummy_Variables,4,FALSE)</f>
        <v>0</v>
      </c>
      <c r="I724" s="1">
        <f>VLOOKUP(MasterDataSet_after_OutliersDEL[[#This Row],[Region]],Region_Dummy_Variables,5,FALSE)</f>
        <v>1</v>
      </c>
      <c r="J724" s="1">
        <f>VLOOKUP(MasterDataSet_after_OutliersDEL[[#This Row],[Region]],Region_Dummy_Variables,6,FALSE)</f>
        <v>0</v>
      </c>
      <c r="K724" s="7" t="s">
        <v>19</v>
      </c>
      <c r="L724">
        <v>90503</v>
      </c>
      <c r="M724">
        <v>749000</v>
      </c>
      <c r="N724">
        <v>2</v>
      </c>
      <c r="O724">
        <v>2</v>
      </c>
      <c r="P724">
        <v>1303</v>
      </c>
      <c r="Q724">
        <v>129090</v>
      </c>
      <c r="R724">
        <v>1985</v>
      </c>
      <c r="S724">
        <f>2021-MasterDataSet_after_OutliersDEL[[#This Row],[YEAR BUILT]]</f>
        <v>36</v>
      </c>
      <c r="T724">
        <v>3</v>
      </c>
      <c r="U724">
        <v>574.82732156561781</v>
      </c>
      <c r="V724">
        <v>405</v>
      </c>
      <c r="W724">
        <v>33.828899999999997</v>
      </c>
      <c r="X724">
        <v>-118.33041299999999</v>
      </c>
      <c r="Y724">
        <v>3.5337461941815227</v>
      </c>
    </row>
    <row r="725" spans="1:25" x14ac:dyDescent="0.3">
      <c r="A725" s="1" t="s">
        <v>16</v>
      </c>
      <c r="B725" s="1">
        <v>0</v>
      </c>
      <c r="C725" s="1" t="s">
        <v>772</v>
      </c>
      <c r="D725" s="1" t="s">
        <v>733</v>
      </c>
      <c r="E725" s="1" t="str">
        <f>VLOOKUP(MasterDataSet_after_OutliersDEL[[#This Row],[CITY]],Region_Values,2,FALSE)</f>
        <v>South bay</v>
      </c>
      <c r="F725" s="1">
        <f>VLOOKUP(MasterDataSet_after_OutliersDEL[[#This Row],[Region]],Region_Dummy_Variables,2,FALSE)</f>
        <v>0</v>
      </c>
      <c r="G725" s="1">
        <f>VLOOKUP(MasterDataSet_after_OutliersDEL[[#This Row],[Region]],Region_Dummy_Variables,3,FALSE)</f>
        <v>0</v>
      </c>
      <c r="H725" s="1">
        <f>VLOOKUP(MasterDataSet_after_OutliersDEL[[#This Row],[Region]],Region_Dummy_Variables,4,FALSE)</f>
        <v>0</v>
      </c>
      <c r="I725" s="1">
        <f>VLOOKUP(MasterDataSet_after_OutliersDEL[[#This Row],[Region]],Region_Dummy_Variables,5,FALSE)</f>
        <v>1</v>
      </c>
      <c r="J725" s="1">
        <f>VLOOKUP(MasterDataSet_after_OutliersDEL[[#This Row],[Region]],Region_Dummy_Variables,6,FALSE)</f>
        <v>0</v>
      </c>
      <c r="K725" s="7" t="s">
        <v>19</v>
      </c>
      <c r="L725">
        <v>90503</v>
      </c>
      <c r="M725">
        <v>525000</v>
      </c>
      <c r="N725">
        <v>2</v>
      </c>
      <c r="O725">
        <v>2</v>
      </c>
      <c r="P725">
        <v>1000</v>
      </c>
      <c r="Q725">
        <v>122036</v>
      </c>
      <c r="R725">
        <v>1962</v>
      </c>
      <c r="S725">
        <f>2021-MasterDataSet_after_OutliersDEL[[#This Row],[YEAR BUILT]]</f>
        <v>59</v>
      </c>
      <c r="T725">
        <v>14</v>
      </c>
      <c r="U725">
        <v>525</v>
      </c>
      <c r="V725">
        <v>372</v>
      </c>
      <c r="W725">
        <v>33.830683700000002</v>
      </c>
      <c r="X725">
        <v>-118.33975700000001</v>
      </c>
      <c r="Y725">
        <v>2.9859701164982893</v>
      </c>
    </row>
    <row r="726" spans="1:25" x14ac:dyDescent="0.3">
      <c r="A726" s="1" t="s">
        <v>16</v>
      </c>
      <c r="B726" s="1">
        <v>0</v>
      </c>
      <c r="C726" s="1" t="s">
        <v>773</v>
      </c>
      <c r="D726" s="1" t="s">
        <v>733</v>
      </c>
      <c r="E726" s="1" t="str">
        <f>VLOOKUP(MasterDataSet_after_OutliersDEL[[#This Row],[CITY]],Region_Values,2,FALSE)</f>
        <v>South bay</v>
      </c>
      <c r="F726" s="1">
        <f>VLOOKUP(MasterDataSet_after_OutliersDEL[[#This Row],[Region]],Region_Dummy_Variables,2,FALSE)</f>
        <v>0</v>
      </c>
      <c r="G726" s="1">
        <f>VLOOKUP(MasterDataSet_after_OutliersDEL[[#This Row],[Region]],Region_Dummy_Variables,3,FALSE)</f>
        <v>0</v>
      </c>
      <c r="H726" s="1">
        <f>VLOOKUP(MasterDataSet_after_OutliersDEL[[#This Row],[Region]],Region_Dummy_Variables,4,FALSE)</f>
        <v>0</v>
      </c>
      <c r="I726" s="1">
        <f>VLOOKUP(MasterDataSet_after_OutliersDEL[[#This Row],[Region]],Region_Dummy_Variables,5,FALSE)</f>
        <v>1</v>
      </c>
      <c r="J726" s="1">
        <f>VLOOKUP(MasterDataSet_after_OutliersDEL[[#This Row],[Region]],Region_Dummy_Variables,6,FALSE)</f>
        <v>0</v>
      </c>
      <c r="K726" s="7" t="s">
        <v>19</v>
      </c>
      <c r="L726">
        <v>90503</v>
      </c>
      <c r="M726">
        <v>450000</v>
      </c>
      <c r="N726">
        <v>1</v>
      </c>
      <c r="O726">
        <v>1</v>
      </c>
      <c r="P726">
        <v>726</v>
      </c>
      <c r="Q726">
        <v>158993</v>
      </c>
      <c r="R726">
        <v>1964</v>
      </c>
      <c r="S726">
        <f>2021-MasterDataSet_after_OutliersDEL[[#This Row],[YEAR BUILT]]</f>
        <v>57</v>
      </c>
      <c r="T726">
        <v>8</v>
      </c>
      <c r="U726">
        <v>619.83471074380168</v>
      </c>
      <c r="V726">
        <v>391</v>
      </c>
      <c r="W726">
        <v>33.830952500000002</v>
      </c>
      <c r="X726">
        <v>-118.343501</v>
      </c>
      <c r="Y726">
        <v>2.7704121711400878</v>
      </c>
    </row>
    <row r="727" spans="1:25" x14ac:dyDescent="0.3">
      <c r="A727" s="1" t="s">
        <v>20</v>
      </c>
      <c r="B727" s="1">
        <v>1</v>
      </c>
      <c r="C727" s="1" t="s">
        <v>774</v>
      </c>
      <c r="D727" s="1" t="s">
        <v>733</v>
      </c>
      <c r="E727" s="1" t="str">
        <f>VLOOKUP(MasterDataSet_after_OutliersDEL[[#This Row],[CITY]],Region_Values,2,FALSE)</f>
        <v>South bay</v>
      </c>
      <c r="F727" s="1">
        <f>VLOOKUP(MasterDataSet_after_OutliersDEL[[#This Row],[Region]],Region_Dummy_Variables,2,FALSE)</f>
        <v>0</v>
      </c>
      <c r="G727" s="1">
        <f>VLOOKUP(MasterDataSet_after_OutliersDEL[[#This Row],[Region]],Region_Dummy_Variables,3,FALSE)</f>
        <v>0</v>
      </c>
      <c r="H727" s="1">
        <f>VLOOKUP(MasterDataSet_after_OutliersDEL[[#This Row],[Region]],Region_Dummy_Variables,4,FALSE)</f>
        <v>0</v>
      </c>
      <c r="I727" s="1">
        <f>VLOOKUP(MasterDataSet_after_OutliersDEL[[#This Row],[Region]],Region_Dummy_Variables,5,FALSE)</f>
        <v>1</v>
      </c>
      <c r="J727" s="1">
        <f>VLOOKUP(MasterDataSet_after_OutliersDEL[[#This Row],[Region]],Region_Dummy_Variables,6,FALSE)</f>
        <v>0</v>
      </c>
      <c r="K727" s="7" t="s">
        <v>19</v>
      </c>
      <c r="L727">
        <v>90504</v>
      </c>
      <c r="M727">
        <v>774900</v>
      </c>
      <c r="N727">
        <v>3</v>
      </c>
      <c r="O727">
        <v>2</v>
      </c>
      <c r="P727">
        <v>1498</v>
      </c>
      <c r="Q727">
        <v>5151</v>
      </c>
      <c r="R727">
        <v>1952</v>
      </c>
      <c r="S727">
        <f>2021-MasterDataSet_after_OutliersDEL[[#This Row],[YEAR BUILT]]</f>
        <v>69</v>
      </c>
      <c r="T727">
        <v>5</v>
      </c>
      <c r="U727">
        <v>517.28971962616822</v>
      </c>
      <c r="W727">
        <v>33.878232300000001</v>
      </c>
      <c r="X727">
        <v>-118.3293692</v>
      </c>
      <c r="Y727">
        <v>4.4437079177076555</v>
      </c>
    </row>
    <row r="728" spans="1:25" x14ac:dyDescent="0.3">
      <c r="A728" s="1" t="s">
        <v>20</v>
      </c>
      <c r="B728" s="1">
        <v>1</v>
      </c>
      <c r="C728" s="1" t="s">
        <v>775</v>
      </c>
      <c r="D728" s="1" t="s">
        <v>733</v>
      </c>
      <c r="E728" s="1" t="str">
        <f>VLOOKUP(MasterDataSet_after_OutliersDEL[[#This Row],[CITY]],Region_Values,2,FALSE)</f>
        <v>South bay</v>
      </c>
      <c r="F728" s="1">
        <f>VLOOKUP(MasterDataSet_after_OutliersDEL[[#This Row],[Region]],Region_Dummy_Variables,2,FALSE)</f>
        <v>0</v>
      </c>
      <c r="G728" s="1">
        <f>VLOOKUP(MasterDataSet_after_OutliersDEL[[#This Row],[Region]],Region_Dummy_Variables,3,FALSE)</f>
        <v>0</v>
      </c>
      <c r="H728" s="1">
        <f>VLOOKUP(MasterDataSet_after_OutliersDEL[[#This Row],[Region]],Region_Dummy_Variables,4,FALSE)</f>
        <v>0</v>
      </c>
      <c r="I728" s="1">
        <f>VLOOKUP(MasterDataSet_after_OutliersDEL[[#This Row],[Region]],Region_Dummy_Variables,5,FALSE)</f>
        <v>1</v>
      </c>
      <c r="J728" s="1">
        <f>VLOOKUP(MasterDataSet_after_OutliersDEL[[#This Row],[Region]],Region_Dummy_Variables,6,FALSE)</f>
        <v>0</v>
      </c>
      <c r="K728" s="7" t="s">
        <v>19</v>
      </c>
      <c r="L728">
        <v>90504</v>
      </c>
      <c r="M728">
        <v>784900</v>
      </c>
      <c r="N728">
        <v>3</v>
      </c>
      <c r="O728">
        <v>2</v>
      </c>
      <c r="P728">
        <v>1457</v>
      </c>
      <c r="Q728">
        <v>5101</v>
      </c>
      <c r="R728">
        <v>1954</v>
      </c>
      <c r="S728">
        <f>2021-MasterDataSet_after_OutliersDEL[[#This Row],[YEAR BUILT]]</f>
        <v>67</v>
      </c>
      <c r="T728">
        <v>34</v>
      </c>
      <c r="U728">
        <v>538.70967741935488</v>
      </c>
      <c r="W728">
        <v>33.874860900000002</v>
      </c>
      <c r="X728">
        <v>-118.3174966</v>
      </c>
      <c r="Y728">
        <v>4.9896188513998947</v>
      </c>
    </row>
    <row r="729" spans="1:25" x14ac:dyDescent="0.3">
      <c r="A729" s="1" t="s">
        <v>20</v>
      </c>
      <c r="B729" s="1">
        <v>1</v>
      </c>
      <c r="C729" s="1" t="s">
        <v>776</v>
      </c>
      <c r="D729" s="1" t="s">
        <v>733</v>
      </c>
      <c r="E729" s="1" t="str">
        <f>VLOOKUP(MasterDataSet_after_OutliersDEL[[#This Row],[CITY]],Region_Values,2,FALSE)</f>
        <v>South bay</v>
      </c>
      <c r="F729" s="1">
        <f>VLOOKUP(MasterDataSet_after_OutliersDEL[[#This Row],[Region]],Region_Dummy_Variables,2,FALSE)</f>
        <v>0</v>
      </c>
      <c r="G729" s="1">
        <f>VLOOKUP(MasterDataSet_after_OutliersDEL[[#This Row],[Region]],Region_Dummy_Variables,3,FALSE)</f>
        <v>0</v>
      </c>
      <c r="H729" s="1">
        <f>VLOOKUP(MasterDataSet_after_OutliersDEL[[#This Row],[Region]],Region_Dummy_Variables,4,FALSE)</f>
        <v>0</v>
      </c>
      <c r="I729" s="1">
        <f>VLOOKUP(MasterDataSet_after_OutliersDEL[[#This Row],[Region]],Region_Dummy_Variables,5,FALSE)</f>
        <v>1</v>
      </c>
      <c r="J729" s="1">
        <f>VLOOKUP(MasterDataSet_after_OutliersDEL[[#This Row],[Region]],Region_Dummy_Variables,6,FALSE)</f>
        <v>0</v>
      </c>
      <c r="K729" s="7" t="s">
        <v>19</v>
      </c>
      <c r="L729">
        <v>90504</v>
      </c>
      <c r="M729">
        <v>699999</v>
      </c>
      <c r="N729">
        <v>2</v>
      </c>
      <c r="O729">
        <v>1</v>
      </c>
      <c r="P729">
        <v>873</v>
      </c>
      <c r="Q729">
        <v>5000</v>
      </c>
      <c r="R729">
        <v>1953</v>
      </c>
      <c r="S729">
        <f>2021-MasterDataSet_after_OutliersDEL[[#This Row],[YEAR BUILT]]</f>
        <v>68</v>
      </c>
      <c r="T729">
        <v>1</v>
      </c>
      <c r="U729">
        <v>801.83161512027493</v>
      </c>
      <c r="W729">
        <v>33.8638276</v>
      </c>
      <c r="X729">
        <v>-118.33055640000001</v>
      </c>
      <c r="Y729">
        <v>3.9893269684890056</v>
      </c>
    </row>
    <row r="730" spans="1:25" x14ac:dyDescent="0.3">
      <c r="A730" s="1" t="s">
        <v>20</v>
      </c>
      <c r="B730" s="1">
        <v>1</v>
      </c>
      <c r="C730" s="1" t="s">
        <v>777</v>
      </c>
      <c r="D730" s="1" t="s">
        <v>733</v>
      </c>
      <c r="E730" s="1" t="str">
        <f>VLOOKUP(MasterDataSet_after_OutliersDEL[[#This Row],[CITY]],Region_Values,2,FALSE)</f>
        <v>South bay</v>
      </c>
      <c r="F730" s="1">
        <f>VLOOKUP(MasterDataSet_after_OutliersDEL[[#This Row],[Region]],Region_Dummy_Variables,2,FALSE)</f>
        <v>0</v>
      </c>
      <c r="G730" s="1">
        <f>VLOOKUP(MasterDataSet_after_OutliersDEL[[#This Row],[Region]],Region_Dummy_Variables,3,FALSE)</f>
        <v>0</v>
      </c>
      <c r="H730" s="1">
        <f>VLOOKUP(MasterDataSet_after_OutliersDEL[[#This Row],[Region]],Region_Dummy_Variables,4,FALSE)</f>
        <v>0</v>
      </c>
      <c r="I730" s="1">
        <f>VLOOKUP(MasterDataSet_after_OutliersDEL[[#This Row],[Region]],Region_Dummy_Variables,5,FALSE)</f>
        <v>1</v>
      </c>
      <c r="J730" s="1">
        <f>VLOOKUP(MasterDataSet_after_OutliersDEL[[#This Row],[Region]],Region_Dummy_Variables,6,FALSE)</f>
        <v>0</v>
      </c>
      <c r="K730" s="7" t="s">
        <v>19</v>
      </c>
      <c r="L730">
        <v>90504</v>
      </c>
      <c r="M730">
        <v>886000</v>
      </c>
      <c r="N730">
        <v>3</v>
      </c>
      <c r="O730">
        <v>1.5</v>
      </c>
      <c r="P730">
        <v>1240</v>
      </c>
      <c r="Q730">
        <v>5274</v>
      </c>
      <c r="R730">
        <v>1955</v>
      </c>
      <c r="S730">
        <f>2021-MasterDataSet_after_OutliersDEL[[#This Row],[YEAR BUILT]]</f>
        <v>66</v>
      </c>
      <c r="T730">
        <v>9</v>
      </c>
      <c r="U730">
        <v>714.51612903225805</v>
      </c>
      <c r="W730">
        <v>33.863136400000002</v>
      </c>
      <c r="X730">
        <v>-118.31580700000001</v>
      </c>
      <c r="Y730">
        <v>4.7286077494834577</v>
      </c>
    </row>
    <row r="731" spans="1:25" x14ac:dyDescent="0.3">
      <c r="A731" s="1" t="s">
        <v>20</v>
      </c>
      <c r="B731" s="1">
        <v>1</v>
      </c>
      <c r="C731" s="1" t="s">
        <v>778</v>
      </c>
      <c r="D731" s="1" t="s">
        <v>733</v>
      </c>
      <c r="E731" s="1" t="str">
        <f>VLOOKUP(MasterDataSet_after_OutliersDEL[[#This Row],[CITY]],Region_Values,2,FALSE)</f>
        <v>South bay</v>
      </c>
      <c r="F731" s="1">
        <f>VLOOKUP(MasterDataSet_after_OutliersDEL[[#This Row],[Region]],Region_Dummy_Variables,2,FALSE)</f>
        <v>0</v>
      </c>
      <c r="G731" s="1">
        <f>VLOOKUP(MasterDataSet_after_OutliersDEL[[#This Row],[Region]],Region_Dummy_Variables,3,FALSE)</f>
        <v>0</v>
      </c>
      <c r="H731" s="1">
        <f>VLOOKUP(MasterDataSet_after_OutliersDEL[[#This Row],[Region]],Region_Dummy_Variables,4,FALSE)</f>
        <v>0</v>
      </c>
      <c r="I731" s="1">
        <f>VLOOKUP(MasterDataSet_after_OutliersDEL[[#This Row],[Region]],Region_Dummy_Variables,5,FALSE)</f>
        <v>1</v>
      </c>
      <c r="J731" s="1">
        <f>VLOOKUP(MasterDataSet_after_OutliersDEL[[#This Row],[Region]],Region_Dummy_Variables,6,FALSE)</f>
        <v>0</v>
      </c>
      <c r="K731" s="7" t="s">
        <v>19</v>
      </c>
      <c r="L731">
        <v>90504</v>
      </c>
      <c r="M731">
        <v>865000</v>
      </c>
      <c r="N731">
        <v>4</v>
      </c>
      <c r="O731">
        <v>2</v>
      </c>
      <c r="P731">
        <v>1829</v>
      </c>
      <c r="Q731">
        <v>5509</v>
      </c>
      <c r="R731">
        <v>1959</v>
      </c>
      <c r="S731">
        <f>2021-MasterDataSet_after_OutliersDEL[[#This Row],[YEAR BUILT]]</f>
        <v>62</v>
      </c>
      <c r="T731">
        <v>6</v>
      </c>
      <c r="U731">
        <v>472.93603061782397</v>
      </c>
      <c r="W731">
        <v>33.8602153</v>
      </c>
      <c r="X731">
        <v>-118.3174738</v>
      </c>
      <c r="Y731">
        <v>4.5629662514964515</v>
      </c>
    </row>
    <row r="732" spans="1:25" x14ac:dyDescent="0.3">
      <c r="A732" s="1" t="s">
        <v>20</v>
      </c>
      <c r="B732" s="1">
        <v>1</v>
      </c>
      <c r="C732" s="1" t="s">
        <v>779</v>
      </c>
      <c r="D732" s="1" t="s">
        <v>733</v>
      </c>
      <c r="E732" s="1" t="str">
        <f>VLOOKUP(MasterDataSet_after_OutliersDEL[[#This Row],[CITY]],Region_Values,2,FALSE)</f>
        <v>South bay</v>
      </c>
      <c r="F732" s="1">
        <f>VLOOKUP(MasterDataSet_after_OutliersDEL[[#This Row],[Region]],Region_Dummy_Variables,2,FALSE)</f>
        <v>0</v>
      </c>
      <c r="G732" s="1">
        <f>VLOOKUP(MasterDataSet_after_OutliersDEL[[#This Row],[Region]],Region_Dummy_Variables,3,FALSE)</f>
        <v>0</v>
      </c>
      <c r="H732" s="1">
        <f>VLOOKUP(MasterDataSet_after_OutliersDEL[[#This Row],[Region]],Region_Dummy_Variables,4,FALSE)</f>
        <v>0</v>
      </c>
      <c r="I732" s="1">
        <f>VLOOKUP(MasterDataSet_after_OutliersDEL[[#This Row],[Region]],Region_Dummy_Variables,5,FALSE)</f>
        <v>1</v>
      </c>
      <c r="J732" s="1">
        <f>VLOOKUP(MasterDataSet_after_OutliersDEL[[#This Row],[Region]],Region_Dummy_Variables,6,FALSE)</f>
        <v>0</v>
      </c>
      <c r="K732" s="7" t="s">
        <v>19</v>
      </c>
      <c r="L732">
        <v>90504</v>
      </c>
      <c r="M732">
        <v>1274000</v>
      </c>
      <c r="N732">
        <v>4</v>
      </c>
      <c r="O732">
        <v>3.5</v>
      </c>
      <c r="P732">
        <v>1976</v>
      </c>
      <c r="Q732">
        <v>5690</v>
      </c>
      <c r="R732">
        <v>1950</v>
      </c>
      <c r="S732">
        <f>2021-MasterDataSet_after_OutliersDEL[[#This Row],[YEAR BUILT]]</f>
        <v>71</v>
      </c>
      <c r="T732">
        <v>119</v>
      </c>
      <c r="U732">
        <v>644.73684210526312</v>
      </c>
      <c r="W732">
        <v>33.872596199999997</v>
      </c>
      <c r="X732">
        <v>-118.3322002</v>
      </c>
      <c r="Y732">
        <v>4.1430924328111614</v>
      </c>
    </row>
    <row r="733" spans="1:25" x14ac:dyDescent="0.3">
      <c r="A733" s="1" t="s">
        <v>20</v>
      </c>
      <c r="B733" s="1">
        <v>1</v>
      </c>
      <c r="C733" s="1" t="s">
        <v>780</v>
      </c>
      <c r="D733" s="1" t="s">
        <v>733</v>
      </c>
      <c r="E733" s="1" t="str">
        <f>VLOOKUP(MasterDataSet_after_OutliersDEL[[#This Row],[CITY]],Region_Values,2,FALSE)</f>
        <v>South bay</v>
      </c>
      <c r="F733" s="1">
        <f>VLOOKUP(MasterDataSet_after_OutliersDEL[[#This Row],[Region]],Region_Dummy_Variables,2,FALSE)</f>
        <v>0</v>
      </c>
      <c r="G733" s="1">
        <f>VLOOKUP(MasterDataSet_after_OutliersDEL[[#This Row],[Region]],Region_Dummy_Variables,3,FALSE)</f>
        <v>0</v>
      </c>
      <c r="H733" s="1">
        <f>VLOOKUP(MasterDataSet_after_OutliersDEL[[#This Row],[Region]],Region_Dummy_Variables,4,FALSE)</f>
        <v>0</v>
      </c>
      <c r="I733" s="1">
        <f>VLOOKUP(MasterDataSet_after_OutliersDEL[[#This Row],[Region]],Region_Dummy_Variables,5,FALSE)</f>
        <v>1</v>
      </c>
      <c r="J733" s="1">
        <f>VLOOKUP(MasterDataSet_after_OutliersDEL[[#This Row],[Region]],Region_Dummy_Variables,6,FALSE)</f>
        <v>0</v>
      </c>
      <c r="K733" s="7" t="s">
        <v>19</v>
      </c>
      <c r="L733">
        <v>90504</v>
      </c>
      <c r="M733">
        <v>749900</v>
      </c>
      <c r="N733">
        <v>2</v>
      </c>
      <c r="O733">
        <v>1.5</v>
      </c>
      <c r="P733">
        <v>1389</v>
      </c>
      <c r="Q733">
        <v>5689</v>
      </c>
      <c r="R733">
        <v>1950</v>
      </c>
      <c r="S733">
        <f>2021-MasterDataSet_after_OutliersDEL[[#This Row],[YEAR BUILT]]</f>
        <v>71</v>
      </c>
      <c r="T733">
        <v>49</v>
      </c>
      <c r="U733">
        <v>539.88480921526275</v>
      </c>
      <c r="W733">
        <v>33.8726202</v>
      </c>
      <c r="X733">
        <v>-118.33306779999999</v>
      </c>
      <c r="Y733">
        <v>4.0971910864741776</v>
      </c>
    </row>
    <row r="734" spans="1:25" x14ac:dyDescent="0.3">
      <c r="A734" s="1" t="s">
        <v>20</v>
      </c>
      <c r="B734" s="1">
        <v>1</v>
      </c>
      <c r="C734" s="1" t="s">
        <v>781</v>
      </c>
      <c r="D734" s="1" t="s">
        <v>733</v>
      </c>
      <c r="E734" s="1" t="str">
        <f>VLOOKUP(MasterDataSet_after_OutliersDEL[[#This Row],[CITY]],Region_Values,2,FALSE)</f>
        <v>South bay</v>
      </c>
      <c r="F734" s="1">
        <f>VLOOKUP(MasterDataSet_after_OutliersDEL[[#This Row],[Region]],Region_Dummy_Variables,2,FALSE)</f>
        <v>0</v>
      </c>
      <c r="G734" s="1">
        <f>VLOOKUP(MasterDataSet_after_OutliersDEL[[#This Row],[Region]],Region_Dummy_Variables,3,FALSE)</f>
        <v>0</v>
      </c>
      <c r="H734" s="1">
        <f>VLOOKUP(MasterDataSet_after_OutliersDEL[[#This Row],[Region]],Region_Dummy_Variables,4,FALSE)</f>
        <v>0</v>
      </c>
      <c r="I734" s="1">
        <f>VLOOKUP(MasterDataSet_after_OutliersDEL[[#This Row],[Region]],Region_Dummy_Variables,5,FALSE)</f>
        <v>1</v>
      </c>
      <c r="J734" s="1">
        <f>VLOOKUP(MasterDataSet_after_OutliersDEL[[#This Row],[Region]],Region_Dummy_Variables,6,FALSE)</f>
        <v>0</v>
      </c>
      <c r="K734" s="7" t="s">
        <v>19</v>
      </c>
      <c r="L734">
        <v>90504</v>
      </c>
      <c r="M734">
        <v>979000</v>
      </c>
      <c r="N734">
        <v>3</v>
      </c>
      <c r="O734">
        <v>2</v>
      </c>
      <c r="P734">
        <v>1833</v>
      </c>
      <c r="Q734">
        <v>5223</v>
      </c>
      <c r="R734">
        <v>1953</v>
      </c>
      <c r="S734">
        <f>2021-MasterDataSet_after_OutliersDEL[[#This Row],[YEAR BUILT]]</f>
        <v>68</v>
      </c>
      <c r="T734">
        <v>1</v>
      </c>
      <c r="U734">
        <v>534.09710856519371</v>
      </c>
      <c r="W734">
        <v>33.866126600000001</v>
      </c>
      <c r="X734">
        <v>-118.33708590000001</v>
      </c>
      <c r="Y734">
        <v>3.7359836958678891</v>
      </c>
    </row>
    <row r="735" spans="1:25" x14ac:dyDescent="0.3">
      <c r="A735" s="1" t="s">
        <v>20</v>
      </c>
      <c r="B735" s="1">
        <v>1</v>
      </c>
      <c r="C735" s="1" t="s">
        <v>782</v>
      </c>
      <c r="D735" s="1" t="s">
        <v>733</v>
      </c>
      <c r="E735" s="1" t="str">
        <f>VLOOKUP(MasterDataSet_after_OutliersDEL[[#This Row],[CITY]],Region_Values,2,FALSE)</f>
        <v>South bay</v>
      </c>
      <c r="F735" s="1">
        <f>VLOOKUP(MasterDataSet_after_OutliersDEL[[#This Row],[Region]],Region_Dummy_Variables,2,FALSE)</f>
        <v>0</v>
      </c>
      <c r="G735" s="1">
        <f>VLOOKUP(MasterDataSet_after_OutliersDEL[[#This Row],[Region]],Region_Dummy_Variables,3,FALSE)</f>
        <v>0</v>
      </c>
      <c r="H735" s="1">
        <f>VLOOKUP(MasterDataSet_after_OutliersDEL[[#This Row],[Region]],Region_Dummy_Variables,4,FALSE)</f>
        <v>0</v>
      </c>
      <c r="I735" s="1">
        <f>VLOOKUP(MasterDataSet_after_OutliersDEL[[#This Row],[Region]],Region_Dummy_Variables,5,FALSE)</f>
        <v>1</v>
      </c>
      <c r="J735" s="1">
        <f>VLOOKUP(MasterDataSet_after_OutliersDEL[[#This Row],[Region]],Region_Dummy_Variables,6,FALSE)</f>
        <v>0</v>
      </c>
      <c r="K735" s="7" t="s">
        <v>19</v>
      </c>
      <c r="L735">
        <v>90504</v>
      </c>
      <c r="M735">
        <v>795000</v>
      </c>
      <c r="N735">
        <v>3</v>
      </c>
      <c r="O735">
        <v>2</v>
      </c>
      <c r="P735">
        <v>1106</v>
      </c>
      <c r="Q735">
        <v>5480</v>
      </c>
      <c r="R735">
        <v>1953</v>
      </c>
      <c r="S735">
        <f>2021-MasterDataSet_after_OutliersDEL[[#This Row],[YEAR BUILT]]</f>
        <v>68</v>
      </c>
      <c r="T735">
        <v>5</v>
      </c>
      <c r="U735">
        <v>718.80650994575046</v>
      </c>
      <c r="W735">
        <v>33.876311299999998</v>
      </c>
      <c r="X735">
        <v>-118.34092130000001</v>
      </c>
      <c r="Y735">
        <v>3.7895227069540214</v>
      </c>
    </row>
    <row r="736" spans="1:25" x14ac:dyDescent="0.3">
      <c r="A736" s="1" t="s">
        <v>20</v>
      </c>
      <c r="B736" s="1">
        <v>1</v>
      </c>
      <c r="C736" s="1" t="s">
        <v>783</v>
      </c>
      <c r="D736" s="1" t="s">
        <v>733</v>
      </c>
      <c r="E736" s="1" t="str">
        <f>VLOOKUP(MasterDataSet_after_OutliersDEL[[#This Row],[CITY]],Region_Values,2,FALSE)</f>
        <v>South bay</v>
      </c>
      <c r="F736" s="1">
        <f>VLOOKUP(MasterDataSet_after_OutliersDEL[[#This Row],[Region]],Region_Dummy_Variables,2,FALSE)</f>
        <v>0</v>
      </c>
      <c r="G736" s="1">
        <f>VLOOKUP(MasterDataSet_after_OutliersDEL[[#This Row],[Region]],Region_Dummy_Variables,3,FALSE)</f>
        <v>0</v>
      </c>
      <c r="H736" s="1">
        <f>VLOOKUP(MasterDataSet_after_OutliersDEL[[#This Row],[Region]],Region_Dummy_Variables,4,FALSE)</f>
        <v>0</v>
      </c>
      <c r="I736" s="1">
        <f>VLOOKUP(MasterDataSet_after_OutliersDEL[[#This Row],[Region]],Region_Dummy_Variables,5,FALSE)</f>
        <v>1</v>
      </c>
      <c r="J736" s="1">
        <f>VLOOKUP(MasterDataSet_after_OutliersDEL[[#This Row],[Region]],Region_Dummy_Variables,6,FALSE)</f>
        <v>0</v>
      </c>
      <c r="K736" s="7" t="s">
        <v>19</v>
      </c>
      <c r="L736">
        <v>90504</v>
      </c>
      <c r="M736">
        <v>695000</v>
      </c>
      <c r="N736">
        <v>4</v>
      </c>
      <c r="O736">
        <v>3</v>
      </c>
      <c r="P736">
        <v>1605</v>
      </c>
      <c r="Q736">
        <v>5549</v>
      </c>
      <c r="R736">
        <v>1953</v>
      </c>
      <c r="S736">
        <f>2021-MasterDataSet_after_OutliersDEL[[#This Row],[YEAR BUILT]]</f>
        <v>68</v>
      </c>
      <c r="T736">
        <v>7</v>
      </c>
      <c r="U736">
        <v>433.02180685358258</v>
      </c>
      <c r="W736">
        <v>33.8770393</v>
      </c>
      <c r="X736">
        <v>-118.3416975</v>
      </c>
      <c r="Y736">
        <v>3.7733778302849128</v>
      </c>
    </row>
    <row r="737" spans="1:25" x14ac:dyDescent="0.3">
      <c r="A737" s="1" t="s">
        <v>16</v>
      </c>
      <c r="B737" s="1">
        <v>0</v>
      </c>
      <c r="C737" s="1" t="s">
        <v>784</v>
      </c>
      <c r="D737" s="1" t="s">
        <v>733</v>
      </c>
      <c r="E737" s="1" t="str">
        <f>VLOOKUP(MasterDataSet_after_OutliersDEL[[#This Row],[CITY]],Region_Values,2,FALSE)</f>
        <v>South bay</v>
      </c>
      <c r="F737" s="1">
        <f>VLOOKUP(MasterDataSet_after_OutliersDEL[[#This Row],[Region]],Region_Dummy_Variables,2,FALSE)</f>
        <v>0</v>
      </c>
      <c r="G737" s="1">
        <f>VLOOKUP(MasterDataSet_after_OutliersDEL[[#This Row],[Region]],Region_Dummy_Variables,3,FALSE)</f>
        <v>0</v>
      </c>
      <c r="H737" s="1">
        <f>VLOOKUP(MasterDataSet_after_OutliersDEL[[#This Row],[Region]],Region_Dummy_Variables,4,FALSE)</f>
        <v>0</v>
      </c>
      <c r="I737" s="1">
        <f>VLOOKUP(MasterDataSet_after_OutliersDEL[[#This Row],[Region]],Region_Dummy_Variables,5,FALSE)</f>
        <v>1</v>
      </c>
      <c r="J737" s="1">
        <f>VLOOKUP(MasterDataSet_after_OutliersDEL[[#This Row],[Region]],Region_Dummy_Variables,6,FALSE)</f>
        <v>0</v>
      </c>
      <c r="K737" s="7" t="s">
        <v>19</v>
      </c>
      <c r="L737">
        <v>90504</v>
      </c>
      <c r="M737">
        <v>900000</v>
      </c>
      <c r="N737">
        <v>3</v>
      </c>
      <c r="O737">
        <v>3</v>
      </c>
      <c r="P737">
        <v>2059</v>
      </c>
      <c r="Q737">
        <v>6503</v>
      </c>
      <c r="R737">
        <v>1990</v>
      </c>
      <c r="S737">
        <f>2021-MasterDataSet_after_OutliersDEL[[#This Row],[YEAR BUILT]]</f>
        <v>31</v>
      </c>
      <c r="T737">
        <v>13</v>
      </c>
      <c r="U737">
        <v>437.10539096648859</v>
      </c>
      <c r="V737">
        <v>507.5</v>
      </c>
      <c r="W737">
        <v>33.863945000000001</v>
      </c>
      <c r="X737">
        <v>-118.350623</v>
      </c>
      <c r="Y737">
        <v>2.9484882768040572</v>
      </c>
    </row>
    <row r="738" spans="1:25" x14ac:dyDescent="0.3">
      <c r="A738" s="1" t="s">
        <v>16</v>
      </c>
      <c r="B738" s="1">
        <v>0</v>
      </c>
      <c r="C738" s="1" t="s">
        <v>785</v>
      </c>
      <c r="D738" s="1" t="s">
        <v>733</v>
      </c>
      <c r="E738" s="1" t="str">
        <f>VLOOKUP(MasterDataSet_after_OutliersDEL[[#This Row],[CITY]],Region_Values,2,FALSE)</f>
        <v>South bay</v>
      </c>
      <c r="F738" s="1">
        <f>VLOOKUP(MasterDataSet_after_OutliersDEL[[#This Row],[Region]],Region_Dummy_Variables,2,FALSE)</f>
        <v>0</v>
      </c>
      <c r="G738" s="1">
        <f>VLOOKUP(MasterDataSet_after_OutliersDEL[[#This Row],[Region]],Region_Dummy_Variables,3,FALSE)</f>
        <v>0</v>
      </c>
      <c r="H738" s="1">
        <f>VLOOKUP(MasterDataSet_after_OutliersDEL[[#This Row],[Region]],Region_Dummy_Variables,4,FALSE)</f>
        <v>0</v>
      </c>
      <c r="I738" s="1">
        <f>VLOOKUP(MasterDataSet_after_OutliersDEL[[#This Row],[Region]],Region_Dummy_Variables,5,FALSE)</f>
        <v>1</v>
      </c>
      <c r="J738" s="1">
        <f>VLOOKUP(MasterDataSet_after_OutliersDEL[[#This Row],[Region]],Region_Dummy_Variables,6,FALSE)</f>
        <v>0</v>
      </c>
      <c r="K738" s="7" t="s">
        <v>19</v>
      </c>
      <c r="L738">
        <v>90504</v>
      </c>
      <c r="M738">
        <v>599000</v>
      </c>
      <c r="N738">
        <v>3</v>
      </c>
      <c r="O738">
        <v>2</v>
      </c>
      <c r="P738">
        <v>1241</v>
      </c>
      <c r="Q738">
        <v>217571</v>
      </c>
      <c r="R738">
        <v>1964</v>
      </c>
      <c r="S738">
        <f>2021-MasterDataSet_after_OutliersDEL[[#This Row],[YEAR BUILT]]</f>
        <v>57</v>
      </c>
      <c r="T738">
        <v>35</v>
      </c>
      <c r="U738">
        <v>482.67526188557616</v>
      </c>
      <c r="V738">
        <v>320</v>
      </c>
      <c r="W738">
        <v>33.864637000000002</v>
      </c>
      <c r="X738">
        <v>-118.318518</v>
      </c>
      <c r="Y738">
        <v>4.6297855582286571</v>
      </c>
    </row>
    <row r="739" spans="1:25" x14ac:dyDescent="0.3">
      <c r="A739" s="1" t="s">
        <v>16</v>
      </c>
      <c r="B739" s="1">
        <v>0</v>
      </c>
      <c r="C739" s="1" t="s">
        <v>786</v>
      </c>
      <c r="D739" s="1" t="s">
        <v>733</v>
      </c>
      <c r="E739" s="1" t="str">
        <f>VLOOKUP(MasterDataSet_after_OutliersDEL[[#This Row],[CITY]],Region_Values,2,FALSE)</f>
        <v>South bay</v>
      </c>
      <c r="F739" s="1">
        <f>VLOOKUP(MasterDataSet_after_OutliersDEL[[#This Row],[Region]],Region_Dummy_Variables,2,FALSE)</f>
        <v>0</v>
      </c>
      <c r="G739" s="1">
        <f>VLOOKUP(MasterDataSet_after_OutliersDEL[[#This Row],[Region]],Region_Dummy_Variables,3,FALSE)</f>
        <v>0</v>
      </c>
      <c r="H739" s="1">
        <f>VLOOKUP(MasterDataSet_after_OutliersDEL[[#This Row],[Region]],Region_Dummy_Variables,4,FALSE)</f>
        <v>0</v>
      </c>
      <c r="I739" s="1">
        <f>VLOOKUP(MasterDataSet_after_OutliersDEL[[#This Row],[Region]],Region_Dummy_Variables,5,FALSE)</f>
        <v>1</v>
      </c>
      <c r="J739" s="1">
        <f>VLOOKUP(MasterDataSet_after_OutliersDEL[[#This Row],[Region]],Region_Dummy_Variables,6,FALSE)</f>
        <v>0</v>
      </c>
      <c r="K739" s="7" t="s">
        <v>19</v>
      </c>
      <c r="L739">
        <v>90504</v>
      </c>
      <c r="M739">
        <v>699900</v>
      </c>
      <c r="N739">
        <v>2</v>
      </c>
      <c r="O739">
        <v>3</v>
      </c>
      <c r="P739">
        <v>1691</v>
      </c>
      <c r="Q739">
        <v>25571</v>
      </c>
      <c r="R739">
        <v>1989</v>
      </c>
      <c r="S739">
        <f>2021-MasterDataSet_after_OutliersDEL[[#This Row],[YEAR BUILT]]</f>
        <v>32</v>
      </c>
      <c r="T739">
        <v>12</v>
      </c>
      <c r="U739">
        <v>413.89710230632761</v>
      </c>
      <c r="V739">
        <v>260</v>
      </c>
      <c r="W739">
        <v>33.865827899999999</v>
      </c>
      <c r="X739">
        <v>-118.34463839999999</v>
      </c>
      <c r="Y739">
        <v>3.3150600132752688</v>
      </c>
    </row>
    <row r="740" spans="1:25" x14ac:dyDescent="0.3">
      <c r="A740" s="1" t="s">
        <v>20</v>
      </c>
      <c r="B740" s="1">
        <v>1</v>
      </c>
      <c r="C740" s="1" t="s">
        <v>787</v>
      </c>
      <c r="D740" s="1" t="s">
        <v>733</v>
      </c>
      <c r="E740" s="1" t="str">
        <f>VLOOKUP(MasterDataSet_after_OutliersDEL[[#This Row],[CITY]],Region_Values,2,FALSE)</f>
        <v>South bay</v>
      </c>
      <c r="F740" s="1">
        <f>VLOOKUP(MasterDataSet_after_OutliersDEL[[#This Row],[Region]],Region_Dummy_Variables,2,FALSE)</f>
        <v>0</v>
      </c>
      <c r="G740" s="1">
        <f>VLOOKUP(MasterDataSet_after_OutliersDEL[[#This Row],[Region]],Region_Dummy_Variables,3,FALSE)</f>
        <v>0</v>
      </c>
      <c r="H740" s="1">
        <f>VLOOKUP(MasterDataSet_after_OutliersDEL[[#This Row],[Region]],Region_Dummy_Variables,4,FALSE)</f>
        <v>0</v>
      </c>
      <c r="I740" s="1">
        <f>VLOOKUP(MasterDataSet_after_OutliersDEL[[#This Row],[Region]],Region_Dummy_Variables,5,FALSE)</f>
        <v>1</v>
      </c>
      <c r="J740" s="1">
        <f>VLOOKUP(MasterDataSet_after_OutliersDEL[[#This Row],[Region]],Region_Dummy_Variables,6,FALSE)</f>
        <v>0</v>
      </c>
      <c r="K740" s="7" t="s">
        <v>19</v>
      </c>
      <c r="L740">
        <v>90505</v>
      </c>
      <c r="M740">
        <v>999000</v>
      </c>
      <c r="N740">
        <v>3</v>
      </c>
      <c r="O740">
        <v>1.5</v>
      </c>
      <c r="P740">
        <v>1287</v>
      </c>
      <c r="Q740">
        <v>2996</v>
      </c>
      <c r="R740">
        <v>1968</v>
      </c>
      <c r="S740">
        <f>2021-MasterDataSet_after_OutliersDEL[[#This Row],[YEAR BUILT]]</f>
        <v>53</v>
      </c>
      <c r="T740">
        <v>7</v>
      </c>
      <c r="U740">
        <v>776.22377622377621</v>
      </c>
      <c r="W740">
        <v>33.803733000000001</v>
      </c>
      <c r="X740">
        <v>-118.349699</v>
      </c>
      <c r="Y740">
        <v>2.6000882067864426</v>
      </c>
    </row>
    <row r="741" spans="1:25" x14ac:dyDescent="0.3">
      <c r="A741" s="1" t="s">
        <v>20</v>
      </c>
      <c r="B741" s="1">
        <v>1</v>
      </c>
      <c r="C741" s="1" t="s">
        <v>788</v>
      </c>
      <c r="D741" s="1" t="s">
        <v>733</v>
      </c>
      <c r="E741" s="1" t="str">
        <f>VLOOKUP(MasterDataSet_after_OutliersDEL[[#This Row],[CITY]],Region_Values,2,FALSE)</f>
        <v>South bay</v>
      </c>
      <c r="F741" s="1">
        <f>VLOOKUP(MasterDataSet_after_OutliersDEL[[#This Row],[Region]],Region_Dummy_Variables,2,FALSE)</f>
        <v>0</v>
      </c>
      <c r="G741" s="1">
        <f>VLOOKUP(MasterDataSet_after_OutliersDEL[[#This Row],[Region]],Region_Dummy_Variables,3,FALSE)</f>
        <v>0</v>
      </c>
      <c r="H741" s="1">
        <f>VLOOKUP(MasterDataSet_after_OutliersDEL[[#This Row],[Region]],Region_Dummy_Variables,4,FALSE)</f>
        <v>0</v>
      </c>
      <c r="I741" s="1">
        <f>VLOOKUP(MasterDataSet_after_OutliersDEL[[#This Row],[Region]],Region_Dummy_Variables,5,FALSE)</f>
        <v>1</v>
      </c>
      <c r="J741" s="1">
        <f>VLOOKUP(MasterDataSet_after_OutliersDEL[[#This Row],[Region]],Region_Dummy_Variables,6,FALSE)</f>
        <v>0</v>
      </c>
      <c r="K741" s="7" t="s">
        <v>19</v>
      </c>
      <c r="L741">
        <v>90505</v>
      </c>
      <c r="M741">
        <v>1698888</v>
      </c>
      <c r="N741">
        <v>4</v>
      </c>
      <c r="O741">
        <v>3.5</v>
      </c>
      <c r="P741">
        <v>4168</v>
      </c>
      <c r="Q741">
        <v>6101</v>
      </c>
      <c r="R741">
        <v>1986</v>
      </c>
      <c r="S741">
        <f>2021-MasterDataSet_after_OutliersDEL[[#This Row],[YEAR BUILT]]</f>
        <v>35</v>
      </c>
      <c r="T741">
        <v>22</v>
      </c>
      <c r="U741">
        <v>407.60268714011517</v>
      </c>
      <c r="W741">
        <v>33.8018176</v>
      </c>
      <c r="X741">
        <v>-118.35315749999999</v>
      </c>
      <c r="Y741">
        <v>2.4573283519688998</v>
      </c>
    </row>
    <row r="742" spans="1:25" x14ac:dyDescent="0.3">
      <c r="A742" s="1" t="s">
        <v>20</v>
      </c>
      <c r="B742" s="1">
        <v>1</v>
      </c>
      <c r="C742" s="1" t="s">
        <v>789</v>
      </c>
      <c r="D742" s="1" t="s">
        <v>733</v>
      </c>
      <c r="E742" s="1" t="str">
        <f>VLOOKUP(MasterDataSet_after_OutliersDEL[[#This Row],[CITY]],Region_Values,2,FALSE)</f>
        <v>South bay</v>
      </c>
      <c r="F742" s="1">
        <f>VLOOKUP(MasterDataSet_after_OutliersDEL[[#This Row],[Region]],Region_Dummy_Variables,2,FALSE)</f>
        <v>0</v>
      </c>
      <c r="G742" s="1">
        <f>VLOOKUP(MasterDataSet_after_OutliersDEL[[#This Row],[Region]],Region_Dummy_Variables,3,FALSE)</f>
        <v>0</v>
      </c>
      <c r="H742" s="1">
        <f>VLOOKUP(MasterDataSet_after_OutliersDEL[[#This Row],[Region]],Region_Dummy_Variables,4,FALSE)</f>
        <v>0</v>
      </c>
      <c r="I742" s="1">
        <f>VLOOKUP(MasterDataSet_after_OutliersDEL[[#This Row],[Region]],Region_Dummy_Variables,5,FALSE)</f>
        <v>1</v>
      </c>
      <c r="J742" s="1">
        <f>VLOOKUP(MasterDataSet_after_OutliersDEL[[#This Row],[Region]],Region_Dummy_Variables,6,FALSE)</f>
        <v>0</v>
      </c>
      <c r="K742" s="7" t="s">
        <v>19</v>
      </c>
      <c r="L742">
        <v>90505</v>
      </c>
      <c r="M742">
        <v>789900</v>
      </c>
      <c r="N742">
        <v>2</v>
      </c>
      <c r="O742">
        <v>1</v>
      </c>
      <c r="P742">
        <v>680</v>
      </c>
      <c r="Q742">
        <v>4317</v>
      </c>
      <c r="R742">
        <v>1924</v>
      </c>
      <c r="S742">
        <f>2021-MasterDataSet_after_OutliersDEL[[#This Row],[YEAR BUILT]]</f>
        <v>97</v>
      </c>
      <c r="T742">
        <v>243</v>
      </c>
      <c r="U742">
        <v>1161.6176470588234</v>
      </c>
      <c r="W742">
        <v>33.801410199999999</v>
      </c>
      <c r="X742">
        <v>-118.3490027</v>
      </c>
      <c r="Y742">
        <v>2.6975368112527107</v>
      </c>
    </row>
    <row r="743" spans="1:25" x14ac:dyDescent="0.3">
      <c r="A743" s="1" t="s">
        <v>20</v>
      </c>
      <c r="B743" s="1">
        <v>1</v>
      </c>
      <c r="C743" s="1" t="s">
        <v>790</v>
      </c>
      <c r="D743" s="1" t="s">
        <v>733</v>
      </c>
      <c r="E743" s="1" t="str">
        <f>VLOOKUP(MasterDataSet_after_OutliersDEL[[#This Row],[CITY]],Region_Values,2,FALSE)</f>
        <v>South bay</v>
      </c>
      <c r="F743" s="1">
        <f>VLOOKUP(MasterDataSet_after_OutliersDEL[[#This Row],[Region]],Region_Dummy_Variables,2,FALSE)</f>
        <v>0</v>
      </c>
      <c r="G743" s="1">
        <f>VLOOKUP(MasterDataSet_after_OutliersDEL[[#This Row],[Region]],Region_Dummy_Variables,3,FALSE)</f>
        <v>0</v>
      </c>
      <c r="H743" s="1">
        <f>VLOOKUP(MasterDataSet_after_OutliersDEL[[#This Row],[Region]],Region_Dummy_Variables,4,FALSE)</f>
        <v>0</v>
      </c>
      <c r="I743" s="1">
        <f>VLOOKUP(MasterDataSet_after_OutliersDEL[[#This Row],[Region]],Region_Dummy_Variables,5,FALSE)</f>
        <v>1</v>
      </c>
      <c r="J743" s="1">
        <f>VLOOKUP(MasterDataSet_after_OutliersDEL[[#This Row],[Region]],Region_Dummy_Variables,6,FALSE)</f>
        <v>0</v>
      </c>
      <c r="K743" s="7" t="s">
        <v>19</v>
      </c>
      <c r="L743">
        <v>90505</v>
      </c>
      <c r="M743">
        <v>1320000</v>
      </c>
      <c r="N743">
        <v>3</v>
      </c>
      <c r="O743">
        <v>2</v>
      </c>
      <c r="P743">
        <v>1760</v>
      </c>
      <c r="Q743">
        <v>6688</v>
      </c>
      <c r="R743">
        <v>1968</v>
      </c>
      <c r="S743">
        <f>2021-MasterDataSet_after_OutliersDEL[[#This Row],[YEAR BUILT]]</f>
        <v>53</v>
      </c>
      <c r="T743">
        <v>39</v>
      </c>
      <c r="U743">
        <v>750</v>
      </c>
      <c r="W743">
        <v>33.799501300000003</v>
      </c>
      <c r="X743">
        <v>-118.3558511</v>
      </c>
      <c r="Y743">
        <v>2.3277602257449401</v>
      </c>
    </row>
    <row r="744" spans="1:25" x14ac:dyDescent="0.3">
      <c r="A744" s="1" t="s">
        <v>20</v>
      </c>
      <c r="B744" s="1">
        <v>1</v>
      </c>
      <c r="C744" s="1" t="s">
        <v>791</v>
      </c>
      <c r="D744" s="1" t="s">
        <v>733</v>
      </c>
      <c r="E744" s="1" t="str">
        <f>VLOOKUP(MasterDataSet_after_OutliersDEL[[#This Row],[CITY]],Region_Values,2,FALSE)</f>
        <v>South bay</v>
      </c>
      <c r="F744" s="1">
        <f>VLOOKUP(MasterDataSet_after_OutliersDEL[[#This Row],[Region]],Region_Dummy_Variables,2,FALSE)</f>
        <v>0</v>
      </c>
      <c r="G744" s="1">
        <f>VLOOKUP(MasterDataSet_after_OutliersDEL[[#This Row],[Region]],Region_Dummy_Variables,3,FALSE)</f>
        <v>0</v>
      </c>
      <c r="H744" s="1">
        <f>VLOOKUP(MasterDataSet_after_OutliersDEL[[#This Row],[Region]],Region_Dummy_Variables,4,FALSE)</f>
        <v>0</v>
      </c>
      <c r="I744" s="1">
        <f>VLOOKUP(MasterDataSet_after_OutliersDEL[[#This Row],[Region]],Region_Dummy_Variables,5,FALSE)</f>
        <v>1</v>
      </c>
      <c r="J744" s="1">
        <f>VLOOKUP(MasterDataSet_after_OutliersDEL[[#This Row],[Region]],Region_Dummy_Variables,6,FALSE)</f>
        <v>0</v>
      </c>
      <c r="K744" s="7" t="s">
        <v>19</v>
      </c>
      <c r="L744">
        <v>90505</v>
      </c>
      <c r="M744">
        <v>1099000</v>
      </c>
      <c r="N744">
        <v>3</v>
      </c>
      <c r="O744">
        <v>2</v>
      </c>
      <c r="P744">
        <v>1214</v>
      </c>
      <c r="Q744">
        <v>5523</v>
      </c>
      <c r="R744">
        <v>1955</v>
      </c>
      <c r="S744">
        <f>2021-MasterDataSet_after_OutliersDEL[[#This Row],[YEAR BUILT]]</f>
        <v>66</v>
      </c>
      <c r="T744">
        <v>1</v>
      </c>
      <c r="U744">
        <v>905.27182866556836</v>
      </c>
      <c r="W744">
        <v>33.785198999999999</v>
      </c>
      <c r="X744">
        <v>-118.33471160000001</v>
      </c>
      <c r="Y744">
        <v>3.7695988179463371</v>
      </c>
    </row>
    <row r="745" spans="1:25" x14ac:dyDescent="0.3">
      <c r="A745" s="1" t="s">
        <v>20</v>
      </c>
      <c r="B745" s="1">
        <v>1</v>
      </c>
      <c r="C745" s="1" t="s">
        <v>792</v>
      </c>
      <c r="D745" s="1" t="s">
        <v>733</v>
      </c>
      <c r="E745" s="1" t="str">
        <f>VLOOKUP(MasterDataSet_after_OutliersDEL[[#This Row],[CITY]],Region_Values,2,FALSE)</f>
        <v>South bay</v>
      </c>
      <c r="F745" s="1">
        <f>VLOOKUP(MasterDataSet_after_OutliersDEL[[#This Row],[Region]],Region_Dummy_Variables,2,FALSE)</f>
        <v>0</v>
      </c>
      <c r="G745" s="1">
        <f>VLOOKUP(MasterDataSet_after_OutliersDEL[[#This Row],[Region]],Region_Dummy_Variables,3,FALSE)</f>
        <v>0</v>
      </c>
      <c r="H745" s="1">
        <f>VLOOKUP(MasterDataSet_after_OutliersDEL[[#This Row],[Region]],Region_Dummy_Variables,4,FALSE)</f>
        <v>0</v>
      </c>
      <c r="I745" s="1">
        <f>VLOOKUP(MasterDataSet_after_OutliersDEL[[#This Row],[Region]],Region_Dummy_Variables,5,FALSE)</f>
        <v>1</v>
      </c>
      <c r="J745" s="1">
        <f>VLOOKUP(MasterDataSet_after_OutliersDEL[[#This Row],[Region]],Region_Dummy_Variables,6,FALSE)</f>
        <v>0</v>
      </c>
      <c r="K745" s="7" t="s">
        <v>19</v>
      </c>
      <c r="L745">
        <v>90505</v>
      </c>
      <c r="M745">
        <v>1224800</v>
      </c>
      <c r="N745">
        <v>4</v>
      </c>
      <c r="O745">
        <v>2</v>
      </c>
      <c r="P745">
        <v>2125</v>
      </c>
      <c r="Q745">
        <v>5113</v>
      </c>
      <c r="R745">
        <v>1955</v>
      </c>
      <c r="S745">
        <f>2021-MasterDataSet_after_OutliersDEL[[#This Row],[YEAR BUILT]]</f>
        <v>66</v>
      </c>
      <c r="T745">
        <v>5</v>
      </c>
      <c r="U745">
        <v>576.37647058823529</v>
      </c>
      <c r="W745">
        <v>33.785433699999999</v>
      </c>
      <c r="X745">
        <v>-118.3345746</v>
      </c>
      <c r="Y745">
        <v>3.7789788930014065</v>
      </c>
    </row>
    <row r="746" spans="1:25" x14ac:dyDescent="0.3">
      <c r="A746" s="1" t="s">
        <v>20</v>
      </c>
      <c r="B746" s="1">
        <v>1</v>
      </c>
      <c r="C746" s="1" t="s">
        <v>793</v>
      </c>
      <c r="D746" s="1" t="s">
        <v>733</v>
      </c>
      <c r="E746" s="1" t="str">
        <f>VLOOKUP(MasterDataSet_after_OutliersDEL[[#This Row],[CITY]],Region_Values,2,FALSE)</f>
        <v>South bay</v>
      </c>
      <c r="F746" s="1">
        <f>VLOOKUP(MasterDataSet_after_OutliersDEL[[#This Row],[Region]],Region_Dummy_Variables,2,FALSE)</f>
        <v>0</v>
      </c>
      <c r="G746" s="1">
        <f>VLOOKUP(MasterDataSet_after_OutliersDEL[[#This Row],[Region]],Region_Dummy_Variables,3,FALSE)</f>
        <v>0</v>
      </c>
      <c r="H746" s="1">
        <f>VLOOKUP(MasterDataSet_after_OutliersDEL[[#This Row],[Region]],Region_Dummy_Variables,4,FALSE)</f>
        <v>0</v>
      </c>
      <c r="I746" s="1">
        <f>VLOOKUP(MasterDataSet_after_OutliersDEL[[#This Row],[Region]],Region_Dummy_Variables,5,FALSE)</f>
        <v>1</v>
      </c>
      <c r="J746" s="1">
        <f>VLOOKUP(MasterDataSet_after_OutliersDEL[[#This Row],[Region]],Region_Dummy_Variables,6,FALSE)</f>
        <v>0</v>
      </c>
      <c r="K746" s="7" t="s">
        <v>19</v>
      </c>
      <c r="L746">
        <v>90505</v>
      </c>
      <c r="M746">
        <v>1200000</v>
      </c>
      <c r="N746">
        <v>3</v>
      </c>
      <c r="O746">
        <v>2</v>
      </c>
      <c r="P746">
        <v>1214</v>
      </c>
      <c r="Q746">
        <v>7017</v>
      </c>
      <c r="R746">
        <v>1955</v>
      </c>
      <c r="S746">
        <f>2021-MasterDataSet_after_OutliersDEL[[#This Row],[YEAR BUILT]]</f>
        <v>66</v>
      </c>
      <c r="T746">
        <v>33</v>
      </c>
      <c r="U746">
        <v>988.46787479406919</v>
      </c>
      <c r="W746">
        <v>33.785150600000001</v>
      </c>
      <c r="X746">
        <v>-118.3332961</v>
      </c>
      <c r="Y746">
        <v>3.7976607158275657</v>
      </c>
    </row>
    <row r="747" spans="1:25" x14ac:dyDescent="0.3">
      <c r="A747" s="1" t="s">
        <v>20</v>
      </c>
      <c r="B747" s="1">
        <v>1</v>
      </c>
      <c r="C747" s="1" t="s">
        <v>794</v>
      </c>
      <c r="D747" s="1" t="s">
        <v>733</v>
      </c>
      <c r="E747" s="1" t="str">
        <f>VLOOKUP(MasterDataSet_after_OutliersDEL[[#This Row],[CITY]],Region_Values,2,FALSE)</f>
        <v>South bay</v>
      </c>
      <c r="F747" s="1">
        <f>VLOOKUP(MasterDataSet_after_OutliersDEL[[#This Row],[Region]],Region_Dummy_Variables,2,FALSE)</f>
        <v>0</v>
      </c>
      <c r="G747" s="1">
        <f>VLOOKUP(MasterDataSet_after_OutliersDEL[[#This Row],[Region]],Region_Dummy_Variables,3,FALSE)</f>
        <v>0</v>
      </c>
      <c r="H747" s="1">
        <f>VLOOKUP(MasterDataSet_after_OutliersDEL[[#This Row],[Region]],Region_Dummy_Variables,4,FALSE)</f>
        <v>0</v>
      </c>
      <c r="I747" s="1">
        <f>VLOOKUP(MasterDataSet_after_OutliersDEL[[#This Row],[Region]],Region_Dummy_Variables,5,FALSE)</f>
        <v>1</v>
      </c>
      <c r="J747" s="1">
        <f>VLOOKUP(MasterDataSet_after_OutliersDEL[[#This Row],[Region]],Region_Dummy_Variables,6,FALSE)</f>
        <v>0</v>
      </c>
      <c r="K747" s="7" t="s">
        <v>19</v>
      </c>
      <c r="L747">
        <v>90505</v>
      </c>
      <c r="M747">
        <v>1499000</v>
      </c>
      <c r="N747">
        <v>4</v>
      </c>
      <c r="O747">
        <v>3</v>
      </c>
      <c r="P747">
        <v>1951</v>
      </c>
      <c r="Q747">
        <v>5335</v>
      </c>
      <c r="R747">
        <v>1954</v>
      </c>
      <c r="S747">
        <f>2021-MasterDataSet_after_OutliersDEL[[#This Row],[YEAR BUILT]]</f>
        <v>67</v>
      </c>
      <c r="T747">
        <v>46</v>
      </c>
      <c r="U747">
        <v>768.3239364428498</v>
      </c>
      <c r="W747">
        <v>33.785507699999997</v>
      </c>
      <c r="X747">
        <v>-118.3374968</v>
      </c>
      <c r="Y747">
        <v>3.6216856998590741</v>
      </c>
    </row>
    <row r="748" spans="1:25" x14ac:dyDescent="0.3">
      <c r="A748" s="1" t="s">
        <v>20</v>
      </c>
      <c r="B748" s="1">
        <v>1</v>
      </c>
      <c r="C748" s="1" t="s">
        <v>795</v>
      </c>
      <c r="D748" s="1" t="s">
        <v>733</v>
      </c>
      <c r="E748" s="1" t="str">
        <f>VLOOKUP(MasterDataSet_after_OutliersDEL[[#This Row],[CITY]],Region_Values,2,FALSE)</f>
        <v>South bay</v>
      </c>
      <c r="F748" s="1">
        <f>VLOOKUP(MasterDataSet_after_OutliersDEL[[#This Row],[Region]],Region_Dummy_Variables,2,FALSE)</f>
        <v>0</v>
      </c>
      <c r="G748" s="1">
        <f>VLOOKUP(MasterDataSet_after_OutliersDEL[[#This Row],[Region]],Region_Dummy_Variables,3,FALSE)</f>
        <v>0</v>
      </c>
      <c r="H748" s="1">
        <f>VLOOKUP(MasterDataSet_after_OutliersDEL[[#This Row],[Region]],Region_Dummy_Variables,4,FALSE)</f>
        <v>0</v>
      </c>
      <c r="I748" s="1">
        <f>VLOOKUP(MasterDataSet_after_OutliersDEL[[#This Row],[Region]],Region_Dummy_Variables,5,FALSE)</f>
        <v>1</v>
      </c>
      <c r="J748" s="1">
        <f>VLOOKUP(MasterDataSet_after_OutliersDEL[[#This Row],[Region]],Region_Dummy_Variables,6,FALSE)</f>
        <v>0</v>
      </c>
      <c r="K748" s="7" t="s">
        <v>19</v>
      </c>
      <c r="L748">
        <v>90505</v>
      </c>
      <c r="M748">
        <v>1199999</v>
      </c>
      <c r="N748">
        <v>3</v>
      </c>
      <c r="O748">
        <v>2</v>
      </c>
      <c r="P748">
        <v>1516</v>
      </c>
      <c r="Q748">
        <v>10195</v>
      </c>
      <c r="R748">
        <v>1958</v>
      </c>
      <c r="S748">
        <f>2021-MasterDataSet_after_OutliersDEL[[#This Row],[YEAR BUILT]]</f>
        <v>63</v>
      </c>
      <c r="T748">
        <v>5</v>
      </c>
      <c r="U748">
        <v>791.55606860158309</v>
      </c>
      <c r="W748">
        <v>33.804036199999999</v>
      </c>
      <c r="X748">
        <v>-118.3580882</v>
      </c>
      <c r="Y748">
        <v>2.1504356877330792</v>
      </c>
    </row>
    <row r="749" spans="1:25" x14ac:dyDescent="0.3">
      <c r="A749" s="1" t="s">
        <v>20</v>
      </c>
      <c r="B749" s="1">
        <v>1</v>
      </c>
      <c r="C749" s="1" t="s">
        <v>796</v>
      </c>
      <c r="D749" s="1" t="s">
        <v>733</v>
      </c>
      <c r="E749" s="1" t="str">
        <f>VLOOKUP(MasterDataSet_after_OutliersDEL[[#This Row],[CITY]],Region_Values,2,FALSE)</f>
        <v>South bay</v>
      </c>
      <c r="F749" s="1">
        <f>VLOOKUP(MasterDataSet_after_OutliersDEL[[#This Row],[Region]],Region_Dummy_Variables,2,FALSE)</f>
        <v>0</v>
      </c>
      <c r="G749" s="1">
        <f>VLOOKUP(MasterDataSet_after_OutliersDEL[[#This Row],[Region]],Region_Dummy_Variables,3,FALSE)</f>
        <v>0</v>
      </c>
      <c r="H749" s="1">
        <f>VLOOKUP(MasterDataSet_after_OutliersDEL[[#This Row],[Region]],Region_Dummy_Variables,4,FALSE)</f>
        <v>0</v>
      </c>
      <c r="I749" s="1">
        <f>VLOOKUP(MasterDataSet_after_OutliersDEL[[#This Row],[Region]],Region_Dummy_Variables,5,FALSE)</f>
        <v>1</v>
      </c>
      <c r="J749" s="1">
        <f>VLOOKUP(MasterDataSet_after_OutliersDEL[[#This Row],[Region]],Region_Dummy_Variables,6,FALSE)</f>
        <v>0</v>
      </c>
      <c r="K749" s="7" t="s">
        <v>19</v>
      </c>
      <c r="L749">
        <v>90505</v>
      </c>
      <c r="M749">
        <v>2195000</v>
      </c>
      <c r="N749">
        <v>4</v>
      </c>
      <c r="O749">
        <v>3</v>
      </c>
      <c r="P749">
        <v>3450</v>
      </c>
      <c r="Q749">
        <v>11781</v>
      </c>
      <c r="R749">
        <v>1991</v>
      </c>
      <c r="S749">
        <f>2021-MasterDataSet_after_OutliersDEL[[#This Row],[YEAR BUILT]]</f>
        <v>30</v>
      </c>
      <c r="T749">
        <v>7</v>
      </c>
      <c r="U749">
        <v>636.231884057971</v>
      </c>
      <c r="W749">
        <v>33.802967600000002</v>
      </c>
      <c r="X749">
        <v>-118.35996</v>
      </c>
      <c r="Y749">
        <v>2.0607190672956728</v>
      </c>
    </row>
    <row r="750" spans="1:25" x14ac:dyDescent="0.3">
      <c r="A750" s="1" t="s">
        <v>20</v>
      </c>
      <c r="B750" s="1">
        <v>1</v>
      </c>
      <c r="C750" s="1" t="s">
        <v>797</v>
      </c>
      <c r="D750" s="1" t="s">
        <v>733</v>
      </c>
      <c r="E750" s="1" t="str">
        <f>VLOOKUP(MasterDataSet_after_OutliersDEL[[#This Row],[CITY]],Region_Values,2,FALSE)</f>
        <v>South bay</v>
      </c>
      <c r="F750" s="1">
        <f>VLOOKUP(MasterDataSet_after_OutliersDEL[[#This Row],[Region]],Region_Dummy_Variables,2,FALSE)</f>
        <v>0</v>
      </c>
      <c r="G750" s="1">
        <f>VLOOKUP(MasterDataSet_after_OutliersDEL[[#This Row],[Region]],Region_Dummy_Variables,3,FALSE)</f>
        <v>0</v>
      </c>
      <c r="H750" s="1">
        <f>VLOOKUP(MasterDataSet_after_OutliersDEL[[#This Row],[Region]],Region_Dummy_Variables,4,FALSE)</f>
        <v>0</v>
      </c>
      <c r="I750" s="1">
        <f>VLOOKUP(MasterDataSet_after_OutliersDEL[[#This Row],[Region]],Region_Dummy_Variables,5,FALSE)</f>
        <v>1</v>
      </c>
      <c r="J750" s="1">
        <f>VLOOKUP(MasterDataSet_after_OutliersDEL[[#This Row],[Region]],Region_Dummy_Variables,6,FALSE)</f>
        <v>0</v>
      </c>
      <c r="K750" s="7" t="s">
        <v>19</v>
      </c>
      <c r="L750">
        <v>90505</v>
      </c>
      <c r="M750">
        <v>1065000</v>
      </c>
      <c r="N750">
        <v>2</v>
      </c>
      <c r="O750">
        <v>1</v>
      </c>
      <c r="P750">
        <v>924</v>
      </c>
      <c r="Q750">
        <v>7127</v>
      </c>
      <c r="R750">
        <v>1949</v>
      </c>
      <c r="S750">
        <f>2021-MasterDataSet_after_OutliersDEL[[#This Row],[YEAR BUILT]]</f>
        <v>72</v>
      </c>
      <c r="T750">
        <v>43</v>
      </c>
      <c r="U750">
        <v>1152.5974025974026</v>
      </c>
      <c r="W750">
        <v>33.814497099999997</v>
      </c>
      <c r="X750">
        <v>-118.3694029</v>
      </c>
      <c r="Y750">
        <v>1.3035315653464221</v>
      </c>
    </row>
    <row r="751" spans="1:25" x14ac:dyDescent="0.3">
      <c r="A751" s="1" t="s">
        <v>20</v>
      </c>
      <c r="B751" s="1">
        <v>1</v>
      </c>
      <c r="C751" s="1" t="s">
        <v>798</v>
      </c>
      <c r="D751" s="1" t="s">
        <v>733</v>
      </c>
      <c r="E751" s="1" t="str">
        <f>VLOOKUP(MasterDataSet_after_OutliersDEL[[#This Row],[CITY]],Region_Values,2,FALSE)</f>
        <v>South bay</v>
      </c>
      <c r="F751" s="1">
        <f>VLOOKUP(MasterDataSet_after_OutliersDEL[[#This Row],[Region]],Region_Dummy_Variables,2,FALSE)</f>
        <v>0</v>
      </c>
      <c r="G751" s="1">
        <f>VLOOKUP(MasterDataSet_after_OutliersDEL[[#This Row],[Region]],Region_Dummy_Variables,3,FALSE)</f>
        <v>0</v>
      </c>
      <c r="H751" s="1">
        <f>VLOOKUP(MasterDataSet_after_OutliersDEL[[#This Row],[Region]],Region_Dummy_Variables,4,FALSE)</f>
        <v>0</v>
      </c>
      <c r="I751" s="1">
        <f>VLOOKUP(MasterDataSet_after_OutliersDEL[[#This Row],[Region]],Region_Dummy_Variables,5,FALSE)</f>
        <v>1</v>
      </c>
      <c r="J751" s="1">
        <f>VLOOKUP(MasterDataSet_after_OutliersDEL[[#This Row],[Region]],Region_Dummy_Variables,6,FALSE)</f>
        <v>0</v>
      </c>
      <c r="K751" s="7" t="s">
        <v>19</v>
      </c>
      <c r="L751">
        <v>90505</v>
      </c>
      <c r="M751">
        <v>1159000</v>
      </c>
      <c r="N751">
        <v>3</v>
      </c>
      <c r="O751">
        <v>2</v>
      </c>
      <c r="P751">
        <v>1395</v>
      </c>
      <c r="Q751">
        <v>5151</v>
      </c>
      <c r="R751">
        <v>1952</v>
      </c>
      <c r="S751">
        <f>2021-MasterDataSet_after_OutliersDEL[[#This Row],[YEAR BUILT]]</f>
        <v>69</v>
      </c>
      <c r="T751">
        <v>1</v>
      </c>
      <c r="U751">
        <v>830.8243727598566</v>
      </c>
      <c r="W751">
        <v>33.821070900000002</v>
      </c>
      <c r="X751">
        <v>-118.3706427</v>
      </c>
      <c r="Y751">
        <v>1.2380094155722641</v>
      </c>
    </row>
    <row r="752" spans="1:25" x14ac:dyDescent="0.3">
      <c r="A752" s="1" t="s">
        <v>16</v>
      </c>
      <c r="B752" s="1">
        <v>0</v>
      </c>
      <c r="C752" s="1" t="s">
        <v>799</v>
      </c>
      <c r="D752" s="1" t="s">
        <v>733</v>
      </c>
      <c r="E752" s="1" t="str">
        <f>VLOOKUP(MasterDataSet_after_OutliersDEL[[#This Row],[CITY]],Region_Values,2,FALSE)</f>
        <v>South bay</v>
      </c>
      <c r="F752" s="1">
        <f>VLOOKUP(MasterDataSet_after_OutliersDEL[[#This Row],[Region]],Region_Dummy_Variables,2,FALSE)</f>
        <v>0</v>
      </c>
      <c r="G752" s="1">
        <f>VLOOKUP(MasterDataSet_after_OutliersDEL[[#This Row],[Region]],Region_Dummy_Variables,3,FALSE)</f>
        <v>0</v>
      </c>
      <c r="H752" s="1">
        <f>VLOOKUP(MasterDataSet_after_OutliersDEL[[#This Row],[Region]],Region_Dummy_Variables,4,FALSE)</f>
        <v>0</v>
      </c>
      <c r="I752" s="1">
        <f>VLOOKUP(MasterDataSet_after_OutliersDEL[[#This Row],[Region]],Region_Dummy_Variables,5,FALSE)</f>
        <v>1</v>
      </c>
      <c r="J752" s="1">
        <f>VLOOKUP(MasterDataSet_after_OutliersDEL[[#This Row],[Region]],Region_Dummy_Variables,6,FALSE)</f>
        <v>0</v>
      </c>
      <c r="K752" s="7" t="s">
        <v>19</v>
      </c>
      <c r="L752">
        <v>90505</v>
      </c>
      <c r="M752">
        <v>535000</v>
      </c>
      <c r="N752">
        <v>1</v>
      </c>
      <c r="O752">
        <v>2</v>
      </c>
      <c r="P752">
        <v>950</v>
      </c>
      <c r="Q752">
        <v>484917</v>
      </c>
      <c r="R752">
        <v>1963</v>
      </c>
      <c r="S752">
        <f>2021-MasterDataSet_after_OutliersDEL[[#This Row],[YEAR BUILT]]</f>
        <v>58</v>
      </c>
      <c r="T752">
        <v>2</v>
      </c>
      <c r="U752">
        <v>563.15789473684208</v>
      </c>
      <c r="V752">
        <v>430</v>
      </c>
      <c r="W752">
        <v>33.822049</v>
      </c>
      <c r="X752">
        <v>-118.34361</v>
      </c>
      <c r="Y752">
        <v>2.7834098659022928</v>
      </c>
    </row>
    <row r="753" spans="1:25" x14ac:dyDescent="0.3">
      <c r="A753" s="1" t="s">
        <v>16</v>
      </c>
      <c r="B753" s="1">
        <v>0</v>
      </c>
      <c r="C753" s="1" t="s">
        <v>800</v>
      </c>
      <c r="D753" s="1" t="s">
        <v>733</v>
      </c>
      <c r="E753" s="1" t="str">
        <f>VLOOKUP(MasterDataSet_after_OutliersDEL[[#This Row],[CITY]],Region_Values,2,FALSE)</f>
        <v>South bay</v>
      </c>
      <c r="F753" s="1">
        <f>VLOOKUP(MasterDataSet_after_OutliersDEL[[#This Row],[Region]],Region_Dummy_Variables,2,FALSE)</f>
        <v>0</v>
      </c>
      <c r="G753" s="1">
        <f>VLOOKUP(MasterDataSet_after_OutliersDEL[[#This Row],[Region]],Region_Dummy_Variables,3,FALSE)</f>
        <v>0</v>
      </c>
      <c r="H753" s="1">
        <f>VLOOKUP(MasterDataSet_after_OutliersDEL[[#This Row],[Region]],Region_Dummy_Variables,4,FALSE)</f>
        <v>0</v>
      </c>
      <c r="I753" s="1">
        <f>VLOOKUP(MasterDataSet_after_OutliersDEL[[#This Row],[Region]],Region_Dummy_Variables,5,FALSE)</f>
        <v>1</v>
      </c>
      <c r="J753" s="1">
        <f>VLOOKUP(MasterDataSet_after_OutliersDEL[[#This Row],[Region]],Region_Dummy_Variables,6,FALSE)</f>
        <v>0</v>
      </c>
      <c r="K753" s="7" t="s">
        <v>19</v>
      </c>
      <c r="L753">
        <v>90505</v>
      </c>
      <c r="M753">
        <v>469000</v>
      </c>
      <c r="N753">
        <v>2</v>
      </c>
      <c r="O753">
        <v>1.5</v>
      </c>
      <c r="P753">
        <v>950</v>
      </c>
      <c r="Q753">
        <v>985852</v>
      </c>
      <c r="R753">
        <v>1963</v>
      </c>
      <c r="S753">
        <f>2021-MasterDataSet_after_OutliersDEL[[#This Row],[YEAR BUILT]]</f>
        <v>58</v>
      </c>
      <c r="T753">
        <v>75</v>
      </c>
      <c r="U753">
        <v>493.68421052631578</v>
      </c>
      <c r="V753">
        <v>430</v>
      </c>
      <c r="W753">
        <v>33.820458000000002</v>
      </c>
      <c r="X753">
        <v>-118.34188399999999</v>
      </c>
      <c r="Y753">
        <v>2.8722872123009902</v>
      </c>
    </row>
    <row r="754" spans="1:25" x14ac:dyDescent="0.3">
      <c r="A754" s="1" t="s">
        <v>16</v>
      </c>
      <c r="B754" s="1">
        <v>0</v>
      </c>
      <c r="C754" s="1" t="s">
        <v>801</v>
      </c>
      <c r="D754" s="1" t="s">
        <v>733</v>
      </c>
      <c r="E754" s="1" t="str">
        <f>VLOOKUP(MasterDataSet_after_OutliersDEL[[#This Row],[CITY]],Region_Values,2,FALSE)</f>
        <v>South bay</v>
      </c>
      <c r="F754" s="1">
        <f>VLOOKUP(MasterDataSet_after_OutliersDEL[[#This Row],[Region]],Region_Dummy_Variables,2,FALSE)</f>
        <v>0</v>
      </c>
      <c r="G754" s="1">
        <f>VLOOKUP(MasterDataSet_after_OutliersDEL[[#This Row],[Region]],Region_Dummy_Variables,3,FALSE)</f>
        <v>0</v>
      </c>
      <c r="H754" s="1">
        <f>VLOOKUP(MasterDataSet_after_OutliersDEL[[#This Row],[Region]],Region_Dummy_Variables,4,FALSE)</f>
        <v>0</v>
      </c>
      <c r="I754" s="1">
        <f>VLOOKUP(MasterDataSet_after_OutliersDEL[[#This Row],[Region]],Region_Dummy_Variables,5,FALSE)</f>
        <v>1</v>
      </c>
      <c r="J754" s="1">
        <f>VLOOKUP(MasterDataSet_after_OutliersDEL[[#This Row],[Region]],Region_Dummy_Variables,6,FALSE)</f>
        <v>0</v>
      </c>
      <c r="K754" s="7" t="s">
        <v>19</v>
      </c>
      <c r="L754">
        <v>90505</v>
      </c>
      <c r="M754">
        <v>570000</v>
      </c>
      <c r="N754">
        <v>2</v>
      </c>
      <c r="O754">
        <v>2</v>
      </c>
      <c r="P754">
        <v>990</v>
      </c>
      <c r="Q754">
        <v>47026</v>
      </c>
      <c r="R754">
        <v>1970</v>
      </c>
      <c r="S754">
        <f>2021-MasterDataSet_after_OutliersDEL[[#This Row],[YEAR BUILT]]</f>
        <v>51</v>
      </c>
      <c r="T754">
        <v>6</v>
      </c>
      <c r="U754">
        <v>575.75757575757575</v>
      </c>
      <c r="V754">
        <v>369</v>
      </c>
      <c r="W754">
        <v>33.807499300000003</v>
      </c>
      <c r="X754">
        <v>-118.3522443</v>
      </c>
      <c r="Y754">
        <v>2.3757468815437042</v>
      </c>
    </row>
    <row r="755" spans="1:25" x14ac:dyDescent="0.3">
      <c r="A755" s="1" t="s">
        <v>16</v>
      </c>
      <c r="B755" s="1">
        <v>0</v>
      </c>
      <c r="C755" s="1" t="s">
        <v>802</v>
      </c>
      <c r="D755" s="1" t="s">
        <v>733</v>
      </c>
      <c r="E755" s="1" t="str">
        <f>VLOOKUP(MasterDataSet_after_OutliersDEL[[#This Row],[CITY]],Region_Values,2,FALSE)</f>
        <v>South bay</v>
      </c>
      <c r="F755" s="1">
        <f>VLOOKUP(MasterDataSet_after_OutliersDEL[[#This Row],[Region]],Region_Dummy_Variables,2,FALSE)</f>
        <v>0</v>
      </c>
      <c r="G755" s="1">
        <f>VLOOKUP(MasterDataSet_after_OutliersDEL[[#This Row],[Region]],Region_Dummy_Variables,3,FALSE)</f>
        <v>0</v>
      </c>
      <c r="H755" s="1">
        <f>VLOOKUP(MasterDataSet_after_OutliersDEL[[#This Row],[Region]],Region_Dummy_Variables,4,FALSE)</f>
        <v>0</v>
      </c>
      <c r="I755" s="1">
        <f>VLOOKUP(MasterDataSet_after_OutliersDEL[[#This Row],[Region]],Region_Dummy_Variables,5,FALSE)</f>
        <v>1</v>
      </c>
      <c r="J755" s="1">
        <f>VLOOKUP(MasterDataSet_after_OutliersDEL[[#This Row],[Region]],Region_Dummy_Variables,6,FALSE)</f>
        <v>0</v>
      </c>
      <c r="K755" s="7" t="s">
        <v>19</v>
      </c>
      <c r="L755">
        <v>90505</v>
      </c>
      <c r="M755">
        <v>385000</v>
      </c>
      <c r="N755">
        <v>1</v>
      </c>
      <c r="O755">
        <v>1</v>
      </c>
      <c r="P755">
        <v>713</v>
      </c>
      <c r="Q755">
        <v>99512</v>
      </c>
      <c r="R755">
        <v>1987</v>
      </c>
      <c r="S755">
        <f>2021-MasterDataSet_after_OutliersDEL[[#This Row],[YEAR BUILT]]</f>
        <v>34</v>
      </c>
      <c r="T755">
        <v>24</v>
      </c>
      <c r="U755">
        <v>539.97194950911637</v>
      </c>
      <c r="V755">
        <v>377</v>
      </c>
      <c r="W755">
        <v>33.803461599999999</v>
      </c>
      <c r="X755">
        <v>-118.3266979</v>
      </c>
      <c r="Y755">
        <v>3.8632025432926156</v>
      </c>
    </row>
    <row r="756" spans="1:25" x14ac:dyDescent="0.3">
      <c r="A756" s="1" t="s">
        <v>16</v>
      </c>
      <c r="B756" s="1">
        <v>0</v>
      </c>
      <c r="C756" s="1" t="s">
        <v>803</v>
      </c>
      <c r="D756" s="1" t="s">
        <v>733</v>
      </c>
      <c r="E756" s="1" t="str">
        <f>VLOOKUP(MasterDataSet_after_OutliersDEL[[#This Row],[CITY]],Region_Values,2,FALSE)</f>
        <v>South bay</v>
      </c>
      <c r="F756" s="1">
        <f>VLOOKUP(MasterDataSet_after_OutliersDEL[[#This Row],[Region]],Region_Dummy_Variables,2,FALSE)</f>
        <v>0</v>
      </c>
      <c r="G756" s="1">
        <f>VLOOKUP(MasterDataSet_after_OutliersDEL[[#This Row],[Region]],Region_Dummy_Variables,3,FALSE)</f>
        <v>0</v>
      </c>
      <c r="H756" s="1">
        <f>VLOOKUP(MasterDataSet_after_OutliersDEL[[#This Row],[Region]],Region_Dummy_Variables,4,FALSE)</f>
        <v>0</v>
      </c>
      <c r="I756" s="1">
        <f>VLOOKUP(MasterDataSet_after_OutliersDEL[[#This Row],[Region]],Region_Dummy_Variables,5,FALSE)</f>
        <v>1</v>
      </c>
      <c r="J756" s="1">
        <f>VLOOKUP(MasterDataSet_after_OutliersDEL[[#This Row],[Region]],Region_Dummy_Variables,6,FALSE)</f>
        <v>0</v>
      </c>
      <c r="K756" s="7" t="s">
        <v>19</v>
      </c>
      <c r="L756">
        <v>90505</v>
      </c>
      <c r="M756">
        <v>675500</v>
      </c>
      <c r="N756">
        <v>2</v>
      </c>
      <c r="O756">
        <v>1.5</v>
      </c>
      <c r="P756">
        <v>1247</v>
      </c>
      <c r="Q756">
        <v>40514</v>
      </c>
      <c r="R756">
        <v>1974</v>
      </c>
      <c r="S756">
        <f>2021-MasterDataSet_after_OutliersDEL[[#This Row],[YEAR BUILT]]</f>
        <v>47</v>
      </c>
      <c r="T756">
        <v>41</v>
      </c>
      <c r="U756">
        <v>541.70008019246188</v>
      </c>
      <c r="V756">
        <v>390</v>
      </c>
      <c r="W756">
        <v>33.798521999999998</v>
      </c>
      <c r="X756">
        <v>-118.348339</v>
      </c>
      <c r="Y756">
        <v>2.7642161274432393</v>
      </c>
    </row>
    <row r="757" spans="1:25" x14ac:dyDescent="0.3">
      <c r="A757" s="1" t="s">
        <v>20</v>
      </c>
      <c r="B757" s="1">
        <v>1</v>
      </c>
      <c r="C757" s="1" t="s">
        <v>804</v>
      </c>
      <c r="D757" s="1" t="s">
        <v>805</v>
      </c>
      <c r="E757" s="1" t="str">
        <f>VLOOKUP(MasterDataSet_after_OutliersDEL[[#This Row],[CITY]],Region_Values,2,FALSE)</f>
        <v>West</v>
      </c>
      <c r="F757" s="1">
        <f>VLOOKUP(MasterDataSet_after_OutliersDEL[[#This Row],[Region]],Region_Dummy_Variables,2,FALSE)</f>
        <v>0</v>
      </c>
      <c r="G757" s="1">
        <f>VLOOKUP(MasterDataSet_after_OutliersDEL[[#This Row],[Region]],Region_Dummy_Variables,3,FALSE)</f>
        <v>0</v>
      </c>
      <c r="H757" s="1">
        <f>VLOOKUP(MasterDataSet_after_OutliersDEL[[#This Row],[Region]],Region_Dummy_Variables,4,FALSE)</f>
        <v>0</v>
      </c>
      <c r="I757" s="1">
        <f>VLOOKUP(MasterDataSet_after_OutliersDEL[[#This Row],[Region]],Region_Dummy_Variables,5,FALSE)</f>
        <v>0</v>
      </c>
      <c r="J757" s="1">
        <f>VLOOKUP(MasterDataSet_after_OutliersDEL[[#This Row],[Region]],Region_Dummy_Variables,6,FALSE)</f>
        <v>1</v>
      </c>
      <c r="K757" s="7" t="s">
        <v>19</v>
      </c>
      <c r="L757">
        <v>90291</v>
      </c>
      <c r="M757">
        <v>3995000</v>
      </c>
      <c r="N757">
        <v>4</v>
      </c>
      <c r="O757">
        <v>4.5</v>
      </c>
      <c r="P757">
        <v>3932</v>
      </c>
      <c r="Q757">
        <v>4332</v>
      </c>
      <c r="R757">
        <v>2021</v>
      </c>
      <c r="S757">
        <f>2021-MasterDataSet_after_OutliersDEL[[#This Row],[YEAR BUILT]]</f>
        <v>0</v>
      </c>
      <c r="T757">
        <v>46</v>
      </c>
      <c r="U757">
        <v>1016.0223804679553</v>
      </c>
      <c r="W757">
        <v>33.998077500000001</v>
      </c>
      <c r="X757">
        <v>-118.4546404</v>
      </c>
      <c r="Y757">
        <v>1.6086710135982676</v>
      </c>
    </row>
    <row r="758" spans="1:25" x14ac:dyDescent="0.3">
      <c r="A758" s="1" t="s">
        <v>20</v>
      </c>
      <c r="B758" s="1">
        <v>1</v>
      </c>
      <c r="C758" s="1" t="s">
        <v>806</v>
      </c>
      <c r="D758" s="1" t="s">
        <v>805</v>
      </c>
      <c r="E758" s="1" t="str">
        <f>VLOOKUP(MasterDataSet_after_OutliersDEL[[#This Row],[CITY]],Region_Values,2,FALSE)</f>
        <v>West</v>
      </c>
      <c r="F758" s="1">
        <f>VLOOKUP(MasterDataSet_after_OutliersDEL[[#This Row],[Region]],Region_Dummy_Variables,2,FALSE)</f>
        <v>0</v>
      </c>
      <c r="G758" s="1">
        <f>VLOOKUP(MasterDataSet_after_OutliersDEL[[#This Row],[Region]],Region_Dummy_Variables,3,FALSE)</f>
        <v>0</v>
      </c>
      <c r="H758" s="1">
        <f>VLOOKUP(MasterDataSet_after_OutliersDEL[[#This Row],[Region]],Region_Dummy_Variables,4,FALSE)</f>
        <v>0</v>
      </c>
      <c r="I758" s="1">
        <f>VLOOKUP(MasterDataSet_after_OutliersDEL[[#This Row],[Region]],Region_Dummy_Variables,5,FALSE)</f>
        <v>0</v>
      </c>
      <c r="J758" s="1">
        <f>VLOOKUP(MasterDataSet_after_OutliersDEL[[#This Row],[Region]],Region_Dummy_Variables,6,FALSE)</f>
        <v>1</v>
      </c>
      <c r="K758" s="7" t="s">
        <v>19</v>
      </c>
      <c r="L758">
        <v>90291</v>
      </c>
      <c r="M758">
        <v>2150000</v>
      </c>
      <c r="N758">
        <v>3</v>
      </c>
      <c r="O758">
        <v>2</v>
      </c>
      <c r="P758">
        <v>1692</v>
      </c>
      <c r="Q758">
        <v>5578</v>
      </c>
      <c r="R758">
        <v>1923</v>
      </c>
      <c r="S758">
        <f>2021-MasterDataSet_after_OutliersDEL[[#This Row],[YEAR BUILT]]</f>
        <v>98</v>
      </c>
      <c r="T758">
        <v>40</v>
      </c>
      <c r="U758">
        <v>1270.6855791962175</v>
      </c>
      <c r="W758">
        <v>33.997013099999997</v>
      </c>
      <c r="X758">
        <v>-118.4532049</v>
      </c>
      <c r="Y758">
        <v>1.6952199959179934</v>
      </c>
    </row>
    <row r="759" spans="1:25" x14ac:dyDescent="0.3">
      <c r="A759" s="1" t="s">
        <v>20</v>
      </c>
      <c r="B759" s="1">
        <v>1</v>
      </c>
      <c r="C759" s="1" t="s">
        <v>807</v>
      </c>
      <c r="D759" s="1" t="s">
        <v>805</v>
      </c>
      <c r="E759" s="1" t="str">
        <f>VLOOKUP(MasterDataSet_after_OutliersDEL[[#This Row],[CITY]],Region_Values,2,FALSE)</f>
        <v>West</v>
      </c>
      <c r="F759" s="1">
        <f>VLOOKUP(MasterDataSet_after_OutliersDEL[[#This Row],[Region]],Region_Dummy_Variables,2,FALSE)</f>
        <v>0</v>
      </c>
      <c r="G759" s="1">
        <f>VLOOKUP(MasterDataSet_after_OutliersDEL[[#This Row],[Region]],Region_Dummy_Variables,3,FALSE)</f>
        <v>0</v>
      </c>
      <c r="H759" s="1">
        <f>VLOOKUP(MasterDataSet_after_OutliersDEL[[#This Row],[Region]],Region_Dummy_Variables,4,FALSE)</f>
        <v>0</v>
      </c>
      <c r="I759" s="1">
        <f>VLOOKUP(MasterDataSet_after_OutliersDEL[[#This Row],[Region]],Region_Dummy_Variables,5,FALSE)</f>
        <v>0</v>
      </c>
      <c r="J759" s="1">
        <f>VLOOKUP(MasterDataSet_after_OutliersDEL[[#This Row],[Region]],Region_Dummy_Variables,6,FALSE)</f>
        <v>1</v>
      </c>
      <c r="K759" s="7" t="s">
        <v>19</v>
      </c>
      <c r="L759">
        <v>90291</v>
      </c>
      <c r="M759">
        <v>1950000</v>
      </c>
      <c r="N759">
        <v>4</v>
      </c>
      <c r="O759">
        <v>5</v>
      </c>
      <c r="P759">
        <v>2046</v>
      </c>
      <c r="Q759">
        <v>4000</v>
      </c>
      <c r="R759">
        <v>1927</v>
      </c>
      <c r="S759">
        <f>2021-MasterDataSet_after_OutliersDEL[[#This Row],[YEAR BUILT]]</f>
        <v>94</v>
      </c>
      <c r="T759">
        <v>7</v>
      </c>
      <c r="U759">
        <v>953.07917888563054</v>
      </c>
      <c r="W759">
        <v>33.999128599999999</v>
      </c>
      <c r="X759">
        <v>-118.45494359999999</v>
      </c>
      <c r="Y759">
        <v>1.5900536732606985</v>
      </c>
    </row>
    <row r="760" spans="1:25" x14ac:dyDescent="0.3">
      <c r="A760" s="1" t="s">
        <v>20</v>
      </c>
      <c r="B760" s="1">
        <v>1</v>
      </c>
      <c r="C760" s="1" t="s">
        <v>808</v>
      </c>
      <c r="D760" s="1" t="s">
        <v>805</v>
      </c>
      <c r="E760" s="1" t="str">
        <f>VLOOKUP(MasterDataSet_after_OutliersDEL[[#This Row],[CITY]],Region_Values,2,FALSE)</f>
        <v>West</v>
      </c>
      <c r="F760" s="1">
        <f>VLOOKUP(MasterDataSet_after_OutliersDEL[[#This Row],[Region]],Region_Dummy_Variables,2,FALSE)</f>
        <v>0</v>
      </c>
      <c r="G760" s="1">
        <f>VLOOKUP(MasterDataSet_after_OutliersDEL[[#This Row],[Region]],Region_Dummy_Variables,3,FALSE)</f>
        <v>0</v>
      </c>
      <c r="H760" s="1">
        <f>VLOOKUP(MasterDataSet_after_OutliersDEL[[#This Row],[Region]],Region_Dummy_Variables,4,FALSE)</f>
        <v>0</v>
      </c>
      <c r="I760" s="1">
        <f>VLOOKUP(MasterDataSet_after_OutliersDEL[[#This Row],[Region]],Region_Dummy_Variables,5,FALSE)</f>
        <v>0</v>
      </c>
      <c r="J760" s="1">
        <f>VLOOKUP(MasterDataSet_after_OutliersDEL[[#This Row],[Region]],Region_Dummy_Variables,6,FALSE)</f>
        <v>1</v>
      </c>
      <c r="K760" s="7" t="s">
        <v>19</v>
      </c>
      <c r="L760">
        <v>90291</v>
      </c>
      <c r="M760">
        <v>2825000</v>
      </c>
      <c r="N760">
        <v>4</v>
      </c>
      <c r="O760">
        <v>3.5</v>
      </c>
      <c r="P760">
        <v>2486</v>
      </c>
      <c r="Q760">
        <v>4197</v>
      </c>
      <c r="R760">
        <v>1929</v>
      </c>
      <c r="S760">
        <f>2021-MasterDataSet_after_OutliersDEL[[#This Row],[YEAR BUILT]]</f>
        <v>92</v>
      </c>
      <c r="T760">
        <v>32</v>
      </c>
      <c r="U760">
        <v>1136.3636363636363</v>
      </c>
      <c r="W760">
        <v>33.990934899999999</v>
      </c>
      <c r="X760">
        <v>-118.4494023</v>
      </c>
      <c r="Y760">
        <v>1.9872909883406353</v>
      </c>
    </row>
    <row r="761" spans="1:25" x14ac:dyDescent="0.3">
      <c r="A761" s="1" t="s">
        <v>20</v>
      </c>
      <c r="B761" s="1">
        <v>1</v>
      </c>
      <c r="C761" s="1" t="s">
        <v>809</v>
      </c>
      <c r="D761" s="1" t="s">
        <v>805</v>
      </c>
      <c r="E761" s="1" t="str">
        <f>VLOOKUP(MasterDataSet_after_OutliersDEL[[#This Row],[CITY]],Region_Values,2,FALSE)</f>
        <v>West</v>
      </c>
      <c r="F761" s="1">
        <f>VLOOKUP(MasterDataSet_after_OutliersDEL[[#This Row],[Region]],Region_Dummy_Variables,2,FALSE)</f>
        <v>0</v>
      </c>
      <c r="G761" s="1">
        <f>VLOOKUP(MasterDataSet_after_OutliersDEL[[#This Row],[Region]],Region_Dummy_Variables,3,FALSE)</f>
        <v>0</v>
      </c>
      <c r="H761" s="1">
        <f>VLOOKUP(MasterDataSet_after_OutliersDEL[[#This Row],[Region]],Region_Dummy_Variables,4,FALSE)</f>
        <v>0</v>
      </c>
      <c r="I761" s="1">
        <f>VLOOKUP(MasterDataSet_after_OutliersDEL[[#This Row],[Region]],Region_Dummy_Variables,5,FALSE)</f>
        <v>0</v>
      </c>
      <c r="J761" s="1">
        <f>VLOOKUP(MasterDataSet_after_OutliersDEL[[#This Row],[Region]],Region_Dummy_Variables,6,FALSE)</f>
        <v>1</v>
      </c>
      <c r="K761" s="7" t="s">
        <v>19</v>
      </c>
      <c r="L761">
        <v>90291</v>
      </c>
      <c r="M761">
        <v>2995000</v>
      </c>
      <c r="N761">
        <v>3</v>
      </c>
      <c r="O761">
        <v>3</v>
      </c>
      <c r="P761">
        <v>2015</v>
      </c>
      <c r="Q761">
        <v>2250</v>
      </c>
      <c r="R761">
        <v>1913</v>
      </c>
      <c r="S761">
        <f>2021-MasterDataSet_after_OutliersDEL[[#This Row],[YEAR BUILT]]</f>
        <v>108</v>
      </c>
      <c r="T761">
        <v>14</v>
      </c>
      <c r="U761">
        <v>1486.3523573200991</v>
      </c>
      <c r="W761">
        <v>33.980735426696953</v>
      </c>
      <c r="X761">
        <v>-118.4739405</v>
      </c>
      <c r="Y761">
        <v>1.3581555319400265</v>
      </c>
    </row>
    <row r="762" spans="1:25" x14ac:dyDescent="0.3">
      <c r="A762" s="1" t="s">
        <v>20</v>
      </c>
      <c r="B762" s="1">
        <v>1</v>
      </c>
      <c r="C762" s="1" t="s">
        <v>810</v>
      </c>
      <c r="D762" s="1" t="s">
        <v>805</v>
      </c>
      <c r="E762" s="1" t="str">
        <f>VLOOKUP(MasterDataSet_after_OutliersDEL[[#This Row],[CITY]],Region_Values,2,FALSE)</f>
        <v>West</v>
      </c>
      <c r="F762" s="1">
        <f>VLOOKUP(MasterDataSet_after_OutliersDEL[[#This Row],[Region]],Region_Dummy_Variables,2,FALSE)</f>
        <v>0</v>
      </c>
      <c r="G762" s="1">
        <f>VLOOKUP(MasterDataSet_after_OutliersDEL[[#This Row],[Region]],Region_Dummy_Variables,3,FALSE)</f>
        <v>0</v>
      </c>
      <c r="H762" s="1">
        <f>VLOOKUP(MasterDataSet_after_OutliersDEL[[#This Row],[Region]],Region_Dummy_Variables,4,FALSE)</f>
        <v>0</v>
      </c>
      <c r="I762" s="1">
        <f>VLOOKUP(MasterDataSet_after_OutliersDEL[[#This Row],[Region]],Region_Dummy_Variables,5,FALSE)</f>
        <v>0</v>
      </c>
      <c r="J762" s="1">
        <f>VLOOKUP(MasterDataSet_after_OutliersDEL[[#This Row],[Region]],Region_Dummy_Variables,6,FALSE)</f>
        <v>1</v>
      </c>
      <c r="K762" s="7" t="s">
        <v>19</v>
      </c>
      <c r="L762">
        <v>90291</v>
      </c>
      <c r="M762">
        <v>4750000</v>
      </c>
      <c r="N762">
        <v>4</v>
      </c>
      <c r="O762">
        <v>4</v>
      </c>
      <c r="P762">
        <v>8002</v>
      </c>
      <c r="Q762">
        <v>10893</v>
      </c>
      <c r="R762">
        <v>2014</v>
      </c>
      <c r="S762">
        <f>2021-MasterDataSet_after_OutliersDEL[[#This Row],[YEAR BUILT]]</f>
        <v>7</v>
      </c>
      <c r="T762">
        <v>16</v>
      </c>
      <c r="U762">
        <v>593.60159960010003</v>
      </c>
      <c r="W762">
        <v>34.000691500000002</v>
      </c>
      <c r="X762">
        <v>-118.4541787</v>
      </c>
      <c r="Y762">
        <v>1.6380064142158195</v>
      </c>
    </row>
    <row r="763" spans="1:25" x14ac:dyDescent="0.3">
      <c r="A763" s="1" t="s">
        <v>20</v>
      </c>
      <c r="B763" s="1">
        <v>1</v>
      </c>
      <c r="C763" s="1" t="s">
        <v>811</v>
      </c>
      <c r="D763" s="1" t="s">
        <v>805</v>
      </c>
      <c r="E763" s="1" t="str">
        <f>VLOOKUP(MasterDataSet_after_OutliersDEL[[#This Row],[CITY]],Region_Values,2,FALSE)</f>
        <v>West</v>
      </c>
      <c r="F763" s="1">
        <f>VLOOKUP(MasterDataSet_after_OutliersDEL[[#This Row],[Region]],Region_Dummy_Variables,2,FALSE)</f>
        <v>0</v>
      </c>
      <c r="G763" s="1">
        <f>VLOOKUP(MasterDataSet_after_OutliersDEL[[#This Row],[Region]],Region_Dummy_Variables,3,FALSE)</f>
        <v>0</v>
      </c>
      <c r="H763" s="1">
        <f>VLOOKUP(MasterDataSet_after_OutliersDEL[[#This Row],[Region]],Region_Dummy_Variables,4,FALSE)</f>
        <v>0</v>
      </c>
      <c r="I763" s="1">
        <f>VLOOKUP(MasterDataSet_after_OutliersDEL[[#This Row],[Region]],Region_Dummy_Variables,5,FALSE)</f>
        <v>0</v>
      </c>
      <c r="J763" s="1">
        <f>VLOOKUP(MasterDataSet_after_OutliersDEL[[#This Row],[Region]],Region_Dummy_Variables,6,FALSE)</f>
        <v>1</v>
      </c>
      <c r="K763" s="7" t="s">
        <v>19</v>
      </c>
      <c r="L763">
        <v>90291</v>
      </c>
      <c r="M763">
        <v>6250000</v>
      </c>
      <c r="N763">
        <v>5</v>
      </c>
      <c r="O763">
        <v>5</v>
      </c>
      <c r="P763">
        <v>5048</v>
      </c>
      <c r="Q763">
        <v>10891</v>
      </c>
      <c r="R763">
        <v>2014</v>
      </c>
      <c r="S763">
        <f>2021-MasterDataSet_after_OutliersDEL[[#This Row],[YEAR BUILT]]</f>
        <v>7</v>
      </c>
      <c r="T763">
        <v>53</v>
      </c>
      <c r="U763">
        <v>1238.1141045958796</v>
      </c>
      <c r="W763">
        <v>34.005079500000001</v>
      </c>
      <c r="X763">
        <v>-118.4535376</v>
      </c>
      <c r="Y763">
        <v>1.7225215702635448</v>
      </c>
    </row>
    <row r="764" spans="1:25" x14ac:dyDescent="0.3">
      <c r="A764" s="1" t="s">
        <v>20</v>
      </c>
      <c r="B764" s="1">
        <v>1</v>
      </c>
      <c r="C764" s="1" t="s">
        <v>812</v>
      </c>
      <c r="D764" s="1" t="s">
        <v>805</v>
      </c>
      <c r="E764" s="1" t="str">
        <f>VLOOKUP(MasterDataSet_after_OutliersDEL[[#This Row],[CITY]],Region_Values,2,FALSE)</f>
        <v>West</v>
      </c>
      <c r="F764" s="1">
        <f>VLOOKUP(MasterDataSet_after_OutliersDEL[[#This Row],[Region]],Region_Dummy_Variables,2,FALSE)</f>
        <v>0</v>
      </c>
      <c r="G764" s="1">
        <f>VLOOKUP(MasterDataSet_after_OutliersDEL[[#This Row],[Region]],Region_Dummy_Variables,3,FALSE)</f>
        <v>0</v>
      </c>
      <c r="H764" s="1">
        <f>VLOOKUP(MasterDataSet_after_OutliersDEL[[#This Row],[Region]],Region_Dummy_Variables,4,FALSE)</f>
        <v>0</v>
      </c>
      <c r="I764" s="1">
        <f>VLOOKUP(MasterDataSet_after_OutliersDEL[[#This Row],[Region]],Region_Dummy_Variables,5,FALSE)</f>
        <v>0</v>
      </c>
      <c r="J764" s="1">
        <f>VLOOKUP(MasterDataSet_after_OutliersDEL[[#This Row],[Region]],Region_Dummy_Variables,6,FALSE)</f>
        <v>1</v>
      </c>
      <c r="K764" s="7" t="s">
        <v>19</v>
      </c>
      <c r="L764">
        <v>90291</v>
      </c>
      <c r="M764">
        <v>5250000</v>
      </c>
      <c r="N764">
        <v>4</v>
      </c>
      <c r="O764">
        <v>4.5</v>
      </c>
      <c r="P764">
        <v>4331</v>
      </c>
      <c r="Q764">
        <v>8158</v>
      </c>
      <c r="R764">
        <v>2019</v>
      </c>
      <c r="S764">
        <f>2021-MasterDataSet_after_OutliersDEL[[#This Row],[YEAR BUILT]]</f>
        <v>2</v>
      </c>
      <c r="T764">
        <v>46</v>
      </c>
      <c r="U764">
        <v>1212.1911798660817</v>
      </c>
      <c r="W764">
        <v>34.003212599999998</v>
      </c>
      <c r="X764">
        <v>-118.4519288</v>
      </c>
      <c r="Y764">
        <v>1.7865616980006545</v>
      </c>
    </row>
    <row r="765" spans="1:25" x14ac:dyDescent="0.3">
      <c r="A765" s="1" t="s">
        <v>20</v>
      </c>
      <c r="B765" s="1">
        <v>1</v>
      </c>
      <c r="C765" s="1" t="s">
        <v>813</v>
      </c>
      <c r="D765" s="1" t="s">
        <v>805</v>
      </c>
      <c r="E765" s="1" t="str">
        <f>VLOOKUP(MasterDataSet_after_OutliersDEL[[#This Row],[CITY]],Region_Values,2,FALSE)</f>
        <v>West</v>
      </c>
      <c r="F765" s="1">
        <f>VLOOKUP(MasterDataSet_after_OutliersDEL[[#This Row],[Region]],Region_Dummy_Variables,2,FALSE)</f>
        <v>0</v>
      </c>
      <c r="G765" s="1">
        <f>VLOOKUP(MasterDataSet_after_OutliersDEL[[#This Row],[Region]],Region_Dummy_Variables,3,FALSE)</f>
        <v>0</v>
      </c>
      <c r="H765" s="1">
        <f>VLOOKUP(MasterDataSet_after_OutliersDEL[[#This Row],[Region]],Region_Dummy_Variables,4,FALSE)</f>
        <v>0</v>
      </c>
      <c r="I765" s="1">
        <f>VLOOKUP(MasterDataSet_after_OutliersDEL[[#This Row],[Region]],Region_Dummy_Variables,5,FALSE)</f>
        <v>0</v>
      </c>
      <c r="J765" s="1">
        <f>VLOOKUP(MasterDataSet_after_OutliersDEL[[#This Row],[Region]],Region_Dummy_Variables,6,FALSE)</f>
        <v>1</v>
      </c>
      <c r="K765" s="7" t="s">
        <v>19</v>
      </c>
      <c r="L765">
        <v>90291</v>
      </c>
      <c r="M765">
        <v>2890000</v>
      </c>
      <c r="N765">
        <v>4</v>
      </c>
      <c r="O765">
        <v>4.5</v>
      </c>
      <c r="P765">
        <v>3154</v>
      </c>
      <c r="Q765">
        <v>2849</v>
      </c>
      <c r="R765">
        <v>2021</v>
      </c>
      <c r="S765">
        <f>2021-MasterDataSet_after_OutliersDEL[[#This Row],[YEAR BUILT]]</f>
        <v>0</v>
      </c>
      <c r="T765">
        <v>20</v>
      </c>
      <c r="U765">
        <v>916.29676601141409</v>
      </c>
      <c r="W765">
        <v>34.000869799999997</v>
      </c>
      <c r="X765">
        <v>-118.4555395</v>
      </c>
      <c r="Y765">
        <v>1.5612317490351764</v>
      </c>
    </row>
    <row r="766" spans="1:25" x14ac:dyDescent="0.3">
      <c r="A766" s="1" t="s">
        <v>20</v>
      </c>
      <c r="B766" s="1">
        <v>1</v>
      </c>
      <c r="C766" s="1" t="s">
        <v>814</v>
      </c>
      <c r="D766" s="1" t="s">
        <v>805</v>
      </c>
      <c r="E766" s="1" t="str">
        <f>VLOOKUP(MasterDataSet_after_OutliersDEL[[#This Row],[CITY]],Region_Values,2,FALSE)</f>
        <v>West</v>
      </c>
      <c r="F766" s="1">
        <f>VLOOKUP(MasterDataSet_after_OutliersDEL[[#This Row],[Region]],Region_Dummy_Variables,2,FALSE)</f>
        <v>0</v>
      </c>
      <c r="G766" s="1">
        <f>VLOOKUP(MasterDataSet_after_OutliersDEL[[#This Row],[Region]],Region_Dummy_Variables,3,FALSE)</f>
        <v>0</v>
      </c>
      <c r="H766" s="1">
        <f>VLOOKUP(MasterDataSet_after_OutliersDEL[[#This Row],[Region]],Region_Dummy_Variables,4,FALSE)</f>
        <v>0</v>
      </c>
      <c r="I766" s="1">
        <f>VLOOKUP(MasterDataSet_after_OutliersDEL[[#This Row],[Region]],Region_Dummy_Variables,5,FALSE)</f>
        <v>0</v>
      </c>
      <c r="J766" s="1">
        <f>VLOOKUP(MasterDataSet_after_OutliersDEL[[#This Row],[Region]],Region_Dummy_Variables,6,FALSE)</f>
        <v>1</v>
      </c>
      <c r="K766" s="7" t="s">
        <v>19</v>
      </c>
      <c r="L766">
        <v>90291</v>
      </c>
      <c r="M766">
        <v>2895000</v>
      </c>
      <c r="N766">
        <v>4</v>
      </c>
      <c r="O766">
        <v>5</v>
      </c>
      <c r="P766">
        <v>3614</v>
      </c>
      <c r="Q766">
        <v>2641</v>
      </c>
      <c r="R766">
        <v>2021</v>
      </c>
      <c r="S766">
        <f>2021-MasterDataSet_after_OutliersDEL[[#This Row],[YEAR BUILT]]</f>
        <v>0</v>
      </c>
      <c r="T766">
        <v>38</v>
      </c>
      <c r="U766">
        <v>801.0514665190924</v>
      </c>
      <c r="W766">
        <v>33.980502999999999</v>
      </c>
      <c r="X766">
        <v>-118.4672791</v>
      </c>
      <c r="Y766">
        <v>1.5537311026167369</v>
      </c>
    </row>
    <row r="767" spans="1:25" x14ac:dyDescent="0.3">
      <c r="A767" s="1" t="s">
        <v>20</v>
      </c>
      <c r="B767" s="1">
        <v>1</v>
      </c>
      <c r="C767" s="1" t="s">
        <v>815</v>
      </c>
      <c r="D767" s="1" t="s">
        <v>805</v>
      </c>
      <c r="E767" s="1" t="str">
        <f>VLOOKUP(MasterDataSet_after_OutliersDEL[[#This Row],[CITY]],Region_Values,2,FALSE)</f>
        <v>West</v>
      </c>
      <c r="F767" s="1">
        <f>VLOOKUP(MasterDataSet_after_OutliersDEL[[#This Row],[Region]],Region_Dummy_Variables,2,FALSE)</f>
        <v>0</v>
      </c>
      <c r="G767" s="1">
        <f>VLOOKUP(MasterDataSet_after_OutliersDEL[[#This Row],[Region]],Region_Dummy_Variables,3,FALSE)</f>
        <v>0</v>
      </c>
      <c r="H767" s="1">
        <f>VLOOKUP(MasterDataSet_after_OutliersDEL[[#This Row],[Region]],Region_Dummy_Variables,4,FALSE)</f>
        <v>0</v>
      </c>
      <c r="I767" s="1">
        <f>VLOOKUP(MasterDataSet_after_OutliersDEL[[#This Row],[Region]],Region_Dummy_Variables,5,FALSE)</f>
        <v>0</v>
      </c>
      <c r="J767" s="1">
        <f>VLOOKUP(MasterDataSet_after_OutliersDEL[[#This Row],[Region]],Region_Dummy_Variables,6,FALSE)</f>
        <v>1</v>
      </c>
      <c r="K767" s="7" t="s">
        <v>19</v>
      </c>
      <c r="L767">
        <v>90291</v>
      </c>
      <c r="M767">
        <v>4495000</v>
      </c>
      <c r="N767">
        <v>4</v>
      </c>
      <c r="O767">
        <v>4</v>
      </c>
      <c r="P767">
        <v>3800</v>
      </c>
      <c r="Q767">
        <v>3061</v>
      </c>
      <c r="R767">
        <v>2019</v>
      </c>
      <c r="S767">
        <f>2021-MasterDataSet_after_OutliersDEL[[#This Row],[YEAR BUILT]]</f>
        <v>2</v>
      </c>
      <c r="T767">
        <v>52</v>
      </c>
      <c r="U767">
        <v>1182.8947368421052</v>
      </c>
      <c r="W767">
        <v>33.989809600000001</v>
      </c>
      <c r="X767">
        <v>-118.4716633</v>
      </c>
      <c r="Y767">
        <v>0.89612411092966804</v>
      </c>
    </row>
    <row r="768" spans="1:25" x14ac:dyDescent="0.3">
      <c r="A768" s="1" t="s">
        <v>20</v>
      </c>
      <c r="B768" s="1">
        <v>1</v>
      </c>
      <c r="C768" s="1" t="s">
        <v>816</v>
      </c>
      <c r="D768" s="1" t="s">
        <v>805</v>
      </c>
      <c r="E768" s="1" t="str">
        <f>VLOOKUP(MasterDataSet_after_OutliersDEL[[#This Row],[CITY]],Region_Values,2,FALSE)</f>
        <v>West</v>
      </c>
      <c r="F768" s="1">
        <f>VLOOKUP(MasterDataSet_after_OutliersDEL[[#This Row],[Region]],Region_Dummy_Variables,2,FALSE)</f>
        <v>0</v>
      </c>
      <c r="G768" s="1">
        <f>VLOOKUP(MasterDataSet_after_OutliersDEL[[#This Row],[Region]],Region_Dummy_Variables,3,FALSE)</f>
        <v>0</v>
      </c>
      <c r="H768" s="1">
        <f>VLOOKUP(MasterDataSet_after_OutliersDEL[[#This Row],[Region]],Region_Dummy_Variables,4,FALSE)</f>
        <v>0</v>
      </c>
      <c r="I768" s="1">
        <f>VLOOKUP(MasterDataSet_after_OutliersDEL[[#This Row],[Region]],Region_Dummy_Variables,5,FALSE)</f>
        <v>0</v>
      </c>
      <c r="J768" s="1">
        <f>VLOOKUP(MasterDataSet_after_OutliersDEL[[#This Row],[Region]],Region_Dummy_Variables,6,FALSE)</f>
        <v>1</v>
      </c>
      <c r="K768" s="7" t="s">
        <v>19</v>
      </c>
      <c r="L768">
        <v>90291</v>
      </c>
      <c r="M768">
        <v>3495000</v>
      </c>
      <c r="N768">
        <v>3</v>
      </c>
      <c r="O768">
        <v>2.5</v>
      </c>
      <c r="P768">
        <v>2354</v>
      </c>
      <c r="Q768">
        <v>2852</v>
      </c>
      <c r="R768">
        <v>1977</v>
      </c>
      <c r="S768">
        <f>2021-MasterDataSet_after_OutliersDEL[[#This Row],[YEAR BUILT]]</f>
        <v>44</v>
      </c>
      <c r="T768">
        <v>33</v>
      </c>
      <c r="U768">
        <v>1484.7068819031435</v>
      </c>
      <c r="W768">
        <v>33.983700399999996</v>
      </c>
      <c r="X768">
        <v>-118.466883</v>
      </c>
      <c r="Y768">
        <v>1.3923816402685891</v>
      </c>
    </row>
    <row r="769" spans="1:25" x14ac:dyDescent="0.3">
      <c r="A769" s="1" t="s">
        <v>20</v>
      </c>
      <c r="B769" s="1">
        <v>1</v>
      </c>
      <c r="C769" s="1" t="s">
        <v>817</v>
      </c>
      <c r="D769" s="1" t="s">
        <v>805</v>
      </c>
      <c r="E769" s="1" t="str">
        <f>VLOOKUP(MasterDataSet_after_OutliersDEL[[#This Row],[CITY]],Region_Values,2,FALSE)</f>
        <v>West</v>
      </c>
      <c r="F769" s="1">
        <f>VLOOKUP(MasterDataSet_after_OutliersDEL[[#This Row],[Region]],Region_Dummy_Variables,2,FALSE)</f>
        <v>0</v>
      </c>
      <c r="G769" s="1">
        <f>VLOOKUP(MasterDataSet_after_OutliersDEL[[#This Row],[Region]],Region_Dummy_Variables,3,FALSE)</f>
        <v>0</v>
      </c>
      <c r="H769" s="1">
        <f>VLOOKUP(MasterDataSet_after_OutliersDEL[[#This Row],[Region]],Region_Dummy_Variables,4,FALSE)</f>
        <v>0</v>
      </c>
      <c r="I769" s="1">
        <f>VLOOKUP(MasterDataSet_after_OutliersDEL[[#This Row],[Region]],Region_Dummy_Variables,5,FALSE)</f>
        <v>0</v>
      </c>
      <c r="J769" s="1">
        <f>VLOOKUP(MasterDataSet_after_OutliersDEL[[#This Row],[Region]],Region_Dummy_Variables,6,FALSE)</f>
        <v>1</v>
      </c>
      <c r="K769" s="7" t="s">
        <v>19</v>
      </c>
      <c r="L769">
        <v>90291</v>
      </c>
      <c r="M769">
        <v>2950000</v>
      </c>
      <c r="N769">
        <v>4</v>
      </c>
      <c r="O769">
        <v>3.5</v>
      </c>
      <c r="P769">
        <v>1859</v>
      </c>
      <c r="Q769">
        <v>5657</v>
      </c>
      <c r="R769">
        <v>1927</v>
      </c>
      <c r="S769">
        <f>2021-MasterDataSet_after_OutliersDEL[[#This Row],[YEAR BUILT]]</f>
        <v>94</v>
      </c>
      <c r="T769">
        <v>59</v>
      </c>
      <c r="U769">
        <v>1586.8746637977408</v>
      </c>
      <c r="W769">
        <v>33.9982434</v>
      </c>
      <c r="X769">
        <v>-118.4506954</v>
      </c>
      <c r="Y769">
        <v>1.8341422828094727</v>
      </c>
    </row>
    <row r="770" spans="1:25" x14ac:dyDescent="0.3">
      <c r="A770" s="1" t="s">
        <v>20</v>
      </c>
      <c r="B770" s="1">
        <v>1</v>
      </c>
      <c r="C770" s="1" t="s">
        <v>818</v>
      </c>
      <c r="D770" s="1" t="s">
        <v>805</v>
      </c>
      <c r="E770" s="1" t="str">
        <f>VLOOKUP(MasterDataSet_after_OutliersDEL[[#This Row],[CITY]],Region_Values,2,FALSE)</f>
        <v>West</v>
      </c>
      <c r="F770" s="1">
        <f>VLOOKUP(MasterDataSet_after_OutliersDEL[[#This Row],[Region]],Region_Dummy_Variables,2,FALSE)</f>
        <v>0</v>
      </c>
      <c r="G770" s="1">
        <f>VLOOKUP(MasterDataSet_after_OutliersDEL[[#This Row],[Region]],Region_Dummy_Variables,3,FALSE)</f>
        <v>0</v>
      </c>
      <c r="H770" s="1">
        <f>VLOOKUP(MasterDataSet_after_OutliersDEL[[#This Row],[Region]],Region_Dummy_Variables,4,FALSE)</f>
        <v>0</v>
      </c>
      <c r="I770" s="1">
        <f>VLOOKUP(MasterDataSet_after_OutliersDEL[[#This Row],[Region]],Region_Dummy_Variables,5,FALSE)</f>
        <v>0</v>
      </c>
      <c r="J770" s="1">
        <f>VLOOKUP(MasterDataSet_after_OutliersDEL[[#This Row],[Region]],Region_Dummy_Variables,6,FALSE)</f>
        <v>1</v>
      </c>
      <c r="K770" s="7" t="s">
        <v>19</v>
      </c>
      <c r="L770">
        <v>90291</v>
      </c>
      <c r="M770">
        <v>4295000</v>
      </c>
      <c r="N770">
        <v>6</v>
      </c>
      <c r="O770">
        <v>8</v>
      </c>
      <c r="P770">
        <v>3841</v>
      </c>
      <c r="Q770">
        <v>2849</v>
      </c>
      <c r="R770">
        <v>2013</v>
      </c>
      <c r="S770">
        <f>2021-MasterDataSet_after_OutliersDEL[[#This Row],[YEAR BUILT]]</f>
        <v>8</v>
      </c>
      <c r="T770">
        <v>4</v>
      </c>
      <c r="U770">
        <v>1118.1983858370215</v>
      </c>
      <c r="W770">
        <v>33.984102399999998</v>
      </c>
      <c r="X770">
        <v>-118.4668546</v>
      </c>
      <c r="Y770">
        <v>1.3724851320547566</v>
      </c>
    </row>
    <row r="771" spans="1:25" x14ac:dyDescent="0.3">
      <c r="A771" s="1" t="s">
        <v>20</v>
      </c>
      <c r="B771" s="1">
        <v>1</v>
      </c>
      <c r="C771" s="1" t="s">
        <v>819</v>
      </c>
      <c r="D771" s="1" t="s">
        <v>805</v>
      </c>
      <c r="E771" s="1" t="str">
        <f>VLOOKUP(MasterDataSet_after_OutliersDEL[[#This Row],[CITY]],Region_Values,2,FALSE)</f>
        <v>West</v>
      </c>
      <c r="F771" s="1">
        <f>VLOOKUP(MasterDataSet_after_OutliersDEL[[#This Row],[Region]],Region_Dummy_Variables,2,FALSE)</f>
        <v>0</v>
      </c>
      <c r="G771" s="1">
        <f>VLOOKUP(MasterDataSet_after_OutliersDEL[[#This Row],[Region]],Region_Dummy_Variables,3,FALSE)</f>
        <v>0</v>
      </c>
      <c r="H771" s="1">
        <f>VLOOKUP(MasterDataSet_after_OutliersDEL[[#This Row],[Region]],Region_Dummy_Variables,4,FALSE)</f>
        <v>0</v>
      </c>
      <c r="I771" s="1">
        <f>VLOOKUP(MasterDataSet_after_OutliersDEL[[#This Row],[Region]],Region_Dummy_Variables,5,FALSE)</f>
        <v>0</v>
      </c>
      <c r="J771" s="1">
        <f>VLOOKUP(MasterDataSet_after_OutliersDEL[[#This Row],[Region]],Region_Dummy_Variables,6,FALSE)</f>
        <v>1</v>
      </c>
      <c r="K771" s="7" t="s">
        <v>19</v>
      </c>
      <c r="L771">
        <v>90291</v>
      </c>
      <c r="M771">
        <v>3995000</v>
      </c>
      <c r="N771">
        <v>5</v>
      </c>
      <c r="O771">
        <v>4</v>
      </c>
      <c r="P771">
        <v>3467</v>
      </c>
      <c r="Q771">
        <v>3197</v>
      </c>
      <c r="R771">
        <v>1976</v>
      </c>
      <c r="S771">
        <f>2021-MasterDataSet_after_OutliersDEL[[#This Row],[YEAR BUILT]]</f>
        <v>45</v>
      </c>
      <c r="T771">
        <v>7</v>
      </c>
      <c r="U771">
        <v>1152.2930487453129</v>
      </c>
      <c r="W771">
        <v>33.985302300000001</v>
      </c>
      <c r="X771">
        <v>-118.4674036</v>
      </c>
      <c r="Y771">
        <v>1.2898722623244714</v>
      </c>
    </row>
    <row r="772" spans="1:25" x14ac:dyDescent="0.3">
      <c r="A772" s="1" t="s">
        <v>20</v>
      </c>
      <c r="B772" s="1">
        <v>1</v>
      </c>
      <c r="C772" s="1" t="s">
        <v>820</v>
      </c>
      <c r="D772" s="1" t="s">
        <v>805</v>
      </c>
      <c r="E772" s="1" t="str">
        <f>VLOOKUP(MasterDataSet_after_OutliersDEL[[#This Row],[CITY]],Region_Values,2,FALSE)</f>
        <v>West</v>
      </c>
      <c r="F772" s="1">
        <f>VLOOKUP(MasterDataSet_after_OutliersDEL[[#This Row],[Region]],Region_Dummy_Variables,2,FALSE)</f>
        <v>0</v>
      </c>
      <c r="G772" s="1">
        <f>VLOOKUP(MasterDataSet_after_OutliersDEL[[#This Row],[Region]],Region_Dummy_Variables,3,FALSE)</f>
        <v>0</v>
      </c>
      <c r="H772" s="1">
        <f>VLOOKUP(MasterDataSet_after_OutliersDEL[[#This Row],[Region]],Region_Dummy_Variables,4,FALSE)</f>
        <v>0</v>
      </c>
      <c r="I772" s="1">
        <f>VLOOKUP(MasterDataSet_after_OutliersDEL[[#This Row],[Region]],Region_Dummy_Variables,5,FALSE)</f>
        <v>0</v>
      </c>
      <c r="J772" s="1">
        <f>VLOOKUP(MasterDataSet_after_OutliersDEL[[#This Row],[Region]],Region_Dummy_Variables,6,FALSE)</f>
        <v>1</v>
      </c>
      <c r="K772" s="7" t="s">
        <v>19</v>
      </c>
      <c r="L772">
        <v>90291</v>
      </c>
      <c r="M772">
        <v>3600000</v>
      </c>
      <c r="N772">
        <v>4</v>
      </c>
      <c r="O772">
        <v>3</v>
      </c>
      <c r="P772">
        <v>2613</v>
      </c>
      <c r="Q772">
        <v>3900</v>
      </c>
      <c r="R772">
        <v>2021</v>
      </c>
      <c r="S772">
        <f>2021-MasterDataSet_after_OutliersDEL[[#This Row],[YEAR BUILT]]</f>
        <v>0</v>
      </c>
      <c r="T772">
        <v>59</v>
      </c>
      <c r="U772">
        <v>1377.7267508610792</v>
      </c>
      <c r="W772">
        <v>33.986224499999999</v>
      </c>
      <c r="X772">
        <v>-118.4568288</v>
      </c>
      <c r="Y772">
        <v>1.7251143867428849</v>
      </c>
    </row>
    <row r="773" spans="1:25" x14ac:dyDescent="0.3">
      <c r="A773" s="1" t="s">
        <v>20</v>
      </c>
      <c r="B773" s="1">
        <v>1</v>
      </c>
      <c r="C773" s="1" t="s">
        <v>821</v>
      </c>
      <c r="D773" s="1" t="s">
        <v>805</v>
      </c>
      <c r="E773" s="1" t="str">
        <f>VLOOKUP(MasterDataSet_after_OutliersDEL[[#This Row],[CITY]],Region_Values,2,FALSE)</f>
        <v>West</v>
      </c>
      <c r="F773" s="1">
        <f>VLOOKUP(MasterDataSet_after_OutliersDEL[[#This Row],[Region]],Region_Dummy_Variables,2,FALSE)</f>
        <v>0</v>
      </c>
      <c r="G773" s="1">
        <f>VLOOKUP(MasterDataSet_after_OutliersDEL[[#This Row],[Region]],Region_Dummy_Variables,3,FALSE)</f>
        <v>0</v>
      </c>
      <c r="H773" s="1">
        <f>VLOOKUP(MasterDataSet_after_OutliersDEL[[#This Row],[Region]],Region_Dummy_Variables,4,FALSE)</f>
        <v>0</v>
      </c>
      <c r="I773" s="1">
        <f>VLOOKUP(MasterDataSet_after_OutliersDEL[[#This Row],[Region]],Region_Dummy_Variables,5,FALSE)</f>
        <v>0</v>
      </c>
      <c r="J773" s="1">
        <f>VLOOKUP(MasterDataSet_after_OutliersDEL[[#This Row],[Region]],Region_Dummy_Variables,6,FALSE)</f>
        <v>1</v>
      </c>
      <c r="K773" s="7" t="s">
        <v>19</v>
      </c>
      <c r="L773">
        <v>90291</v>
      </c>
      <c r="M773">
        <v>1975000</v>
      </c>
      <c r="N773">
        <v>2</v>
      </c>
      <c r="O773">
        <v>1</v>
      </c>
      <c r="P773">
        <v>865</v>
      </c>
      <c r="Q773">
        <v>5155</v>
      </c>
      <c r="R773">
        <v>1939</v>
      </c>
      <c r="S773">
        <f>2021-MasterDataSet_after_OutliersDEL[[#This Row],[YEAR BUILT]]</f>
        <v>82</v>
      </c>
      <c r="T773">
        <v>53</v>
      </c>
      <c r="U773">
        <v>2283.2369942196533</v>
      </c>
      <c r="W773">
        <v>33.982883399999999</v>
      </c>
      <c r="X773">
        <v>-118.46359080000001</v>
      </c>
      <c r="Y773">
        <v>1.5616284068152864</v>
      </c>
    </row>
    <row r="774" spans="1:25" x14ac:dyDescent="0.3">
      <c r="A774" s="1" t="s">
        <v>20</v>
      </c>
      <c r="B774" s="1">
        <v>1</v>
      </c>
      <c r="C774" s="1" t="s">
        <v>822</v>
      </c>
      <c r="D774" s="1" t="s">
        <v>805</v>
      </c>
      <c r="E774" s="1" t="str">
        <f>VLOOKUP(MasterDataSet_after_OutliersDEL[[#This Row],[CITY]],Region_Values,2,FALSE)</f>
        <v>West</v>
      </c>
      <c r="F774" s="1">
        <f>VLOOKUP(MasterDataSet_after_OutliersDEL[[#This Row],[Region]],Region_Dummy_Variables,2,FALSE)</f>
        <v>0</v>
      </c>
      <c r="G774" s="1">
        <f>VLOOKUP(MasterDataSet_after_OutliersDEL[[#This Row],[Region]],Region_Dummy_Variables,3,FALSE)</f>
        <v>0</v>
      </c>
      <c r="H774" s="1">
        <f>VLOOKUP(MasterDataSet_after_OutliersDEL[[#This Row],[Region]],Region_Dummy_Variables,4,FALSE)</f>
        <v>0</v>
      </c>
      <c r="I774" s="1">
        <f>VLOOKUP(MasterDataSet_after_OutliersDEL[[#This Row],[Region]],Region_Dummy_Variables,5,FALSE)</f>
        <v>0</v>
      </c>
      <c r="J774" s="1">
        <f>VLOOKUP(MasterDataSet_after_OutliersDEL[[#This Row],[Region]],Region_Dummy_Variables,6,FALSE)</f>
        <v>1</v>
      </c>
      <c r="K774" s="7" t="s">
        <v>19</v>
      </c>
      <c r="L774">
        <v>90291</v>
      </c>
      <c r="M774">
        <v>3770000</v>
      </c>
      <c r="N774">
        <v>4</v>
      </c>
      <c r="O774">
        <v>3</v>
      </c>
      <c r="P774">
        <v>2901</v>
      </c>
      <c r="Q774">
        <v>3698</v>
      </c>
      <c r="R774">
        <v>1977</v>
      </c>
      <c r="S774">
        <f>2021-MasterDataSet_after_OutliersDEL[[#This Row],[YEAR BUILT]]</f>
        <v>44</v>
      </c>
      <c r="T774">
        <v>59</v>
      </c>
      <c r="U774">
        <v>1299.5518786625303</v>
      </c>
      <c r="W774">
        <v>33.980640000000001</v>
      </c>
      <c r="X774">
        <v>-118.46548989999999</v>
      </c>
      <c r="Y774">
        <v>1.6067366205925242</v>
      </c>
    </row>
    <row r="775" spans="1:25" x14ac:dyDescent="0.3">
      <c r="A775" s="1" t="s">
        <v>20</v>
      </c>
      <c r="B775" s="1">
        <v>1</v>
      </c>
      <c r="C775" s="1" t="s">
        <v>823</v>
      </c>
      <c r="D775" s="1" t="s">
        <v>805</v>
      </c>
      <c r="E775" s="1" t="str">
        <f>VLOOKUP(MasterDataSet_after_OutliersDEL[[#This Row],[CITY]],Region_Values,2,FALSE)</f>
        <v>West</v>
      </c>
      <c r="F775" s="1">
        <f>VLOOKUP(MasterDataSet_after_OutliersDEL[[#This Row],[Region]],Region_Dummy_Variables,2,FALSE)</f>
        <v>0</v>
      </c>
      <c r="G775" s="1">
        <f>VLOOKUP(MasterDataSet_after_OutliersDEL[[#This Row],[Region]],Region_Dummy_Variables,3,FALSE)</f>
        <v>0</v>
      </c>
      <c r="H775" s="1">
        <f>VLOOKUP(MasterDataSet_after_OutliersDEL[[#This Row],[Region]],Region_Dummy_Variables,4,FALSE)</f>
        <v>0</v>
      </c>
      <c r="I775" s="1">
        <f>VLOOKUP(MasterDataSet_after_OutliersDEL[[#This Row],[Region]],Region_Dummy_Variables,5,FALSE)</f>
        <v>0</v>
      </c>
      <c r="J775" s="1">
        <f>VLOOKUP(MasterDataSet_after_OutliersDEL[[#This Row],[Region]],Region_Dummy_Variables,6,FALSE)</f>
        <v>1</v>
      </c>
      <c r="K775" s="7" t="s">
        <v>19</v>
      </c>
      <c r="L775">
        <v>90291</v>
      </c>
      <c r="M775">
        <v>1817000</v>
      </c>
      <c r="N775">
        <v>2</v>
      </c>
      <c r="O775">
        <v>1</v>
      </c>
      <c r="P775">
        <v>962</v>
      </c>
      <c r="Q775">
        <v>2865</v>
      </c>
      <c r="R775">
        <v>1920</v>
      </c>
      <c r="S775">
        <f>2021-MasterDataSet_after_OutliersDEL[[#This Row],[YEAR BUILT]]</f>
        <v>101</v>
      </c>
      <c r="T775">
        <v>5</v>
      </c>
      <c r="U775">
        <v>1888.7733887733887</v>
      </c>
      <c r="W775">
        <v>33.989793599999999</v>
      </c>
      <c r="X775">
        <v>-118.46883680000001</v>
      </c>
      <c r="Y775">
        <v>1.0175587493774061</v>
      </c>
    </row>
    <row r="776" spans="1:25" x14ac:dyDescent="0.3">
      <c r="A776" s="1" t="s">
        <v>20</v>
      </c>
      <c r="B776" s="1">
        <v>1</v>
      </c>
      <c r="C776" s="1" t="s">
        <v>824</v>
      </c>
      <c r="D776" s="1" t="s">
        <v>805</v>
      </c>
      <c r="E776" s="1" t="str">
        <f>VLOOKUP(MasterDataSet_after_OutliersDEL[[#This Row],[CITY]],Region_Values,2,FALSE)</f>
        <v>West</v>
      </c>
      <c r="F776" s="1">
        <f>VLOOKUP(MasterDataSet_after_OutliersDEL[[#This Row],[Region]],Region_Dummy_Variables,2,FALSE)</f>
        <v>0</v>
      </c>
      <c r="G776" s="1">
        <f>VLOOKUP(MasterDataSet_after_OutliersDEL[[#This Row],[Region]],Region_Dummy_Variables,3,FALSE)</f>
        <v>0</v>
      </c>
      <c r="H776" s="1">
        <f>VLOOKUP(MasterDataSet_after_OutliersDEL[[#This Row],[Region]],Region_Dummy_Variables,4,FALSE)</f>
        <v>0</v>
      </c>
      <c r="I776" s="1">
        <f>VLOOKUP(MasterDataSet_after_OutliersDEL[[#This Row],[Region]],Region_Dummy_Variables,5,FALSE)</f>
        <v>0</v>
      </c>
      <c r="J776" s="1">
        <f>VLOOKUP(MasterDataSet_after_OutliersDEL[[#This Row],[Region]],Region_Dummy_Variables,6,FALSE)</f>
        <v>1</v>
      </c>
      <c r="K776" s="7" t="s">
        <v>19</v>
      </c>
      <c r="L776">
        <v>90291</v>
      </c>
      <c r="M776">
        <v>2395000</v>
      </c>
      <c r="N776">
        <v>3</v>
      </c>
      <c r="O776">
        <v>3</v>
      </c>
      <c r="P776">
        <v>1552</v>
      </c>
      <c r="Q776">
        <v>2285</v>
      </c>
      <c r="R776">
        <v>1952</v>
      </c>
      <c r="S776">
        <f>2021-MasterDataSet_after_OutliersDEL[[#This Row],[YEAR BUILT]]</f>
        <v>69</v>
      </c>
      <c r="T776">
        <v>25</v>
      </c>
      <c r="U776">
        <v>1543.1701030927834</v>
      </c>
      <c r="W776">
        <v>33.987164999999997</v>
      </c>
      <c r="X776">
        <v>-118.46873600000001</v>
      </c>
      <c r="Y776">
        <v>1.1439951652622145</v>
      </c>
    </row>
    <row r="777" spans="1:25" x14ac:dyDescent="0.3">
      <c r="A777" s="1" t="s">
        <v>20</v>
      </c>
      <c r="B777" s="1">
        <v>1</v>
      </c>
      <c r="C777" s="1" t="s">
        <v>825</v>
      </c>
      <c r="D777" s="1" t="s">
        <v>805</v>
      </c>
      <c r="E777" s="1" t="str">
        <f>VLOOKUP(MasterDataSet_after_OutliersDEL[[#This Row],[CITY]],Region_Values,2,FALSE)</f>
        <v>West</v>
      </c>
      <c r="F777" s="1">
        <f>VLOOKUP(MasterDataSet_after_OutliersDEL[[#This Row],[Region]],Region_Dummy_Variables,2,FALSE)</f>
        <v>0</v>
      </c>
      <c r="G777" s="1">
        <f>VLOOKUP(MasterDataSet_after_OutliersDEL[[#This Row],[Region]],Region_Dummy_Variables,3,FALSE)</f>
        <v>0</v>
      </c>
      <c r="H777" s="1">
        <f>VLOOKUP(MasterDataSet_after_OutliersDEL[[#This Row],[Region]],Region_Dummy_Variables,4,FALSE)</f>
        <v>0</v>
      </c>
      <c r="I777" s="1">
        <f>VLOOKUP(MasterDataSet_after_OutliersDEL[[#This Row],[Region]],Region_Dummy_Variables,5,FALSE)</f>
        <v>0</v>
      </c>
      <c r="J777" s="1">
        <f>VLOOKUP(MasterDataSet_after_OutliersDEL[[#This Row],[Region]],Region_Dummy_Variables,6,FALSE)</f>
        <v>1</v>
      </c>
      <c r="K777" s="7" t="s">
        <v>19</v>
      </c>
      <c r="L777">
        <v>90291</v>
      </c>
      <c r="M777">
        <v>1795000</v>
      </c>
      <c r="N777">
        <v>2</v>
      </c>
      <c r="O777">
        <v>1</v>
      </c>
      <c r="P777">
        <v>1728.5</v>
      </c>
      <c r="Q777">
        <v>2849</v>
      </c>
      <c r="R777">
        <v>1948</v>
      </c>
      <c r="S777">
        <f>2021-MasterDataSet_after_OutliersDEL[[#This Row],[YEAR BUILT]]</f>
        <v>73</v>
      </c>
      <c r="T777">
        <v>3</v>
      </c>
      <c r="U777">
        <v>1038.472664159676</v>
      </c>
      <c r="W777">
        <v>33.984478899999999</v>
      </c>
      <c r="X777">
        <v>-118.4662366</v>
      </c>
      <c r="Y777">
        <v>1.3770850389338913</v>
      </c>
    </row>
    <row r="778" spans="1:25" x14ac:dyDescent="0.3">
      <c r="A778" s="1" t="s">
        <v>20</v>
      </c>
      <c r="B778" s="1">
        <v>1</v>
      </c>
      <c r="C778" s="1" t="s">
        <v>826</v>
      </c>
      <c r="D778" s="1" t="s">
        <v>805</v>
      </c>
      <c r="E778" s="1" t="str">
        <f>VLOOKUP(MasterDataSet_after_OutliersDEL[[#This Row],[CITY]],Region_Values,2,FALSE)</f>
        <v>West</v>
      </c>
      <c r="F778" s="1">
        <f>VLOOKUP(MasterDataSet_after_OutliersDEL[[#This Row],[Region]],Region_Dummy_Variables,2,FALSE)</f>
        <v>0</v>
      </c>
      <c r="G778" s="1">
        <f>VLOOKUP(MasterDataSet_after_OutliersDEL[[#This Row],[Region]],Region_Dummy_Variables,3,FALSE)</f>
        <v>0</v>
      </c>
      <c r="H778" s="1">
        <f>VLOOKUP(MasterDataSet_after_OutliersDEL[[#This Row],[Region]],Region_Dummy_Variables,4,FALSE)</f>
        <v>0</v>
      </c>
      <c r="I778" s="1">
        <f>VLOOKUP(MasterDataSet_after_OutliersDEL[[#This Row],[Region]],Region_Dummy_Variables,5,FALSE)</f>
        <v>0</v>
      </c>
      <c r="J778" s="1">
        <f>VLOOKUP(MasterDataSet_after_OutliersDEL[[#This Row],[Region]],Region_Dummy_Variables,6,FALSE)</f>
        <v>1</v>
      </c>
      <c r="K778" s="7" t="s">
        <v>19</v>
      </c>
      <c r="L778">
        <v>90291</v>
      </c>
      <c r="M778">
        <v>4495000</v>
      </c>
      <c r="N778">
        <v>4</v>
      </c>
      <c r="O778">
        <v>3.5</v>
      </c>
      <c r="P778">
        <v>3936</v>
      </c>
      <c r="Q778">
        <v>2850</v>
      </c>
      <c r="R778">
        <v>2000</v>
      </c>
      <c r="S778">
        <f>2021-MasterDataSet_after_OutliersDEL[[#This Row],[YEAR BUILT]]</f>
        <v>21</v>
      </c>
      <c r="T778">
        <v>49</v>
      </c>
      <c r="U778">
        <v>1142.0223577235772</v>
      </c>
      <c r="W778">
        <v>33.983632900000003</v>
      </c>
      <c r="X778">
        <v>-118.4653854</v>
      </c>
      <c r="Y778">
        <v>1.4530882605279067</v>
      </c>
    </row>
    <row r="779" spans="1:25" x14ac:dyDescent="0.3">
      <c r="A779" s="1" t="s">
        <v>20</v>
      </c>
      <c r="B779" s="1">
        <v>1</v>
      </c>
      <c r="C779" s="1" t="s">
        <v>827</v>
      </c>
      <c r="D779" s="1" t="s">
        <v>805</v>
      </c>
      <c r="E779" s="1" t="str">
        <f>VLOOKUP(MasterDataSet_after_OutliersDEL[[#This Row],[CITY]],Region_Values,2,FALSE)</f>
        <v>West</v>
      </c>
      <c r="F779" s="1">
        <f>VLOOKUP(MasterDataSet_after_OutliersDEL[[#This Row],[Region]],Region_Dummy_Variables,2,FALSE)</f>
        <v>0</v>
      </c>
      <c r="G779" s="1">
        <f>VLOOKUP(MasterDataSet_after_OutliersDEL[[#This Row],[Region]],Region_Dummy_Variables,3,FALSE)</f>
        <v>0</v>
      </c>
      <c r="H779" s="1">
        <f>VLOOKUP(MasterDataSet_after_OutliersDEL[[#This Row],[Region]],Region_Dummy_Variables,4,FALSE)</f>
        <v>0</v>
      </c>
      <c r="I779" s="1">
        <f>VLOOKUP(MasterDataSet_after_OutliersDEL[[#This Row],[Region]],Region_Dummy_Variables,5,FALSE)</f>
        <v>0</v>
      </c>
      <c r="J779" s="1">
        <f>VLOOKUP(MasterDataSet_after_OutliersDEL[[#This Row],[Region]],Region_Dummy_Variables,6,FALSE)</f>
        <v>1</v>
      </c>
      <c r="K779" s="7" t="s">
        <v>19</v>
      </c>
      <c r="L779">
        <v>90291</v>
      </c>
      <c r="M779">
        <v>1795000</v>
      </c>
      <c r="N779">
        <v>2</v>
      </c>
      <c r="O779">
        <v>1</v>
      </c>
      <c r="P779">
        <v>1728.5</v>
      </c>
      <c r="Q779">
        <v>2849</v>
      </c>
      <c r="R779">
        <v>1924</v>
      </c>
      <c r="S779">
        <f>2021-MasterDataSet_after_OutliersDEL[[#This Row],[YEAR BUILT]]</f>
        <v>97</v>
      </c>
      <c r="T779">
        <v>3</v>
      </c>
      <c r="U779">
        <v>1038.472664159676</v>
      </c>
      <c r="W779">
        <v>33.984586</v>
      </c>
      <c r="X779">
        <v>-118.46620849999999</v>
      </c>
      <c r="Y779">
        <v>1.3728093810884736</v>
      </c>
    </row>
    <row r="780" spans="1:25" x14ac:dyDescent="0.3">
      <c r="A780" s="1" t="s">
        <v>20</v>
      </c>
      <c r="B780" s="1">
        <v>1</v>
      </c>
      <c r="C780" s="1" t="s">
        <v>828</v>
      </c>
      <c r="D780" s="1" t="s">
        <v>805</v>
      </c>
      <c r="E780" s="1" t="str">
        <f>VLOOKUP(MasterDataSet_after_OutliersDEL[[#This Row],[CITY]],Region_Values,2,FALSE)</f>
        <v>West</v>
      </c>
      <c r="F780" s="1">
        <f>VLOOKUP(MasterDataSet_after_OutliersDEL[[#This Row],[Region]],Region_Dummy_Variables,2,FALSE)</f>
        <v>0</v>
      </c>
      <c r="G780" s="1">
        <f>VLOOKUP(MasterDataSet_after_OutliersDEL[[#This Row],[Region]],Region_Dummy_Variables,3,FALSE)</f>
        <v>0</v>
      </c>
      <c r="H780" s="1">
        <f>VLOOKUP(MasterDataSet_after_OutliersDEL[[#This Row],[Region]],Region_Dummy_Variables,4,FALSE)</f>
        <v>0</v>
      </c>
      <c r="I780" s="1">
        <f>VLOOKUP(MasterDataSet_after_OutliersDEL[[#This Row],[Region]],Region_Dummy_Variables,5,FALSE)</f>
        <v>0</v>
      </c>
      <c r="J780" s="1">
        <f>VLOOKUP(MasterDataSet_after_OutliersDEL[[#This Row],[Region]],Region_Dummy_Variables,6,FALSE)</f>
        <v>1</v>
      </c>
      <c r="K780" s="7" t="s">
        <v>19</v>
      </c>
      <c r="L780">
        <v>90291</v>
      </c>
      <c r="M780">
        <v>3395000</v>
      </c>
      <c r="N780">
        <v>2</v>
      </c>
      <c r="O780">
        <v>3</v>
      </c>
      <c r="P780">
        <v>2024</v>
      </c>
      <c r="Q780">
        <v>2400</v>
      </c>
      <c r="R780">
        <v>2009</v>
      </c>
      <c r="S780">
        <f>2021-MasterDataSet_after_OutliersDEL[[#This Row],[YEAR BUILT]]</f>
        <v>12</v>
      </c>
      <c r="T780">
        <v>35</v>
      </c>
      <c r="U780">
        <v>1677.3715415019763</v>
      </c>
      <c r="W780">
        <v>33.986201700000002</v>
      </c>
      <c r="X780">
        <v>-118.4659113</v>
      </c>
      <c r="Y780">
        <v>1.3065727425062807</v>
      </c>
    </row>
    <row r="781" spans="1:25" x14ac:dyDescent="0.3">
      <c r="A781" s="1" t="s">
        <v>20</v>
      </c>
      <c r="B781" s="1">
        <v>1</v>
      </c>
      <c r="C781" s="1" t="s">
        <v>829</v>
      </c>
      <c r="D781" s="1" t="s">
        <v>805</v>
      </c>
      <c r="E781" s="1" t="str">
        <f>VLOOKUP(MasterDataSet_after_OutliersDEL[[#This Row],[CITY]],Region_Values,2,FALSE)</f>
        <v>West</v>
      </c>
      <c r="F781" s="1">
        <f>VLOOKUP(MasterDataSet_after_OutliersDEL[[#This Row],[Region]],Region_Dummy_Variables,2,FALSE)</f>
        <v>0</v>
      </c>
      <c r="G781" s="1">
        <f>VLOOKUP(MasterDataSet_after_OutliersDEL[[#This Row],[Region]],Region_Dummy_Variables,3,FALSE)</f>
        <v>0</v>
      </c>
      <c r="H781" s="1">
        <f>VLOOKUP(MasterDataSet_after_OutliersDEL[[#This Row],[Region]],Region_Dummy_Variables,4,FALSE)</f>
        <v>0</v>
      </c>
      <c r="I781" s="1">
        <f>VLOOKUP(MasterDataSet_after_OutliersDEL[[#This Row],[Region]],Region_Dummy_Variables,5,FALSE)</f>
        <v>0</v>
      </c>
      <c r="J781" s="1">
        <f>VLOOKUP(MasterDataSet_after_OutliersDEL[[#This Row],[Region]],Region_Dummy_Variables,6,FALSE)</f>
        <v>1</v>
      </c>
      <c r="K781" s="7" t="s">
        <v>19</v>
      </c>
      <c r="L781">
        <v>90291</v>
      </c>
      <c r="M781">
        <v>2695000</v>
      </c>
      <c r="N781">
        <v>4</v>
      </c>
      <c r="O781">
        <v>5.5</v>
      </c>
      <c r="P781">
        <v>2930</v>
      </c>
      <c r="Q781">
        <v>3085</v>
      </c>
      <c r="R781">
        <v>1907</v>
      </c>
      <c r="S781">
        <f>2021-MasterDataSet_after_OutliersDEL[[#This Row],[YEAR BUILT]]</f>
        <v>114</v>
      </c>
      <c r="T781">
        <v>9</v>
      </c>
      <c r="U781">
        <v>919.79522184300345</v>
      </c>
      <c r="W781">
        <v>33.989986399999999</v>
      </c>
      <c r="X781">
        <v>-118.4742686</v>
      </c>
      <c r="Y781">
        <v>0.78816900047334415</v>
      </c>
    </row>
    <row r="782" spans="1:25" x14ac:dyDescent="0.3">
      <c r="A782" s="1" t="s">
        <v>20</v>
      </c>
      <c r="B782" s="1">
        <v>1</v>
      </c>
      <c r="C782" s="1" t="s">
        <v>830</v>
      </c>
      <c r="D782" s="1" t="s">
        <v>805</v>
      </c>
      <c r="E782" s="1" t="str">
        <f>VLOOKUP(MasterDataSet_after_OutliersDEL[[#This Row],[CITY]],Region_Values,2,FALSE)</f>
        <v>West</v>
      </c>
      <c r="F782" s="1">
        <f>VLOOKUP(MasterDataSet_after_OutliersDEL[[#This Row],[Region]],Region_Dummy_Variables,2,FALSE)</f>
        <v>0</v>
      </c>
      <c r="G782" s="1">
        <f>VLOOKUP(MasterDataSet_after_OutliersDEL[[#This Row],[Region]],Region_Dummy_Variables,3,FALSE)</f>
        <v>0</v>
      </c>
      <c r="H782" s="1">
        <f>VLOOKUP(MasterDataSet_after_OutliersDEL[[#This Row],[Region]],Region_Dummy_Variables,4,FALSE)</f>
        <v>0</v>
      </c>
      <c r="I782" s="1">
        <f>VLOOKUP(MasterDataSet_after_OutliersDEL[[#This Row],[Region]],Region_Dummy_Variables,5,FALSE)</f>
        <v>0</v>
      </c>
      <c r="J782" s="1">
        <f>VLOOKUP(MasterDataSet_after_OutliersDEL[[#This Row],[Region]],Region_Dummy_Variables,6,FALSE)</f>
        <v>1</v>
      </c>
      <c r="K782" s="7" t="s">
        <v>19</v>
      </c>
      <c r="L782">
        <v>90291</v>
      </c>
      <c r="M782">
        <v>5675000</v>
      </c>
      <c r="N782">
        <v>5</v>
      </c>
      <c r="O782">
        <v>6</v>
      </c>
      <c r="P782">
        <v>5011</v>
      </c>
      <c r="Q782">
        <v>5200</v>
      </c>
      <c r="R782">
        <v>2015</v>
      </c>
      <c r="S782">
        <f>2021-MasterDataSet_after_OutliersDEL[[#This Row],[YEAR BUILT]]</f>
        <v>6</v>
      </c>
      <c r="T782">
        <v>18</v>
      </c>
      <c r="U782">
        <v>1132.5084813410497</v>
      </c>
      <c r="W782">
        <v>33.991838799999996</v>
      </c>
      <c r="X782">
        <v>-118.4670778</v>
      </c>
      <c r="Y782">
        <v>1.0226428536909318</v>
      </c>
    </row>
    <row r="783" spans="1:25" x14ac:dyDescent="0.3">
      <c r="A783" s="1" t="s">
        <v>20</v>
      </c>
      <c r="B783" s="1">
        <v>1</v>
      </c>
      <c r="C783" s="1" t="s">
        <v>831</v>
      </c>
      <c r="D783" s="1" t="s">
        <v>805</v>
      </c>
      <c r="E783" s="1" t="str">
        <f>VLOOKUP(MasterDataSet_after_OutliersDEL[[#This Row],[CITY]],Region_Values,2,FALSE)</f>
        <v>West</v>
      </c>
      <c r="F783" s="1">
        <f>VLOOKUP(MasterDataSet_after_OutliersDEL[[#This Row],[Region]],Region_Dummy_Variables,2,FALSE)</f>
        <v>0</v>
      </c>
      <c r="G783" s="1">
        <f>VLOOKUP(MasterDataSet_after_OutliersDEL[[#This Row],[Region]],Region_Dummy_Variables,3,FALSE)</f>
        <v>0</v>
      </c>
      <c r="H783" s="1">
        <f>VLOOKUP(MasterDataSet_after_OutliersDEL[[#This Row],[Region]],Region_Dummy_Variables,4,FALSE)</f>
        <v>0</v>
      </c>
      <c r="I783" s="1">
        <f>VLOOKUP(MasterDataSet_after_OutliersDEL[[#This Row],[Region]],Region_Dummy_Variables,5,FALSE)</f>
        <v>0</v>
      </c>
      <c r="J783" s="1">
        <f>VLOOKUP(MasterDataSet_after_OutliersDEL[[#This Row],[Region]],Region_Dummy_Variables,6,FALSE)</f>
        <v>1</v>
      </c>
      <c r="K783" s="7" t="s">
        <v>19</v>
      </c>
      <c r="L783">
        <v>90291</v>
      </c>
      <c r="M783">
        <v>4750000</v>
      </c>
      <c r="N783">
        <v>3</v>
      </c>
      <c r="O783">
        <v>2.5</v>
      </c>
      <c r="P783">
        <v>2577</v>
      </c>
      <c r="Q783">
        <v>2398</v>
      </c>
      <c r="R783">
        <v>2005</v>
      </c>
      <c r="S783">
        <f>2021-MasterDataSet_after_OutliersDEL[[#This Row],[YEAR BUILT]]</f>
        <v>16</v>
      </c>
      <c r="T783">
        <v>40</v>
      </c>
      <c r="U783">
        <v>1843.2285603414823</v>
      </c>
      <c r="W783">
        <v>33.989373800000003</v>
      </c>
      <c r="X783">
        <v>-118.465887</v>
      </c>
      <c r="Y783">
        <v>1.1705366027673128</v>
      </c>
    </row>
    <row r="784" spans="1:25" x14ac:dyDescent="0.3">
      <c r="A784" s="1" t="s">
        <v>20</v>
      </c>
      <c r="B784" s="1">
        <v>1</v>
      </c>
      <c r="C784" s="1" t="s">
        <v>832</v>
      </c>
      <c r="D784" s="1" t="s">
        <v>805</v>
      </c>
      <c r="E784" s="1" t="str">
        <f>VLOOKUP(MasterDataSet_after_OutliersDEL[[#This Row],[CITY]],Region_Values,2,FALSE)</f>
        <v>West</v>
      </c>
      <c r="F784" s="1">
        <f>VLOOKUP(MasterDataSet_after_OutliersDEL[[#This Row],[Region]],Region_Dummy_Variables,2,FALSE)</f>
        <v>0</v>
      </c>
      <c r="G784" s="1">
        <f>VLOOKUP(MasterDataSet_after_OutliersDEL[[#This Row],[Region]],Region_Dummy_Variables,3,FALSE)</f>
        <v>0</v>
      </c>
      <c r="H784" s="1">
        <f>VLOOKUP(MasterDataSet_after_OutliersDEL[[#This Row],[Region]],Region_Dummy_Variables,4,FALSE)</f>
        <v>0</v>
      </c>
      <c r="I784" s="1">
        <f>VLOOKUP(MasterDataSet_after_OutliersDEL[[#This Row],[Region]],Region_Dummy_Variables,5,FALSE)</f>
        <v>0</v>
      </c>
      <c r="J784" s="1">
        <f>VLOOKUP(MasterDataSet_after_OutliersDEL[[#This Row],[Region]],Region_Dummy_Variables,6,FALSE)</f>
        <v>1</v>
      </c>
      <c r="K784" s="7" t="s">
        <v>19</v>
      </c>
      <c r="L784">
        <v>90291</v>
      </c>
      <c r="M784">
        <v>2899000</v>
      </c>
      <c r="N784">
        <v>5</v>
      </c>
      <c r="O784">
        <v>2</v>
      </c>
      <c r="P784">
        <v>2009</v>
      </c>
      <c r="Q784">
        <v>5280</v>
      </c>
      <c r="R784">
        <v>1952</v>
      </c>
      <c r="S784">
        <f>2021-MasterDataSet_after_OutliersDEL[[#This Row],[YEAR BUILT]]</f>
        <v>69</v>
      </c>
      <c r="T784">
        <v>28</v>
      </c>
      <c r="U784">
        <v>1443.0064708810353</v>
      </c>
      <c r="W784">
        <v>33.996446300000002</v>
      </c>
      <c r="X784">
        <v>-118.4683529</v>
      </c>
      <c r="Y784">
        <v>0.84061687336129354</v>
      </c>
    </row>
    <row r="785" spans="1:25" x14ac:dyDescent="0.3">
      <c r="A785" s="1" t="s">
        <v>20</v>
      </c>
      <c r="B785" s="1">
        <v>1</v>
      </c>
      <c r="C785" s="1" t="s">
        <v>833</v>
      </c>
      <c r="D785" s="1" t="s">
        <v>834</v>
      </c>
      <c r="E785" s="1" t="str">
        <f>VLOOKUP(MasterDataSet_after_OutliersDEL[[#This Row],[CITY]],Region_Values,2,FALSE)</f>
        <v>West</v>
      </c>
      <c r="F785" s="1">
        <f>VLOOKUP(MasterDataSet_after_OutliersDEL[[#This Row],[Region]],Region_Dummy_Variables,2,FALSE)</f>
        <v>0</v>
      </c>
      <c r="G785" s="1">
        <f>VLOOKUP(MasterDataSet_after_OutliersDEL[[#This Row],[Region]],Region_Dummy_Variables,3,FALSE)</f>
        <v>0</v>
      </c>
      <c r="H785" s="1">
        <f>VLOOKUP(MasterDataSet_after_OutliersDEL[[#This Row],[Region]],Region_Dummy_Variables,4,FALSE)</f>
        <v>0</v>
      </c>
      <c r="I785" s="1">
        <f>VLOOKUP(MasterDataSet_after_OutliersDEL[[#This Row],[Region]],Region_Dummy_Variables,5,FALSE)</f>
        <v>0</v>
      </c>
      <c r="J785" s="1">
        <f>VLOOKUP(MasterDataSet_after_OutliersDEL[[#This Row],[Region]],Region_Dummy_Variables,6,FALSE)</f>
        <v>1</v>
      </c>
      <c r="K785" s="7" t="s">
        <v>19</v>
      </c>
      <c r="L785">
        <v>90291</v>
      </c>
      <c r="M785">
        <v>4995000</v>
      </c>
      <c r="N785">
        <v>5</v>
      </c>
      <c r="O785">
        <v>4.5</v>
      </c>
      <c r="P785">
        <v>3500</v>
      </c>
      <c r="Q785">
        <v>5194</v>
      </c>
      <c r="R785">
        <v>2017</v>
      </c>
      <c r="S785">
        <f>2021-MasterDataSet_after_OutliersDEL[[#This Row],[YEAR BUILT]]</f>
        <v>4</v>
      </c>
      <c r="T785">
        <v>11</v>
      </c>
      <c r="U785">
        <v>1427.1428571428571</v>
      </c>
      <c r="W785">
        <v>33.9957128</v>
      </c>
      <c r="X785">
        <v>-118.46775599999999</v>
      </c>
      <c r="Y785">
        <v>0.88570589350742579</v>
      </c>
    </row>
    <row r="786" spans="1:25" x14ac:dyDescent="0.3">
      <c r="A786" s="1" t="s">
        <v>20</v>
      </c>
      <c r="B786" s="1">
        <v>1</v>
      </c>
      <c r="C786" s="1" t="s">
        <v>835</v>
      </c>
      <c r="D786" s="1" t="s">
        <v>805</v>
      </c>
      <c r="E786" s="1" t="str">
        <f>VLOOKUP(MasterDataSet_after_OutliersDEL[[#This Row],[CITY]],Region_Values,2,FALSE)</f>
        <v>West</v>
      </c>
      <c r="F786" s="1">
        <f>VLOOKUP(MasterDataSet_after_OutliersDEL[[#This Row],[Region]],Region_Dummy_Variables,2,FALSE)</f>
        <v>0</v>
      </c>
      <c r="G786" s="1">
        <f>VLOOKUP(MasterDataSet_after_OutliersDEL[[#This Row],[Region]],Region_Dummy_Variables,3,FALSE)</f>
        <v>0</v>
      </c>
      <c r="H786" s="1">
        <f>VLOOKUP(MasterDataSet_after_OutliersDEL[[#This Row],[Region]],Region_Dummy_Variables,4,FALSE)</f>
        <v>0</v>
      </c>
      <c r="I786" s="1">
        <f>VLOOKUP(MasterDataSet_after_OutliersDEL[[#This Row],[Region]],Region_Dummy_Variables,5,FALSE)</f>
        <v>0</v>
      </c>
      <c r="J786" s="1">
        <f>VLOOKUP(MasterDataSet_after_OutliersDEL[[#This Row],[Region]],Region_Dummy_Variables,6,FALSE)</f>
        <v>1</v>
      </c>
      <c r="K786" s="7" t="s">
        <v>19</v>
      </c>
      <c r="L786">
        <v>90291</v>
      </c>
      <c r="M786">
        <v>2575000</v>
      </c>
      <c r="N786">
        <v>3</v>
      </c>
      <c r="O786">
        <v>3.5</v>
      </c>
      <c r="P786">
        <v>2319</v>
      </c>
      <c r="Q786">
        <v>2001</v>
      </c>
      <c r="R786">
        <v>2015</v>
      </c>
      <c r="S786">
        <f>2021-MasterDataSet_after_OutliersDEL[[#This Row],[YEAR BUILT]]</f>
        <v>6</v>
      </c>
      <c r="T786">
        <v>45</v>
      </c>
      <c r="U786">
        <v>1110.3924105217766</v>
      </c>
      <c r="W786">
        <v>33.9873549</v>
      </c>
      <c r="X786">
        <v>-118.4621935</v>
      </c>
      <c r="Y786">
        <v>1.4239421068632403</v>
      </c>
    </row>
    <row r="787" spans="1:25" x14ac:dyDescent="0.3">
      <c r="A787" s="1" t="s">
        <v>20</v>
      </c>
      <c r="B787" s="1">
        <v>1</v>
      </c>
      <c r="C787" s="1" t="s">
        <v>836</v>
      </c>
      <c r="D787" s="1" t="s">
        <v>805</v>
      </c>
      <c r="E787" s="1" t="str">
        <f>VLOOKUP(MasterDataSet_after_OutliersDEL[[#This Row],[CITY]],Region_Values,2,FALSE)</f>
        <v>West</v>
      </c>
      <c r="F787" s="1">
        <f>VLOOKUP(MasterDataSet_after_OutliersDEL[[#This Row],[Region]],Region_Dummy_Variables,2,FALSE)</f>
        <v>0</v>
      </c>
      <c r="G787" s="1">
        <f>VLOOKUP(MasterDataSet_after_OutliersDEL[[#This Row],[Region]],Region_Dummy_Variables,3,FALSE)</f>
        <v>0</v>
      </c>
      <c r="H787" s="1">
        <f>VLOOKUP(MasterDataSet_after_OutliersDEL[[#This Row],[Region]],Region_Dummy_Variables,4,FALSE)</f>
        <v>0</v>
      </c>
      <c r="I787" s="1">
        <f>VLOOKUP(MasterDataSet_after_OutliersDEL[[#This Row],[Region]],Region_Dummy_Variables,5,FALSE)</f>
        <v>0</v>
      </c>
      <c r="J787" s="1">
        <f>VLOOKUP(MasterDataSet_after_OutliersDEL[[#This Row],[Region]],Region_Dummy_Variables,6,FALSE)</f>
        <v>1</v>
      </c>
      <c r="K787" s="7" t="s">
        <v>19</v>
      </c>
      <c r="L787">
        <v>90291</v>
      </c>
      <c r="M787">
        <v>1845000</v>
      </c>
      <c r="N787">
        <v>3</v>
      </c>
      <c r="O787">
        <v>2.5</v>
      </c>
      <c r="P787">
        <v>1202</v>
      </c>
      <c r="Q787">
        <v>3981</v>
      </c>
      <c r="R787">
        <v>1952</v>
      </c>
      <c r="S787">
        <f>2021-MasterDataSet_after_OutliersDEL[[#This Row],[YEAR BUILT]]</f>
        <v>69</v>
      </c>
      <c r="T787">
        <v>32</v>
      </c>
      <c r="U787">
        <v>1534.9417637271215</v>
      </c>
      <c r="W787">
        <v>33.998208400000003</v>
      </c>
      <c r="X787">
        <v>-118.4678464</v>
      </c>
      <c r="Y787">
        <v>0.85265118264896556</v>
      </c>
    </row>
    <row r="788" spans="1:25" x14ac:dyDescent="0.3">
      <c r="A788" s="1" t="s">
        <v>20</v>
      </c>
      <c r="B788" s="1">
        <v>1</v>
      </c>
      <c r="C788" s="1" t="s">
        <v>837</v>
      </c>
      <c r="D788" s="1" t="s">
        <v>805</v>
      </c>
      <c r="E788" s="1" t="str">
        <f>VLOOKUP(MasterDataSet_after_OutliersDEL[[#This Row],[CITY]],Region_Values,2,FALSE)</f>
        <v>West</v>
      </c>
      <c r="F788" s="1">
        <f>VLOOKUP(MasterDataSet_after_OutliersDEL[[#This Row],[Region]],Region_Dummy_Variables,2,FALSE)</f>
        <v>0</v>
      </c>
      <c r="G788" s="1">
        <f>VLOOKUP(MasterDataSet_after_OutliersDEL[[#This Row],[Region]],Region_Dummy_Variables,3,FALSE)</f>
        <v>0</v>
      </c>
      <c r="H788" s="1">
        <f>VLOOKUP(MasterDataSet_after_OutliersDEL[[#This Row],[Region]],Region_Dummy_Variables,4,FALSE)</f>
        <v>0</v>
      </c>
      <c r="I788" s="1">
        <f>VLOOKUP(MasterDataSet_after_OutliersDEL[[#This Row],[Region]],Region_Dummy_Variables,5,FALSE)</f>
        <v>0</v>
      </c>
      <c r="J788" s="1">
        <f>VLOOKUP(MasterDataSet_after_OutliersDEL[[#This Row],[Region]],Region_Dummy_Variables,6,FALSE)</f>
        <v>1</v>
      </c>
      <c r="K788" s="7" t="s">
        <v>19</v>
      </c>
      <c r="L788">
        <v>90291</v>
      </c>
      <c r="M788">
        <v>1349500</v>
      </c>
      <c r="N788">
        <v>2</v>
      </c>
      <c r="O788">
        <v>1</v>
      </c>
      <c r="P788">
        <v>798</v>
      </c>
      <c r="Q788">
        <v>2864</v>
      </c>
      <c r="R788">
        <v>1953</v>
      </c>
      <c r="S788">
        <f>2021-MasterDataSet_after_OutliersDEL[[#This Row],[YEAR BUILT]]</f>
        <v>68</v>
      </c>
      <c r="T788">
        <v>2</v>
      </c>
      <c r="U788">
        <v>1691.1027568922307</v>
      </c>
      <c r="W788">
        <v>33.987451999999998</v>
      </c>
      <c r="X788">
        <v>-118.45573779999999</v>
      </c>
      <c r="Y788">
        <v>1.7385673923576646</v>
      </c>
    </row>
    <row r="789" spans="1:25" x14ac:dyDescent="0.3">
      <c r="A789" s="1" t="s">
        <v>20</v>
      </c>
      <c r="B789" s="1">
        <v>1</v>
      </c>
      <c r="C789" s="1" t="s">
        <v>838</v>
      </c>
      <c r="D789" s="1" t="s">
        <v>805</v>
      </c>
      <c r="E789" s="1" t="str">
        <f>VLOOKUP(MasterDataSet_after_OutliersDEL[[#This Row],[CITY]],Region_Values,2,FALSE)</f>
        <v>West</v>
      </c>
      <c r="F789" s="1">
        <f>VLOOKUP(MasterDataSet_after_OutliersDEL[[#This Row],[Region]],Region_Dummy_Variables,2,FALSE)</f>
        <v>0</v>
      </c>
      <c r="G789" s="1">
        <f>VLOOKUP(MasterDataSet_after_OutliersDEL[[#This Row],[Region]],Region_Dummy_Variables,3,FALSE)</f>
        <v>0</v>
      </c>
      <c r="H789" s="1">
        <f>VLOOKUP(MasterDataSet_after_OutliersDEL[[#This Row],[Region]],Region_Dummy_Variables,4,FALSE)</f>
        <v>0</v>
      </c>
      <c r="I789" s="1">
        <f>VLOOKUP(MasterDataSet_after_OutliersDEL[[#This Row],[Region]],Region_Dummy_Variables,5,FALSE)</f>
        <v>0</v>
      </c>
      <c r="J789" s="1">
        <f>VLOOKUP(MasterDataSet_after_OutliersDEL[[#This Row],[Region]],Region_Dummy_Variables,6,FALSE)</f>
        <v>1</v>
      </c>
      <c r="K789" s="7" t="s">
        <v>19</v>
      </c>
      <c r="L789">
        <v>90291</v>
      </c>
      <c r="M789">
        <v>2995000</v>
      </c>
      <c r="N789">
        <v>4</v>
      </c>
      <c r="O789">
        <v>3.5</v>
      </c>
      <c r="P789">
        <v>3112</v>
      </c>
      <c r="Q789">
        <v>2930</v>
      </c>
      <c r="R789">
        <v>2014</v>
      </c>
      <c r="S789">
        <f>2021-MasterDataSet_after_OutliersDEL[[#This Row],[YEAR BUILT]]</f>
        <v>7</v>
      </c>
      <c r="T789">
        <v>48</v>
      </c>
      <c r="U789">
        <v>962.40359897172232</v>
      </c>
      <c r="W789">
        <v>33.994141900000002</v>
      </c>
      <c r="X789">
        <v>-118.463836</v>
      </c>
      <c r="Y789">
        <v>1.1315942119318425</v>
      </c>
    </row>
    <row r="790" spans="1:25" x14ac:dyDescent="0.3">
      <c r="A790" s="1" t="s">
        <v>20</v>
      </c>
      <c r="B790" s="1">
        <v>1</v>
      </c>
      <c r="C790" s="1" t="s">
        <v>839</v>
      </c>
      <c r="D790" s="1" t="s">
        <v>805</v>
      </c>
      <c r="E790" s="1" t="str">
        <f>VLOOKUP(MasterDataSet_after_OutliersDEL[[#This Row],[CITY]],Region_Values,2,FALSE)</f>
        <v>West</v>
      </c>
      <c r="F790" s="1">
        <f>VLOOKUP(MasterDataSet_after_OutliersDEL[[#This Row],[Region]],Region_Dummy_Variables,2,FALSE)</f>
        <v>0</v>
      </c>
      <c r="G790" s="1">
        <f>VLOOKUP(MasterDataSet_after_OutliersDEL[[#This Row],[Region]],Region_Dummy_Variables,3,FALSE)</f>
        <v>0</v>
      </c>
      <c r="H790" s="1">
        <f>VLOOKUP(MasterDataSet_after_OutliersDEL[[#This Row],[Region]],Region_Dummy_Variables,4,FALSE)</f>
        <v>0</v>
      </c>
      <c r="I790" s="1">
        <f>VLOOKUP(MasterDataSet_after_OutliersDEL[[#This Row],[Region]],Region_Dummy_Variables,5,FALSE)</f>
        <v>0</v>
      </c>
      <c r="J790" s="1">
        <f>VLOOKUP(MasterDataSet_after_OutliersDEL[[#This Row],[Region]],Region_Dummy_Variables,6,FALSE)</f>
        <v>1</v>
      </c>
      <c r="K790" s="7" t="s">
        <v>19</v>
      </c>
      <c r="L790">
        <v>90291</v>
      </c>
      <c r="M790">
        <v>3999000</v>
      </c>
      <c r="N790">
        <v>4</v>
      </c>
      <c r="O790">
        <v>4</v>
      </c>
      <c r="P790">
        <v>3257</v>
      </c>
      <c r="Q790">
        <v>2939</v>
      </c>
      <c r="R790">
        <v>2016</v>
      </c>
      <c r="S790">
        <f>2021-MasterDataSet_after_OutliersDEL[[#This Row],[YEAR BUILT]]</f>
        <v>5</v>
      </c>
      <c r="T790">
        <v>42</v>
      </c>
      <c r="U790">
        <v>1227.8170095179614</v>
      </c>
      <c r="W790">
        <v>33.994128000000003</v>
      </c>
      <c r="X790">
        <v>-118.463264</v>
      </c>
      <c r="Y790">
        <v>1.1632056097330308</v>
      </c>
    </row>
    <row r="791" spans="1:25" x14ac:dyDescent="0.3">
      <c r="A791" s="1" t="s">
        <v>20</v>
      </c>
      <c r="B791" s="1">
        <v>1</v>
      </c>
      <c r="C791" s="1" t="s">
        <v>840</v>
      </c>
      <c r="D791" s="1" t="s">
        <v>805</v>
      </c>
      <c r="E791" s="1" t="str">
        <f>VLOOKUP(MasterDataSet_after_OutliersDEL[[#This Row],[CITY]],Region_Values,2,FALSE)</f>
        <v>West</v>
      </c>
      <c r="F791" s="1">
        <f>VLOOKUP(MasterDataSet_after_OutliersDEL[[#This Row],[Region]],Region_Dummy_Variables,2,FALSE)</f>
        <v>0</v>
      </c>
      <c r="G791" s="1">
        <f>VLOOKUP(MasterDataSet_after_OutliersDEL[[#This Row],[Region]],Region_Dummy_Variables,3,FALSE)</f>
        <v>0</v>
      </c>
      <c r="H791" s="1">
        <f>VLOOKUP(MasterDataSet_after_OutliersDEL[[#This Row],[Region]],Region_Dummy_Variables,4,FALSE)</f>
        <v>0</v>
      </c>
      <c r="I791" s="1">
        <f>VLOOKUP(MasterDataSet_after_OutliersDEL[[#This Row],[Region]],Region_Dummy_Variables,5,FALSE)</f>
        <v>0</v>
      </c>
      <c r="J791" s="1">
        <f>VLOOKUP(MasterDataSet_after_OutliersDEL[[#This Row],[Region]],Region_Dummy_Variables,6,FALSE)</f>
        <v>1</v>
      </c>
      <c r="K791" s="7" t="s">
        <v>19</v>
      </c>
      <c r="L791">
        <v>90291</v>
      </c>
      <c r="M791">
        <v>2690000</v>
      </c>
      <c r="N791">
        <v>3</v>
      </c>
      <c r="O791">
        <v>3.5</v>
      </c>
      <c r="P791">
        <v>2353</v>
      </c>
      <c r="Q791">
        <v>2161</v>
      </c>
      <c r="R791">
        <v>2016</v>
      </c>
      <c r="S791">
        <f>2021-MasterDataSet_after_OutliersDEL[[#This Row],[YEAR BUILT]]</f>
        <v>5</v>
      </c>
      <c r="T791">
        <v>42</v>
      </c>
      <c r="U791">
        <v>1143.2214194645135</v>
      </c>
      <c r="W791">
        <v>33.994007799999999</v>
      </c>
      <c r="X791">
        <v>-118.462954</v>
      </c>
      <c r="Y791">
        <v>1.1826123397751207</v>
      </c>
    </row>
    <row r="792" spans="1:25" x14ac:dyDescent="0.3">
      <c r="A792" s="1" t="s">
        <v>20</v>
      </c>
      <c r="B792" s="1">
        <v>1</v>
      </c>
      <c r="C792" s="1" t="s">
        <v>841</v>
      </c>
      <c r="D792" s="1" t="s">
        <v>805</v>
      </c>
      <c r="E792" s="1" t="str">
        <f>VLOOKUP(MasterDataSet_after_OutliersDEL[[#This Row],[CITY]],Region_Values,2,FALSE)</f>
        <v>West</v>
      </c>
      <c r="F792" s="1">
        <f>VLOOKUP(MasterDataSet_after_OutliersDEL[[#This Row],[Region]],Region_Dummy_Variables,2,FALSE)</f>
        <v>0</v>
      </c>
      <c r="G792" s="1">
        <f>VLOOKUP(MasterDataSet_after_OutliersDEL[[#This Row],[Region]],Region_Dummy_Variables,3,FALSE)</f>
        <v>0</v>
      </c>
      <c r="H792" s="1">
        <f>VLOOKUP(MasterDataSet_after_OutliersDEL[[#This Row],[Region]],Region_Dummy_Variables,4,FALSE)</f>
        <v>0</v>
      </c>
      <c r="I792" s="1">
        <f>VLOOKUP(MasterDataSet_after_OutliersDEL[[#This Row],[Region]],Region_Dummy_Variables,5,FALSE)</f>
        <v>0</v>
      </c>
      <c r="J792" s="1">
        <f>VLOOKUP(MasterDataSet_after_OutliersDEL[[#This Row],[Region]],Region_Dummy_Variables,6,FALSE)</f>
        <v>1</v>
      </c>
      <c r="K792" s="7" t="s">
        <v>19</v>
      </c>
      <c r="L792">
        <v>90291</v>
      </c>
      <c r="M792">
        <v>1698000</v>
      </c>
      <c r="N792">
        <v>2</v>
      </c>
      <c r="O792">
        <v>2</v>
      </c>
      <c r="P792">
        <v>1382</v>
      </c>
      <c r="Q792">
        <v>3622</v>
      </c>
      <c r="R792">
        <v>1923</v>
      </c>
      <c r="S792">
        <f>2021-MasterDataSet_after_OutliersDEL[[#This Row],[YEAR BUILT]]</f>
        <v>98</v>
      </c>
      <c r="T792">
        <v>13</v>
      </c>
      <c r="U792">
        <v>1228.6541244573082</v>
      </c>
      <c r="W792">
        <v>33.991017999999997</v>
      </c>
      <c r="X792">
        <v>-118.4562506</v>
      </c>
      <c r="Y792">
        <v>1.6124867296041887</v>
      </c>
    </row>
    <row r="793" spans="1:25" x14ac:dyDescent="0.3">
      <c r="A793" s="1" t="s">
        <v>20</v>
      </c>
      <c r="B793" s="1">
        <v>1</v>
      </c>
      <c r="C793" s="1" t="s">
        <v>842</v>
      </c>
      <c r="D793" s="1" t="s">
        <v>805</v>
      </c>
      <c r="E793" s="1" t="str">
        <f>VLOOKUP(MasterDataSet_after_OutliersDEL[[#This Row],[CITY]],Region_Values,2,FALSE)</f>
        <v>West</v>
      </c>
      <c r="F793" s="1">
        <f>VLOOKUP(MasterDataSet_after_OutliersDEL[[#This Row],[Region]],Region_Dummy_Variables,2,FALSE)</f>
        <v>0</v>
      </c>
      <c r="G793" s="1">
        <f>VLOOKUP(MasterDataSet_after_OutliersDEL[[#This Row],[Region]],Region_Dummy_Variables,3,FALSE)</f>
        <v>0</v>
      </c>
      <c r="H793" s="1">
        <f>VLOOKUP(MasterDataSet_after_OutliersDEL[[#This Row],[Region]],Region_Dummy_Variables,4,FALSE)</f>
        <v>0</v>
      </c>
      <c r="I793" s="1">
        <f>VLOOKUP(MasterDataSet_after_OutliersDEL[[#This Row],[Region]],Region_Dummy_Variables,5,FALSE)</f>
        <v>0</v>
      </c>
      <c r="J793" s="1">
        <f>VLOOKUP(MasterDataSet_after_OutliersDEL[[#This Row],[Region]],Region_Dummy_Variables,6,FALSE)</f>
        <v>1</v>
      </c>
      <c r="K793" s="7" t="s">
        <v>19</v>
      </c>
      <c r="L793">
        <v>90291</v>
      </c>
      <c r="M793">
        <v>1779000</v>
      </c>
      <c r="N793">
        <v>3</v>
      </c>
      <c r="O793">
        <v>2</v>
      </c>
      <c r="P793">
        <v>1285</v>
      </c>
      <c r="Q793">
        <v>5062</v>
      </c>
      <c r="R793">
        <v>1949</v>
      </c>
      <c r="S793">
        <f>2021-MasterDataSet_after_OutliersDEL[[#This Row],[YEAR BUILT]]</f>
        <v>72</v>
      </c>
      <c r="T793">
        <v>17</v>
      </c>
      <c r="U793">
        <v>1384.4357976653696</v>
      </c>
      <c r="W793">
        <v>33.998110500000003</v>
      </c>
      <c r="X793">
        <v>-118.4640742</v>
      </c>
      <c r="Y793">
        <v>1.0687564356788883</v>
      </c>
    </row>
    <row r="794" spans="1:25" x14ac:dyDescent="0.3">
      <c r="A794" s="1" t="s">
        <v>20</v>
      </c>
      <c r="B794" s="1">
        <v>1</v>
      </c>
      <c r="C794" s="1" t="s">
        <v>843</v>
      </c>
      <c r="D794" s="1" t="s">
        <v>805</v>
      </c>
      <c r="E794" s="1" t="str">
        <f>VLOOKUP(MasterDataSet_after_OutliersDEL[[#This Row],[CITY]],Region_Values,2,FALSE)</f>
        <v>West</v>
      </c>
      <c r="F794" s="1">
        <f>VLOOKUP(MasterDataSet_after_OutliersDEL[[#This Row],[Region]],Region_Dummy_Variables,2,FALSE)</f>
        <v>0</v>
      </c>
      <c r="G794" s="1">
        <f>VLOOKUP(MasterDataSet_after_OutliersDEL[[#This Row],[Region]],Region_Dummy_Variables,3,FALSE)</f>
        <v>0</v>
      </c>
      <c r="H794" s="1">
        <f>VLOOKUP(MasterDataSet_after_OutliersDEL[[#This Row],[Region]],Region_Dummy_Variables,4,FALSE)</f>
        <v>0</v>
      </c>
      <c r="I794" s="1">
        <f>VLOOKUP(MasterDataSet_after_OutliersDEL[[#This Row],[Region]],Region_Dummy_Variables,5,FALSE)</f>
        <v>0</v>
      </c>
      <c r="J794" s="1">
        <f>VLOOKUP(MasterDataSet_after_OutliersDEL[[#This Row],[Region]],Region_Dummy_Variables,6,FALSE)</f>
        <v>1</v>
      </c>
      <c r="K794" s="7" t="s">
        <v>19</v>
      </c>
      <c r="L794">
        <v>90291</v>
      </c>
      <c r="M794">
        <v>3299000</v>
      </c>
      <c r="N794">
        <v>5</v>
      </c>
      <c r="O794">
        <v>4</v>
      </c>
      <c r="P794">
        <v>2880</v>
      </c>
      <c r="Q794">
        <v>5650</v>
      </c>
      <c r="R794">
        <v>1928</v>
      </c>
      <c r="S794">
        <f>2021-MasterDataSet_after_OutliersDEL[[#This Row],[YEAR BUILT]]</f>
        <v>93</v>
      </c>
      <c r="T794">
        <v>58</v>
      </c>
      <c r="U794">
        <v>1145.4861111111111</v>
      </c>
      <c r="W794">
        <v>33.998396100000001</v>
      </c>
      <c r="X794">
        <v>-118.46361090000001</v>
      </c>
      <c r="Y794">
        <v>1.0943220599278025</v>
      </c>
    </row>
    <row r="795" spans="1:25" x14ac:dyDescent="0.3">
      <c r="A795" s="1" t="s">
        <v>20</v>
      </c>
      <c r="B795" s="1">
        <v>1</v>
      </c>
      <c r="C795" s="1" t="s">
        <v>844</v>
      </c>
      <c r="D795" s="1" t="s">
        <v>805</v>
      </c>
      <c r="E795" s="1" t="str">
        <f>VLOOKUP(MasterDataSet_after_OutliersDEL[[#This Row],[CITY]],Region_Values,2,FALSE)</f>
        <v>West</v>
      </c>
      <c r="F795" s="1">
        <f>VLOOKUP(MasterDataSet_after_OutliersDEL[[#This Row],[Region]],Region_Dummy_Variables,2,FALSE)</f>
        <v>0</v>
      </c>
      <c r="G795" s="1">
        <f>VLOOKUP(MasterDataSet_after_OutliersDEL[[#This Row],[Region]],Region_Dummy_Variables,3,FALSE)</f>
        <v>0</v>
      </c>
      <c r="H795" s="1">
        <f>VLOOKUP(MasterDataSet_after_OutliersDEL[[#This Row],[Region]],Region_Dummy_Variables,4,FALSE)</f>
        <v>0</v>
      </c>
      <c r="I795" s="1">
        <f>VLOOKUP(MasterDataSet_after_OutliersDEL[[#This Row],[Region]],Region_Dummy_Variables,5,FALSE)</f>
        <v>0</v>
      </c>
      <c r="J795" s="1">
        <f>VLOOKUP(MasterDataSet_after_OutliersDEL[[#This Row],[Region]],Region_Dummy_Variables,6,FALSE)</f>
        <v>1</v>
      </c>
      <c r="K795" s="7" t="s">
        <v>19</v>
      </c>
      <c r="L795">
        <v>90291</v>
      </c>
      <c r="M795">
        <v>2995000</v>
      </c>
      <c r="N795">
        <v>3</v>
      </c>
      <c r="O795">
        <v>3.5</v>
      </c>
      <c r="P795">
        <v>2628</v>
      </c>
      <c r="Q795">
        <v>9551</v>
      </c>
      <c r="R795">
        <v>2005</v>
      </c>
      <c r="S795">
        <f>2021-MasterDataSet_after_OutliersDEL[[#This Row],[YEAR BUILT]]</f>
        <v>16</v>
      </c>
      <c r="T795">
        <v>27</v>
      </c>
      <c r="U795">
        <v>1139.6499238964993</v>
      </c>
      <c r="W795">
        <v>34.004160900000002</v>
      </c>
      <c r="X795">
        <v>-118.4666192</v>
      </c>
      <c r="Y795">
        <v>0.98778012000691295</v>
      </c>
    </row>
    <row r="796" spans="1:25" x14ac:dyDescent="0.3">
      <c r="A796" s="1" t="s">
        <v>20</v>
      </c>
      <c r="B796" s="1">
        <v>1</v>
      </c>
      <c r="C796" s="1" t="s">
        <v>845</v>
      </c>
      <c r="D796" s="1" t="s">
        <v>805</v>
      </c>
      <c r="E796" s="1" t="str">
        <f>VLOOKUP(MasterDataSet_after_OutliersDEL[[#This Row],[CITY]],Region_Values,2,FALSE)</f>
        <v>West</v>
      </c>
      <c r="F796" s="1">
        <f>VLOOKUP(MasterDataSet_after_OutliersDEL[[#This Row],[Region]],Region_Dummy_Variables,2,FALSE)</f>
        <v>0</v>
      </c>
      <c r="G796" s="1">
        <f>VLOOKUP(MasterDataSet_after_OutliersDEL[[#This Row],[Region]],Region_Dummy_Variables,3,FALSE)</f>
        <v>0</v>
      </c>
      <c r="H796" s="1">
        <f>VLOOKUP(MasterDataSet_after_OutliersDEL[[#This Row],[Region]],Region_Dummy_Variables,4,FALSE)</f>
        <v>0</v>
      </c>
      <c r="I796" s="1">
        <f>VLOOKUP(MasterDataSet_after_OutliersDEL[[#This Row],[Region]],Region_Dummy_Variables,5,FALSE)</f>
        <v>0</v>
      </c>
      <c r="J796" s="1">
        <f>VLOOKUP(MasterDataSet_after_OutliersDEL[[#This Row],[Region]],Region_Dummy_Variables,6,FALSE)</f>
        <v>1</v>
      </c>
      <c r="K796" s="7" t="s">
        <v>19</v>
      </c>
      <c r="L796">
        <v>90291</v>
      </c>
      <c r="M796">
        <v>1645000</v>
      </c>
      <c r="N796">
        <v>2</v>
      </c>
      <c r="O796">
        <v>1</v>
      </c>
      <c r="P796">
        <v>864</v>
      </c>
      <c r="Q796">
        <v>4250</v>
      </c>
      <c r="R796">
        <v>1923</v>
      </c>
      <c r="S796">
        <f>2021-MasterDataSet_after_OutliersDEL[[#This Row],[YEAR BUILT]]</f>
        <v>98</v>
      </c>
      <c r="T796">
        <v>26</v>
      </c>
      <c r="U796">
        <v>1903.9351851851852</v>
      </c>
      <c r="W796">
        <v>33.9966005</v>
      </c>
      <c r="X796">
        <v>-118.46091180000001</v>
      </c>
      <c r="Y796">
        <v>1.259122217903127</v>
      </c>
    </row>
    <row r="797" spans="1:25" x14ac:dyDescent="0.3">
      <c r="A797" s="1" t="s">
        <v>16</v>
      </c>
      <c r="B797" s="1">
        <v>0</v>
      </c>
      <c r="C797" s="1" t="s">
        <v>846</v>
      </c>
      <c r="D797" s="1" t="s">
        <v>805</v>
      </c>
      <c r="E797" s="1" t="str">
        <f>VLOOKUP(MasterDataSet_after_OutliersDEL[[#This Row],[CITY]],Region_Values,2,FALSE)</f>
        <v>West</v>
      </c>
      <c r="F797" s="1">
        <f>VLOOKUP(MasterDataSet_after_OutliersDEL[[#This Row],[Region]],Region_Dummy_Variables,2,FALSE)</f>
        <v>0</v>
      </c>
      <c r="G797" s="1">
        <f>VLOOKUP(MasterDataSet_after_OutliersDEL[[#This Row],[Region]],Region_Dummy_Variables,3,FALSE)</f>
        <v>0</v>
      </c>
      <c r="H797" s="1">
        <f>VLOOKUP(MasterDataSet_after_OutliersDEL[[#This Row],[Region]],Region_Dummy_Variables,4,FALSE)</f>
        <v>0</v>
      </c>
      <c r="I797" s="1">
        <f>VLOOKUP(MasterDataSet_after_OutliersDEL[[#This Row],[Region]],Region_Dummy_Variables,5,FALSE)</f>
        <v>0</v>
      </c>
      <c r="J797" s="1">
        <f>VLOOKUP(MasterDataSet_after_OutliersDEL[[#This Row],[Region]],Region_Dummy_Variables,6,FALSE)</f>
        <v>1</v>
      </c>
      <c r="K797" s="7" t="s">
        <v>19</v>
      </c>
      <c r="L797">
        <v>90291</v>
      </c>
      <c r="M797">
        <v>1950000</v>
      </c>
      <c r="N797">
        <v>2</v>
      </c>
      <c r="O797">
        <v>2.5</v>
      </c>
      <c r="P797">
        <v>1839</v>
      </c>
      <c r="Q797">
        <v>10247</v>
      </c>
      <c r="R797">
        <v>1999</v>
      </c>
      <c r="S797">
        <f>2021-MasterDataSet_after_OutliersDEL[[#This Row],[YEAR BUILT]]</f>
        <v>22</v>
      </c>
      <c r="T797">
        <v>14</v>
      </c>
      <c r="U797">
        <v>1060.3588907014682</v>
      </c>
      <c r="V797">
        <v>540</v>
      </c>
      <c r="W797">
        <v>33.992380300000001</v>
      </c>
      <c r="X797">
        <v>-118.46911830000001</v>
      </c>
      <c r="Y797">
        <v>0.90255049970370615</v>
      </c>
    </row>
    <row r="798" spans="1:25" x14ac:dyDescent="0.3">
      <c r="A798" s="1" t="s">
        <v>16</v>
      </c>
      <c r="B798" s="1">
        <v>0</v>
      </c>
      <c r="C798" s="1" t="s">
        <v>847</v>
      </c>
      <c r="D798" s="1" t="s">
        <v>805</v>
      </c>
      <c r="E798" s="1" t="str">
        <f>VLOOKUP(MasterDataSet_after_OutliersDEL[[#This Row],[CITY]],Region_Values,2,FALSE)</f>
        <v>West</v>
      </c>
      <c r="F798" s="1">
        <f>VLOOKUP(MasterDataSet_after_OutliersDEL[[#This Row],[Region]],Region_Dummy_Variables,2,FALSE)</f>
        <v>0</v>
      </c>
      <c r="G798" s="1">
        <f>VLOOKUP(MasterDataSet_after_OutliersDEL[[#This Row],[Region]],Region_Dummy_Variables,3,FALSE)</f>
        <v>0</v>
      </c>
      <c r="H798" s="1">
        <f>VLOOKUP(MasterDataSet_after_OutliersDEL[[#This Row],[Region]],Region_Dummy_Variables,4,FALSE)</f>
        <v>0</v>
      </c>
      <c r="I798" s="1">
        <f>VLOOKUP(MasterDataSet_after_OutliersDEL[[#This Row],[Region]],Region_Dummy_Variables,5,FALSE)</f>
        <v>0</v>
      </c>
      <c r="J798" s="1">
        <f>VLOOKUP(MasterDataSet_after_OutliersDEL[[#This Row],[Region]],Region_Dummy_Variables,6,FALSE)</f>
        <v>1</v>
      </c>
      <c r="K798" s="7" t="s">
        <v>19</v>
      </c>
      <c r="L798">
        <v>90291</v>
      </c>
      <c r="M798">
        <v>1850000</v>
      </c>
      <c r="N798">
        <v>4</v>
      </c>
      <c r="O798">
        <v>2</v>
      </c>
      <c r="P798">
        <v>1656</v>
      </c>
      <c r="Q798">
        <v>6034</v>
      </c>
      <c r="R798">
        <v>1947</v>
      </c>
      <c r="S798">
        <f>2021-MasterDataSet_after_OutliersDEL[[#This Row],[YEAR BUILT]]</f>
        <v>74</v>
      </c>
      <c r="T798">
        <v>41</v>
      </c>
      <c r="U798">
        <v>1117.1497584541062</v>
      </c>
      <c r="V798">
        <v>507.5</v>
      </c>
      <c r="W798">
        <v>33.993747900000002</v>
      </c>
      <c r="X798">
        <v>-118.45088869999999</v>
      </c>
      <c r="Y798">
        <v>1.8581554120912556</v>
      </c>
    </row>
    <row r="799" spans="1:25" x14ac:dyDescent="0.3">
      <c r="A799" s="1" t="s">
        <v>16</v>
      </c>
      <c r="B799" s="1">
        <v>0</v>
      </c>
      <c r="C799" s="1" t="s">
        <v>848</v>
      </c>
      <c r="D799" s="1" t="s">
        <v>805</v>
      </c>
      <c r="E799" s="1" t="str">
        <f>VLOOKUP(MasterDataSet_after_OutliersDEL[[#This Row],[CITY]],Region_Values,2,FALSE)</f>
        <v>West</v>
      </c>
      <c r="F799" s="1">
        <f>VLOOKUP(MasterDataSet_after_OutliersDEL[[#This Row],[Region]],Region_Dummy_Variables,2,FALSE)</f>
        <v>0</v>
      </c>
      <c r="G799" s="1">
        <f>VLOOKUP(MasterDataSet_after_OutliersDEL[[#This Row],[Region]],Region_Dummy_Variables,3,FALSE)</f>
        <v>0</v>
      </c>
      <c r="H799" s="1">
        <f>VLOOKUP(MasterDataSet_after_OutliersDEL[[#This Row],[Region]],Region_Dummy_Variables,4,FALSE)</f>
        <v>0</v>
      </c>
      <c r="I799" s="1">
        <f>VLOOKUP(MasterDataSet_after_OutliersDEL[[#This Row],[Region]],Region_Dummy_Variables,5,FALSE)</f>
        <v>0</v>
      </c>
      <c r="J799" s="1">
        <f>VLOOKUP(MasterDataSet_after_OutliersDEL[[#This Row],[Region]],Region_Dummy_Variables,6,FALSE)</f>
        <v>1</v>
      </c>
      <c r="K799" s="7" t="s">
        <v>19</v>
      </c>
      <c r="L799">
        <v>90291</v>
      </c>
      <c r="M799">
        <v>3249000</v>
      </c>
      <c r="N799">
        <v>3</v>
      </c>
      <c r="O799">
        <v>3.5</v>
      </c>
      <c r="P799">
        <v>2339</v>
      </c>
      <c r="Q799">
        <v>2590</v>
      </c>
      <c r="R799">
        <v>1985</v>
      </c>
      <c r="S799">
        <f>2021-MasterDataSet_after_OutliersDEL[[#This Row],[YEAR BUILT]]</f>
        <v>36</v>
      </c>
      <c r="T799">
        <v>31</v>
      </c>
      <c r="U799">
        <v>1389.0551517742624</v>
      </c>
      <c r="V799">
        <v>507.5</v>
      </c>
      <c r="W799">
        <v>33.982036999999998</v>
      </c>
      <c r="X799">
        <v>-118.4688542</v>
      </c>
      <c r="Y799">
        <v>1.4152917257742499</v>
      </c>
    </row>
    <row r="800" spans="1:25" x14ac:dyDescent="0.3">
      <c r="A800" s="1" t="s">
        <v>16</v>
      </c>
      <c r="B800" s="1">
        <v>0</v>
      </c>
      <c r="C800" s="1" t="s">
        <v>849</v>
      </c>
      <c r="D800" s="1" t="s">
        <v>805</v>
      </c>
      <c r="E800" s="1" t="str">
        <f>VLOOKUP(MasterDataSet_after_OutliersDEL[[#This Row],[CITY]],Region_Values,2,FALSE)</f>
        <v>West</v>
      </c>
      <c r="F800" s="1">
        <f>VLOOKUP(MasterDataSet_after_OutliersDEL[[#This Row],[Region]],Region_Dummy_Variables,2,FALSE)</f>
        <v>0</v>
      </c>
      <c r="G800" s="1">
        <f>VLOOKUP(MasterDataSet_after_OutliersDEL[[#This Row],[Region]],Region_Dummy_Variables,3,FALSE)</f>
        <v>0</v>
      </c>
      <c r="H800" s="1">
        <f>VLOOKUP(MasterDataSet_after_OutliersDEL[[#This Row],[Region]],Region_Dummy_Variables,4,FALSE)</f>
        <v>0</v>
      </c>
      <c r="I800" s="1">
        <f>VLOOKUP(MasterDataSet_after_OutliersDEL[[#This Row],[Region]],Region_Dummy_Variables,5,FALSE)</f>
        <v>0</v>
      </c>
      <c r="J800" s="1">
        <f>VLOOKUP(MasterDataSet_after_OutliersDEL[[#This Row],[Region]],Region_Dummy_Variables,6,FALSE)</f>
        <v>1</v>
      </c>
      <c r="K800" s="7" t="s">
        <v>19</v>
      </c>
      <c r="L800">
        <v>90291</v>
      </c>
      <c r="M800">
        <v>2745000</v>
      </c>
      <c r="N800">
        <v>2</v>
      </c>
      <c r="O800">
        <v>3</v>
      </c>
      <c r="P800">
        <v>3138</v>
      </c>
      <c r="Q800">
        <v>12072</v>
      </c>
      <c r="R800">
        <v>1923</v>
      </c>
      <c r="S800">
        <f>2021-MasterDataSet_after_OutliersDEL[[#This Row],[YEAR BUILT]]</f>
        <v>98</v>
      </c>
      <c r="T800">
        <v>65</v>
      </c>
      <c r="U800">
        <v>874.76099426386236</v>
      </c>
      <c r="V800">
        <v>600</v>
      </c>
      <c r="W800">
        <v>33.988211200000002</v>
      </c>
      <c r="X800">
        <v>-118.4596612</v>
      </c>
      <c r="Y800">
        <v>1.5158446432838293</v>
      </c>
    </row>
    <row r="801" spans="1:25" x14ac:dyDescent="0.3">
      <c r="A801" s="1" t="s">
        <v>16</v>
      </c>
      <c r="B801" s="1">
        <v>0</v>
      </c>
      <c r="C801" s="1" t="s">
        <v>850</v>
      </c>
      <c r="D801" s="1" t="s">
        <v>805</v>
      </c>
      <c r="E801" s="1" t="str">
        <f>VLOOKUP(MasterDataSet_after_OutliersDEL[[#This Row],[CITY]],Region_Values,2,FALSE)</f>
        <v>West</v>
      </c>
      <c r="F801" s="1">
        <f>VLOOKUP(MasterDataSet_after_OutliersDEL[[#This Row],[Region]],Region_Dummy_Variables,2,FALSE)</f>
        <v>0</v>
      </c>
      <c r="G801" s="1">
        <f>VLOOKUP(MasterDataSet_after_OutliersDEL[[#This Row],[Region]],Region_Dummy_Variables,3,FALSE)</f>
        <v>0</v>
      </c>
      <c r="H801" s="1">
        <f>VLOOKUP(MasterDataSet_after_OutliersDEL[[#This Row],[Region]],Region_Dummy_Variables,4,FALSE)</f>
        <v>0</v>
      </c>
      <c r="I801" s="1">
        <f>VLOOKUP(MasterDataSet_after_OutliersDEL[[#This Row],[Region]],Region_Dummy_Variables,5,FALSE)</f>
        <v>0</v>
      </c>
      <c r="J801" s="1">
        <f>VLOOKUP(MasterDataSet_after_OutliersDEL[[#This Row],[Region]],Region_Dummy_Variables,6,FALSE)</f>
        <v>1</v>
      </c>
      <c r="K801" s="7" t="s">
        <v>19</v>
      </c>
      <c r="L801">
        <v>90291</v>
      </c>
      <c r="M801">
        <v>2675000</v>
      </c>
      <c r="N801">
        <v>2</v>
      </c>
      <c r="O801">
        <v>3</v>
      </c>
      <c r="P801">
        <v>2867</v>
      </c>
      <c r="Q801">
        <v>28855</v>
      </c>
      <c r="R801">
        <v>1923</v>
      </c>
      <c r="S801">
        <f>2021-MasterDataSet_after_OutliersDEL[[#This Row],[YEAR BUILT]]</f>
        <v>98</v>
      </c>
      <c r="T801">
        <v>42</v>
      </c>
      <c r="U801">
        <v>933.03104290198814</v>
      </c>
      <c r="V801">
        <v>600</v>
      </c>
      <c r="W801">
        <v>33.988211200000002</v>
      </c>
      <c r="X801">
        <v>-118.4596612</v>
      </c>
      <c r="Y801">
        <v>1.5158446432838293</v>
      </c>
    </row>
    <row r="802" spans="1:25" x14ac:dyDescent="0.3">
      <c r="A802" s="1" t="s">
        <v>16</v>
      </c>
      <c r="B802" s="1">
        <v>0</v>
      </c>
      <c r="C802" s="1" t="s">
        <v>851</v>
      </c>
      <c r="D802" s="1" t="s">
        <v>805</v>
      </c>
      <c r="E802" s="1" t="str">
        <f>VLOOKUP(MasterDataSet_after_OutliersDEL[[#This Row],[CITY]],Region_Values,2,FALSE)</f>
        <v>West</v>
      </c>
      <c r="F802" s="1">
        <f>VLOOKUP(MasterDataSet_after_OutliersDEL[[#This Row],[Region]],Region_Dummy_Variables,2,FALSE)</f>
        <v>0</v>
      </c>
      <c r="G802" s="1">
        <f>VLOOKUP(MasterDataSet_after_OutliersDEL[[#This Row],[Region]],Region_Dummy_Variables,3,FALSE)</f>
        <v>0</v>
      </c>
      <c r="H802" s="1">
        <f>VLOOKUP(MasterDataSet_after_OutliersDEL[[#This Row],[Region]],Region_Dummy_Variables,4,FALSE)</f>
        <v>0</v>
      </c>
      <c r="I802" s="1">
        <f>VLOOKUP(MasterDataSet_after_OutliersDEL[[#This Row],[Region]],Region_Dummy_Variables,5,FALSE)</f>
        <v>0</v>
      </c>
      <c r="J802" s="1">
        <f>VLOOKUP(MasterDataSet_after_OutliersDEL[[#This Row],[Region]],Region_Dummy_Variables,6,FALSE)</f>
        <v>1</v>
      </c>
      <c r="K802" s="7" t="s">
        <v>19</v>
      </c>
      <c r="L802">
        <v>90291</v>
      </c>
      <c r="M802">
        <v>1950000</v>
      </c>
      <c r="N802">
        <v>3</v>
      </c>
      <c r="O802">
        <v>4</v>
      </c>
      <c r="P802">
        <v>2181</v>
      </c>
      <c r="Q802">
        <v>5783</v>
      </c>
      <c r="R802">
        <v>2015</v>
      </c>
      <c r="S802">
        <f>2021-MasterDataSet_after_OutliersDEL[[#This Row],[YEAR BUILT]]</f>
        <v>6</v>
      </c>
      <c r="T802">
        <v>35</v>
      </c>
      <c r="U802">
        <v>894.08528198074282</v>
      </c>
      <c r="V802">
        <v>329</v>
      </c>
      <c r="W802">
        <v>33.994382899999998</v>
      </c>
      <c r="X802">
        <v>-118.44949990000001</v>
      </c>
      <c r="Y802">
        <v>1.9284966002486792</v>
      </c>
    </row>
    <row r="803" spans="1:25" x14ac:dyDescent="0.3">
      <c r="A803" s="1" t="s">
        <v>16</v>
      </c>
      <c r="B803" s="1">
        <v>0</v>
      </c>
      <c r="C803" s="1" t="s">
        <v>852</v>
      </c>
      <c r="D803" s="1" t="s">
        <v>805</v>
      </c>
      <c r="E803" s="1" t="str">
        <f>VLOOKUP(MasterDataSet_after_OutliersDEL[[#This Row],[CITY]],Region_Values,2,FALSE)</f>
        <v>West</v>
      </c>
      <c r="F803" s="1">
        <f>VLOOKUP(MasterDataSet_after_OutliersDEL[[#This Row],[Region]],Region_Dummy_Variables,2,FALSE)</f>
        <v>0</v>
      </c>
      <c r="G803" s="1">
        <f>VLOOKUP(MasterDataSet_after_OutliersDEL[[#This Row],[Region]],Region_Dummy_Variables,3,FALSE)</f>
        <v>0</v>
      </c>
      <c r="H803" s="1">
        <f>VLOOKUP(MasterDataSet_after_OutliersDEL[[#This Row],[Region]],Region_Dummy_Variables,4,FALSE)</f>
        <v>0</v>
      </c>
      <c r="I803" s="1">
        <f>VLOOKUP(MasterDataSet_after_OutliersDEL[[#This Row],[Region]],Region_Dummy_Variables,5,FALSE)</f>
        <v>0</v>
      </c>
      <c r="J803" s="1">
        <f>VLOOKUP(MasterDataSet_after_OutliersDEL[[#This Row],[Region]],Region_Dummy_Variables,6,FALSE)</f>
        <v>1</v>
      </c>
      <c r="K803" s="7" t="s">
        <v>19</v>
      </c>
      <c r="L803">
        <v>90291</v>
      </c>
      <c r="M803">
        <v>1329000</v>
      </c>
      <c r="N803">
        <v>2</v>
      </c>
      <c r="O803">
        <v>2</v>
      </c>
      <c r="P803">
        <v>1133</v>
      </c>
      <c r="Q803">
        <v>12072</v>
      </c>
      <c r="R803">
        <v>1984</v>
      </c>
      <c r="S803">
        <f>2021-MasterDataSet_after_OutliersDEL[[#This Row],[YEAR BUILT]]</f>
        <v>37</v>
      </c>
      <c r="T803">
        <v>64</v>
      </c>
      <c r="U803">
        <v>1172.992056487202</v>
      </c>
      <c r="V803">
        <v>435</v>
      </c>
      <c r="W803">
        <v>33.988187000000003</v>
      </c>
      <c r="X803">
        <v>-118.454233</v>
      </c>
      <c r="Y803">
        <v>1.7938443817334182</v>
      </c>
    </row>
    <row r="804" spans="1:25" x14ac:dyDescent="0.3">
      <c r="A804" s="1" t="s">
        <v>16</v>
      </c>
      <c r="B804" s="1">
        <v>0</v>
      </c>
      <c r="C804" s="1" t="s">
        <v>853</v>
      </c>
      <c r="D804" s="1" t="s">
        <v>805</v>
      </c>
      <c r="E804" s="1" t="str">
        <f>VLOOKUP(MasterDataSet_after_OutliersDEL[[#This Row],[CITY]],Region_Values,2,FALSE)</f>
        <v>West</v>
      </c>
      <c r="F804" s="1">
        <f>VLOOKUP(MasterDataSet_after_OutliersDEL[[#This Row],[Region]],Region_Dummy_Variables,2,FALSE)</f>
        <v>0</v>
      </c>
      <c r="G804" s="1">
        <f>VLOOKUP(MasterDataSet_after_OutliersDEL[[#This Row],[Region]],Region_Dummy_Variables,3,FALSE)</f>
        <v>0</v>
      </c>
      <c r="H804" s="1">
        <f>VLOOKUP(MasterDataSet_after_OutliersDEL[[#This Row],[Region]],Region_Dummy_Variables,4,FALSE)</f>
        <v>0</v>
      </c>
      <c r="I804" s="1">
        <f>VLOOKUP(MasterDataSet_after_OutliersDEL[[#This Row],[Region]],Region_Dummy_Variables,5,FALSE)</f>
        <v>0</v>
      </c>
      <c r="J804" s="1">
        <f>VLOOKUP(MasterDataSet_after_OutliersDEL[[#This Row],[Region]],Region_Dummy_Variables,6,FALSE)</f>
        <v>1</v>
      </c>
      <c r="K804" s="7" t="s">
        <v>19</v>
      </c>
      <c r="L804">
        <v>90291</v>
      </c>
      <c r="M804">
        <v>1295000</v>
      </c>
      <c r="N804">
        <v>2</v>
      </c>
      <c r="O804">
        <v>2</v>
      </c>
      <c r="P804">
        <v>1127</v>
      </c>
      <c r="Q804">
        <v>7343</v>
      </c>
      <c r="R804">
        <v>1980</v>
      </c>
      <c r="S804">
        <f>2021-MasterDataSet_after_OutliersDEL[[#This Row],[YEAR BUILT]]</f>
        <v>41</v>
      </c>
      <c r="T804">
        <v>10</v>
      </c>
      <c r="U804">
        <v>1149.0683229813665</v>
      </c>
      <c r="V804">
        <v>575</v>
      </c>
      <c r="W804">
        <v>33.993598300000002</v>
      </c>
      <c r="X804">
        <v>-118.4775834</v>
      </c>
      <c r="Y804">
        <v>0.47458147692128905</v>
      </c>
    </row>
    <row r="805" spans="1:25" x14ac:dyDescent="0.3">
      <c r="A805" s="1" t="s">
        <v>16</v>
      </c>
      <c r="B805" s="1">
        <v>0</v>
      </c>
      <c r="C805" s="1" t="s">
        <v>854</v>
      </c>
      <c r="D805" s="1" t="s">
        <v>805</v>
      </c>
      <c r="E805" s="1" t="str">
        <f>VLOOKUP(MasterDataSet_after_OutliersDEL[[#This Row],[CITY]],Region_Values,2,FALSE)</f>
        <v>West</v>
      </c>
      <c r="F805" s="1">
        <f>VLOOKUP(MasterDataSet_after_OutliersDEL[[#This Row],[Region]],Region_Dummy_Variables,2,FALSE)</f>
        <v>0</v>
      </c>
      <c r="G805" s="1">
        <f>VLOOKUP(MasterDataSet_after_OutliersDEL[[#This Row],[Region]],Region_Dummy_Variables,3,FALSE)</f>
        <v>0</v>
      </c>
      <c r="H805" s="1">
        <f>VLOOKUP(MasterDataSet_after_OutliersDEL[[#This Row],[Region]],Region_Dummy_Variables,4,FALSE)</f>
        <v>0</v>
      </c>
      <c r="I805" s="1">
        <f>VLOOKUP(MasterDataSet_after_OutliersDEL[[#This Row],[Region]],Region_Dummy_Variables,5,FALSE)</f>
        <v>0</v>
      </c>
      <c r="J805" s="1">
        <f>VLOOKUP(MasterDataSet_after_OutliersDEL[[#This Row],[Region]],Region_Dummy_Variables,6,FALSE)</f>
        <v>1</v>
      </c>
      <c r="K805" s="7" t="s">
        <v>19</v>
      </c>
      <c r="L805">
        <v>90291</v>
      </c>
      <c r="M805">
        <v>1995000</v>
      </c>
      <c r="N805">
        <v>3</v>
      </c>
      <c r="O805">
        <v>2.5</v>
      </c>
      <c r="P805">
        <v>2356</v>
      </c>
      <c r="Q805">
        <v>12072</v>
      </c>
      <c r="R805">
        <v>2008</v>
      </c>
      <c r="S805">
        <f>2021-MasterDataSet_after_OutliersDEL[[#This Row],[YEAR BUILT]]</f>
        <v>13</v>
      </c>
      <c r="T805">
        <v>35</v>
      </c>
      <c r="U805">
        <v>846.77419354838707</v>
      </c>
      <c r="V805">
        <v>880</v>
      </c>
      <c r="W805">
        <v>33.994377700000001</v>
      </c>
      <c r="X805">
        <v>-118.47143729969592</v>
      </c>
      <c r="Y805">
        <v>0.71992849848803053</v>
      </c>
    </row>
    <row r="806" spans="1:25" x14ac:dyDescent="0.3">
      <c r="A806" s="1" t="s">
        <v>16</v>
      </c>
      <c r="B806" s="1">
        <v>0</v>
      </c>
      <c r="C806" s="1" t="s">
        <v>855</v>
      </c>
      <c r="D806" s="1" t="s">
        <v>805</v>
      </c>
      <c r="E806" s="1" t="str">
        <f>VLOOKUP(MasterDataSet_after_OutliersDEL[[#This Row],[CITY]],Region_Values,2,FALSE)</f>
        <v>West</v>
      </c>
      <c r="F806" s="1">
        <f>VLOOKUP(MasterDataSet_after_OutliersDEL[[#This Row],[Region]],Region_Dummy_Variables,2,FALSE)</f>
        <v>0</v>
      </c>
      <c r="G806" s="1">
        <f>VLOOKUP(MasterDataSet_after_OutliersDEL[[#This Row],[Region]],Region_Dummy_Variables,3,FALSE)</f>
        <v>0</v>
      </c>
      <c r="H806" s="1">
        <f>VLOOKUP(MasterDataSet_after_OutliersDEL[[#This Row],[Region]],Region_Dummy_Variables,4,FALSE)</f>
        <v>0</v>
      </c>
      <c r="I806" s="1">
        <f>VLOOKUP(MasterDataSet_after_OutliersDEL[[#This Row],[Region]],Region_Dummy_Variables,5,FALSE)</f>
        <v>0</v>
      </c>
      <c r="J806" s="1">
        <f>VLOOKUP(MasterDataSet_after_OutliersDEL[[#This Row],[Region]],Region_Dummy_Variables,6,FALSE)</f>
        <v>1</v>
      </c>
      <c r="K806" s="7" t="s">
        <v>19</v>
      </c>
      <c r="L806">
        <v>90291</v>
      </c>
      <c r="M806">
        <v>1725000</v>
      </c>
      <c r="N806">
        <v>4</v>
      </c>
      <c r="O806">
        <v>3</v>
      </c>
      <c r="P806">
        <v>1920</v>
      </c>
      <c r="Q806">
        <v>5110</v>
      </c>
      <c r="R806">
        <v>2005</v>
      </c>
      <c r="S806">
        <f>2021-MasterDataSet_after_OutliersDEL[[#This Row],[YEAR BUILT]]</f>
        <v>16</v>
      </c>
      <c r="T806">
        <v>49</v>
      </c>
      <c r="U806">
        <v>898.4375</v>
      </c>
      <c r="V806">
        <v>500</v>
      </c>
      <c r="W806">
        <v>33.996381599999999</v>
      </c>
      <c r="X806">
        <v>-118.4703603</v>
      </c>
      <c r="Y806">
        <v>0.72967881378676935</v>
      </c>
    </row>
    <row r="807" spans="1:25" x14ac:dyDescent="0.3">
      <c r="A807" s="1" t="s">
        <v>16</v>
      </c>
      <c r="B807" s="1">
        <v>0</v>
      </c>
      <c r="C807" s="1" t="s">
        <v>856</v>
      </c>
      <c r="D807" s="1" t="s">
        <v>805</v>
      </c>
      <c r="E807" s="1" t="str">
        <f>VLOOKUP(MasterDataSet_after_OutliersDEL[[#This Row],[CITY]],Region_Values,2,FALSE)</f>
        <v>West</v>
      </c>
      <c r="F807" s="1">
        <f>VLOOKUP(MasterDataSet_after_OutliersDEL[[#This Row],[Region]],Region_Dummy_Variables,2,FALSE)</f>
        <v>0</v>
      </c>
      <c r="G807" s="1">
        <f>VLOOKUP(MasterDataSet_after_OutliersDEL[[#This Row],[Region]],Region_Dummy_Variables,3,FALSE)</f>
        <v>0</v>
      </c>
      <c r="H807" s="1">
        <f>VLOOKUP(MasterDataSet_after_OutliersDEL[[#This Row],[Region]],Region_Dummy_Variables,4,FALSE)</f>
        <v>0</v>
      </c>
      <c r="I807" s="1">
        <f>VLOOKUP(MasterDataSet_after_OutliersDEL[[#This Row],[Region]],Region_Dummy_Variables,5,FALSE)</f>
        <v>0</v>
      </c>
      <c r="J807" s="1">
        <f>VLOOKUP(MasterDataSet_after_OutliersDEL[[#This Row],[Region]],Region_Dummy_Variables,6,FALSE)</f>
        <v>1</v>
      </c>
      <c r="K807" s="7" t="s">
        <v>19</v>
      </c>
      <c r="L807">
        <v>90291</v>
      </c>
      <c r="M807">
        <v>1600000</v>
      </c>
      <c r="N807">
        <v>2</v>
      </c>
      <c r="O807">
        <v>2</v>
      </c>
      <c r="P807">
        <v>1737</v>
      </c>
      <c r="Q807">
        <v>14223</v>
      </c>
      <c r="R807">
        <v>2004</v>
      </c>
      <c r="S807">
        <f>2021-MasterDataSet_after_OutliersDEL[[#This Row],[YEAR BUILT]]</f>
        <v>17</v>
      </c>
      <c r="T807">
        <v>17</v>
      </c>
      <c r="U807">
        <v>921.12838226827864</v>
      </c>
      <c r="V807">
        <v>525</v>
      </c>
      <c r="W807">
        <v>33.994230899999998</v>
      </c>
      <c r="X807">
        <v>-118.475038</v>
      </c>
      <c r="Y807">
        <v>0.54886506732817608</v>
      </c>
    </row>
    <row r="808" spans="1:25" x14ac:dyDescent="0.3">
      <c r="A808" s="1" t="s">
        <v>16</v>
      </c>
      <c r="B808" s="1">
        <v>0</v>
      </c>
      <c r="C808" s="1" t="s">
        <v>857</v>
      </c>
      <c r="D808" s="1" t="s">
        <v>805</v>
      </c>
      <c r="E808" s="1" t="str">
        <f>VLOOKUP(MasterDataSet_after_OutliersDEL[[#This Row],[CITY]],Region_Values,2,FALSE)</f>
        <v>West</v>
      </c>
      <c r="F808" s="1">
        <f>VLOOKUP(MasterDataSet_after_OutliersDEL[[#This Row],[Region]],Region_Dummy_Variables,2,FALSE)</f>
        <v>0</v>
      </c>
      <c r="G808" s="1">
        <f>VLOOKUP(MasterDataSet_after_OutliersDEL[[#This Row],[Region]],Region_Dummy_Variables,3,FALSE)</f>
        <v>0</v>
      </c>
      <c r="H808" s="1">
        <f>VLOOKUP(MasterDataSet_after_OutliersDEL[[#This Row],[Region]],Region_Dummy_Variables,4,FALSE)</f>
        <v>0</v>
      </c>
      <c r="I808" s="1">
        <f>VLOOKUP(MasterDataSet_after_OutliersDEL[[#This Row],[Region]],Region_Dummy_Variables,5,FALSE)</f>
        <v>0</v>
      </c>
      <c r="J808" s="1">
        <f>VLOOKUP(MasterDataSet_after_OutliersDEL[[#This Row],[Region]],Region_Dummy_Variables,6,FALSE)</f>
        <v>1</v>
      </c>
      <c r="K808" s="7" t="s">
        <v>19</v>
      </c>
      <c r="L808">
        <v>90291</v>
      </c>
      <c r="M808">
        <v>1899000</v>
      </c>
      <c r="N808">
        <v>3</v>
      </c>
      <c r="O808">
        <v>2.5</v>
      </c>
      <c r="P808">
        <v>2360</v>
      </c>
      <c r="Q808">
        <v>5280</v>
      </c>
      <c r="R808">
        <v>2000</v>
      </c>
      <c r="S808">
        <f>2021-MasterDataSet_after_OutliersDEL[[#This Row],[YEAR BUILT]]</f>
        <v>21</v>
      </c>
      <c r="T808">
        <v>50</v>
      </c>
      <c r="U808">
        <v>804.66101694915255</v>
      </c>
      <c r="V808">
        <v>300</v>
      </c>
      <c r="W808">
        <v>33.987482499999999</v>
      </c>
      <c r="X808">
        <v>-118.4597753</v>
      </c>
      <c r="Y808">
        <v>1.5356414627943054</v>
      </c>
    </row>
    <row r="809" spans="1:25" x14ac:dyDescent="0.3">
      <c r="A809" s="1" t="s">
        <v>16</v>
      </c>
      <c r="B809" s="1">
        <v>0</v>
      </c>
      <c r="C809" s="1" t="s">
        <v>858</v>
      </c>
      <c r="D809" s="1" t="s">
        <v>805</v>
      </c>
      <c r="E809" s="1" t="str">
        <f>VLOOKUP(MasterDataSet_after_OutliersDEL[[#This Row],[CITY]],Region_Values,2,FALSE)</f>
        <v>West</v>
      </c>
      <c r="F809" s="1">
        <f>VLOOKUP(MasterDataSet_after_OutliersDEL[[#This Row],[Region]],Region_Dummy_Variables,2,FALSE)</f>
        <v>0</v>
      </c>
      <c r="G809" s="1">
        <f>VLOOKUP(MasterDataSet_after_OutliersDEL[[#This Row],[Region]],Region_Dummy_Variables,3,FALSE)</f>
        <v>0</v>
      </c>
      <c r="H809" s="1">
        <f>VLOOKUP(MasterDataSet_after_OutliersDEL[[#This Row],[Region]],Region_Dummy_Variables,4,FALSE)</f>
        <v>0</v>
      </c>
      <c r="I809" s="1">
        <f>VLOOKUP(MasterDataSet_after_OutliersDEL[[#This Row],[Region]],Region_Dummy_Variables,5,FALSE)</f>
        <v>0</v>
      </c>
      <c r="J809" s="1">
        <f>VLOOKUP(MasterDataSet_after_OutliersDEL[[#This Row],[Region]],Region_Dummy_Variables,6,FALSE)</f>
        <v>1</v>
      </c>
      <c r="K809" s="7" t="s">
        <v>19</v>
      </c>
      <c r="L809">
        <v>90291</v>
      </c>
      <c r="M809">
        <v>1945000</v>
      </c>
      <c r="N809">
        <v>1</v>
      </c>
      <c r="O809">
        <v>2</v>
      </c>
      <c r="P809">
        <v>1720</v>
      </c>
      <c r="Q809">
        <v>12072</v>
      </c>
      <c r="R809">
        <v>2008</v>
      </c>
      <c r="S809">
        <f>2021-MasterDataSet_after_OutliersDEL[[#This Row],[YEAR BUILT]]</f>
        <v>13</v>
      </c>
      <c r="T809">
        <v>60</v>
      </c>
      <c r="U809">
        <v>1130.8139534883721</v>
      </c>
      <c r="V809">
        <v>694</v>
      </c>
      <c r="W809">
        <v>33.993115099999997</v>
      </c>
      <c r="X809">
        <v>-118.47405759999999</v>
      </c>
      <c r="Y809">
        <v>0.64068120759031655</v>
      </c>
    </row>
    <row r="810" spans="1:25" x14ac:dyDescent="0.3">
      <c r="A810" s="1" t="s">
        <v>20</v>
      </c>
      <c r="B810" s="1">
        <v>1</v>
      </c>
      <c r="C810" s="1" t="s">
        <v>859</v>
      </c>
      <c r="D810" s="1" t="s">
        <v>805</v>
      </c>
      <c r="E810" s="1" t="str">
        <f>VLOOKUP(MasterDataSet_after_OutliersDEL[[#This Row],[CITY]],Region_Values,2,FALSE)</f>
        <v>West</v>
      </c>
      <c r="F810" s="1">
        <f>VLOOKUP(MasterDataSet_after_OutliersDEL[[#This Row],[Region]],Region_Dummy_Variables,2,FALSE)</f>
        <v>0</v>
      </c>
      <c r="G810" s="1">
        <f>VLOOKUP(MasterDataSet_after_OutliersDEL[[#This Row],[Region]],Region_Dummy_Variables,3,FALSE)</f>
        <v>0</v>
      </c>
      <c r="H810" s="1">
        <f>VLOOKUP(MasterDataSet_after_OutliersDEL[[#This Row],[Region]],Region_Dummy_Variables,4,FALSE)</f>
        <v>0</v>
      </c>
      <c r="I810" s="1">
        <f>VLOOKUP(MasterDataSet_after_OutliersDEL[[#This Row],[Region]],Region_Dummy_Variables,5,FALSE)</f>
        <v>0</v>
      </c>
      <c r="J810" s="1">
        <f>VLOOKUP(MasterDataSet_after_OutliersDEL[[#This Row],[Region]],Region_Dummy_Variables,6,FALSE)</f>
        <v>1</v>
      </c>
      <c r="K810" s="7" t="s">
        <v>19</v>
      </c>
      <c r="L810">
        <v>90292</v>
      </c>
      <c r="M810">
        <v>5000000</v>
      </c>
      <c r="N810">
        <v>4</v>
      </c>
      <c r="O810">
        <v>5</v>
      </c>
      <c r="P810">
        <v>5400</v>
      </c>
      <c r="Q810">
        <v>3865</v>
      </c>
      <c r="R810">
        <v>1991</v>
      </c>
      <c r="S810">
        <f>2021-MasterDataSet_after_OutliersDEL[[#This Row],[YEAR BUILT]]</f>
        <v>30</v>
      </c>
      <c r="T810">
        <v>28</v>
      </c>
      <c r="U810">
        <v>925.92592592592598</v>
      </c>
      <c r="W810">
        <v>33.9665453</v>
      </c>
      <c r="X810">
        <v>-118.45553200000001</v>
      </c>
      <c r="Y810">
        <v>1.3375049289763821</v>
      </c>
    </row>
    <row r="811" spans="1:25" x14ac:dyDescent="0.3">
      <c r="A811" s="1" t="s">
        <v>20</v>
      </c>
      <c r="B811" s="1">
        <v>1</v>
      </c>
      <c r="C811" s="1" t="s">
        <v>860</v>
      </c>
      <c r="D811" s="1" t="s">
        <v>805</v>
      </c>
      <c r="E811" s="1" t="str">
        <f>VLOOKUP(MasterDataSet_after_OutliersDEL[[#This Row],[CITY]],Region_Values,2,FALSE)</f>
        <v>West</v>
      </c>
      <c r="F811" s="1">
        <f>VLOOKUP(MasterDataSet_after_OutliersDEL[[#This Row],[Region]],Region_Dummy_Variables,2,FALSE)</f>
        <v>0</v>
      </c>
      <c r="G811" s="1">
        <f>VLOOKUP(MasterDataSet_after_OutliersDEL[[#This Row],[Region]],Region_Dummy_Variables,3,FALSE)</f>
        <v>0</v>
      </c>
      <c r="H811" s="1">
        <f>VLOOKUP(MasterDataSet_after_OutliersDEL[[#This Row],[Region]],Region_Dummy_Variables,4,FALSE)</f>
        <v>0</v>
      </c>
      <c r="I811" s="1">
        <f>VLOOKUP(MasterDataSet_after_OutliersDEL[[#This Row],[Region]],Region_Dummy_Variables,5,FALSE)</f>
        <v>0</v>
      </c>
      <c r="J811" s="1">
        <f>VLOOKUP(MasterDataSet_after_OutliersDEL[[#This Row],[Region]],Region_Dummy_Variables,6,FALSE)</f>
        <v>1</v>
      </c>
      <c r="K811" s="7" t="s">
        <v>19</v>
      </c>
      <c r="L811">
        <v>90292</v>
      </c>
      <c r="M811">
        <v>2395000</v>
      </c>
      <c r="N811">
        <v>3</v>
      </c>
      <c r="O811">
        <v>2.5</v>
      </c>
      <c r="P811">
        <v>2001</v>
      </c>
      <c r="Q811">
        <v>3000</v>
      </c>
      <c r="R811">
        <v>1967</v>
      </c>
      <c r="S811">
        <f>2021-MasterDataSet_after_OutliersDEL[[#This Row],[YEAR BUILT]]</f>
        <v>54</v>
      </c>
      <c r="T811">
        <v>32</v>
      </c>
      <c r="U811">
        <v>1196.9015492253873</v>
      </c>
      <c r="W811">
        <v>33.9867773</v>
      </c>
      <c r="X811">
        <v>-118.4522556</v>
      </c>
      <c r="Y811">
        <v>1.9378589900749754</v>
      </c>
    </row>
    <row r="812" spans="1:25" x14ac:dyDescent="0.3">
      <c r="A812" s="1" t="s">
        <v>20</v>
      </c>
      <c r="B812" s="1">
        <v>1</v>
      </c>
      <c r="C812" s="1" t="s">
        <v>861</v>
      </c>
      <c r="D812" s="1" t="s">
        <v>805</v>
      </c>
      <c r="E812" s="1" t="str">
        <f>VLOOKUP(MasterDataSet_after_OutliersDEL[[#This Row],[CITY]],Region_Values,2,FALSE)</f>
        <v>West</v>
      </c>
      <c r="F812" s="1">
        <f>VLOOKUP(MasterDataSet_after_OutliersDEL[[#This Row],[Region]],Region_Dummy_Variables,2,FALSE)</f>
        <v>0</v>
      </c>
      <c r="G812" s="1">
        <f>VLOOKUP(MasterDataSet_after_OutliersDEL[[#This Row],[Region]],Region_Dummy_Variables,3,FALSE)</f>
        <v>0</v>
      </c>
      <c r="H812" s="1">
        <f>VLOOKUP(MasterDataSet_after_OutliersDEL[[#This Row],[Region]],Region_Dummy_Variables,4,FALSE)</f>
        <v>0</v>
      </c>
      <c r="I812" s="1">
        <f>VLOOKUP(MasterDataSet_after_OutliersDEL[[#This Row],[Region]],Region_Dummy_Variables,5,FALSE)</f>
        <v>0</v>
      </c>
      <c r="J812" s="1">
        <f>VLOOKUP(MasterDataSet_after_OutliersDEL[[#This Row],[Region]],Region_Dummy_Variables,6,FALSE)</f>
        <v>1</v>
      </c>
      <c r="K812" s="7" t="s">
        <v>19</v>
      </c>
      <c r="L812">
        <v>90292</v>
      </c>
      <c r="M812">
        <v>2595000</v>
      </c>
      <c r="N812">
        <v>3</v>
      </c>
      <c r="O812">
        <v>3</v>
      </c>
      <c r="P812">
        <v>2898</v>
      </c>
      <c r="Q812">
        <v>3811</v>
      </c>
      <c r="R812">
        <v>1977</v>
      </c>
      <c r="S812">
        <f>2021-MasterDataSet_after_OutliersDEL[[#This Row],[YEAR BUILT]]</f>
        <v>44</v>
      </c>
      <c r="T812">
        <v>3</v>
      </c>
      <c r="U812">
        <v>895.44513457556934</v>
      </c>
      <c r="W812">
        <v>33.986420000000003</v>
      </c>
      <c r="X812">
        <v>-118.451106</v>
      </c>
      <c r="Y812">
        <v>2.0079086697718496</v>
      </c>
    </row>
    <row r="813" spans="1:25" x14ac:dyDescent="0.3">
      <c r="A813" s="1" t="s">
        <v>20</v>
      </c>
      <c r="B813" s="1">
        <v>1</v>
      </c>
      <c r="C813" s="1" t="s">
        <v>862</v>
      </c>
      <c r="D813" s="1" t="s">
        <v>863</v>
      </c>
      <c r="E813" s="1" t="str">
        <f>VLOOKUP(MasterDataSet_after_OutliersDEL[[#This Row],[CITY]],Region_Values,2,FALSE)</f>
        <v>Metro</v>
      </c>
      <c r="F813" s="1">
        <f>VLOOKUP(MasterDataSet_after_OutliersDEL[[#This Row],[Region]],Region_Dummy_Variables,2,FALSE)</f>
        <v>1</v>
      </c>
      <c r="G813" s="1">
        <f>VLOOKUP(MasterDataSet_after_OutliersDEL[[#This Row],[Region]],Region_Dummy_Variables,3,FALSE)</f>
        <v>0</v>
      </c>
      <c r="H813" s="1">
        <f>VLOOKUP(MasterDataSet_after_OutliersDEL[[#This Row],[Region]],Region_Dummy_Variables,4,FALSE)</f>
        <v>0</v>
      </c>
      <c r="I813" s="1">
        <f>VLOOKUP(MasterDataSet_after_OutliersDEL[[#This Row],[Region]],Region_Dummy_Variables,5,FALSE)</f>
        <v>0</v>
      </c>
      <c r="J813" s="1">
        <f>VLOOKUP(MasterDataSet_after_OutliersDEL[[#This Row],[Region]],Region_Dummy_Variables,6,FALSE)</f>
        <v>0</v>
      </c>
      <c r="K813" s="7" t="s">
        <v>19</v>
      </c>
      <c r="L813">
        <v>90069</v>
      </c>
      <c r="M813">
        <v>2690000</v>
      </c>
      <c r="N813">
        <v>4</v>
      </c>
      <c r="O813">
        <v>3</v>
      </c>
      <c r="P813">
        <v>2312</v>
      </c>
      <c r="Q813">
        <v>4555</v>
      </c>
      <c r="R813">
        <v>1954</v>
      </c>
      <c r="S813">
        <f>2021-MasterDataSet_after_OutliersDEL[[#This Row],[YEAR BUILT]]</f>
        <v>67</v>
      </c>
      <c r="T813">
        <v>131</v>
      </c>
      <c r="U813">
        <v>1163.4948096885814</v>
      </c>
      <c r="W813">
        <v>34.085168000000003</v>
      </c>
      <c r="X813">
        <v>-118.3878066</v>
      </c>
      <c r="Y813">
        <v>8.0604002521649605</v>
      </c>
    </row>
    <row r="814" spans="1:25" x14ac:dyDescent="0.3">
      <c r="A814" s="1" t="s">
        <v>16</v>
      </c>
      <c r="B814" s="1">
        <v>0</v>
      </c>
      <c r="C814" s="1" t="s">
        <v>864</v>
      </c>
      <c r="D814" s="1" t="s">
        <v>863</v>
      </c>
      <c r="E814" s="1" t="str">
        <f>VLOOKUP(MasterDataSet_after_OutliersDEL[[#This Row],[CITY]],Region_Values,2,FALSE)</f>
        <v>Metro</v>
      </c>
      <c r="F814" s="1">
        <f>VLOOKUP(MasterDataSet_after_OutliersDEL[[#This Row],[Region]],Region_Dummy_Variables,2,FALSE)</f>
        <v>1</v>
      </c>
      <c r="G814" s="1">
        <f>VLOOKUP(MasterDataSet_after_OutliersDEL[[#This Row],[Region]],Region_Dummy_Variables,3,FALSE)</f>
        <v>0</v>
      </c>
      <c r="H814" s="1">
        <f>VLOOKUP(MasterDataSet_after_OutliersDEL[[#This Row],[Region]],Region_Dummy_Variables,4,FALSE)</f>
        <v>0</v>
      </c>
      <c r="I814" s="1">
        <f>VLOOKUP(MasterDataSet_after_OutliersDEL[[#This Row],[Region]],Region_Dummy_Variables,5,FALSE)</f>
        <v>0</v>
      </c>
      <c r="J814" s="1">
        <f>VLOOKUP(MasterDataSet_after_OutliersDEL[[#This Row],[Region]],Region_Dummy_Variables,6,FALSE)</f>
        <v>0</v>
      </c>
      <c r="K814" s="7" t="s">
        <v>19</v>
      </c>
      <c r="L814">
        <v>90069</v>
      </c>
      <c r="M814">
        <v>1050000</v>
      </c>
      <c r="N814">
        <v>2</v>
      </c>
      <c r="O814">
        <v>2.5</v>
      </c>
      <c r="P814">
        <v>1451</v>
      </c>
      <c r="Q814">
        <v>37263</v>
      </c>
      <c r="R814">
        <v>1975</v>
      </c>
      <c r="S814">
        <f>2021-MasterDataSet_after_OutliersDEL[[#This Row],[YEAR BUILT]]</f>
        <v>46</v>
      </c>
      <c r="T814">
        <v>39</v>
      </c>
      <c r="U814">
        <v>723.63886974500349</v>
      </c>
      <c r="V814">
        <v>1095</v>
      </c>
      <c r="W814">
        <v>34.089939999999999</v>
      </c>
      <c r="X814">
        <v>-118.3914126</v>
      </c>
      <c r="Y814">
        <v>8.1732973177472363</v>
      </c>
    </row>
    <row r="815" spans="1:25" x14ac:dyDescent="0.3">
      <c r="A815" s="1" t="s">
        <v>16</v>
      </c>
      <c r="B815" s="1">
        <v>0</v>
      </c>
      <c r="C815" s="1" t="s">
        <v>865</v>
      </c>
      <c r="D815" s="1" t="s">
        <v>863</v>
      </c>
      <c r="E815" s="1" t="str">
        <f>VLOOKUP(MasterDataSet_after_OutliersDEL[[#This Row],[CITY]],Region_Values,2,FALSE)</f>
        <v>Metro</v>
      </c>
      <c r="F815" s="1">
        <f>VLOOKUP(MasterDataSet_after_OutliersDEL[[#This Row],[Region]],Region_Dummy_Variables,2,FALSE)</f>
        <v>1</v>
      </c>
      <c r="G815" s="1">
        <f>VLOOKUP(MasterDataSet_after_OutliersDEL[[#This Row],[Region]],Region_Dummy_Variables,3,FALSE)</f>
        <v>0</v>
      </c>
      <c r="H815" s="1">
        <f>VLOOKUP(MasterDataSet_after_OutliersDEL[[#This Row],[Region]],Region_Dummy_Variables,4,FALSE)</f>
        <v>0</v>
      </c>
      <c r="I815" s="1">
        <f>VLOOKUP(MasterDataSet_after_OutliersDEL[[#This Row],[Region]],Region_Dummy_Variables,5,FALSE)</f>
        <v>0</v>
      </c>
      <c r="J815" s="1">
        <f>VLOOKUP(MasterDataSet_after_OutliersDEL[[#This Row],[Region]],Region_Dummy_Variables,6,FALSE)</f>
        <v>0</v>
      </c>
      <c r="K815" s="7" t="s">
        <v>19</v>
      </c>
      <c r="L815">
        <v>90069</v>
      </c>
      <c r="M815">
        <v>1085000</v>
      </c>
      <c r="N815">
        <v>2</v>
      </c>
      <c r="O815">
        <v>2.5</v>
      </c>
      <c r="P815">
        <v>1579</v>
      </c>
      <c r="Q815">
        <v>37263</v>
      </c>
      <c r="R815">
        <v>1975</v>
      </c>
      <c r="S815">
        <f>2021-MasterDataSet_after_OutliersDEL[[#This Row],[YEAR BUILT]]</f>
        <v>46</v>
      </c>
      <c r="T815">
        <v>49</v>
      </c>
      <c r="U815">
        <v>687.14376187460414</v>
      </c>
      <c r="V815">
        <v>1095</v>
      </c>
      <c r="W815">
        <v>34.089939999999999</v>
      </c>
      <c r="X815">
        <v>-118.3914126</v>
      </c>
      <c r="Y815">
        <v>8.1732973177472363</v>
      </c>
    </row>
    <row r="816" spans="1:25" x14ac:dyDescent="0.3">
      <c r="A816" s="1" t="s">
        <v>16</v>
      </c>
      <c r="B816" s="1">
        <v>0</v>
      </c>
      <c r="C816" s="1" t="s">
        <v>866</v>
      </c>
      <c r="D816" s="1" t="s">
        <v>863</v>
      </c>
      <c r="E816" s="1" t="str">
        <f>VLOOKUP(MasterDataSet_after_OutliersDEL[[#This Row],[CITY]],Region_Values,2,FALSE)</f>
        <v>Metro</v>
      </c>
      <c r="F816" s="1">
        <f>VLOOKUP(MasterDataSet_after_OutliersDEL[[#This Row],[Region]],Region_Dummy_Variables,2,FALSE)</f>
        <v>1</v>
      </c>
      <c r="G816" s="1">
        <f>VLOOKUP(MasterDataSet_after_OutliersDEL[[#This Row],[Region]],Region_Dummy_Variables,3,FALSE)</f>
        <v>0</v>
      </c>
      <c r="H816" s="1">
        <f>VLOOKUP(MasterDataSet_after_OutliersDEL[[#This Row],[Region]],Region_Dummy_Variables,4,FALSE)</f>
        <v>0</v>
      </c>
      <c r="I816" s="1">
        <f>VLOOKUP(MasterDataSet_after_OutliersDEL[[#This Row],[Region]],Region_Dummy_Variables,5,FALSE)</f>
        <v>0</v>
      </c>
      <c r="J816" s="1">
        <f>VLOOKUP(MasterDataSet_after_OutliersDEL[[#This Row],[Region]],Region_Dummy_Variables,6,FALSE)</f>
        <v>0</v>
      </c>
      <c r="K816" s="7" t="s">
        <v>19</v>
      </c>
      <c r="L816">
        <v>90069</v>
      </c>
      <c r="M816">
        <v>2295000</v>
      </c>
      <c r="N816">
        <v>2</v>
      </c>
      <c r="O816">
        <v>2</v>
      </c>
      <c r="P816">
        <v>1728.5</v>
      </c>
      <c r="Q816">
        <v>28148</v>
      </c>
      <c r="R816">
        <v>1963</v>
      </c>
      <c r="S816">
        <f>2021-MasterDataSet_after_OutliersDEL[[#This Row],[YEAR BUILT]]</f>
        <v>58</v>
      </c>
      <c r="T816">
        <v>69</v>
      </c>
      <c r="U816">
        <v>1327.7408157361874</v>
      </c>
      <c r="V816">
        <v>2566</v>
      </c>
      <c r="W816">
        <v>34.085404099999998</v>
      </c>
      <c r="X816">
        <v>-118.3893357</v>
      </c>
      <c r="Y816">
        <v>8.0137887215554819</v>
      </c>
    </row>
    <row r="817" spans="1:25" x14ac:dyDescent="0.3">
      <c r="A817" s="1" t="s">
        <v>16</v>
      </c>
      <c r="B817" s="1">
        <v>0</v>
      </c>
      <c r="C817" s="1" t="s">
        <v>867</v>
      </c>
      <c r="D817" s="1" t="s">
        <v>863</v>
      </c>
      <c r="E817" s="1" t="str">
        <f>VLOOKUP(MasterDataSet_after_OutliersDEL[[#This Row],[CITY]],Region_Values,2,FALSE)</f>
        <v>Metro</v>
      </c>
      <c r="F817" s="1">
        <f>VLOOKUP(MasterDataSet_after_OutliersDEL[[#This Row],[Region]],Region_Dummy_Variables,2,FALSE)</f>
        <v>1</v>
      </c>
      <c r="G817" s="1">
        <f>VLOOKUP(MasterDataSet_after_OutliersDEL[[#This Row],[Region]],Region_Dummy_Variables,3,FALSE)</f>
        <v>0</v>
      </c>
      <c r="H817" s="1">
        <f>VLOOKUP(MasterDataSet_after_OutliersDEL[[#This Row],[Region]],Region_Dummy_Variables,4,FALSE)</f>
        <v>0</v>
      </c>
      <c r="I817" s="1">
        <f>VLOOKUP(MasterDataSet_after_OutliersDEL[[#This Row],[Region]],Region_Dummy_Variables,5,FALSE)</f>
        <v>0</v>
      </c>
      <c r="J817" s="1">
        <f>VLOOKUP(MasterDataSet_after_OutliersDEL[[#This Row],[Region]],Region_Dummy_Variables,6,FALSE)</f>
        <v>0</v>
      </c>
      <c r="K817" s="7" t="s">
        <v>19</v>
      </c>
      <c r="L817">
        <v>90069</v>
      </c>
      <c r="M817">
        <v>629000</v>
      </c>
      <c r="N817">
        <v>1</v>
      </c>
      <c r="O817">
        <v>1</v>
      </c>
      <c r="P817">
        <v>523</v>
      </c>
      <c r="Q817">
        <v>23165</v>
      </c>
      <c r="R817">
        <v>1961</v>
      </c>
      <c r="S817">
        <f>2021-MasterDataSet_after_OutliersDEL[[#This Row],[YEAR BUILT]]</f>
        <v>60</v>
      </c>
      <c r="T817">
        <v>53</v>
      </c>
      <c r="U817">
        <v>1202.6768642447419</v>
      </c>
      <c r="V817">
        <v>585</v>
      </c>
      <c r="W817">
        <v>34.085757999999998</v>
      </c>
      <c r="X817">
        <v>-118.38951830000001</v>
      </c>
      <c r="Y817">
        <v>8.0250615300674859</v>
      </c>
    </row>
    <row r="818" spans="1:25" x14ac:dyDescent="0.3">
      <c r="A818" s="1" t="s">
        <v>16</v>
      </c>
      <c r="B818" s="1">
        <v>0</v>
      </c>
      <c r="C818" s="1" t="s">
        <v>868</v>
      </c>
      <c r="D818" s="1" t="s">
        <v>863</v>
      </c>
      <c r="E818" s="1" t="str">
        <f>VLOOKUP(MasterDataSet_after_OutliersDEL[[#This Row],[CITY]],Region_Values,2,FALSE)</f>
        <v>Metro</v>
      </c>
      <c r="F818" s="1">
        <f>VLOOKUP(MasterDataSet_after_OutliersDEL[[#This Row],[Region]],Region_Dummy_Variables,2,FALSE)</f>
        <v>1</v>
      </c>
      <c r="G818" s="1">
        <f>VLOOKUP(MasterDataSet_after_OutliersDEL[[#This Row],[Region]],Region_Dummy_Variables,3,FALSE)</f>
        <v>0</v>
      </c>
      <c r="H818" s="1">
        <f>VLOOKUP(MasterDataSet_after_OutliersDEL[[#This Row],[Region]],Region_Dummy_Variables,4,FALSE)</f>
        <v>0</v>
      </c>
      <c r="I818" s="1">
        <f>VLOOKUP(MasterDataSet_after_OutliersDEL[[#This Row],[Region]],Region_Dummy_Variables,5,FALSE)</f>
        <v>0</v>
      </c>
      <c r="J818" s="1">
        <f>VLOOKUP(MasterDataSet_after_OutliersDEL[[#This Row],[Region]],Region_Dummy_Variables,6,FALSE)</f>
        <v>0</v>
      </c>
      <c r="K818" s="7" t="s">
        <v>19</v>
      </c>
      <c r="L818">
        <v>90069</v>
      </c>
      <c r="M818">
        <v>3500000</v>
      </c>
      <c r="N818">
        <v>4</v>
      </c>
      <c r="O818">
        <v>5.5</v>
      </c>
      <c r="P818">
        <v>2914</v>
      </c>
      <c r="Q818">
        <v>23165</v>
      </c>
      <c r="R818">
        <v>1961</v>
      </c>
      <c r="S818">
        <f>2021-MasterDataSet_after_OutliersDEL[[#This Row],[YEAR BUILT]]</f>
        <v>60</v>
      </c>
      <c r="T818">
        <v>22</v>
      </c>
      <c r="U818">
        <v>1201.0981468771449</v>
      </c>
      <c r="V818">
        <v>3249</v>
      </c>
      <c r="W818">
        <v>34.085757999999998</v>
      </c>
      <c r="X818">
        <v>-118.38951830000001</v>
      </c>
      <c r="Y818">
        <v>8.0250615300674859</v>
      </c>
    </row>
    <row r="819" spans="1:25" x14ac:dyDescent="0.3">
      <c r="A819" s="1" t="s">
        <v>16</v>
      </c>
      <c r="B819" s="1">
        <v>0</v>
      </c>
      <c r="C819" s="1" t="s">
        <v>869</v>
      </c>
      <c r="D819" s="1" t="s">
        <v>863</v>
      </c>
      <c r="E819" s="1" t="str">
        <f>VLOOKUP(MasterDataSet_after_OutliersDEL[[#This Row],[CITY]],Region_Values,2,FALSE)</f>
        <v>Metro</v>
      </c>
      <c r="F819" s="1">
        <f>VLOOKUP(MasterDataSet_after_OutliersDEL[[#This Row],[Region]],Region_Dummy_Variables,2,FALSE)</f>
        <v>1</v>
      </c>
      <c r="G819" s="1">
        <f>VLOOKUP(MasterDataSet_after_OutliersDEL[[#This Row],[Region]],Region_Dummy_Variables,3,FALSE)</f>
        <v>0</v>
      </c>
      <c r="H819" s="1">
        <f>VLOOKUP(MasterDataSet_after_OutliersDEL[[#This Row],[Region]],Region_Dummy_Variables,4,FALSE)</f>
        <v>0</v>
      </c>
      <c r="I819" s="1">
        <f>VLOOKUP(MasterDataSet_after_OutliersDEL[[#This Row],[Region]],Region_Dummy_Variables,5,FALSE)</f>
        <v>0</v>
      </c>
      <c r="J819" s="1">
        <f>VLOOKUP(MasterDataSet_after_OutliersDEL[[#This Row],[Region]],Region_Dummy_Variables,6,FALSE)</f>
        <v>0</v>
      </c>
      <c r="K819" s="7" t="s">
        <v>19</v>
      </c>
      <c r="L819">
        <v>90069</v>
      </c>
      <c r="M819">
        <v>2995000</v>
      </c>
      <c r="N819">
        <v>1</v>
      </c>
      <c r="O819">
        <v>2</v>
      </c>
      <c r="P819">
        <v>1672</v>
      </c>
      <c r="Q819">
        <v>32230</v>
      </c>
      <c r="R819">
        <v>1965</v>
      </c>
      <c r="S819">
        <f>2021-MasterDataSet_after_OutliersDEL[[#This Row],[YEAR BUILT]]</f>
        <v>56</v>
      </c>
      <c r="T819">
        <v>20</v>
      </c>
      <c r="U819">
        <v>1791.2679425837321</v>
      </c>
      <c r="V819">
        <v>2829</v>
      </c>
      <c r="W819">
        <v>34.090871900000003</v>
      </c>
      <c r="X819">
        <v>-118.3939915</v>
      </c>
      <c r="Y819">
        <v>8.1298365671804742</v>
      </c>
    </row>
    <row r="820" spans="1:25" x14ac:dyDescent="0.3">
      <c r="A820" s="1" t="s">
        <v>16</v>
      </c>
      <c r="B820" s="1">
        <v>0</v>
      </c>
      <c r="C820" s="1" t="s">
        <v>870</v>
      </c>
      <c r="D820" s="1" t="s">
        <v>863</v>
      </c>
      <c r="E820" s="1" t="str">
        <f>VLOOKUP(MasterDataSet_after_OutliersDEL[[#This Row],[CITY]],Region_Values,2,FALSE)</f>
        <v>Metro</v>
      </c>
      <c r="F820" s="1">
        <f>VLOOKUP(MasterDataSet_after_OutliersDEL[[#This Row],[Region]],Region_Dummy_Variables,2,FALSE)</f>
        <v>1</v>
      </c>
      <c r="G820" s="1">
        <f>VLOOKUP(MasterDataSet_after_OutliersDEL[[#This Row],[Region]],Region_Dummy_Variables,3,FALSE)</f>
        <v>0</v>
      </c>
      <c r="H820" s="1">
        <f>VLOOKUP(MasterDataSet_after_OutliersDEL[[#This Row],[Region]],Region_Dummy_Variables,4,FALSE)</f>
        <v>0</v>
      </c>
      <c r="I820" s="1">
        <f>VLOOKUP(MasterDataSet_after_OutliersDEL[[#This Row],[Region]],Region_Dummy_Variables,5,FALSE)</f>
        <v>0</v>
      </c>
      <c r="J820" s="1">
        <f>VLOOKUP(MasterDataSet_after_OutliersDEL[[#This Row],[Region]],Region_Dummy_Variables,6,FALSE)</f>
        <v>0</v>
      </c>
      <c r="K820" s="7" t="s">
        <v>19</v>
      </c>
      <c r="L820">
        <v>90069</v>
      </c>
      <c r="M820">
        <v>3650000</v>
      </c>
      <c r="N820">
        <v>3</v>
      </c>
      <c r="O820">
        <v>2.5</v>
      </c>
      <c r="P820">
        <v>2117</v>
      </c>
      <c r="Q820">
        <v>32195</v>
      </c>
      <c r="R820">
        <v>1965</v>
      </c>
      <c r="S820">
        <f>2021-MasterDataSet_after_OutliersDEL[[#This Row],[YEAR BUILT]]</f>
        <v>56</v>
      </c>
      <c r="T820">
        <v>5</v>
      </c>
      <c r="U820">
        <v>1724.1379310344828</v>
      </c>
      <c r="V820">
        <v>3443</v>
      </c>
      <c r="W820">
        <v>34.090871900000003</v>
      </c>
      <c r="X820">
        <v>-118.3939915</v>
      </c>
      <c r="Y820">
        <v>8.1298365671804742</v>
      </c>
    </row>
    <row r="821" spans="1:25" x14ac:dyDescent="0.3">
      <c r="A821" s="1" t="s">
        <v>16</v>
      </c>
      <c r="B821" s="1">
        <v>0</v>
      </c>
      <c r="C821" s="1" t="s">
        <v>871</v>
      </c>
      <c r="D821" s="1" t="s">
        <v>863</v>
      </c>
      <c r="E821" s="1" t="str">
        <f>VLOOKUP(MasterDataSet_after_OutliersDEL[[#This Row],[CITY]],Region_Values,2,FALSE)</f>
        <v>Metro</v>
      </c>
      <c r="F821" s="1">
        <f>VLOOKUP(MasterDataSet_after_OutliersDEL[[#This Row],[Region]],Region_Dummy_Variables,2,FALSE)</f>
        <v>1</v>
      </c>
      <c r="G821" s="1">
        <f>VLOOKUP(MasterDataSet_after_OutliersDEL[[#This Row],[Region]],Region_Dummy_Variables,3,FALSE)</f>
        <v>0</v>
      </c>
      <c r="H821" s="1">
        <f>VLOOKUP(MasterDataSet_after_OutliersDEL[[#This Row],[Region]],Region_Dummy_Variables,4,FALSE)</f>
        <v>0</v>
      </c>
      <c r="I821" s="1">
        <f>VLOOKUP(MasterDataSet_after_OutliersDEL[[#This Row],[Region]],Region_Dummy_Variables,5,FALSE)</f>
        <v>0</v>
      </c>
      <c r="J821" s="1">
        <f>VLOOKUP(MasterDataSet_after_OutliersDEL[[#This Row],[Region]],Region_Dummy_Variables,6,FALSE)</f>
        <v>0</v>
      </c>
      <c r="K821" s="7" t="s">
        <v>19</v>
      </c>
      <c r="L821">
        <v>90069</v>
      </c>
      <c r="M821">
        <v>3725000</v>
      </c>
      <c r="N821">
        <v>2</v>
      </c>
      <c r="O821">
        <v>1.5</v>
      </c>
      <c r="P821">
        <v>2400</v>
      </c>
      <c r="Q821">
        <v>32230</v>
      </c>
      <c r="R821">
        <v>1965</v>
      </c>
      <c r="S821">
        <f>2021-MasterDataSet_after_OutliersDEL[[#This Row],[YEAR BUILT]]</f>
        <v>56</v>
      </c>
      <c r="T821">
        <v>28</v>
      </c>
      <c r="U821">
        <v>1552.0833333333333</v>
      </c>
      <c r="V821">
        <v>3208</v>
      </c>
      <c r="W821">
        <v>34.090871900000003</v>
      </c>
      <c r="X821">
        <v>-118.3939915</v>
      </c>
      <c r="Y821">
        <v>8.1298365671804742</v>
      </c>
    </row>
    <row r="822" spans="1:25" x14ac:dyDescent="0.3">
      <c r="A822" s="1" t="s">
        <v>16</v>
      </c>
      <c r="B822" s="1">
        <v>0</v>
      </c>
      <c r="C822" s="1" t="s">
        <v>872</v>
      </c>
      <c r="D822" s="1" t="s">
        <v>863</v>
      </c>
      <c r="E822" s="1" t="str">
        <f>VLOOKUP(MasterDataSet_after_OutliersDEL[[#This Row],[CITY]],Region_Values,2,FALSE)</f>
        <v>Metro</v>
      </c>
      <c r="F822" s="1">
        <f>VLOOKUP(MasterDataSet_after_OutliersDEL[[#This Row],[Region]],Region_Dummy_Variables,2,FALSE)</f>
        <v>1</v>
      </c>
      <c r="G822" s="1">
        <f>VLOOKUP(MasterDataSet_after_OutliersDEL[[#This Row],[Region]],Region_Dummy_Variables,3,FALSE)</f>
        <v>0</v>
      </c>
      <c r="H822" s="1">
        <f>VLOOKUP(MasterDataSet_after_OutliersDEL[[#This Row],[Region]],Region_Dummy_Variables,4,FALSE)</f>
        <v>0</v>
      </c>
      <c r="I822" s="1">
        <f>VLOOKUP(MasterDataSet_after_OutliersDEL[[#This Row],[Region]],Region_Dummy_Variables,5,FALSE)</f>
        <v>0</v>
      </c>
      <c r="J822" s="1">
        <f>VLOOKUP(MasterDataSet_after_OutliersDEL[[#This Row],[Region]],Region_Dummy_Variables,6,FALSE)</f>
        <v>0</v>
      </c>
      <c r="K822" s="7" t="s">
        <v>19</v>
      </c>
      <c r="L822">
        <v>90069</v>
      </c>
      <c r="M822">
        <v>2495000</v>
      </c>
      <c r="N822">
        <v>1</v>
      </c>
      <c r="O822">
        <v>1.5</v>
      </c>
      <c r="P822">
        <v>1315</v>
      </c>
      <c r="Q822">
        <v>32195</v>
      </c>
      <c r="R822">
        <v>1965</v>
      </c>
      <c r="S822">
        <f>2021-MasterDataSet_after_OutliersDEL[[#This Row],[YEAR BUILT]]</f>
        <v>56</v>
      </c>
      <c r="T822">
        <v>40</v>
      </c>
      <c r="U822">
        <v>1897.3384030418251</v>
      </c>
      <c r="V822">
        <v>2025</v>
      </c>
      <c r="W822">
        <v>34.090871900000003</v>
      </c>
      <c r="X822">
        <v>-118.3939915</v>
      </c>
      <c r="Y822">
        <v>8.1298365671804742</v>
      </c>
    </row>
    <row r="823" spans="1:25" x14ac:dyDescent="0.3">
      <c r="A823" s="1" t="s">
        <v>16</v>
      </c>
      <c r="B823" s="1">
        <v>0</v>
      </c>
      <c r="C823" s="1" t="s">
        <v>873</v>
      </c>
      <c r="D823" s="1" t="s">
        <v>863</v>
      </c>
      <c r="E823" s="1" t="str">
        <f>VLOOKUP(MasterDataSet_after_OutliersDEL[[#This Row],[CITY]],Region_Values,2,FALSE)</f>
        <v>Metro</v>
      </c>
      <c r="F823" s="1">
        <f>VLOOKUP(MasterDataSet_after_OutliersDEL[[#This Row],[Region]],Region_Dummy_Variables,2,FALSE)</f>
        <v>1</v>
      </c>
      <c r="G823" s="1">
        <f>VLOOKUP(MasterDataSet_after_OutliersDEL[[#This Row],[Region]],Region_Dummy_Variables,3,FALSE)</f>
        <v>0</v>
      </c>
      <c r="H823" s="1">
        <f>VLOOKUP(MasterDataSet_after_OutliersDEL[[#This Row],[Region]],Region_Dummy_Variables,4,FALSE)</f>
        <v>0</v>
      </c>
      <c r="I823" s="1">
        <f>VLOOKUP(MasterDataSet_after_OutliersDEL[[#This Row],[Region]],Region_Dummy_Variables,5,FALSE)</f>
        <v>0</v>
      </c>
      <c r="J823" s="1">
        <f>VLOOKUP(MasterDataSet_after_OutliersDEL[[#This Row],[Region]],Region_Dummy_Variables,6,FALSE)</f>
        <v>0</v>
      </c>
      <c r="K823" s="7" t="s">
        <v>19</v>
      </c>
      <c r="L823">
        <v>90069</v>
      </c>
      <c r="M823">
        <v>2375000</v>
      </c>
      <c r="N823">
        <v>1</v>
      </c>
      <c r="O823">
        <v>1</v>
      </c>
      <c r="P823">
        <v>1151</v>
      </c>
      <c r="Q823">
        <v>32230</v>
      </c>
      <c r="R823">
        <v>1965</v>
      </c>
      <c r="S823">
        <f>2021-MasterDataSet_after_OutliersDEL[[#This Row],[YEAR BUILT]]</f>
        <v>56</v>
      </c>
      <c r="T823">
        <v>78</v>
      </c>
      <c r="U823">
        <v>2063.4231103388356</v>
      </c>
      <c r="V823">
        <v>4257</v>
      </c>
      <c r="W823">
        <v>34.090871900000003</v>
      </c>
      <c r="X823">
        <v>-118.3939915</v>
      </c>
      <c r="Y823">
        <v>8.1298365671804742</v>
      </c>
    </row>
    <row r="824" spans="1:25" x14ac:dyDescent="0.3">
      <c r="A824" s="1" t="s">
        <v>16</v>
      </c>
      <c r="B824" s="1">
        <v>0</v>
      </c>
      <c r="C824" s="1" t="s">
        <v>874</v>
      </c>
      <c r="D824" s="1" t="s">
        <v>863</v>
      </c>
      <c r="E824" s="1" t="str">
        <f>VLOOKUP(MasterDataSet_after_OutliersDEL[[#This Row],[CITY]],Region_Values,2,FALSE)</f>
        <v>Metro</v>
      </c>
      <c r="F824" s="1">
        <f>VLOOKUP(MasterDataSet_after_OutliersDEL[[#This Row],[Region]],Region_Dummy_Variables,2,FALSE)</f>
        <v>1</v>
      </c>
      <c r="G824" s="1">
        <f>VLOOKUP(MasterDataSet_after_OutliersDEL[[#This Row],[Region]],Region_Dummy_Variables,3,FALSE)</f>
        <v>0</v>
      </c>
      <c r="H824" s="1">
        <f>VLOOKUP(MasterDataSet_after_OutliersDEL[[#This Row],[Region]],Region_Dummy_Variables,4,FALSE)</f>
        <v>0</v>
      </c>
      <c r="I824" s="1">
        <f>VLOOKUP(MasterDataSet_after_OutliersDEL[[#This Row],[Region]],Region_Dummy_Variables,5,FALSE)</f>
        <v>0</v>
      </c>
      <c r="J824" s="1">
        <f>VLOOKUP(MasterDataSet_after_OutliersDEL[[#This Row],[Region]],Region_Dummy_Variables,6,FALSE)</f>
        <v>0</v>
      </c>
      <c r="K824" s="7" t="s">
        <v>19</v>
      </c>
      <c r="L824">
        <v>90069</v>
      </c>
      <c r="M824">
        <v>2375000</v>
      </c>
      <c r="N824">
        <v>1</v>
      </c>
      <c r="O824">
        <v>1</v>
      </c>
      <c r="P824">
        <v>1151</v>
      </c>
      <c r="Q824">
        <v>32230</v>
      </c>
      <c r="R824">
        <v>1965</v>
      </c>
      <c r="S824">
        <f>2021-MasterDataSet_after_OutliersDEL[[#This Row],[YEAR BUILT]]</f>
        <v>56</v>
      </c>
      <c r="T824">
        <v>78</v>
      </c>
      <c r="U824">
        <v>2063.4231103388356</v>
      </c>
      <c r="V824">
        <v>4257</v>
      </c>
      <c r="W824">
        <v>34.090871900000003</v>
      </c>
      <c r="X824">
        <v>-118.3939915</v>
      </c>
      <c r="Y824">
        <v>8.1298365671804742</v>
      </c>
    </row>
    <row r="825" spans="1:25" x14ac:dyDescent="0.3">
      <c r="A825" s="1" t="s">
        <v>16</v>
      </c>
      <c r="B825" s="1">
        <v>0</v>
      </c>
      <c r="C825" s="1" t="s">
        <v>875</v>
      </c>
      <c r="D825" s="1" t="s">
        <v>863</v>
      </c>
      <c r="E825" s="1" t="str">
        <f>VLOOKUP(MasterDataSet_after_OutliersDEL[[#This Row],[CITY]],Region_Values,2,FALSE)</f>
        <v>Metro</v>
      </c>
      <c r="F825" s="1">
        <f>VLOOKUP(MasterDataSet_after_OutliersDEL[[#This Row],[Region]],Region_Dummy_Variables,2,FALSE)</f>
        <v>1</v>
      </c>
      <c r="G825" s="1">
        <f>VLOOKUP(MasterDataSet_after_OutliersDEL[[#This Row],[Region]],Region_Dummy_Variables,3,FALSE)</f>
        <v>0</v>
      </c>
      <c r="H825" s="1">
        <f>VLOOKUP(MasterDataSet_after_OutliersDEL[[#This Row],[Region]],Region_Dummy_Variables,4,FALSE)</f>
        <v>0</v>
      </c>
      <c r="I825" s="1">
        <f>VLOOKUP(MasterDataSet_after_OutliersDEL[[#This Row],[Region]],Region_Dummy_Variables,5,FALSE)</f>
        <v>0</v>
      </c>
      <c r="J825" s="1">
        <f>VLOOKUP(MasterDataSet_after_OutliersDEL[[#This Row],[Region]],Region_Dummy_Variables,6,FALSE)</f>
        <v>0</v>
      </c>
      <c r="K825" s="7" t="s">
        <v>19</v>
      </c>
      <c r="L825">
        <v>90069</v>
      </c>
      <c r="M825">
        <v>1384000</v>
      </c>
      <c r="N825">
        <v>2</v>
      </c>
      <c r="O825">
        <v>2.5</v>
      </c>
      <c r="P825">
        <v>1611</v>
      </c>
      <c r="Q825">
        <v>36138</v>
      </c>
      <c r="R825">
        <v>1990</v>
      </c>
      <c r="S825">
        <f>2021-MasterDataSet_after_OutliersDEL[[#This Row],[YEAR BUILT]]</f>
        <v>31</v>
      </c>
      <c r="T825">
        <v>62</v>
      </c>
      <c r="U825">
        <v>859.09373060211044</v>
      </c>
      <c r="V825">
        <v>975</v>
      </c>
      <c r="W825">
        <v>34.088108200000001</v>
      </c>
      <c r="X825">
        <v>-118.38931289999999</v>
      </c>
      <c r="Y825">
        <v>8.1547431405716839</v>
      </c>
    </row>
    <row r="826" spans="1:25" x14ac:dyDescent="0.3">
      <c r="A826" s="1" t="s">
        <v>16</v>
      </c>
      <c r="B826" s="1">
        <v>0</v>
      </c>
      <c r="C826" s="1" t="s">
        <v>876</v>
      </c>
      <c r="D826" s="1" t="s">
        <v>863</v>
      </c>
      <c r="E826" s="1" t="str">
        <f>VLOOKUP(MasterDataSet_after_OutliersDEL[[#This Row],[CITY]],Region_Values,2,FALSE)</f>
        <v>Metro</v>
      </c>
      <c r="F826" s="1">
        <f>VLOOKUP(MasterDataSet_after_OutliersDEL[[#This Row],[Region]],Region_Dummy_Variables,2,FALSE)</f>
        <v>1</v>
      </c>
      <c r="G826" s="1">
        <f>VLOOKUP(MasterDataSet_after_OutliersDEL[[#This Row],[Region]],Region_Dummy_Variables,3,FALSE)</f>
        <v>0</v>
      </c>
      <c r="H826" s="1">
        <f>VLOOKUP(MasterDataSet_after_OutliersDEL[[#This Row],[Region]],Region_Dummy_Variables,4,FALSE)</f>
        <v>0</v>
      </c>
      <c r="I826" s="1">
        <f>VLOOKUP(MasterDataSet_after_OutliersDEL[[#This Row],[Region]],Region_Dummy_Variables,5,FALSE)</f>
        <v>0</v>
      </c>
      <c r="J826" s="1">
        <f>VLOOKUP(MasterDataSet_after_OutliersDEL[[#This Row],[Region]],Region_Dummy_Variables,6,FALSE)</f>
        <v>0</v>
      </c>
      <c r="K826" s="7" t="s">
        <v>19</v>
      </c>
      <c r="L826">
        <v>90069</v>
      </c>
      <c r="M826">
        <v>1449000</v>
      </c>
      <c r="N826">
        <v>2</v>
      </c>
      <c r="O826">
        <v>3</v>
      </c>
      <c r="P826">
        <v>1611</v>
      </c>
      <c r="Q826">
        <v>36138</v>
      </c>
      <c r="R826">
        <v>1990</v>
      </c>
      <c r="S826">
        <f>2021-MasterDataSet_after_OutliersDEL[[#This Row],[YEAR BUILT]]</f>
        <v>31</v>
      </c>
      <c r="T826">
        <v>104</v>
      </c>
      <c r="U826">
        <v>899.44134078212289</v>
      </c>
      <c r="V826">
        <v>975</v>
      </c>
      <c r="W826">
        <v>34.088108200000001</v>
      </c>
      <c r="X826">
        <v>-118.38931289999999</v>
      </c>
      <c r="Y826">
        <v>8.1547431405716839</v>
      </c>
    </row>
    <row r="827" spans="1:25" x14ac:dyDescent="0.3">
      <c r="A827" s="1" t="s">
        <v>16</v>
      </c>
      <c r="B827" s="1">
        <v>0</v>
      </c>
      <c r="C827" s="1" t="s">
        <v>877</v>
      </c>
      <c r="D827" s="1" t="s">
        <v>863</v>
      </c>
      <c r="E827" s="1" t="str">
        <f>VLOOKUP(MasterDataSet_after_OutliersDEL[[#This Row],[CITY]],Region_Values,2,FALSE)</f>
        <v>Metro</v>
      </c>
      <c r="F827" s="1">
        <f>VLOOKUP(MasterDataSet_after_OutliersDEL[[#This Row],[Region]],Region_Dummy_Variables,2,FALSE)</f>
        <v>1</v>
      </c>
      <c r="G827" s="1">
        <f>VLOOKUP(MasterDataSet_after_OutliersDEL[[#This Row],[Region]],Region_Dummy_Variables,3,FALSE)</f>
        <v>0</v>
      </c>
      <c r="H827" s="1">
        <f>VLOOKUP(MasterDataSet_after_OutliersDEL[[#This Row],[Region]],Region_Dummy_Variables,4,FALSE)</f>
        <v>0</v>
      </c>
      <c r="I827" s="1">
        <f>VLOOKUP(MasterDataSet_after_OutliersDEL[[#This Row],[Region]],Region_Dummy_Variables,5,FALSE)</f>
        <v>0</v>
      </c>
      <c r="J827" s="1">
        <f>VLOOKUP(MasterDataSet_after_OutliersDEL[[#This Row],[Region]],Region_Dummy_Variables,6,FALSE)</f>
        <v>0</v>
      </c>
      <c r="K827" s="7" t="s">
        <v>19</v>
      </c>
      <c r="L827">
        <v>90069</v>
      </c>
      <c r="M827">
        <v>1549900</v>
      </c>
      <c r="N827">
        <v>2</v>
      </c>
      <c r="O827">
        <v>3</v>
      </c>
      <c r="P827">
        <v>1737</v>
      </c>
      <c r="Q827">
        <v>13660</v>
      </c>
      <c r="R827">
        <v>1990</v>
      </c>
      <c r="S827">
        <f>2021-MasterDataSet_after_OutliersDEL[[#This Row],[YEAR BUILT]]</f>
        <v>31</v>
      </c>
      <c r="T827">
        <v>67</v>
      </c>
      <c r="U827">
        <v>892.28554979850321</v>
      </c>
      <c r="V827">
        <v>718</v>
      </c>
      <c r="W827">
        <v>34.088982999999999</v>
      </c>
      <c r="X827">
        <v>-118.38947899999999</v>
      </c>
      <c r="Y827">
        <v>8.1942629807093326</v>
      </c>
    </row>
    <row r="828" spans="1:25" x14ac:dyDescent="0.3">
      <c r="A828" s="1" t="s">
        <v>20</v>
      </c>
      <c r="B828" s="1">
        <v>1</v>
      </c>
      <c r="C828" s="1" t="s">
        <v>878</v>
      </c>
      <c r="D828" s="1" t="s">
        <v>879</v>
      </c>
      <c r="E828" s="1" t="str">
        <f>VLOOKUP(MasterDataSet_after_OutliersDEL[[#This Row],[CITY]],Region_Values,2,FALSE)</f>
        <v>West</v>
      </c>
      <c r="F828" s="1">
        <f>VLOOKUP(MasterDataSet_after_OutliersDEL[[#This Row],[Region]],Region_Dummy_Variables,2,FALSE)</f>
        <v>0</v>
      </c>
      <c r="G828" s="1">
        <f>VLOOKUP(MasterDataSet_after_OutliersDEL[[#This Row],[Region]],Region_Dummy_Variables,3,FALSE)</f>
        <v>0</v>
      </c>
      <c r="H828" s="1">
        <f>VLOOKUP(MasterDataSet_after_OutliersDEL[[#This Row],[Region]],Region_Dummy_Variables,4,FALSE)</f>
        <v>0</v>
      </c>
      <c r="I828" s="1">
        <f>VLOOKUP(MasterDataSet_after_OutliersDEL[[#This Row],[Region]],Region_Dummy_Variables,5,FALSE)</f>
        <v>0</v>
      </c>
      <c r="J828" s="1">
        <f>VLOOKUP(MasterDataSet_after_OutliersDEL[[#This Row],[Region]],Region_Dummy_Variables,6,FALSE)</f>
        <v>1</v>
      </c>
      <c r="K828" s="7" t="s">
        <v>19</v>
      </c>
      <c r="L828">
        <v>90066</v>
      </c>
      <c r="M828">
        <v>1877700</v>
      </c>
      <c r="N828">
        <v>4</v>
      </c>
      <c r="O828">
        <v>2</v>
      </c>
      <c r="P828">
        <v>1876</v>
      </c>
      <c r="Q828">
        <v>5631</v>
      </c>
      <c r="R828">
        <v>1968</v>
      </c>
      <c r="S828">
        <f>2021-MasterDataSet_after_OutliersDEL[[#This Row],[YEAR BUILT]]</f>
        <v>53</v>
      </c>
      <c r="T828">
        <v>6</v>
      </c>
      <c r="U828">
        <v>1000.90618336887</v>
      </c>
      <c r="W828">
        <v>33.985543300000003</v>
      </c>
      <c r="X828">
        <v>-118.421764</v>
      </c>
      <c r="Y828">
        <v>2.8221756265842681</v>
      </c>
    </row>
    <row r="829" spans="1:25" x14ac:dyDescent="0.3">
      <c r="A829" s="1" t="s">
        <v>20</v>
      </c>
      <c r="B829" s="1">
        <v>1</v>
      </c>
      <c r="C829" s="1" t="s">
        <v>880</v>
      </c>
      <c r="D829" s="1" t="s">
        <v>881</v>
      </c>
      <c r="E829" s="1" t="str">
        <f>VLOOKUP(MasterDataSet_after_OutliersDEL[[#This Row],[CITY]],Region_Values,2,FALSE)</f>
        <v>West</v>
      </c>
      <c r="F829" s="1">
        <f>VLOOKUP(MasterDataSet_after_OutliersDEL[[#This Row],[Region]],Region_Dummy_Variables,2,FALSE)</f>
        <v>0</v>
      </c>
      <c r="G829" s="1">
        <f>VLOOKUP(MasterDataSet_after_OutliersDEL[[#This Row],[Region]],Region_Dummy_Variables,3,FALSE)</f>
        <v>0</v>
      </c>
      <c r="H829" s="1">
        <f>VLOOKUP(MasterDataSet_after_OutliersDEL[[#This Row],[Region]],Region_Dummy_Variables,4,FALSE)</f>
        <v>0</v>
      </c>
      <c r="I829" s="1">
        <f>VLOOKUP(MasterDataSet_after_OutliersDEL[[#This Row],[Region]],Region_Dummy_Variables,5,FALSE)</f>
        <v>0</v>
      </c>
      <c r="J829" s="1">
        <f>VLOOKUP(MasterDataSet_after_OutliersDEL[[#This Row],[Region]],Region_Dummy_Variables,6,FALSE)</f>
        <v>1</v>
      </c>
      <c r="K829" s="7" t="s">
        <v>19</v>
      </c>
      <c r="L829">
        <v>90045</v>
      </c>
      <c r="M829">
        <v>1399000</v>
      </c>
      <c r="N829">
        <v>2</v>
      </c>
      <c r="O829">
        <v>2</v>
      </c>
      <c r="P829">
        <v>1450</v>
      </c>
      <c r="Q829">
        <v>7540</v>
      </c>
      <c r="R829">
        <v>1954</v>
      </c>
      <c r="S829">
        <f>2021-MasterDataSet_after_OutliersDEL[[#This Row],[YEAR BUILT]]</f>
        <v>67</v>
      </c>
      <c r="T829">
        <v>28</v>
      </c>
      <c r="U829">
        <v>964.82758620689651</v>
      </c>
      <c r="W829">
        <v>33.971815599999999</v>
      </c>
      <c r="X829">
        <v>-118.38616330000001</v>
      </c>
      <c r="Y829">
        <v>3.6950856778920249</v>
      </c>
    </row>
    <row r="830" spans="1:25" x14ac:dyDescent="0.3">
      <c r="A830" s="1" t="s">
        <v>20</v>
      </c>
      <c r="B830" s="1">
        <v>1</v>
      </c>
      <c r="C830" s="1" t="s">
        <v>882</v>
      </c>
      <c r="D830" s="1" t="s">
        <v>881</v>
      </c>
      <c r="E830" s="1" t="str">
        <f>VLOOKUP(MasterDataSet_after_OutliersDEL[[#This Row],[CITY]],Region_Values,2,FALSE)</f>
        <v>West</v>
      </c>
      <c r="F830" s="1">
        <f>VLOOKUP(MasterDataSet_after_OutliersDEL[[#This Row],[Region]],Region_Dummy_Variables,2,FALSE)</f>
        <v>0</v>
      </c>
      <c r="G830" s="1">
        <f>VLOOKUP(MasterDataSet_after_OutliersDEL[[#This Row],[Region]],Region_Dummy_Variables,3,FALSE)</f>
        <v>0</v>
      </c>
      <c r="H830" s="1">
        <f>VLOOKUP(MasterDataSet_after_OutliersDEL[[#This Row],[Region]],Region_Dummy_Variables,4,FALSE)</f>
        <v>0</v>
      </c>
      <c r="I830" s="1">
        <f>VLOOKUP(MasterDataSet_after_OutliersDEL[[#This Row],[Region]],Region_Dummy_Variables,5,FALSE)</f>
        <v>0</v>
      </c>
      <c r="J830" s="1">
        <f>VLOOKUP(MasterDataSet_after_OutliersDEL[[#This Row],[Region]],Region_Dummy_Variables,6,FALSE)</f>
        <v>1</v>
      </c>
      <c r="K830" s="7" t="s">
        <v>19</v>
      </c>
      <c r="L830">
        <v>90045</v>
      </c>
      <c r="M830">
        <v>1295000</v>
      </c>
      <c r="N830">
        <v>3</v>
      </c>
      <c r="O830">
        <v>1.5</v>
      </c>
      <c r="P830">
        <v>1345</v>
      </c>
      <c r="Q830">
        <v>6041</v>
      </c>
      <c r="R830">
        <v>1950</v>
      </c>
      <c r="S830">
        <f>2021-MasterDataSet_after_OutliersDEL[[#This Row],[YEAR BUILT]]</f>
        <v>71</v>
      </c>
      <c r="T830">
        <v>66</v>
      </c>
      <c r="U830">
        <v>962.82527881040892</v>
      </c>
      <c r="V830">
        <v>2</v>
      </c>
      <c r="W830">
        <v>33.961438299999998</v>
      </c>
      <c r="X830">
        <v>-118.39835050000001</v>
      </c>
      <c r="Y830">
        <v>2.7836871350581163</v>
      </c>
    </row>
    <row r="831" spans="1:25" x14ac:dyDescent="0.3">
      <c r="A831" s="1" t="s">
        <v>20</v>
      </c>
      <c r="B831" s="1">
        <v>1</v>
      </c>
      <c r="C831" s="1" t="s">
        <v>882</v>
      </c>
      <c r="D831" s="1" t="s">
        <v>881</v>
      </c>
      <c r="E831" s="1" t="str">
        <f>VLOOKUP(MasterDataSet_after_OutliersDEL[[#This Row],[CITY]],Region_Values,2,FALSE)</f>
        <v>West</v>
      </c>
      <c r="F831" s="1">
        <f>VLOOKUP(MasterDataSet_after_OutliersDEL[[#This Row],[Region]],Region_Dummy_Variables,2,FALSE)</f>
        <v>0</v>
      </c>
      <c r="G831" s="1">
        <f>VLOOKUP(MasterDataSet_after_OutliersDEL[[#This Row],[Region]],Region_Dummy_Variables,3,FALSE)</f>
        <v>0</v>
      </c>
      <c r="H831" s="1">
        <f>VLOOKUP(MasterDataSet_after_OutliersDEL[[#This Row],[Region]],Region_Dummy_Variables,4,FALSE)</f>
        <v>0</v>
      </c>
      <c r="I831" s="1">
        <f>VLOOKUP(MasterDataSet_after_OutliersDEL[[#This Row],[Region]],Region_Dummy_Variables,5,FALSE)</f>
        <v>0</v>
      </c>
      <c r="J831" s="1">
        <f>VLOOKUP(MasterDataSet_after_OutliersDEL[[#This Row],[Region]],Region_Dummy_Variables,6,FALSE)</f>
        <v>1</v>
      </c>
      <c r="K831" s="7" t="s">
        <v>19</v>
      </c>
      <c r="L831">
        <v>90045</v>
      </c>
      <c r="M831">
        <v>1295000</v>
      </c>
      <c r="N831">
        <v>3</v>
      </c>
      <c r="O831">
        <v>1.5</v>
      </c>
      <c r="P831">
        <v>1345</v>
      </c>
      <c r="Q831">
        <v>6041</v>
      </c>
      <c r="R831">
        <v>1950</v>
      </c>
      <c r="S831">
        <f>2021-MasterDataSet_after_OutliersDEL[[#This Row],[YEAR BUILT]]</f>
        <v>71</v>
      </c>
      <c r="T831">
        <v>66</v>
      </c>
      <c r="U831">
        <v>962.82527881040892</v>
      </c>
      <c r="V831">
        <v>2</v>
      </c>
      <c r="W831">
        <v>33.961438299999998</v>
      </c>
      <c r="X831">
        <v>-118.39449209455809</v>
      </c>
      <c r="Y831">
        <v>2.9954548288365839</v>
      </c>
    </row>
    <row r="832" spans="1:25" x14ac:dyDescent="0.3">
      <c r="A832" s="1" t="s">
        <v>20</v>
      </c>
      <c r="B832" s="1">
        <v>1</v>
      </c>
      <c r="C832" s="1" t="s">
        <v>883</v>
      </c>
      <c r="D832" s="1" t="s">
        <v>881</v>
      </c>
      <c r="E832" s="1" t="str">
        <f>VLOOKUP(MasterDataSet_after_OutliersDEL[[#This Row],[CITY]],Region_Values,2,FALSE)</f>
        <v>West</v>
      </c>
      <c r="F832" s="1">
        <f>VLOOKUP(MasterDataSet_after_OutliersDEL[[#This Row],[Region]],Region_Dummy_Variables,2,FALSE)</f>
        <v>0</v>
      </c>
      <c r="G832" s="1">
        <f>VLOOKUP(MasterDataSet_after_OutliersDEL[[#This Row],[Region]],Region_Dummy_Variables,3,FALSE)</f>
        <v>0</v>
      </c>
      <c r="H832" s="1">
        <f>VLOOKUP(MasterDataSet_after_OutliersDEL[[#This Row],[Region]],Region_Dummy_Variables,4,FALSE)</f>
        <v>0</v>
      </c>
      <c r="I832" s="1">
        <f>VLOOKUP(MasterDataSet_after_OutliersDEL[[#This Row],[Region]],Region_Dummy_Variables,5,FALSE)</f>
        <v>0</v>
      </c>
      <c r="J832" s="1">
        <f>VLOOKUP(MasterDataSet_after_OutliersDEL[[#This Row],[Region]],Region_Dummy_Variables,6,FALSE)</f>
        <v>1</v>
      </c>
      <c r="K832" s="7" t="s">
        <v>19</v>
      </c>
      <c r="L832">
        <v>90045</v>
      </c>
      <c r="M832">
        <v>1350000</v>
      </c>
      <c r="N832">
        <v>3</v>
      </c>
      <c r="O832">
        <v>2</v>
      </c>
      <c r="P832">
        <v>1585</v>
      </c>
      <c r="Q832">
        <v>6365</v>
      </c>
      <c r="R832">
        <v>1944</v>
      </c>
      <c r="S832">
        <f>2021-MasterDataSet_after_OutliersDEL[[#This Row],[YEAR BUILT]]</f>
        <v>77</v>
      </c>
      <c r="T832">
        <v>4</v>
      </c>
      <c r="U832">
        <v>851.73501577287061</v>
      </c>
      <c r="W832">
        <v>33.958659400000002</v>
      </c>
      <c r="X832">
        <v>-118.4008153</v>
      </c>
      <c r="Y832">
        <v>2.5953694381344006</v>
      </c>
    </row>
    <row r="833" spans="1:25" x14ac:dyDescent="0.3">
      <c r="A833" s="1" t="s">
        <v>20</v>
      </c>
      <c r="B833" s="1">
        <v>1</v>
      </c>
      <c r="C833" s="1" t="s">
        <v>884</v>
      </c>
      <c r="D833" s="1" t="s">
        <v>881</v>
      </c>
      <c r="E833" s="1" t="str">
        <f>VLOOKUP(MasterDataSet_after_OutliersDEL[[#This Row],[CITY]],Region_Values,2,FALSE)</f>
        <v>West</v>
      </c>
      <c r="F833" s="1">
        <f>VLOOKUP(MasterDataSet_after_OutliersDEL[[#This Row],[Region]],Region_Dummy_Variables,2,FALSE)</f>
        <v>0</v>
      </c>
      <c r="G833" s="1">
        <f>VLOOKUP(MasterDataSet_after_OutliersDEL[[#This Row],[Region]],Region_Dummy_Variables,3,FALSE)</f>
        <v>0</v>
      </c>
      <c r="H833" s="1">
        <f>VLOOKUP(MasterDataSet_after_OutliersDEL[[#This Row],[Region]],Region_Dummy_Variables,4,FALSE)</f>
        <v>0</v>
      </c>
      <c r="I833" s="1">
        <f>VLOOKUP(MasterDataSet_after_OutliersDEL[[#This Row],[Region]],Region_Dummy_Variables,5,FALSE)</f>
        <v>0</v>
      </c>
      <c r="J833" s="1">
        <f>VLOOKUP(MasterDataSet_after_OutliersDEL[[#This Row],[Region]],Region_Dummy_Variables,6,FALSE)</f>
        <v>1</v>
      </c>
      <c r="K833" s="7" t="s">
        <v>19</v>
      </c>
      <c r="L833">
        <v>90045</v>
      </c>
      <c r="M833">
        <v>925000</v>
      </c>
      <c r="N833">
        <v>2</v>
      </c>
      <c r="O833">
        <v>1</v>
      </c>
      <c r="P833">
        <v>696</v>
      </c>
      <c r="Q833">
        <v>5553</v>
      </c>
      <c r="R833">
        <v>1946</v>
      </c>
      <c r="S833">
        <f>2021-MasterDataSet_after_OutliersDEL[[#This Row],[YEAR BUILT]]</f>
        <v>75</v>
      </c>
      <c r="T833">
        <v>61</v>
      </c>
      <c r="U833">
        <v>1329.0229885057472</v>
      </c>
      <c r="W833">
        <v>33.963843099999998</v>
      </c>
      <c r="X833">
        <v>-118.37899659999999</v>
      </c>
      <c r="Y833">
        <v>3.8957052386173601</v>
      </c>
    </row>
    <row r="834" spans="1:25" x14ac:dyDescent="0.3">
      <c r="A834" s="1" t="s">
        <v>20</v>
      </c>
      <c r="B834" s="1">
        <v>1</v>
      </c>
      <c r="C834" s="1" t="s">
        <v>885</v>
      </c>
      <c r="D834" s="1" t="s">
        <v>881</v>
      </c>
      <c r="E834" s="1" t="str">
        <f>VLOOKUP(MasterDataSet_after_OutliersDEL[[#This Row],[CITY]],Region_Values,2,FALSE)</f>
        <v>West</v>
      </c>
      <c r="F834" s="1">
        <f>VLOOKUP(MasterDataSet_after_OutliersDEL[[#This Row],[Region]],Region_Dummy_Variables,2,FALSE)</f>
        <v>0</v>
      </c>
      <c r="G834" s="1">
        <f>VLOOKUP(MasterDataSet_after_OutliersDEL[[#This Row],[Region]],Region_Dummy_Variables,3,FALSE)</f>
        <v>0</v>
      </c>
      <c r="H834" s="1">
        <f>VLOOKUP(MasterDataSet_after_OutliersDEL[[#This Row],[Region]],Region_Dummy_Variables,4,FALSE)</f>
        <v>0</v>
      </c>
      <c r="I834" s="1">
        <f>VLOOKUP(MasterDataSet_after_OutliersDEL[[#This Row],[Region]],Region_Dummy_Variables,5,FALSE)</f>
        <v>0</v>
      </c>
      <c r="J834" s="1">
        <f>VLOOKUP(MasterDataSet_after_OutliersDEL[[#This Row],[Region]],Region_Dummy_Variables,6,FALSE)</f>
        <v>1</v>
      </c>
      <c r="K834" s="7" t="s">
        <v>19</v>
      </c>
      <c r="L834">
        <v>90045</v>
      </c>
      <c r="M834">
        <v>1115000</v>
      </c>
      <c r="N834">
        <v>3</v>
      </c>
      <c r="O834">
        <v>1</v>
      </c>
      <c r="P834">
        <v>1149</v>
      </c>
      <c r="Q834">
        <v>5697</v>
      </c>
      <c r="R834">
        <v>1942</v>
      </c>
      <c r="S834">
        <f>2021-MasterDataSet_after_OutliersDEL[[#This Row],[YEAR BUILT]]</f>
        <v>79</v>
      </c>
      <c r="T834">
        <v>28</v>
      </c>
      <c r="U834">
        <v>970.40905134899913</v>
      </c>
      <c r="W834">
        <v>33.955799399999997</v>
      </c>
      <c r="X834">
        <v>-118.3917778</v>
      </c>
      <c r="Y834">
        <v>3.0653724123541197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A8FB6-623E-4C4F-ABAF-E2726AE69286}">
  <dimension ref="A1:J152"/>
  <sheetViews>
    <sheetView topLeftCell="A10" workbookViewId="0">
      <selection activeCell="K22" sqref="K22"/>
    </sheetView>
  </sheetViews>
  <sheetFormatPr defaultRowHeight="15.6" x14ac:dyDescent="0.3"/>
  <cols>
    <col min="1" max="1" width="18.09765625" bestFit="1" customWidth="1"/>
    <col min="2" max="3" width="15.5" bestFit="1" customWidth="1"/>
    <col min="4" max="4" width="12.19921875" bestFit="1" customWidth="1"/>
    <col min="5" max="5" width="14.19921875" bestFit="1" customWidth="1"/>
    <col min="6" max="6" width="9.69921875" bestFit="1" customWidth="1"/>
    <col min="7" max="7" width="11.3984375" bestFit="1" customWidth="1"/>
    <col min="8" max="8" width="12.19921875" bestFit="1" customWidth="1"/>
    <col min="9" max="9" width="14.19921875" bestFit="1" customWidth="1"/>
    <col min="10" max="10" width="9.69921875" bestFit="1" customWidth="1"/>
  </cols>
  <sheetData>
    <row r="1" spans="1:10" x14ac:dyDescent="0.3">
      <c r="A1" t="s">
        <v>892</v>
      </c>
      <c r="B1" t="s">
        <v>893</v>
      </c>
      <c r="C1" t="s">
        <v>895</v>
      </c>
      <c r="D1" t="s">
        <v>896</v>
      </c>
      <c r="E1" t="s">
        <v>894</v>
      </c>
      <c r="F1" t="s">
        <v>897</v>
      </c>
      <c r="G1" t="s">
        <v>898</v>
      </c>
      <c r="H1" t="s">
        <v>899</v>
      </c>
      <c r="I1" t="s">
        <v>900</v>
      </c>
      <c r="J1" t="s">
        <v>901</v>
      </c>
    </row>
    <row r="2" spans="1:10" x14ac:dyDescent="0.3">
      <c r="A2" t="s">
        <v>166</v>
      </c>
      <c r="B2" t="s">
        <v>887</v>
      </c>
      <c r="C2" t="s">
        <v>22</v>
      </c>
      <c r="D2" t="s">
        <v>888</v>
      </c>
      <c r="E2" t="s">
        <v>18</v>
      </c>
      <c r="F2" t="s">
        <v>890</v>
      </c>
      <c r="G2" t="s">
        <v>182</v>
      </c>
      <c r="H2" t="s">
        <v>891</v>
      </c>
      <c r="I2" t="s">
        <v>164</v>
      </c>
      <c r="J2" t="s">
        <v>889</v>
      </c>
    </row>
    <row r="3" spans="1:10" x14ac:dyDescent="0.3">
      <c r="A3" t="s">
        <v>178</v>
      </c>
      <c r="B3" t="s">
        <v>887</v>
      </c>
      <c r="C3" t="s">
        <v>109</v>
      </c>
      <c r="D3" t="s">
        <v>888</v>
      </c>
      <c r="G3" t="s">
        <v>291</v>
      </c>
      <c r="H3" t="s">
        <v>891</v>
      </c>
      <c r="I3" t="s">
        <v>863</v>
      </c>
      <c r="J3" t="s">
        <v>889</v>
      </c>
    </row>
    <row r="4" spans="1:10" x14ac:dyDescent="0.3">
      <c r="A4" t="s">
        <v>276</v>
      </c>
      <c r="B4" t="s">
        <v>887</v>
      </c>
      <c r="C4" t="s">
        <v>180</v>
      </c>
      <c r="D4" t="s">
        <v>888</v>
      </c>
      <c r="G4" t="s">
        <v>486</v>
      </c>
      <c r="H4" t="s">
        <v>891</v>
      </c>
    </row>
    <row r="5" spans="1:10" x14ac:dyDescent="0.3">
      <c r="A5" t="s">
        <v>279</v>
      </c>
      <c r="B5" t="s">
        <v>887</v>
      </c>
      <c r="C5" t="s">
        <v>443</v>
      </c>
      <c r="D5" t="s">
        <v>888</v>
      </c>
      <c r="G5" t="s">
        <v>516</v>
      </c>
      <c r="H5" t="s">
        <v>891</v>
      </c>
    </row>
    <row r="6" spans="1:10" x14ac:dyDescent="0.3">
      <c r="A6" t="s">
        <v>296</v>
      </c>
      <c r="B6" t="s">
        <v>887</v>
      </c>
      <c r="C6" t="s">
        <v>441</v>
      </c>
      <c r="D6" t="s">
        <v>888</v>
      </c>
    </row>
    <row r="7" spans="1:10" x14ac:dyDescent="0.3">
      <c r="A7" t="s">
        <v>300</v>
      </c>
      <c r="B7" t="s">
        <v>887</v>
      </c>
      <c r="C7" t="s">
        <v>519</v>
      </c>
      <c r="D7" t="s">
        <v>888</v>
      </c>
    </row>
    <row r="8" spans="1:10" x14ac:dyDescent="0.3">
      <c r="A8" t="s">
        <v>489</v>
      </c>
      <c r="B8" t="s">
        <v>887</v>
      </c>
      <c r="C8" t="s">
        <v>543</v>
      </c>
      <c r="D8" t="s">
        <v>888</v>
      </c>
    </row>
    <row r="9" spans="1:10" x14ac:dyDescent="0.3">
      <c r="A9" t="s">
        <v>559</v>
      </c>
      <c r="B9" t="s">
        <v>887</v>
      </c>
      <c r="C9" t="s">
        <v>570</v>
      </c>
      <c r="D9" t="s">
        <v>888</v>
      </c>
    </row>
    <row r="10" spans="1:10" x14ac:dyDescent="0.3">
      <c r="A10" t="s">
        <v>568</v>
      </c>
      <c r="B10" t="s">
        <v>887</v>
      </c>
      <c r="C10" t="s">
        <v>805</v>
      </c>
      <c r="D10" t="s">
        <v>888</v>
      </c>
    </row>
    <row r="11" spans="1:10" x14ac:dyDescent="0.3">
      <c r="A11" t="s">
        <v>733</v>
      </c>
      <c r="B11" t="s">
        <v>887</v>
      </c>
      <c r="C11" t="s">
        <v>879</v>
      </c>
      <c r="D11" t="s">
        <v>888</v>
      </c>
    </row>
    <row r="12" spans="1:10" x14ac:dyDescent="0.3">
      <c r="C12" t="s">
        <v>881</v>
      </c>
      <c r="D12" t="s">
        <v>888</v>
      </c>
    </row>
    <row r="15" spans="1:10" x14ac:dyDescent="0.3">
      <c r="A15" t="s">
        <v>892</v>
      </c>
      <c r="B15" t="s">
        <v>893</v>
      </c>
      <c r="D15" t="s">
        <v>893</v>
      </c>
      <c r="E15" t="s">
        <v>889</v>
      </c>
      <c r="F15" t="s">
        <v>902</v>
      </c>
      <c r="G15" t="s">
        <v>890</v>
      </c>
      <c r="H15" t="s">
        <v>907</v>
      </c>
      <c r="I15" t="s">
        <v>888</v>
      </c>
    </row>
    <row r="16" spans="1:10" x14ac:dyDescent="0.3">
      <c r="A16" t="s">
        <v>166</v>
      </c>
      <c r="B16" t="s">
        <v>887</v>
      </c>
      <c r="D16" t="s">
        <v>887</v>
      </c>
      <c r="E16">
        <v>0</v>
      </c>
      <c r="F16">
        <v>0</v>
      </c>
      <c r="G16">
        <v>0</v>
      </c>
      <c r="H16">
        <v>1</v>
      </c>
      <c r="I16">
        <v>0</v>
      </c>
    </row>
    <row r="17" spans="1:9" x14ac:dyDescent="0.3">
      <c r="A17" t="s">
        <v>178</v>
      </c>
      <c r="B17" t="s">
        <v>887</v>
      </c>
      <c r="D17" t="s">
        <v>887</v>
      </c>
      <c r="E17">
        <v>0</v>
      </c>
      <c r="F17">
        <v>0</v>
      </c>
      <c r="G17">
        <v>0</v>
      </c>
      <c r="H17">
        <v>1</v>
      </c>
      <c r="I17">
        <v>0</v>
      </c>
    </row>
    <row r="18" spans="1:9" x14ac:dyDescent="0.3">
      <c r="A18" t="s">
        <v>276</v>
      </c>
      <c r="B18" t="s">
        <v>887</v>
      </c>
      <c r="D18" t="s">
        <v>887</v>
      </c>
      <c r="E18">
        <v>0</v>
      </c>
      <c r="F18">
        <v>0</v>
      </c>
      <c r="G18">
        <v>0</v>
      </c>
      <c r="H18">
        <v>1</v>
      </c>
      <c r="I18">
        <v>0</v>
      </c>
    </row>
    <row r="19" spans="1:9" x14ac:dyDescent="0.3">
      <c r="A19" t="s">
        <v>279</v>
      </c>
      <c r="B19" t="s">
        <v>887</v>
      </c>
      <c r="D19" t="s">
        <v>887</v>
      </c>
      <c r="E19">
        <v>0</v>
      </c>
      <c r="F19">
        <v>0</v>
      </c>
      <c r="G19">
        <v>0</v>
      </c>
      <c r="H19">
        <v>1</v>
      </c>
      <c r="I19">
        <v>0</v>
      </c>
    </row>
    <row r="20" spans="1:9" x14ac:dyDescent="0.3">
      <c r="A20" t="s">
        <v>296</v>
      </c>
      <c r="B20" t="s">
        <v>887</v>
      </c>
      <c r="D20" t="s">
        <v>887</v>
      </c>
      <c r="E20">
        <v>0</v>
      </c>
      <c r="F20">
        <v>0</v>
      </c>
      <c r="G20">
        <v>0</v>
      </c>
      <c r="H20">
        <v>1</v>
      </c>
      <c r="I20">
        <v>0</v>
      </c>
    </row>
    <row r="21" spans="1:9" x14ac:dyDescent="0.3">
      <c r="A21" t="s">
        <v>300</v>
      </c>
      <c r="B21" t="s">
        <v>887</v>
      </c>
      <c r="D21" t="s">
        <v>887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 x14ac:dyDescent="0.3">
      <c r="A22" t="s">
        <v>489</v>
      </c>
      <c r="B22" t="s">
        <v>887</v>
      </c>
      <c r="D22" t="s">
        <v>887</v>
      </c>
      <c r="E22">
        <v>0</v>
      </c>
      <c r="F22">
        <v>0</v>
      </c>
      <c r="G22">
        <v>0</v>
      </c>
      <c r="H22">
        <v>1</v>
      </c>
      <c r="I22">
        <v>0</v>
      </c>
    </row>
    <row r="23" spans="1:9" x14ac:dyDescent="0.3">
      <c r="A23" t="s">
        <v>559</v>
      </c>
      <c r="B23" t="s">
        <v>887</v>
      </c>
      <c r="D23" t="s">
        <v>887</v>
      </c>
      <c r="E23">
        <v>0</v>
      </c>
      <c r="F23">
        <v>0</v>
      </c>
      <c r="G23">
        <v>0</v>
      </c>
      <c r="H23">
        <v>1</v>
      </c>
      <c r="I23">
        <v>0</v>
      </c>
    </row>
    <row r="24" spans="1:9" x14ac:dyDescent="0.3">
      <c r="A24" t="s">
        <v>568</v>
      </c>
      <c r="B24" t="s">
        <v>887</v>
      </c>
      <c r="D24" t="s">
        <v>887</v>
      </c>
      <c r="E24">
        <v>0</v>
      </c>
      <c r="F24">
        <v>0</v>
      </c>
      <c r="G24">
        <v>0</v>
      </c>
      <c r="H24">
        <v>1</v>
      </c>
      <c r="I24">
        <v>0</v>
      </c>
    </row>
    <row r="25" spans="1:9" x14ac:dyDescent="0.3">
      <c r="A25" t="s">
        <v>733</v>
      </c>
      <c r="B25" t="s">
        <v>887</v>
      </c>
      <c r="D25" t="s">
        <v>887</v>
      </c>
      <c r="E25">
        <v>0</v>
      </c>
      <c r="F25">
        <v>0</v>
      </c>
      <c r="G25">
        <v>0</v>
      </c>
      <c r="H25">
        <v>1</v>
      </c>
      <c r="I25">
        <v>0</v>
      </c>
    </row>
    <row r="26" spans="1:9" x14ac:dyDescent="0.3">
      <c r="A26" t="s">
        <v>22</v>
      </c>
      <c r="B26" t="s">
        <v>888</v>
      </c>
      <c r="D26" t="s">
        <v>888</v>
      </c>
      <c r="E26">
        <v>0</v>
      </c>
      <c r="F26">
        <v>0</v>
      </c>
      <c r="G26">
        <v>0</v>
      </c>
      <c r="H26">
        <v>0</v>
      </c>
      <c r="I26">
        <v>1</v>
      </c>
    </row>
    <row r="27" spans="1:9" x14ac:dyDescent="0.3">
      <c r="A27" t="s">
        <v>109</v>
      </c>
      <c r="B27" t="s">
        <v>888</v>
      </c>
      <c r="D27" t="s">
        <v>888</v>
      </c>
      <c r="E27">
        <v>0</v>
      </c>
      <c r="F27">
        <v>0</v>
      </c>
      <c r="G27">
        <v>0</v>
      </c>
      <c r="H27">
        <v>0</v>
      </c>
      <c r="I27">
        <v>1</v>
      </c>
    </row>
    <row r="28" spans="1:9" x14ac:dyDescent="0.3">
      <c r="A28" t="s">
        <v>180</v>
      </c>
      <c r="B28" t="s">
        <v>888</v>
      </c>
      <c r="D28" t="s">
        <v>888</v>
      </c>
      <c r="E28">
        <v>0</v>
      </c>
      <c r="F28">
        <v>0</v>
      </c>
      <c r="G28">
        <v>0</v>
      </c>
      <c r="H28">
        <v>0</v>
      </c>
      <c r="I28">
        <v>1</v>
      </c>
    </row>
    <row r="29" spans="1:9" x14ac:dyDescent="0.3">
      <c r="A29" t="s">
        <v>443</v>
      </c>
      <c r="B29" t="s">
        <v>888</v>
      </c>
      <c r="D29" t="s">
        <v>888</v>
      </c>
      <c r="E29">
        <v>0</v>
      </c>
      <c r="F29">
        <v>0</v>
      </c>
      <c r="G29">
        <v>0</v>
      </c>
      <c r="H29">
        <v>0</v>
      </c>
      <c r="I29">
        <v>1</v>
      </c>
    </row>
    <row r="30" spans="1:9" x14ac:dyDescent="0.3">
      <c r="A30" t="s">
        <v>441</v>
      </c>
      <c r="B30" t="s">
        <v>888</v>
      </c>
      <c r="D30" t="s">
        <v>888</v>
      </c>
      <c r="E30">
        <v>0</v>
      </c>
      <c r="F30">
        <v>0</v>
      </c>
      <c r="G30">
        <v>0</v>
      </c>
      <c r="H30">
        <v>0</v>
      </c>
      <c r="I30">
        <v>1</v>
      </c>
    </row>
    <row r="31" spans="1:9" x14ac:dyDescent="0.3">
      <c r="A31" t="s">
        <v>519</v>
      </c>
      <c r="B31" t="s">
        <v>888</v>
      </c>
      <c r="D31" t="s">
        <v>888</v>
      </c>
      <c r="E31">
        <v>0</v>
      </c>
      <c r="F31">
        <v>0</v>
      </c>
      <c r="G31">
        <v>0</v>
      </c>
      <c r="H31">
        <v>0</v>
      </c>
      <c r="I31">
        <v>1</v>
      </c>
    </row>
    <row r="32" spans="1:9" x14ac:dyDescent="0.3">
      <c r="A32" t="s">
        <v>543</v>
      </c>
      <c r="B32" t="s">
        <v>888</v>
      </c>
      <c r="D32" t="s">
        <v>888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 x14ac:dyDescent="0.3">
      <c r="A33" t="s">
        <v>570</v>
      </c>
      <c r="B33" t="s">
        <v>888</v>
      </c>
      <c r="D33" t="s">
        <v>888</v>
      </c>
      <c r="E33">
        <v>0</v>
      </c>
      <c r="F33">
        <v>0</v>
      </c>
      <c r="G33">
        <v>0</v>
      </c>
      <c r="H33">
        <v>0</v>
      </c>
      <c r="I33">
        <v>1</v>
      </c>
    </row>
    <row r="34" spans="1:9" x14ac:dyDescent="0.3">
      <c r="A34" t="s">
        <v>805</v>
      </c>
      <c r="B34" t="s">
        <v>888</v>
      </c>
      <c r="D34" t="s">
        <v>888</v>
      </c>
      <c r="E34">
        <v>0</v>
      </c>
      <c r="F34">
        <v>0</v>
      </c>
      <c r="G34">
        <v>0</v>
      </c>
      <c r="H34">
        <v>0</v>
      </c>
      <c r="I34">
        <v>1</v>
      </c>
    </row>
    <row r="35" spans="1:9" x14ac:dyDescent="0.3">
      <c r="A35" t="s">
        <v>879</v>
      </c>
      <c r="B35" t="s">
        <v>888</v>
      </c>
      <c r="D35" t="s">
        <v>888</v>
      </c>
      <c r="E35">
        <v>0</v>
      </c>
      <c r="F35">
        <v>0</v>
      </c>
      <c r="G35">
        <v>0</v>
      </c>
      <c r="H35">
        <v>0</v>
      </c>
      <c r="I35">
        <v>1</v>
      </c>
    </row>
    <row r="36" spans="1:9" x14ac:dyDescent="0.3">
      <c r="A36" t="s">
        <v>881</v>
      </c>
      <c r="B36" t="s">
        <v>888</v>
      </c>
      <c r="D36" t="s">
        <v>888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 x14ac:dyDescent="0.3">
      <c r="A37" t="s">
        <v>18</v>
      </c>
      <c r="B37" t="s">
        <v>890</v>
      </c>
      <c r="D37" t="s">
        <v>890</v>
      </c>
      <c r="E37">
        <v>0</v>
      </c>
      <c r="F37">
        <v>0</v>
      </c>
      <c r="G37">
        <v>1</v>
      </c>
      <c r="H37">
        <v>0</v>
      </c>
      <c r="I37">
        <v>0</v>
      </c>
    </row>
    <row r="38" spans="1:9" x14ac:dyDescent="0.3">
      <c r="A38" t="s">
        <v>106</v>
      </c>
      <c r="B38" t="s">
        <v>891</v>
      </c>
      <c r="D38" t="s">
        <v>891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 x14ac:dyDescent="0.3">
      <c r="A39" t="s">
        <v>182</v>
      </c>
      <c r="B39" t="s">
        <v>891</v>
      </c>
      <c r="D39" t="s">
        <v>891</v>
      </c>
      <c r="E39">
        <v>0</v>
      </c>
      <c r="F39">
        <v>1</v>
      </c>
      <c r="G39">
        <v>0</v>
      </c>
      <c r="H39">
        <v>0</v>
      </c>
      <c r="I39">
        <v>0</v>
      </c>
    </row>
    <row r="40" spans="1:9" x14ac:dyDescent="0.3">
      <c r="A40" t="s">
        <v>291</v>
      </c>
      <c r="B40" t="s">
        <v>891</v>
      </c>
      <c r="D40" t="s">
        <v>891</v>
      </c>
      <c r="E40">
        <v>0</v>
      </c>
      <c r="F40">
        <v>1</v>
      </c>
      <c r="G40">
        <v>0</v>
      </c>
      <c r="H40">
        <v>0</v>
      </c>
      <c r="I40">
        <v>0</v>
      </c>
    </row>
    <row r="41" spans="1:9" x14ac:dyDescent="0.3">
      <c r="A41" t="s">
        <v>486</v>
      </c>
      <c r="B41" t="s">
        <v>891</v>
      </c>
      <c r="D41" t="s">
        <v>891</v>
      </c>
      <c r="E41">
        <v>0</v>
      </c>
      <c r="F41">
        <v>1</v>
      </c>
      <c r="G41">
        <v>0</v>
      </c>
      <c r="H41">
        <v>0</v>
      </c>
      <c r="I41">
        <v>0</v>
      </c>
    </row>
    <row r="42" spans="1:9" x14ac:dyDescent="0.3">
      <c r="A42" t="s">
        <v>516</v>
      </c>
      <c r="B42" t="s">
        <v>891</v>
      </c>
      <c r="D42" t="s">
        <v>891</v>
      </c>
      <c r="E42">
        <v>0</v>
      </c>
      <c r="F42">
        <v>1</v>
      </c>
      <c r="G42">
        <v>0</v>
      </c>
      <c r="H42">
        <v>0</v>
      </c>
      <c r="I42">
        <v>0</v>
      </c>
    </row>
    <row r="43" spans="1:9" x14ac:dyDescent="0.3">
      <c r="A43" t="s">
        <v>164</v>
      </c>
      <c r="B43" t="s">
        <v>889</v>
      </c>
      <c r="D43" t="s">
        <v>889</v>
      </c>
      <c r="E43">
        <v>1</v>
      </c>
      <c r="F43">
        <v>0</v>
      </c>
      <c r="G43">
        <v>0</v>
      </c>
      <c r="H43">
        <v>0</v>
      </c>
      <c r="I43">
        <v>0</v>
      </c>
    </row>
    <row r="44" spans="1:9" x14ac:dyDescent="0.3">
      <c r="A44" t="s">
        <v>863</v>
      </c>
      <c r="B44" t="s">
        <v>889</v>
      </c>
      <c r="D44" t="s">
        <v>889</v>
      </c>
      <c r="E44">
        <v>1</v>
      </c>
      <c r="F44">
        <v>0</v>
      </c>
      <c r="G44">
        <v>0</v>
      </c>
      <c r="H44">
        <v>0</v>
      </c>
      <c r="I44">
        <v>0</v>
      </c>
    </row>
    <row r="144" spans="1:1" x14ac:dyDescent="0.3">
      <c r="A144" t="s">
        <v>166</v>
      </c>
    </row>
    <row r="145" spans="1:1" x14ac:dyDescent="0.3">
      <c r="A145" t="s">
        <v>178</v>
      </c>
    </row>
    <row r="146" spans="1:1" x14ac:dyDescent="0.3">
      <c r="A146" t="s">
        <v>279</v>
      </c>
    </row>
    <row r="147" spans="1:1" x14ac:dyDescent="0.3">
      <c r="A147" t="s">
        <v>296</v>
      </c>
    </row>
    <row r="148" spans="1:1" x14ac:dyDescent="0.3">
      <c r="A148" t="s">
        <v>300</v>
      </c>
    </row>
    <row r="149" spans="1:1" x14ac:dyDescent="0.3">
      <c r="A149" t="s">
        <v>489</v>
      </c>
    </row>
    <row r="150" spans="1:1" x14ac:dyDescent="0.3">
      <c r="A150" t="s">
        <v>559</v>
      </c>
    </row>
    <row r="151" spans="1:1" x14ac:dyDescent="0.3">
      <c r="A151" t="s">
        <v>568</v>
      </c>
    </row>
    <row r="152" spans="1:1" x14ac:dyDescent="0.3">
      <c r="A152" t="s">
        <v>733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E064D-C417-4FBA-B3C3-1AFE0ABCE806}">
  <dimension ref="A1:I857"/>
  <sheetViews>
    <sheetView workbookViewId="0">
      <selection activeCell="P26" sqref="P26"/>
    </sheetView>
  </sheetViews>
  <sheetFormatPr defaultRowHeight="15.6" x14ac:dyDescent="0.3"/>
  <cols>
    <col min="1" max="1" width="17.09765625" bestFit="1" customWidth="1"/>
    <col min="2" max="2" width="14.5" bestFit="1" customWidth="1"/>
    <col min="3" max="3" width="13.09765625" bestFit="1" customWidth="1"/>
    <col min="5" max="5" width="19.19921875" bestFit="1" customWidth="1"/>
    <col min="6" max="6" width="12.69921875" bestFit="1" customWidth="1"/>
    <col min="7" max="9" width="11.8984375" bestFit="1" customWidth="1"/>
  </cols>
  <sheetData>
    <row r="1" spans="1:9" x14ac:dyDescent="0.3">
      <c r="A1" t="s">
        <v>925</v>
      </c>
    </row>
    <row r="2" spans="1:9" ht="16.2" thickBot="1" x14ac:dyDescent="0.35"/>
    <row r="3" spans="1:9" x14ac:dyDescent="0.3">
      <c r="A3" s="11" t="s">
        <v>926</v>
      </c>
      <c r="B3" s="11"/>
    </row>
    <row r="4" spans="1:9" x14ac:dyDescent="0.3">
      <c r="A4" s="8" t="s">
        <v>927</v>
      </c>
      <c r="B4" s="8">
        <v>0.61942585226574942</v>
      </c>
    </row>
    <row r="5" spans="1:9" x14ac:dyDescent="0.3">
      <c r="A5" s="8" t="s">
        <v>928</v>
      </c>
      <c r="B5" s="8">
        <v>0.38368838645515002</v>
      </c>
    </row>
    <row r="6" spans="1:9" x14ac:dyDescent="0.3">
      <c r="A6" s="8" t="s">
        <v>929</v>
      </c>
      <c r="B6" s="8">
        <v>0.38294673589733436</v>
      </c>
    </row>
    <row r="7" spans="1:9" x14ac:dyDescent="0.3">
      <c r="A7" s="8" t="s">
        <v>930</v>
      </c>
      <c r="B7" s="8">
        <v>1079534.5112419757</v>
      </c>
    </row>
    <row r="8" spans="1:9" ht="16.2" thickBot="1" x14ac:dyDescent="0.35">
      <c r="A8" s="9" t="s">
        <v>931</v>
      </c>
      <c r="B8" s="9">
        <v>833</v>
      </c>
    </row>
    <row r="10" spans="1:9" ht="16.2" thickBot="1" x14ac:dyDescent="0.35">
      <c r="A10" t="s">
        <v>932</v>
      </c>
    </row>
    <row r="11" spans="1:9" x14ac:dyDescent="0.3">
      <c r="A11" s="10"/>
      <c r="B11" s="10" t="s">
        <v>937</v>
      </c>
      <c r="C11" s="10" t="s">
        <v>938</v>
      </c>
      <c r="D11" s="10" t="s">
        <v>939</v>
      </c>
      <c r="E11" s="10" t="s">
        <v>940</v>
      </c>
      <c r="F11" s="10" t="s">
        <v>941</v>
      </c>
    </row>
    <row r="12" spans="1:9" x14ac:dyDescent="0.3">
      <c r="A12" s="8" t="s">
        <v>933</v>
      </c>
      <c r="B12" s="8">
        <v>1</v>
      </c>
      <c r="C12" s="8">
        <v>602909861935386.13</v>
      </c>
      <c r="D12" s="8">
        <v>602909861935386.13</v>
      </c>
      <c r="E12" s="8">
        <v>517.34389249996957</v>
      </c>
      <c r="F12" s="8">
        <v>2.0475388293373042E-89</v>
      </c>
    </row>
    <row r="13" spans="1:9" x14ac:dyDescent="0.3">
      <c r="A13" s="8" t="s">
        <v>934</v>
      </c>
      <c r="B13" s="8">
        <v>831</v>
      </c>
      <c r="C13" s="8">
        <v>968443046359796.88</v>
      </c>
      <c r="D13" s="8">
        <v>1165394760962.4512</v>
      </c>
      <c r="E13" s="8"/>
      <c r="F13" s="8"/>
    </row>
    <row r="14" spans="1:9" ht="16.2" thickBot="1" x14ac:dyDescent="0.35">
      <c r="A14" s="9" t="s">
        <v>935</v>
      </c>
      <c r="B14" s="9">
        <v>832</v>
      </c>
      <c r="C14" s="9">
        <v>1571352908295183</v>
      </c>
      <c r="D14" s="9"/>
      <c r="E14" s="9"/>
      <c r="F14" s="9"/>
    </row>
    <row r="15" spans="1:9" ht="16.2" thickBot="1" x14ac:dyDescent="0.35"/>
    <row r="16" spans="1:9" x14ac:dyDescent="0.3">
      <c r="A16" s="10"/>
      <c r="B16" s="10" t="s">
        <v>942</v>
      </c>
      <c r="C16" s="10" t="s">
        <v>930</v>
      </c>
      <c r="D16" s="10" t="s">
        <v>943</v>
      </c>
      <c r="E16" s="10" t="s">
        <v>944</v>
      </c>
      <c r="F16" s="10" t="s">
        <v>945</v>
      </c>
      <c r="G16" s="10" t="s">
        <v>946</v>
      </c>
      <c r="H16" s="10" t="s">
        <v>947</v>
      </c>
      <c r="I16" s="10" t="s">
        <v>948</v>
      </c>
    </row>
    <row r="17" spans="1:9" x14ac:dyDescent="0.3">
      <c r="A17" s="8" t="s">
        <v>936</v>
      </c>
      <c r="B17" s="8">
        <v>722948.73668030836</v>
      </c>
      <c r="C17" s="8">
        <v>62225.593352798132</v>
      </c>
      <c r="D17" s="8">
        <v>11.618189521816735</v>
      </c>
      <c r="E17" s="8">
        <v>5.0784712920449297E-29</v>
      </c>
      <c r="F17" s="8">
        <v>600810.92361873854</v>
      </c>
      <c r="G17" s="8">
        <v>845086.54974187817</v>
      </c>
      <c r="H17" s="8">
        <v>600810.92361873854</v>
      </c>
      <c r="I17" s="8">
        <v>845086.54974187817</v>
      </c>
    </row>
    <row r="18" spans="1:9" ht="16.2" thickBot="1" x14ac:dyDescent="0.35">
      <c r="A18" s="9" t="s">
        <v>8</v>
      </c>
      <c r="B18" s="9">
        <v>564.47873518847825</v>
      </c>
      <c r="C18" s="9">
        <v>24.817493843125135</v>
      </c>
      <c r="D18" s="9">
        <v>22.745194932116338</v>
      </c>
      <c r="E18" s="9">
        <v>2.0475388293365459E-89</v>
      </c>
      <c r="F18" s="9">
        <v>515.76639255989687</v>
      </c>
      <c r="G18" s="9">
        <v>613.19107781705964</v>
      </c>
      <c r="H18" s="9">
        <v>515.76639255989687</v>
      </c>
      <c r="I18" s="9">
        <v>613.19107781705964</v>
      </c>
    </row>
    <row r="22" spans="1:9" x14ac:dyDescent="0.3">
      <c r="A22" t="s">
        <v>949</v>
      </c>
      <c r="E22" t="s">
        <v>953</v>
      </c>
    </row>
    <row r="23" spans="1:9" ht="16.2" thickBot="1" x14ac:dyDescent="0.35"/>
    <row r="24" spans="1:9" x14ac:dyDescent="0.3">
      <c r="A24" s="10" t="s">
        <v>950</v>
      </c>
      <c r="B24" s="10" t="s">
        <v>951</v>
      </c>
      <c r="C24" s="10" t="s">
        <v>952</v>
      </c>
      <c r="E24" s="10" t="s">
        <v>954</v>
      </c>
      <c r="F24" s="10" t="s">
        <v>5</v>
      </c>
    </row>
    <row r="25" spans="1:9" x14ac:dyDescent="0.3">
      <c r="A25" s="8">
        <v>1</v>
      </c>
      <c r="B25" s="8">
        <v>1212351.800088719</v>
      </c>
      <c r="C25" s="8">
        <v>-687351.800088719</v>
      </c>
      <c r="E25" s="8">
        <v>6.0024009603841535E-2</v>
      </c>
      <c r="F25" s="8">
        <v>349000</v>
      </c>
    </row>
    <row r="26" spans="1:9" x14ac:dyDescent="0.3">
      <c r="A26" s="8">
        <v>2</v>
      </c>
      <c r="B26" s="8">
        <v>1893677.6334612123</v>
      </c>
      <c r="C26" s="8">
        <v>1101322.3665387877</v>
      </c>
      <c r="E26" s="8">
        <v>0.18007202881152462</v>
      </c>
      <c r="F26" s="8">
        <v>349500</v>
      </c>
    </row>
    <row r="27" spans="1:9" x14ac:dyDescent="0.3">
      <c r="A27" s="8">
        <v>3</v>
      </c>
      <c r="B27" s="8">
        <v>1299846.0040429332</v>
      </c>
      <c r="C27" s="8">
        <v>95153.995957066771</v>
      </c>
      <c r="E27" s="8">
        <v>0.30012004801920766</v>
      </c>
      <c r="F27" s="8">
        <v>359000</v>
      </c>
    </row>
    <row r="28" spans="1:9" x14ac:dyDescent="0.3">
      <c r="A28" s="8">
        <v>4</v>
      </c>
      <c r="B28" s="8">
        <v>2128500.7872996191</v>
      </c>
      <c r="C28" s="8">
        <v>871499.21270038094</v>
      </c>
      <c r="E28" s="8">
        <v>0.42016806722689076</v>
      </c>
      <c r="F28" s="8">
        <v>365000</v>
      </c>
    </row>
    <row r="29" spans="1:9" x14ac:dyDescent="0.3">
      <c r="A29" s="8">
        <v>5</v>
      </c>
      <c r="B29" s="8">
        <v>2918771.0165634886</v>
      </c>
      <c r="C29" s="8">
        <v>2076228.9834365114</v>
      </c>
      <c r="E29" s="8">
        <v>0.54021608643457386</v>
      </c>
      <c r="F29" s="8">
        <v>375000</v>
      </c>
    </row>
    <row r="30" spans="1:9" x14ac:dyDescent="0.3">
      <c r="A30" s="8">
        <v>6</v>
      </c>
      <c r="B30" s="8">
        <v>3666140.8619530341</v>
      </c>
      <c r="C30" s="8">
        <v>3328859.1380469659</v>
      </c>
      <c r="E30" s="8">
        <v>0.6602641056422569</v>
      </c>
      <c r="F30" s="8">
        <v>379000</v>
      </c>
    </row>
    <row r="31" spans="1:9" x14ac:dyDescent="0.3">
      <c r="A31" s="8">
        <v>7</v>
      </c>
      <c r="B31" s="8">
        <v>2021249.8276138084</v>
      </c>
      <c r="C31" s="8">
        <v>1178750.1723861916</v>
      </c>
      <c r="E31" s="8">
        <v>0.78031212484994006</v>
      </c>
      <c r="F31" s="8">
        <v>385000</v>
      </c>
    </row>
    <row r="32" spans="1:9" x14ac:dyDescent="0.3">
      <c r="A32" s="8">
        <v>8</v>
      </c>
      <c r="B32" s="8">
        <v>1593374.9463409418</v>
      </c>
      <c r="C32" s="8">
        <v>4406624.0536590582</v>
      </c>
      <c r="E32" s="8">
        <v>0.9003601440576231</v>
      </c>
      <c r="F32" s="8">
        <v>389000</v>
      </c>
    </row>
    <row r="33" spans="1:6" x14ac:dyDescent="0.3">
      <c r="A33" s="8">
        <v>9</v>
      </c>
      <c r="B33" s="8">
        <v>2710478.3632789403</v>
      </c>
      <c r="C33" s="8">
        <v>3589521.6367210597</v>
      </c>
      <c r="E33" s="8">
        <v>1.0204081632653061</v>
      </c>
      <c r="F33" s="8">
        <v>395000</v>
      </c>
    </row>
    <row r="34" spans="1:6" x14ac:dyDescent="0.3">
      <c r="A34" s="8">
        <v>10</v>
      </c>
      <c r="B34" s="8">
        <v>2331713.1319674714</v>
      </c>
      <c r="C34" s="8">
        <v>918286.86803252855</v>
      </c>
      <c r="E34" s="8">
        <v>1.1404561824729893</v>
      </c>
      <c r="F34" s="8">
        <v>399000</v>
      </c>
    </row>
    <row r="35" spans="1:6" x14ac:dyDescent="0.3">
      <c r="A35" s="8">
        <v>11</v>
      </c>
      <c r="B35" s="8">
        <v>4316984.8436253499</v>
      </c>
      <c r="C35" s="8">
        <v>-416984.84362534992</v>
      </c>
      <c r="E35" s="8">
        <v>1.2605042016806722</v>
      </c>
      <c r="F35" s="8">
        <v>399999</v>
      </c>
    </row>
    <row r="36" spans="1:6" x14ac:dyDescent="0.3">
      <c r="A36" s="8">
        <v>12</v>
      </c>
      <c r="B36" s="8">
        <v>2160111.5964701739</v>
      </c>
      <c r="C36" s="8">
        <v>438888.40352982609</v>
      </c>
      <c r="E36" s="8">
        <v>1.3805522208883554</v>
      </c>
      <c r="F36" s="8">
        <v>409999</v>
      </c>
    </row>
    <row r="37" spans="1:6" x14ac:dyDescent="0.3">
      <c r="A37" s="8">
        <v>13</v>
      </c>
      <c r="B37" s="8">
        <v>3005136.2630473259</v>
      </c>
      <c r="C37" s="8">
        <v>243863.73695267411</v>
      </c>
      <c r="E37" s="8">
        <v>1.5006002400960385</v>
      </c>
      <c r="F37" s="8">
        <v>419000</v>
      </c>
    </row>
    <row r="38" spans="1:6" x14ac:dyDescent="0.3">
      <c r="A38" s="8">
        <v>14</v>
      </c>
      <c r="B38" s="8">
        <v>3947251.2720768959</v>
      </c>
      <c r="C38" s="8">
        <v>-152251.27207689593</v>
      </c>
      <c r="E38" s="8">
        <v>1.6206482593037215</v>
      </c>
      <c r="F38" s="8">
        <v>425000</v>
      </c>
    </row>
    <row r="39" spans="1:6" x14ac:dyDescent="0.3">
      <c r="A39" s="8">
        <v>15</v>
      </c>
      <c r="B39" s="8">
        <v>3288504.5881119422</v>
      </c>
      <c r="C39" s="8">
        <v>1661495.4118880578</v>
      </c>
      <c r="E39" s="8">
        <v>1.7406962785114046</v>
      </c>
      <c r="F39" s="8">
        <v>429000</v>
      </c>
    </row>
    <row r="40" spans="1:6" x14ac:dyDescent="0.3">
      <c r="A40" s="8">
        <v>16</v>
      </c>
      <c r="B40" s="8">
        <v>2354292.2813750105</v>
      </c>
      <c r="C40" s="8">
        <v>640707.7186249895</v>
      </c>
      <c r="E40" s="8">
        <v>1.8607442977190876</v>
      </c>
      <c r="F40" s="8">
        <v>436000</v>
      </c>
    </row>
    <row r="41" spans="1:6" x14ac:dyDescent="0.3">
      <c r="A41" s="8">
        <v>17</v>
      </c>
      <c r="B41" s="8">
        <v>2100841.3292753836</v>
      </c>
      <c r="C41" s="8">
        <v>649158.67072461639</v>
      </c>
      <c r="E41" s="8">
        <v>1.9807923169267707</v>
      </c>
      <c r="F41" s="8">
        <v>439999</v>
      </c>
    </row>
    <row r="42" spans="1:6" x14ac:dyDescent="0.3">
      <c r="A42" s="8">
        <v>18</v>
      </c>
      <c r="B42" s="8">
        <v>1806747.9082421865</v>
      </c>
      <c r="C42" s="8">
        <v>18252.091757813469</v>
      </c>
      <c r="E42" s="8">
        <v>2.1008403361344539</v>
      </c>
      <c r="F42" s="8">
        <v>448000</v>
      </c>
    </row>
    <row r="43" spans="1:6" x14ac:dyDescent="0.3">
      <c r="A43" s="8">
        <v>19</v>
      </c>
      <c r="B43" s="8">
        <v>2162933.9901461164</v>
      </c>
      <c r="C43" s="8">
        <v>87066.009853883646</v>
      </c>
      <c r="E43" s="8">
        <v>2.220888355342137</v>
      </c>
      <c r="F43" s="8">
        <v>448000</v>
      </c>
    </row>
    <row r="44" spans="1:6" x14ac:dyDescent="0.3">
      <c r="A44" s="8">
        <v>20</v>
      </c>
      <c r="B44" s="8">
        <v>2636531.6489692498</v>
      </c>
      <c r="C44" s="8">
        <v>558468.3510307502</v>
      </c>
      <c r="E44" s="8">
        <v>2.3409363745498197</v>
      </c>
      <c r="F44" s="8">
        <v>449000</v>
      </c>
    </row>
    <row r="45" spans="1:6" x14ac:dyDescent="0.3">
      <c r="A45" s="8">
        <v>21</v>
      </c>
      <c r="B45" s="8">
        <v>1933755.6236595942</v>
      </c>
      <c r="C45" s="8">
        <v>165244.37634040578</v>
      </c>
      <c r="E45" s="8">
        <v>2.4609843937575029</v>
      </c>
      <c r="F45" s="8">
        <v>449000</v>
      </c>
    </row>
    <row r="46" spans="1:6" x14ac:dyDescent="0.3">
      <c r="A46" s="8">
        <v>22</v>
      </c>
      <c r="B46" s="8">
        <v>3292455.9392582616</v>
      </c>
      <c r="C46" s="8">
        <v>1657544.0607417384</v>
      </c>
      <c r="E46" s="8">
        <v>2.581032412965186</v>
      </c>
      <c r="F46" s="8">
        <v>450000</v>
      </c>
    </row>
    <row r="47" spans="1:6" x14ac:dyDescent="0.3">
      <c r="A47" s="8">
        <v>23</v>
      </c>
      <c r="B47" s="8">
        <v>3418334.6972052921</v>
      </c>
      <c r="C47" s="8">
        <v>2081665.3027947079</v>
      </c>
      <c r="E47" s="8">
        <v>2.7010804321728692</v>
      </c>
      <c r="F47" s="8">
        <v>459000</v>
      </c>
    </row>
    <row r="48" spans="1:6" x14ac:dyDescent="0.3">
      <c r="A48" s="8">
        <v>24</v>
      </c>
      <c r="B48" s="8">
        <v>2712171.7994845058</v>
      </c>
      <c r="C48" s="8">
        <v>282828.20051549422</v>
      </c>
      <c r="E48" s="8">
        <v>2.8211284513805523</v>
      </c>
      <c r="F48" s="8">
        <v>469000</v>
      </c>
    </row>
    <row r="49" spans="1:6" x14ac:dyDescent="0.3">
      <c r="A49" s="8">
        <v>25</v>
      </c>
      <c r="B49" s="8">
        <v>3708476.7670921697</v>
      </c>
      <c r="C49" s="8">
        <v>291518.23290783027</v>
      </c>
      <c r="E49" s="8">
        <v>2.9411764705882355</v>
      </c>
      <c r="F49" s="8">
        <v>470000</v>
      </c>
    </row>
    <row r="50" spans="1:6" x14ac:dyDescent="0.3">
      <c r="A50" s="8">
        <v>26</v>
      </c>
      <c r="B50" s="8">
        <v>1698650.2304535932</v>
      </c>
      <c r="C50" s="8">
        <v>5001349.7695464063</v>
      </c>
      <c r="E50" s="8">
        <v>3.0612244897959182</v>
      </c>
      <c r="F50" s="8">
        <v>470000</v>
      </c>
    </row>
    <row r="51" spans="1:6" x14ac:dyDescent="0.3">
      <c r="A51" s="8">
        <v>27</v>
      </c>
      <c r="B51" s="8">
        <v>1746913.1623122077</v>
      </c>
      <c r="C51" s="8">
        <v>3748086.8376877923</v>
      </c>
      <c r="E51" s="8">
        <v>3.1812725090036014</v>
      </c>
      <c r="F51" s="8">
        <v>485000</v>
      </c>
    </row>
    <row r="52" spans="1:6" x14ac:dyDescent="0.3">
      <c r="A52" s="8">
        <v>28</v>
      </c>
      <c r="B52" s="8">
        <v>3230363.2783875288</v>
      </c>
      <c r="C52" s="8">
        <v>-881363.27838752884</v>
      </c>
      <c r="E52" s="8">
        <v>3.3013205282112845</v>
      </c>
      <c r="F52" s="8">
        <v>490000</v>
      </c>
    </row>
    <row r="53" spans="1:6" x14ac:dyDescent="0.3">
      <c r="A53" s="8">
        <v>29</v>
      </c>
      <c r="B53" s="8">
        <v>3903786.4094673833</v>
      </c>
      <c r="C53" s="8">
        <v>-108786.40946738329</v>
      </c>
      <c r="E53" s="8">
        <v>3.4213685474189677</v>
      </c>
      <c r="F53" s="8">
        <v>495000</v>
      </c>
    </row>
    <row r="54" spans="1:6" x14ac:dyDescent="0.3">
      <c r="A54" s="8">
        <v>30</v>
      </c>
      <c r="B54" s="8">
        <v>2276958.6946541891</v>
      </c>
      <c r="C54" s="8">
        <v>2722041.3053458109</v>
      </c>
      <c r="E54" s="8">
        <v>3.5414165666266508</v>
      </c>
      <c r="F54" s="8">
        <v>495000</v>
      </c>
    </row>
    <row r="55" spans="1:6" x14ac:dyDescent="0.3">
      <c r="A55" s="8">
        <v>31</v>
      </c>
      <c r="B55" s="8">
        <v>3545342.4126226995</v>
      </c>
      <c r="C55" s="8">
        <v>1704657.5873773005</v>
      </c>
      <c r="E55" s="8">
        <v>3.6614645858343335</v>
      </c>
      <c r="F55" s="8">
        <v>499000</v>
      </c>
    </row>
    <row r="56" spans="1:6" x14ac:dyDescent="0.3">
      <c r="A56" s="8">
        <v>32</v>
      </c>
      <c r="B56" s="8">
        <v>2969574.1027304516</v>
      </c>
      <c r="C56" s="8">
        <v>1155425.8972695484</v>
      </c>
      <c r="E56" s="8">
        <v>3.7815126050420167</v>
      </c>
      <c r="F56" s="8">
        <v>499000</v>
      </c>
    </row>
    <row r="57" spans="1:6" x14ac:dyDescent="0.3">
      <c r="A57" s="8">
        <v>33</v>
      </c>
      <c r="B57" s="8">
        <v>3105613.4779108749</v>
      </c>
      <c r="C57" s="8">
        <v>2644386.5220891251</v>
      </c>
      <c r="E57" s="8">
        <v>3.9015606242496998</v>
      </c>
      <c r="F57" s="8">
        <v>499000</v>
      </c>
    </row>
    <row r="58" spans="1:6" x14ac:dyDescent="0.3">
      <c r="A58" s="8">
        <v>34</v>
      </c>
      <c r="B58" s="8">
        <v>2162369.5114109279</v>
      </c>
      <c r="C58" s="8">
        <v>732630.48858907213</v>
      </c>
      <c r="E58" s="8">
        <v>4.021608643457383</v>
      </c>
      <c r="F58" s="8">
        <v>499000</v>
      </c>
    </row>
    <row r="59" spans="1:6" x14ac:dyDescent="0.3">
      <c r="A59" s="8">
        <v>35</v>
      </c>
      <c r="B59" s="8">
        <v>1606357.9572502768</v>
      </c>
      <c r="C59" s="8">
        <v>-807357.95725027681</v>
      </c>
      <c r="E59" s="8">
        <v>4.1416566626650662</v>
      </c>
      <c r="F59" s="8">
        <v>499000</v>
      </c>
    </row>
    <row r="60" spans="1:6" x14ac:dyDescent="0.3">
      <c r="A60" s="8">
        <v>36</v>
      </c>
      <c r="B60" s="8">
        <v>1775701.5778068204</v>
      </c>
      <c r="C60" s="8">
        <v>-425701.57780682039</v>
      </c>
      <c r="E60" s="8">
        <v>4.2617046818727493</v>
      </c>
      <c r="F60" s="8">
        <v>499000</v>
      </c>
    </row>
    <row r="61" spans="1:6" x14ac:dyDescent="0.3">
      <c r="A61" s="8">
        <v>37</v>
      </c>
      <c r="B61" s="8">
        <v>1937706.9748059136</v>
      </c>
      <c r="C61" s="8">
        <v>-262706.97480591363</v>
      </c>
      <c r="E61" s="8">
        <v>4.3817527010804325</v>
      </c>
      <c r="F61" s="8">
        <v>499000</v>
      </c>
    </row>
    <row r="62" spans="1:6" x14ac:dyDescent="0.3">
      <c r="A62" s="8">
        <v>38</v>
      </c>
      <c r="B62" s="8">
        <v>2699753.2673103595</v>
      </c>
      <c r="C62" s="8">
        <v>1285246.7326896405</v>
      </c>
      <c r="E62" s="8">
        <v>4.5018007202881156</v>
      </c>
      <c r="F62" s="8">
        <v>499900</v>
      </c>
    </row>
    <row r="63" spans="1:6" x14ac:dyDescent="0.3">
      <c r="A63" s="8">
        <v>39</v>
      </c>
      <c r="B63" s="8">
        <v>1453384.2200141991</v>
      </c>
      <c r="C63" s="8">
        <v>-484384.22001419915</v>
      </c>
      <c r="E63" s="8">
        <v>4.6218487394957979</v>
      </c>
      <c r="F63" s="8">
        <v>515000</v>
      </c>
    </row>
    <row r="64" spans="1:6" x14ac:dyDescent="0.3">
      <c r="A64" s="8">
        <v>40</v>
      </c>
      <c r="B64" s="8">
        <v>1622727.8405707427</v>
      </c>
      <c r="C64" s="8">
        <v>-372727.84057074273</v>
      </c>
      <c r="E64" s="8">
        <v>4.741896758703481</v>
      </c>
      <c r="F64" s="8">
        <v>520000</v>
      </c>
    </row>
    <row r="65" spans="1:6" x14ac:dyDescent="0.3">
      <c r="A65" s="8">
        <v>41</v>
      </c>
      <c r="B65" s="8">
        <v>1802796.5570958673</v>
      </c>
      <c r="C65" s="8">
        <v>-77796.557095867349</v>
      </c>
      <c r="E65" s="8">
        <v>4.8619447779111642</v>
      </c>
      <c r="F65" s="8">
        <v>525000</v>
      </c>
    </row>
    <row r="66" spans="1:6" x14ac:dyDescent="0.3">
      <c r="A66" s="8">
        <v>42</v>
      </c>
      <c r="B66" s="8">
        <v>2304618.1526784245</v>
      </c>
      <c r="C66" s="8">
        <v>770381.84732157551</v>
      </c>
      <c r="E66" s="8">
        <v>4.9819927971188473</v>
      </c>
      <c r="F66" s="8">
        <v>525000</v>
      </c>
    </row>
    <row r="67" spans="1:6" x14ac:dyDescent="0.3">
      <c r="A67" s="8">
        <v>43</v>
      </c>
      <c r="B67" s="8">
        <v>1844567.9834998148</v>
      </c>
      <c r="C67" s="8">
        <v>143432.01650018524</v>
      </c>
      <c r="E67" s="8">
        <v>5.1020408163265305</v>
      </c>
      <c r="F67" s="8">
        <v>529900</v>
      </c>
    </row>
    <row r="68" spans="1:6" x14ac:dyDescent="0.3">
      <c r="A68" s="8">
        <v>44</v>
      </c>
      <c r="B68" s="8">
        <v>2029152.529906447</v>
      </c>
      <c r="C68" s="8">
        <v>1065847.470093553</v>
      </c>
      <c r="E68" s="8">
        <v>5.2220888355342137</v>
      </c>
      <c r="F68" s="8">
        <v>530000</v>
      </c>
    </row>
    <row r="69" spans="1:6" x14ac:dyDescent="0.3">
      <c r="A69" s="8">
        <v>45</v>
      </c>
      <c r="B69" s="8">
        <v>1606922.4359854653</v>
      </c>
      <c r="C69" s="8">
        <v>-431922.4359854653</v>
      </c>
      <c r="E69" s="8">
        <v>5.3421368547418968</v>
      </c>
      <c r="F69" s="8">
        <v>530000</v>
      </c>
    </row>
    <row r="70" spans="1:6" x14ac:dyDescent="0.3">
      <c r="A70" s="8">
        <v>46</v>
      </c>
      <c r="B70" s="8">
        <v>1851341.7283220764</v>
      </c>
      <c r="C70" s="8">
        <v>143658.27167792362</v>
      </c>
      <c r="E70" s="8">
        <v>5.46218487394958</v>
      </c>
      <c r="F70" s="8">
        <v>530000</v>
      </c>
    </row>
    <row r="71" spans="1:6" x14ac:dyDescent="0.3">
      <c r="A71" s="8">
        <v>47</v>
      </c>
      <c r="B71" s="8">
        <v>1732801.193932496</v>
      </c>
      <c r="C71" s="8">
        <v>-382801.19393249601</v>
      </c>
      <c r="E71" s="8">
        <v>5.5822328931572631</v>
      </c>
      <c r="F71" s="8">
        <v>531300</v>
      </c>
    </row>
    <row r="72" spans="1:6" x14ac:dyDescent="0.3">
      <c r="A72" s="8">
        <v>48</v>
      </c>
      <c r="B72" s="8">
        <v>2653466.011024904</v>
      </c>
      <c r="C72" s="8">
        <v>3341533.988975096</v>
      </c>
      <c r="E72" s="8">
        <v>5.7022809123649463</v>
      </c>
      <c r="F72" s="8">
        <v>535000</v>
      </c>
    </row>
    <row r="73" spans="1:6" x14ac:dyDescent="0.3">
      <c r="A73" s="8">
        <v>49</v>
      </c>
      <c r="B73" s="8">
        <v>2642176.4363211347</v>
      </c>
      <c r="C73" s="8">
        <v>2042823.5636788653</v>
      </c>
      <c r="E73" s="8">
        <v>5.8223289315726294</v>
      </c>
      <c r="F73" s="8">
        <v>539000</v>
      </c>
    </row>
    <row r="74" spans="1:6" x14ac:dyDescent="0.3">
      <c r="A74" s="8">
        <v>50</v>
      </c>
      <c r="B74" s="8">
        <v>3887416.5261469176</v>
      </c>
      <c r="C74" s="8">
        <v>2062583.4738530824</v>
      </c>
      <c r="E74" s="8">
        <v>5.9423769507803117</v>
      </c>
      <c r="F74" s="8">
        <v>540000</v>
      </c>
    </row>
    <row r="75" spans="1:6" x14ac:dyDescent="0.3">
      <c r="A75" s="8">
        <v>51</v>
      </c>
      <c r="B75" s="8">
        <v>1698650.2304535932</v>
      </c>
      <c r="C75" s="8">
        <v>3586349.7695464068</v>
      </c>
      <c r="E75" s="8">
        <v>6.0624249699879948</v>
      </c>
      <c r="F75" s="8">
        <v>545000</v>
      </c>
    </row>
    <row r="76" spans="1:6" x14ac:dyDescent="0.3">
      <c r="A76" s="8">
        <v>52</v>
      </c>
      <c r="B76" s="8">
        <v>2740960.2149791182</v>
      </c>
      <c r="C76" s="8">
        <v>458039.7850208818</v>
      </c>
      <c r="E76" s="8">
        <v>6.182472989195678</v>
      </c>
      <c r="F76" s="8">
        <v>548000</v>
      </c>
    </row>
    <row r="77" spans="1:6" x14ac:dyDescent="0.3">
      <c r="A77" s="8">
        <v>53</v>
      </c>
      <c r="B77" s="8">
        <v>2980863.6774342214</v>
      </c>
      <c r="C77" s="8">
        <v>2299136.3225657786</v>
      </c>
      <c r="E77" s="8">
        <v>6.3025210084033612</v>
      </c>
      <c r="F77" s="8">
        <v>549000</v>
      </c>
    </row>
    <row r="78" spans="1:6" x14ac:dyDescent="0.3">
      <c r="A78" s="8">
        <v>54</v>
      </c>
      <c r="B78" s="8">
        <v>2995540.1245491216</v>
      </c>
      <c r="C78" s="8">
        <v>699459.8754508784</v>
      </c>
      <c r="E78" s="8">
        <v>6.4225690276110443</v>
      </c>
      <c r="F78" s="8">
        <v>549000</v>
      </c>
    </row>
    <row r="79" spans="1:6" x14ac:dyDescent="0.3">
      <c r="A79" s="8">
        <v>55</v>
      </c>
      <c r="B79" s="8">
        <v>3336485.2806029627</v>
      </c>
      <c r="C79" s="8">
        <v>258514.71939703729</v>
      </c>
      <c r="E79" s="8">
        <v>6.5426170468187275</v>
      </c>
      <c r="F79" s="8">
        <v>549000</v>
      </c>
    </row>
    <row r="80" spans="1:6" x14ac:dyDescent="0.3">
      <c r="A80" s="8">
        <v>56</v>
      </c>
      <c r="B80" s="8">
        <v>3573566.3493821234</v>
      </c>
      <c r="C80" s="8">
        <v>-28566.349382123444</v>
      </c>
      <c r="E80" s="8">
        <v>6.6626650660264106</v>
      </c>
      <c r="F80" s="8">
        <v>549900</v>
      </c>
    </row>
    <row r="81" spans="1:6" x14ac:dyDescent="0.3">
      <c r="A81" s="8">
        <v>57</v>
      </c>
      <c r="B81" s="8">
        <v>1698932.4698211872</v>
      </c>
      <c r="C81" s="8">
        <v>-529932.4698211872</v>
      </c>
      <c r="E81" s="8">
        <v>6.7827130852340938</v>
      </c>
      <c r="F81" s="8">
        <v>549900</v>
      </c>
    </row>
    <row r="82" spans="1:6" x14ac:dyDescent="0.3">
      <c r="A82" s="8">
        <v>58</v>
      </c>
      <c r="B82" s="8">
        <v>1557248.3072888791</v>
      </c>
      <c r="C82" s="8">
        <v>-488248.30728887906</v>
      </c>
      <c r="E82" s="8">
        <v>6.9027611044417769</v>
      </c>
      <c r="F82" s="8">
        <v>550000</v>
      </c>
    </row>
    <row r="83" spans="1:6" x14ac:dyDescent="0.3">
      <c r="A83" s="8">
        <v>59</v>
      </c>
      <c r="B83" s="8">
        <v>1548781.1262610522</v>
      </c>
      <c r="C83" s="8">
        <v>-293781.12626105221</v>
      </c>
      <c r="E83" s="8">
        <v>7.0228091236494601</v>
      </c>
      <c r="F83" s="8">
        <v>555500</v>
      </c>
    </row>
    <row r="84" spans="1:6" x14ac:dyDescent="0.3">
      <c r="A84" s="8">
        <v>60</v>
      </c>
      <c r="B84" s="8">
        <v>1531846.7642053976</v>
      </c>
      <c r="C84" s="8">
        <v>-456846.76420539757</v>
      </c>
      <c r="E84" s="8">
        <v>7.1428571428571423</v>
      </c>
      <c r="F84" s="8">
        <v>559800</v>
      </c>
    </row>
    <row r="85" spans="1:6" x14ac:dyDescent="0.3">
      <c r="A85" s="8">
        <v>61</v>
      </c>
      <c r="B85" s="8">
        <v>1441530.1665752411</v>
      </c>
      <c r="C85" s="8">
        <v>-442530.16657524114</v>
      </c>
      <c r="E85" s="8">
        <v>7.2629051620648255</v>
      </c>
      <c r="F85" s="8">
        <v>559999</v>
      </c>
    </row>
    <row r="86" spans="1:6" x14ac:dyDescent="0.3">
      <c r="A86" s="8">
        <v>62</v>
      </c>
      <c r="B86" s="8">
        <v>1564022.0521111409</v>
      </c>
      <c r="C86" s="8">
        <v>-315022.05211114092</v>
      </c>
      <c r="E86" s="8">
        <v>7.3829531812725087</v>
      </c>
      <c r="F86" s="8">
        <v>560000</v>
      </c>
    </row>
    <row r="87" spans="1:6" x14ac:dyDescent="0.3">
      <c r="A87" s="8">
        <v>63</v>
      </c>
      <c r="B87" s="8">
        <v>2233493.8320446759</v>
      </c>
      <c r="C87" s="8">
        <v>-133493.83204467595</v>
      </c>
      <c r="E87" s="8">
        <v>7.5030012004801918</v>
      </c>
      <c r="F87" s="8">
        <v>570000</v>
      </c>
    </row>
    <row r="88" spans="1:6" x14ac:dyDescent="0.3">
      <c r="A88" s="8">
        <v>64</v>
      </c>
      <c r="B88" s="8">
        <v>2331713.1319674714</v>
      </c>
      <c r="C88" s="8">
        <v>518286.86803252855</v>
      </c>
      <c r="E88" s="8">
        <v>7.623049219687875</v>
      </c>
      <c r="F88" s="8">
        <v>570000</v>
      </c>
    </row>
    <row r="89" spans="1:6" x14ac:dyDescent="0.3">
      <c r="A89" s="8">
        <v>65</v>
      </c>
      <c r="B89" s="8">
        <v>2368968.7284899112</v>
      </c>
      <c r="C89" s="8">
        <v>3606031.2715100888</v>
      </c>
      <c r="E89" s="8">
        <v>7.7430972388955581</v>
      </c>
      <c r="F89" s="8">
        <v>575000</v>
      </c>
    </row>
    <row r="90" spans="1:6" x14ac:dyDescent="0.3">
      <c r="A90" s="8">
        <v>66</v>
      </c>
      <c r="B90" s="8">
        <v>1979478.401209861</v>
      </c>
      <c r="C90" s="8">
        <v>1620521.598790139</v>
      </c>
      <c r="E90" s="8">
        <v>7.8631452581032413</v>
      </c>
      <c r="F90" s="8">
        <v>575000</v>
      </c>
    </row>
    <row r="91" spans="1:6" x14ac:dyDescent="0.3">
      <c r="A91" s="8">
        <v>67</v>
      </c>
      <c r="B91" s="8">
        <v>2470574.9008238371</v>
      </c>
      <c r="C91" s="8">
        <v>3379425.0991761629</v>
      </c>
      <c r="E91" s="8">
        <v>7.9831932773109244</v>
      </c>
      <c r="F91" s="8">
        <v>585000</v>
      </c>
    </row>
    <row r="92" spans="1:6" x14ac:dyDescent="0.3">
      <c r="A92" s="8">
        <v>68</v>
      </c>
      <c r="B92" s="8">
        <v>1953512.3793911911</v>
      </c>
      <c r="C92" s="8">
        <v>1441487.6206088089</v>
      </c>
      <c r="E92" s="8">
        <v>8.1032412965186076</v>
      </c>
      <c r="F92" s="8">
        <v>585000</v>
      </c>
    </row>
    <row r="93" spans="1:6" x14ac:dyDescent="0.3">
      <c r="A93" s="8">
        <v>69</v>
      </c>
      <c r="B93" s="8">
        <v>2739831.2575087412</v>
      </c>
      <c r="C93" s="8">
        <v>1255168.7424912588</v>
      </c>
      <c r="E93" s="8">
        <v>8.2232893157262907</v>
      </c>
      <c r="F93" s="8">
        <v>585000</v>
      </c>
    </row>
    <row r="94" spans="1:6" x14ac:dyDescent="0.3">
      <c r="A94" s="8">
        <v>70</v>
      </c>
      <c r="B94" s="8">
        <v>3028844.3699252419</v>
      </c>
      <c r="C94" s="8">
        <v>1970155.6300747581</v>
      </c>
      <c r="E94" s="8">
        <v>8.3433373349339739</v>
      </c>
      <c r="F94" s="8">
        <v>589000</v>
      </c>
    </row>
    <row r="95" spans="1:6" x14ac:dyDescent="0.3">
      <c r="A95" s="8">
        <v>71</v>
      </c>
      <c r="B95" s="8">
        <v>1915692.3041335628</v>
      </c>
      <c r="C95" s="8">
        <v>179307.69586643716</v>
      </c>
      <c r="E95" s="8">
        <v>8.463385354141657</v>
      </c>
      <c r="F95" s="8">
        <v>589000</v>
      </c>
    </row>
    <row r="96" spans="1:6" x14ac:dyDescent="0.3">
      <c r="A96" s="8">
        <v>72</v>
      </c>
      <c r="B96" s="8">
        <v>1881823.5800222543</v>
      </c>
      <c r="C96" s="8">
        <v>-186823.58002225426</v>
      </c>
      <c r="E96" s="8">
        <v>8.5834333733493402</v>
      </c>
      <c r="F96" s="8">
        <v>589000</v>
      </c>
    </row>
    <row r="97" spans="1:6" x14ac:dyDescent="0.3">
      <c r="A97" s="8">
        <v>73</v>
      </c>
      <c r="B97" s="8">
        <v>1720382.6617583493</v>
      </c>
      <c r="C97" s="8">
        <v>-291582.66175834928</v>
      </c>
      <c r="E97" s="8">
        <v>8.7034813925570234</v>
      </c>
      <c r="F97" s="8">
        <v>589000</v>
      </c>
    </row>
    <row r="98" spans="1:6" x14ac:dyDescent="0.3">
      <c r="A98" s="8">
        <v>74</v>
      </c>
      <c r="B98" s="8">
        <v>1898193.4633427202</v>
      </c>
      <c r="C98" s="8">
        <v>806.53665727982298</v>
      </c>
      <c r="E98" s="8">
        <v>8.8235294117647065</v>
      </c>
      <c r="F98" s="8">
        <v>595000</v>
      </c>
    </row>
    <row r="99" spans="1:6" x14ac:dyDescent="0.3">
      <c r="A99" s="8">
        <v>75</v>
      </c>
      <c r="B99" s="8">
        <v>2117775.6913310383</v>
      </c>
      <c r="C99" s="8">
        <v>-167775.69133103825</v>
      </c>
      <c r="E99" s="8">
        <v>8.9435774309723897</v>
      </c>
      <c r="F99" s="8">
        <v>599000</v>
      </c>
    </row>
    <row r="100" spans="1:6" x14ac:dyDescent="0.3">
      <c r="A100" s="8">
        <v>76</v>
      </c>
      <c r="B100" s="8">
        <v>1885774.9311685737</v>
      </c>
      <c r="C100" s="8">
        <v>-526774.93116857368</v>
      </c>
      <c r="E100" s="8">
        <v>9.063625450180071</v>
      </c>
      <c r="F100" s="8">
        <v>599000</v>
      </c>
    </row>
    <row r="101" spans="1:6" x14ac:dyDescent="0.3">
      <c r="A101" s="8">
        <v>77</v>
      </c>
      <c r="B101" s="8">
        <v>1490639.8165366389</v>
      </c>
      <c r="C101" s="8">
        <v>-191639.81653663889</v>
      </c>
      <c r="E101" s="8">
        <v>9.1836734693877542</v>
      </c>
      <c r="F101" s="8">
        <v>599000</v>
      </c>
    </row>
    <row r="102" spans="1:6" x14ac:dyDescent="0.3">
      <c r="A102" s="8">
        <v>78</v>
      </c>
      <c r="B102" s="8">
        <v>1341617.4304468804</v>
      </c>
      <c r="C102" s="8">
        <v>-497617.4304468804</v>
      </c>
      <c r="E102" s="8">
        <v>9.3037214885954373</v>
      </c>
      <c r="F102" s="8">
        <v>599000</v>
      </c>
    </row>
    <row r="103" spans="1:6" x14ac:dyDescent="0.3">
      <c r="A103" s="8">
        <v>79</v>
      </c>
      <c r="B103" s="8">
        <v>1712479.9594657107</v>
      </c>
      <c r="C103" s="8">
        <v>-17479.959465710679</v>
      </c>
      <c r="E103" s="8">
        <v>9.4237695078031205</v>
      </c>
      <c r="F103" s="8">
        <v>599000</v>
      </c>
    </row>
    <row r="104" spans="1:6" x14ac:dyDescent="0.3">
      <c r="A104" s="8">
        <v>80</v>
      </c>
      <c r="B104" s="8">
        <v>2546215.0513390931</v>
      </c>
      <c r="C104" s="8">
        <v>433784.94866090687</v>
      </c>
      <c r="E104" s="8">
        <v>9.5438175270108037</v>
      </c>
      <c r="F104" s="8">
        <v>599000</v>
      </c>
    </row>
    <row r="105" spans="1:6" x14ac:dyDescent="0.3">
      <c r="A105" s="8">
        <v>81</v>
      </c>
      <c r="B105" s="8">
        <v>3403658.2500903914</v>
      </c>
      <c r="C105" s="8">
        <v>-8658.2500903913751</v>
      </c>
      <c r="E105" s="8">
        <v>9.6638655462184868</v>
      </c>
      <c r="F105" s="8">
        <v>599000</v>
      </c>
    </row>
    <row r="106" spans="1:6" x14ac:dyDescent="0.3">
      <c r="A106" s="8">
        <v>82</v>
      </c>
      <c r="B106" s="8">
        <v>1394678.4315545973</v>
      </c>
      <c r="C106" s="8">
        <v>355321.56844540266</v>
      </c>
      <c r="E106" s="8">
        <v>9.78391356542617</v>
      </c>
      <c r="F106" s="8">
        <v>599500</v>
      </c>
    </row>
    <row r="107" spans="1:6" x14ac:dyDescent="0.3">
      <c r="A107" s="8">
        <v>83</v>
      </c>
      <c r="B107" s="8">
        <v>1759331.6944863545</v>
      </c>
      <c r="C107" s="8">
        <v>635668.30551364552</v>
      </c>
      <c r="E107" s="8">
        <v>9.9039615846338531</v>
      </c>
      <c r="F107" s="8">
        <v>599995</v>
      </c>
    </row>
    <row r="108" spans="1:6" x14ac:dyDescent="0.3">
      <c r="A108" s="8">
        <v>84</v>
      </c>
      <c r="B108" s="8">
        <v>1123728.6386641278</v>
      </c>
      <c r="C108" s="8">
        <v>-38728.638664127793</v>
      </c>
      <c r="E108" s="8">
        <v>10.024009603841536</v>
      </c>
      <c r="F108" s="8">
        <v>599995</v>
      </c>
    </row>
    <row r="109" spans="1:6" x14ac:dyDescent="0.3">
      <c r="A109" s="8">
        <v>85</v>
      </c>
      <c r="B109" s="8">
        <v>2786682.9925293848</v>
      </c>
      <c r="C109" s="8">
        <v>-686682.99252938479</v>
      </c>
      <c r="E109" s="8">
        <v>10.144057623049219</v>
      </c>
      <c r="F109" s="8">
        <v>599999</v>
      </c>
    </row>
    <row r="110" spans="1:6" x14ac:dyDescent="0.3">
      <c r="A110" s="8">
        <v>86</v>
      </c>
      <c r="B110" s="8">
        <v>1539749.4664980364</v>
      </c>
      <c r="C110" s="8">
        <v>-440749.4664980364</v>
      </c>
      <c r="E110" s="8">
        <v>10.264105642256903</v>
      </c>
      <c r="F110" s="8">
        <v>600000</v>
      </c>
    </row>
    <row r="111" spans="1:6" x14ac:dyDescent="0.3">
      <c r="A111" s="8">
        <v>87</v>
      </c>
      <c r="B111" s="8">
        <v>1667321.6606506323</v>
      </c>
      <c r="C111" s="8">
        <v>-72321.660650632344</v>
      </c>
      <c r="E111" s="8">
        <v>10.384153661464586</v>
      </c>
      <c r="F111" s="8">
        <v>605000</v>
      </c>
    </row>
    <row r="112" spans="1:6" x14ac:dyDescent="0.3">
      <c r="A112" s="8">
        <v>88</v>
      </c>
      <c r="B112" s="8">
        <v>1425160.2832547752</v>
      </c>
      <c r="C112" s="8">
        <v>224839.71674522478</v>
      </c>
      <c r="E112" s="8">
        <v>10.504201680672269</v>
      </c>
      <c r="F112" s="8">
        <v>608000</v>
      </c>
    </row>
    <row r="113" spans="1:6" x14ac:dyDescent="0.3">
      <c r="A113" s="8">
        <v>89</v>
      </c>
      <c r="B113" s="8">
        <v>1383388.856850828</v>
      </c>
      <c r="C113" s="8">
        <v>-188388.85685082804</v>
      </c>
      <c r="E113" s="8">
        <v>10.624249699879952</v>
      </c>
      <c r="F113" s="8">
        <v>614000</v>
      </c>
    </row>
    <row r="114" spans="1:6" x14ac:dyDescent="0.3">
      <c r="A114" s="8">
        <v>90</v>
      </c>
      <c r="B114" s="8">
        <v>1942787.2834226098</v>
      </c>
      <c r="C114" s="8">
        <v>-192787.28342260979</v>
      </c>
      <c r="E114" s="8">
        <v>10.744297719087635</v>
      </c>
      <c r="F114" s="8">
        <v>619770</v>
      </c>
    </row>
    <row r="115" spans="1:6" x14ac:dyDescent="0.3">
      <c r="A115" s="8">
        <v>91</v>
      </c>
      <c r="B115" s="8">
        <v>1538620.5090276594</v>
      </c>
      <c r="C115" s="8">
        <v>61279.490972340573</v>
      </c>
      <c r="E115" s="8">
        <v>10.864345738295318</v>
      </c>
      <c r="F115" s="8">
        <v>620000</v>
      </c>
    </row>
    <row r="116" spans="1:6" x14ac:dyDescent="0.3">
      <c r="A116" s="8">
        <v>92</v>
      </c>
      <c r="B116" s="8">
        <v>2234622.7895150529</v>
      </c>
      <c r="C116" s="8">
        <v>-234623.78951505292</v>
      </c>
      <c r="E116" s="8">
        <v>10.984393757503002</v>
      </c>
      <c r="F116" s="8">
        <v>624900</v>
      </c>
    </row>
    <row r="117" spans="1:6" x14ac:dyDescent="0.3">
      <c r="A117" s="8">
        <v>93</v>
      </c>
      <c r="B117" s="8">
        <v>1324683.0683912262</v>
      </c>
      <c r="C117" s="8">
        <v>-65683.068391226232</v>
      </c>
      <c r="E117" s="8">
        <v>11.104441776710685</v>
      </c>
      <c r="F117" s="8">
        <v>625000</v>
      </c>
    </row>
    <row r="118" spans="1:6" x14ac:dyDescent="0.3">
      <c r="A118" s="8">
        <v>94</v>
      </c>
      <c r="B118" s="8">
        <v>1814086.1317996369</v>
      </c>
      <c r="C118" s="8">
        <v>-65086.131799636874</v>
      </c>
      <c r="E118" s="8">
        <v>11.224489795918368</v>
      </c>
      <c r="F118" s="8">
        <v>625000</v>
      </c>
    </row>
    <row r="119" spans="1:6" x14ac:dyDescent="0.3">
      <c r="A119" s="8">
        <v>95</v>
      </c>
      <c r="B119" s="8">
        <v>1803361.0358310558</v>
      </c>
      <c r="C119" s="8">
        <v>-303361.03583105584</v>
      </c>
      <c r="E119" s="8">
        <v>11.344537815126051</v>
      </c>
      <c r="F119" s="8">
        <v>629000</v>
      </c>
    </row>
    <row r="120" spans="1:6" x14ac:dyDescent="0.3">
      <c r="A120" s="8">
        <v>96</v>
      </c>
      <c r="B120" s="8">
        <v>1698650.2304535932</v>
      </c>
      <c r="C120" s="8">
        <v>-203650.23045359319</v>
      </c>
      <c r="E120" s="8">
        <v>11.464585834333734</v>
      </c>
      <c r="F120" s="8">
        <v>629000</v>
      </c>
    </row>
    <row r="121" spans="1:6" x14ac:dyDescent="0.3">
      <c r="A121" s="8">
        <v>97</v>
      </c>
      <c r="B121" s="8">
        <v>1698650.2304535932</v>
      </c>
      <c r="C121" s="8">
        <v>-203650.23045359319</v>
      </c>
      <c r="E121" s="8">
        <v>11.584633853541417</v>
      </c>
      <c r="F121" s="8">
        <v>638000</v>
      </c>
    </row>
    <row r="122" spans="1:6" x14ac:dyDescent="0.3">
      <c r="A122" s="8">
        <v>98</v>
      </c>
      <c r="B122" s="8">
        <v>1559506.222229633</v>
      </c>
      <c r="C122" s="8">
        <v>-161506.22222963301</v>
      </c>
      <c r="E122" s="8">
        <v>11.704681872749099</v>
      </c>
      <c r="F122" s="8">
        <v>639000</v>
      </c>
    </row>
    <row r="123" spans="1:6" x14ac:dyDescent="0.3">
      <c r="A123" s="8">
        <v>99</v>
      </c>
      <c r="B123" s="8">
        <v>1367583.4522655504</v>
      </c>
      <c r="C123" s="8">
        <v>-67683.452265550382</v>
      </c>
      <c r="E123" s="8">
        <v>11.824729891956782</v>
      </c>
      <c r="F123" s="8">
        <v>639000</v>
      </c>
    </row>
    <row r="124" spans="1:6" x14ac:dyDescent="0.3">
      <c r="A124" s="8">
        <v>100</v>
      </c>
      <c r="B124" s="8">
        <v>1835536.3237367989</v>
      </c>
      <c r="C124" s="8">
        <v>-336536.32373679895</v>
      </c>
      <c r="E124" s="8">
        <v>11.944777911164465</v>
      </c>
      <c r="F124" s="8">
        <v>640000</v>
      </c>
    </row>
    <row r="125" spans="1:6" x14ac:dyDescent="0.3">
      <c r="A125" s="8">
        <v>101</v>
      </c>
      <c r="B125" s="8">
        <v>1835536.3237367989</v>
      </c>
      <c r="C125" s="8">
        <v>-336536.32373679895</v>
      </c>
      <c r="E125" s="8">
        <v>12.064825930372148</v>
      </c>
      <c r="F125" s="8">
        <v>640000</v>
      </c>
    </row>
    <row r="126" spans="1:6" x14ac:dyDescent="0.3">
      <c r="A126" s="8">
        <v>102</v>
      </c>
      <c r="B126" s="8">
        <v>2449689.1876218636</v>
      </c>
      <c r="C126" s="8">
        <v>445310.81237813644</v>
      </c>
      <c r="E126" s="8">
        <v>12.184873949579831</v>
      </c>
      <c r="F126" s="8">
        <v>644000</v>
      </c>
    </row>
    <row r="127" spans="1:6" x14ac:dyDescent="0.3">
      <c r="A127" s="8">
        <v>103</v>
      </c>
      <c r="B127" s="8">
        <v>1781346.365158705</v>
      </c>
      <c r="C127" s="8">
        <v>-582346.36515870504</v>
      </c>
      <c r="E127" s="8">
        <v>12.304921968787514</v>
      </c>
      <c r="F127" s="8">
        <v>649000</v>
      </c>
    </row>
    <row r="128" spans="1:6" x14ac:dyDescent="0.3">
      <c r="A128" s="8">
        <v>104</v>
      </c>
      <c r="B128" s="8">
        <v>2032539.402317578</v>
      </c>
      <c r="C128" s="8">
        <v>-387539.40231757797</v>
      </c>
      <c r="E128" s="8">
        <v>12.424969987995198</v>
      </c>
      <c r="F128" s="8">
        <v>649000</v>
      </c>
    </row>
    <row r="129" spans="1:6" x14ac:dyDescent="0.3">
      <c r="A129" s="8">
        <v>105</v>
      </c>
      <c r="B129" s="8">
        <v>1151952.5754235517</v>
      </c>
      <c r="C129" s="8">
        <v>48047.424576448277</v>
      </c>
      <c r="E129" s="8">
        <v>12.545018007202881</v>
      </c>
      <c r="F129" s="8">
        <v>649000</v>
      </c>
    </row>
    <row r="130" spans="1:6" x14ac:dyDescent="0.3">
      <c r="A130" s="8">
        <v>106</v>
      </c>
      <c r="B130" s="8">
        <v>1240011.2581129544</v>
      </c>
      <c r="C130" s="8">
        <v>-655011.25811295444</v>
      </c>
      <c r="E130" s="8">
        <v>12.665066026410564</v>
      </c>
      <c r="F130" s="8">
        <v>649500</v>
      </c>
    </row>
    <row r="131" spans="1:6" x14ac:dyDescent="0.3">
      <c r="A131" s="8">
        <v>107</v>
      </c>
      <c r="B131" s="8">
        <v>1103407.4041973427</v>
      </c>
      <c r="C131" s="8">
        <v>-618407.40419734269</v>
      </c>
      <c r="E131" s="8">
        <v>12.785114045618247</v>
      </c>
      <c r="F131" s="8">
        <v>649500</v>
      </c>
    </row>
    <row r="132" spans="1:6" x14ac:dyDescent="0.3">
      <c r="A132" s="8">
        <v>108</v>
      </c>
      <c r="B132" s="8">
        <v>1360809.7074432888</v>
      </c>
      <c r="C132" s="8">
        <v>-525809.70744328876</v>
      </c>
      <c r="E132" s="8">
        <v>12.90516206482593</v>
      </c>
      <c r="F132" s="8">
        <v>650000</v>
      </c>
    </row>
    <row r="133" spans="1:6" x14ac:dyDescent="0.3">
      <c r="A133" s="8">
        <v>109</v>
      </c>
      <c r="B133" s="8">
        <v>1203884.6190608919</v>
      </c>
      <c r="C133" s="8">
        <v>-653984.61906089191</v>
      </c>
      <c r="E133" s="8">
        <v>13.025210084033613</v>
      </c>
      <c r="F133" s="8">
        <v>650000</v>
      </c>
    </row>
    <row r="134" spans="1:6" x14ac:dyDescent="0.3">
      <c r="A134" s="8">
        <v>110</v>
      </c>
      <c r="B134" s="8">
        <v>1795458.333538417</v>
      </c>
      <c r="C134" s="8">
        <v>-596458.33353841701</v>
      </c>
      <c r="E134" s="8">
        <v>13.145258103241297</v>
      </c>
      <c r="F134" s="8">
        <v>650000</v>
      </c>
    </row>
    <row r="135" spans="1:6" x14ac:dyDescent="0.3">
      <c r="A135" s="8">
        <v>111</v>
      </c>
      <c r="B135" s="8">
        <v>1242269.1730537084</v>
      </c>
      <c r="C135" s="8">
        <v>-637269.17305370839</v>
      </c>
      <c r="E135" s="8">
        <v>13.26530612244898</v>
      </c>
      <c r="F135" s="8">
        <v>650000</v>
      </c>
    </row>
    <row r="136" spans="1:6" x14ac:dyDescent="0.3">
      <c r="A136" s="8">
        <v>112</v>
      </c>
      <c r="B136" s="8">
        <v>1203884.6190608919</v>
      </c>
      <c r="C136" s="8">
        <v>-673884.61906089191</v>
      </c>
      <c r="E136" s="8">
        <v>13.385354141656663</v>
      </c>
      <c r="F136" s="8">
        <v>650000</v>
      </c>
    </row>
    <row r="137" spans="1:6" x14ac:dyDescent="0.3">
      <c r="A137" s="8">
        <v>113</v>
      </c>
      <c r="B137" s="8">
        <v>1698650.2304535932</v>
      </c>
      <c r="C137" s="8">
        <v>-1043650.2304535932</v>
      </c>
      <c r="E137" s="8">
        <v>13.505402160864346</v>
      </c>
      <c r="F137" s="8">
        <v>655000</v>
      </c>
    </row>
    <row r="138" spans="1:6" x14ac:dyDescent="0.3">
      <c r="A138" s="8">
        <v>114</v>
      </c>
      <c r="B138" s="8">
        <v>1706835.172113826</v>
      </c>
      <c r="C138" s="8">
        <v>-517835.17211382603</v>
      </c>
      <c r="E138" s="8">
        <v>13.625450180072029</v>
      </c>
      <c r="F138" s="8">
        <v>659000</v>
      </c>
    </row>
    <row r="139" spans="1:6" x14ac:dyDescent="0.3">
      <c r="A139" s="8">
        <v>115</v>
      </c>
      <c r="B139" s="8">
        <v>1430805.0706066601</v>
      </c>
      <c r="C139" s="8">
        <v>-435805.0706066601</v>
      </c>
      <c r="E139" s="8">
        <v>13.745498199279712</v>
      </c>
      <c r="F139" s="8">
        <v>660000</v>
      </c>
    </row>
    <row r="140" spans="1:6" x14ac:dyDescent="0.3">
      <c r="A140" s="8">
        <v>116</v>
      </c>
      <c r="B140" s="8">
        <v>1328634.4195375456</v>
      </c>
      <c r="C140" s="8">
        <v>-679134.41953754565</v>
      </c>
      <c r="E140" s="8">
        <v>13.865546218487395</v>
      </c>
      <c r="F140" s="8">
        <v>660000</v>
      </c>
    </row>
    <row r="141" spans="1:6" x14ac:dyDescent="0.3">
      <c r="A141" s="8">
        <v>117</v>
      </c>
      <c r="B141" s="8">
        <v>1328634.4195375456</v>
      </c>
      <c r="C141" s="8">
        <v>-633634.41953754565</v>
      </c>
      <c r="E141" s="8">
        <v>13.985594237695079</v>
      </c>
      <c r="F141" s="8">
        <v>670000</v>
      </c>
    </row>
    <row r="142" spans="1:6" x14ac:dyDescent="0.3">
      <c r="A142" s="8">
        <v>118</v>
      </c>
      <c r="B142" s="8">
        <v>1412741.751080629</v>
      </c>
      <c r="C142" s="8">
        <v>-482741.75108062895</v>
      </c>
      <c r="E142" s="8">
        <v>14.105642256902762</v>
      </c>
      <c r="F142" s="8">
        <v>675000</v>
      </c>
    </row>
    <row r="143" spans="1:6" x14ac:dyDescent="0.3">
      <c r="A143" s="8">
        <v>119</v>
      </c>
      <c r="B143" s="8">
        <v>1200497.746649761</v>
      </c>
      <c r="C143" s="8">
        <v>-730497.74664976099</v>
      </c>
      <c r="E143" s="8">
        <v>14.225690276110443</v>
      </c>
      <c r="F143" s="8">
        <v>675500</v>
      </c>
    </row>
    <row r="144" spans="1:6" x14ac:dyDescent="0.3">
      <c r="A144" s="8">
        <v>120</v>
      </c>
      <c r="B144" s="8">
        <v>1223076.8960573</v>
      </c>
      <c r="C144" s="8">
        <v>-675076.89605730004</v>
      </c>
      <c r="E144" s="8">
        <v>14.345738295318126</v>
      </c>
      <c r="F144" s="8">
        <v>679000</v>
      </c>
    </row>
    <row r="145" spans="1:6" x14ac:dyDescent="0.3">
      <c r="A145" s="8">
        <v>121</v>
      </c>
      <c r="B145" s="8">
        <v>1471447.5395402305</v>
      </c>
      <c r="C145" s="8">
        <v>-827447.53954023053</v>
      </c>
      <c r="E145" s="8">
        <v>14.465786314525809</v>
      </c>
      <c r="F145" s="8">
        <v>679000</v>
      </c>
    </row>
    <row r="146" spans="1:6" x14ac:dyDescent="0.3">
      <c r="A146" s="8">
        <v>122</v>
      </c>
      <c r="B146" s="8">
        <v>1720382.6617583493</v>
      </c>
      <c r="C146" s="8">
        <v>-745382.66175834928</v>
      </c>
      <c r="E146" s="8">
        <v>14.585834333733493</v>
      </c>
      <c r="F146" s="8">
        <v>679500</v>
      </c>
    </row>
    <row r="147" spans="1:6" x14ac:dyDescent="0.3">
      <c r="A147" s="8">
        <v>123</v>
      </c>
      <c r="B147" s="8">
        <v>1154210.4903643057</v>
      </c>
      <c r="C147" s="8">
        <v>-695210.49036430568</v>
      </c>
      <c r="E147" s="8">
        <v>14.705882352941176</v>
      </c>
      <c r="F147" s="8">
        <v>679900</v>
      </c>
    </row>
    <row r="148" spans="1:6" x14ac:dyDescent="0.3">
      <c r="A148" s="8">
        <v>124</v>
      </c>
      <c r="B148" s="8">
        <v>1446045.996456749</v>
      </c>
      <c r="C148" s="8">
        <v>-756045.99645674904</v>
      </c>
      <c r="E148" s="8">
        <v>14.825930372148859</v>
      </c>
      <c r="F148" s="8">
        <v>680000</v>
      </c>
    </row>
    <row r="149" spans="1:6" x14ac:dyDescent="0.3">
      <c r="A149" s="8">
        <v>125</v>
      </c>
      <c r="B149" s="8">
        <v>1404839.0487879901</v>
      </c>
      <c r="C149" s="8">
        <v>-709839.04878799012</v>
      </c>
      <c r="E149" s="8">
        <v>14.945978391356542</v>
      </c>
      <c r="F149" s="8">
        <v>680000</v>
      </c>
    </row>
    <row r="150" spans="1:6" x14ac:dyDescent="0.3">
      <c r="A150" s="8">
        <v>126</v>
      </c>
      <c r="B150" s="8">
        <v>1372099.2821470583</v>
      </c>
      <c r="C150" s="8">
        <v>-652099.28214705829</v>
      </c>
      <c r="E150" s="8">
        <v>15.066026410564225</v>
      </c>
      <c r="F150" s="8">
        <v>685000</v>
      </c>
    </row>
    <row r="151" spans="1:6" x14ac:dyDescent="0.3">
      <c r="A151" s="8">
        <v>127</v>
      </c>
      <c r="B151" s="8">
        <v>1307748.7063355718</v>
      </c>
      <c r="C151" s="8">
        <v>-707749.70633557183</v>
      </c>
      <c r="E151" s="8">
        <v>15.186074429771908</v>
      </c>
      <c r="F151" s="8">
        <v>689900</v>
      </c>
    </row>
    <row r="152" spans="1:6" x14ac:dyDescent="0.3">
      <c r="A152" s="8">
        <v>128</v>
      </c>
      <c r="B152" s="8">
        <v>1103407.4041973427</v>
      </c>
      <c r="C152" s="8">
        <v>-604407.40419734269</v>
      </c>
      <c r="E152" s="8">
        <v>15.306122448979592</v>
      </c>
      <c r="F152" s="8">
        <v>690000</v>
      </c>
    </row>
    <row r="153" spans="1:6" x14ac:dyDescent="0.3">
      <c r="A153" s="8">
        <v>129</v>
      </c>
      <c r="B153" s="8">
        <v>1483301.5929791885</v>
      </c>
      <c r="C153" s="8">
        <v>-869301.59297918854</v>
      </c>
      <c r="E153" s="8">
        <v>15.426170468187275</v>
      </c>
      <c r="F153" s="8">
        <v>695000</v>
      </c>
    </row>
    <row r="154" spans="1:6" x14ac:dyDescent="0.3">
      <c r="A154" s="8">
        <v>130</v>
      </c>
      <c r="B154" s="8">
        <v>1552167.9986721829</v>
      </c>
      <c r="C154" s="8">
        <v>-653167.9986721829</v>
      </c>
      <c r="E154" s="8">
        <v>15.546218487394958</v>
      </c>
      <c r="F154" s="8">
        <v>695000</v>
      </c>
    </row>
    <row r="155" spans="1:6" x14ac:dyDescent="0.3">
      <c r="A155" s="8">
        <v>131</v>
      </c>
      <c r="B155" s="8">
        <v>1271622.0672835093</v>
      </c>
      <c r="C155" s="8">
        <v>-682622.0672835093</v>
      </c>
      <c r="E155" s="8">
        <v>15.666266506602641</v>
      </c>
      <c r="F155" s="8">
        <v>695000</v>
      </c>
    </row>
    <row r="156" spans="1:6" x14ac:dyDescent="0.3">
      <c r="A156" s="8">
        <v>132</v>
      </c>
      <c r="B156" s="8">
        <v>1352907.0051506502</v>
      </c>
      <c r="C156" s="8">
        <v>-617907.00515065016</v>
      </c>
      <c r="E156" s="8">
        <v>15.786314525810324</v>
      </c>
      <c r="F156" s="8">
        <v>695000</v>
      </c>
    </row>
    <row r="157" spans="1:6" x14ac:dyDescent="0.3">
      <c r="A157" s="8">
        <v>133</v>
      </c>
      <c r="B157" s="8">
        <v>1352907.0051506502</v>
      </c>
      <c r="C157" s="8">
        <v>-617907.00515065016</v>
      </c>
      <c r="E157" s="8">
        <v>15.906362545018007</v>
      </c>
      <c r="F157" s="8">
        <v>698000</v>
      </c>
    </row>
    <row r="158" spans="1:6" x14ac:dyDescent="0.3">
      <c r="A158" s="8">
        <v>134</v>
      </c>
      <c r="B158" s="8">
        <v>1879565.6650815003</v>
      </c>
      <c r="C158" s="8">
        <v>-630565.66508150031</v>
      </c>
      <c r="E158" s="8">
        <v>16.026410564225689</v>
      </c>
      <c r="F158" s="8">
        <v>699000</v>
      </c>
    </row>
    <row r="159" spans="1:6" x14ac:dyDescent="0.3">
      <c r="A159" s="8">
        <v>135</v>
      </c>
      <c r="B159" s="8">
        <v>1576440.5842852874</v>
      </c>
      <c r="C159" s="8">
        <v>218559.41571471258</v>
      </c>
      <c r="E159" s="8">
        <v>16.146458583433372</v>
      </c>
      <c r="F159" s="8">
        <v>699000</v>
      </c>
    </row>
    <row r="160" spans="1:6" x14ac:dyDescent="0.3">
      <c r="A160" s="8">
        <v>136</v>
      </c>
      <c r="B160" s="8">
        <v>1417257.5809621366</v>
      </c>
      <c r="C160" s="8">
        <v>82242.419037863379</v>
      </c>
      <c r="E160" s="8">
        <v>16.266506602641055</v>
      </c>
      <c r="F160" s="8">
        <v>699000</v>
      </c>
    </row>
    <row r="161" spans="1:6" x14ac:dyDescent="0.3">
      <c r="A161" s="8">
        <v>137</v>
      </c>
      <c r="B161" s="8">
        <v>1272186.5460186978</v>
      </c>
      <c r="C161" s="8">
        <v>377813.45398130221</v>
      </c>
      <c r="E161" s="8">
        <v>16.386554621848738</v>
      </c>
      <c r="F161" s="8">
        <v>699000</v>
      </c>
    </row>
    <row r="162" spans="1:6" x14ac:dyDescent="0.3">
      <c r="A162" s="8">
        <v>138</v>
      </c>
      <c r="B162" s="8">
        <v>1708528.6083193915</v>
      </c>
      <c r="C162" s="8">
        <v>-658528.6083193915</v>
      </c>
      <c r="E162" s="8">
        <v>16.506602641056421</v>
      </c>
      <c r="F162" s="8">
        <v>699000</v>
      </c>
    </row>
    <row r="163" spans="1:6" x14ac:dyDescent="0.3">
      <c r="A163" s="8">
        <v>139</v>
      </c>
      <c r="B163" s="8">
        <v>1642484.5963023393</v>
      </c>
      <c r="C163" s="8">
        <v>132515.40369766066</v>
      </c>
      <c r="E163" s="8">
        <v>16.626650660264104</v>
      </c>
      <c r="F163" s="8">
        <v>699000</v>
      </c>
    </row>
    <row r="164" spans="1:6" x14ac:dyDescent="0.3">
      <c r="A164" s="8">
        <v>140</v>
      </c>
      <c r="B164" s="8">
        <v>2046086.8919621015</v>
      </c>
      <c r="C164" s="8">
        <v>-646087.89196210145</v>
      </c>
      <c r="E164" s="8">
        <v>16.746698679471788</v>
      </c>
      <c r="F164" s="8">
        <v>699900</v>
      </c>
    </row>
    <row r="165" spans="1:6" x14ac:dyDescent="0.3">
      <c r="A165" s="8">
        <v>141</v>
      </c>
      <c r="B165" s="8">
        <v>1224205.853527677</v>
      </c>
      <c r="C165" s="8">
        <v>270794.14647232299</v>
      </c>
      <c r="E165" s="8">
        <v>16.866746698679471</v>
      </c>
      <c r="F165" s="8">
        <v>699950</v>
      </c>
    </row>
    <row r="166" spans="1:6" x14ac:dyDescent="0.3">
      <c r="A166" s="8">
        <v>142</v>
      </c>
      <c r="B166" s="8">
        <v>7038336.8259690031</v>
      </c>
      <c r="C166" s="8">
        <v>-5163336.8259690031</v>
      </c>
      <c r="E166" s="8">
        <v>16.986794717887154</v>
      </c>
      <c r="F166" s="8">
        <v>699999</v>
      </c>
    </row>
    <row r="167" spans="1:6" x14ac:dyDescent="0.3">
      <c r="A167" s="8">
        <v>143</v>
      </c>
      <c r="B167" s="8">
        <v>1905531.6869001703</v>
      </c>
      <c r="C167" s="8">
        <v>-10531.686900170287</v>
      </c>
      <c r="E167" s="8">
        <v>17.106842737094837</v>
      </c>
      <c r="F167" s="8">
        <v>710000</v>
      </c>
    </row>
    <row r="168" spans="1:6" x14ac:dyDescent="0.3">
      <c r="A168" s="8">
        <v>144</v>
      </c>
      <c r="B168" s="8">
        <v>1335408.1643598073</v>
      </c>
      <c r="C168" s="8">
        <v>114591.83564019273</v>
      </c>
      <c r="E168" s="8">
        <v>17.22689075630252</v>
      </c>
      <c r="F168" s="8">
        <v>714900</v>
      </c>
    </row>
    <row r="169" spans="1:6" x14ac:dyDescent="0.3">
      <c r="A169" s="8">
        <v>145</v>
      </c>
      <c r="B169" s="8">
        <v>2561455.9771891823</v>
      </c>
      <c r="C169" s="8">
        <v>433544.0228108177</v>
      </c>
      <c r="E169" s="8">
        <v>17.346938775510203</v>
      </c>
      <c r="F169" s="8">
        <v>720000</v>
      </c>
    </row>
    <row r="170" spans="1:6" x14ac:dyDescent="0.3">
      <c r="A170" s="8">
        <v>146</v>
      </c>
      <c r="B170" s="8">
        <v>1939964.8897466676</v>
      </c>
      <c r="C170" s="8">
        <v>48035.110253332416</v>
      </c>
      <c r="E170" s="8">
        <v>17.466986794717887</v>
      </c>
      <c r="F170" s="8">
        <v>724900</v>
      </c>
    </row>
    <row r="171" spans="1:6" x14ac:dyDescent="0.3">
      <c r="A171" s="8">
        <v>147</v>
      </c>
      <c r="B171" s="8">
        <v>1761589.6094271084</v>
      </c>
      <c r="C171" s="8">
        <v>-566589.60942710843</v>
      </c>
      <c r="E171" s="8">
        <v>17.58703481392557</v>
      </c>
      <c r="F171" s="8">
        <v>725000</v>
      </c>
    </row>
    <row r="172" spans="1:6" x14ac:dyDescent="0.3">
      <c r="A172" s="8">
        <v>148</v>
      </c>
      <c r="B172" s="8">
        <v>1465238.2734531574</v>
      </c>
      <c r="C172" s="8">
        <v>-700238.2734531574</v>
      </c>
      <c r="E172" s="8">
        <v>17.707082833133253</v>
      </c>
      <c r="F172" s="8">
        <v>725000</v>
      </c>
    </row>
    <row r="173" spans="1:6" x14ac:dyDescent="0.3">
      <c r="A173" s="8">
        <v>149</v>
      </c>
      <c r="B173" s="8">
        <v>1389033.6442027127</v>
      </c>
      <c r="C173" s="8">
        <v>-804033.64420271269</v>
      </c>
      <c r="E173" s="8">
        <v>17.827130852340936</v>
      </c>
      <c r="F173" s="8">
        <v>726000</v>
      </c>
    </row>
    <row r="174" spans="1:6" x14ac:dyDescent="0.3">
      <c r="A174" s="8">
        <v>150</v>
      </c>
      <c r="B174" s="8">
        <v>1386775.7292619587</v>
      </c>
      <c r="C174" s="8">
        <v>-661775.72926195874</v>
      </c>
      <c r="E174" s="8">
        <v>17.947178871548619</v>
      </c>
      <c r="F174" s="8">
        <v>729000</v>
      </c>
    </row>
    <row r="175" spans="1:6" x14ac:dyDescent="0.3">
      <c r="A175" s="8">
        <v>151</v>
      </c>
      <c r="B175" s="8">
        <v>1705141.7359082606</v>
      </c>
      <c r="C175" s="8">
        <v>-880141.73590826057</v>
      </c>
      <c r="E175" s="8">
        <v>18.067226890756299</v>
      </c>
      <c r="F175" s="8">
        <v>729000</v>
      </c>
    </row>
    <row r="176" spans="1:6" x14ac:dyDescent="0.3">
      <c r="A176" s="8">
        <v>152</v>
      </c>
      <c r="B176" s="8">
        <v>1648129.3836542242</v>
      </c>
      <c r="C176" s="8">
        <v>-123129.38365422422</v>
      </c>
      <c r="E176" s="8">
        <v>18.187274909963982</v>
      </c>
      <c r="F176" s="8">
        <v>729000</v>
      </c>
    </row>
    <row r="177" spans="1:6" x14ac:dyDescent="0.3">
      <c r="A177" s="8">
        <v>153</v>
      </c>
      <c r="B177" s="8">
        <v>1181305.4696533526</v>
      </c>
      <c r="C177" s="8">
        <v>-306305.46965335263</v>
      </c>
      <c r="E177" s="8">
        <v>18.307322929171665</v>
      </c>
      <c r="F177" s="8">
        <v>735000</v>
      </c>
    </row>
    <row r="178" spans="1:6" x14ac:dyDescent="0.3">
      <c r="A178" s="8">
        <v>154</v>
      </c>
      <c r="B178" s="8">
        <v>1488381.9015958849</v>
      </c>
      <c r="C178" s="8">
        <v>-339381.90159588493</v>
      </c>
      <c r="E178" s="8">
        <v>18.427370948379348</v>
      </c>
      <c r="F178" s="8">
        <v>735000</v>
      </c>
    </row>
    <row r="179" spans="1:6" x14ac:dyDescent="0.3">
      <c r="A179" s="8">
        <v>155</v>
      </c>
      <c r="B179" s="8">
        <v>2410175.6761586699</v>
      </c>
      <c r="C179" s="8">
        <v>-710180.67615866987</v>
      </c>
      <c r="E179" s="8">
        <v>18.547418967587031</v>
      </c>
      <c r="F179" s="8">
        <v>739000</v>
      </c>
    </row>
    <row r="180" spans="1:6" x14ac:dyDescent="0.3">
      <c r="A180" s="8">
        <v>156</v>
      </c>
      <c r="B180" s="8">
        <v>2416384.9422457432</v>
      </c>
      <c r="C180" s="8">
        <v>-666384.94224574324</v>
      </c>
      <c r="E180" s="8">
        <v>18.667466986794715</v>
      </c>
      <c r="F180" s="8">
        <v>739000</v>
      </c>
    </row>
    <row r="181" spans="1:6" x14ac:dyDescent="0.3">
      <c r="A181" s="8">
        <v>157</v>
      </c>
      <c r="B181" s="8">
        <v>1959721.6454782642</v>
      </c>
      <c r="C181" s="8">
        <v>-334721.6454782642</v>
      </c>
      <c r="E181" s="8">
        <v>18.787515006002398</v>
      </c>
      <c r="F181" s="8">
        <v>740000</v>
      </c>
    </row>
    <row r="182" spans="1:6" x14ac:dyDescent="0.3">
      <c r="A182" s="8">
        <v>158</v>
      </c>
      <c r="B182" s="8">
        <v>1552732.4774073714</v>
      </c>
      <c r="C182" s="8">
        <v>-452732.47740737139</v>
      </c>
      <c r="E182" s="8">
        <v>18.907563025210081</v>
      </c>
      <c r="F182" s="8">
        <v>748000</v>
      </c>
    </row>
    <row r="183" spans="1:6" x14ac:dyDescent="0.3">
      <c r="A183" s="8">
        <v>159</v>
      </c>
      <c r="B183" s="8">
        <v>2345260.6216119947</v>
      </c>
      <c r="C183" s="8">
        <v>-1150260.6216119947</v>
      </c>
      <c r="E183" s="8">
        <v>19.027611044417764</v>
      </c>
      <c r="F183" s="8">
        <v>749000</v>
      </c>
    </row>
    <row r="184" spans="1:6" x14ac:dyDescent="0.3">
      <c r="A184" s="8">
        <v>160</v>
      </c>
      <c r="B184" s="8">
        <v>1456771.0924253301</v>
      </c>
      <c r="C184" s="8">
        <v>-431771.09242533008</v>
      </c>
      <c r="E184" s="8">
        <v>19.147659063625447</v>
      </c>
      <c r="F184" s="8">
        <v>749000</v>
      </c>
    </row>
    <row r="185" spans="1:6" x14ac:dyDescent="0.3">
      <c r="A185" s="8">
        <v>161</v>
      </c>
      <c r="B185" s="8">
        <v>1430805.0706066601</v>
      </c>
      <c r="C185" s="8">
        <v>-831805.0706066601</v>
      </c>
      <c r="E185" s="8">
        <v>19.26770708283313</v>
      </c>
      <c r="F185" s="8">
        <v>749000</v>
      </c>
    </row>
    <row r="186" spans="1:6" x14ac:dyDescent="0.3">
      <c r="A186" s="8">
        <v>162</v>
      </c>
      <c r="B186" s="8">
        <v>1428547.1556659061</v>
      </c>
      <c r="C186" s="8">
        <v>-828552.15566590615</v>
      </c>
      <c r="E186" s="8">
        <v>19.387755102040813</v>
      </c>
      <c r="F186" s="8">
        <v>749000</v>
      </c>
    </row>
    <row r="187" spans="1:6" x14ac:dyDescent="0.3">
      <c r="A187" s="8">
        <v>163</v>
      </c>
      <c r="B187" s="8">
        <v>1365325.5373247967</v>
      </c>
      <c r="C187" s="8">
        <v>-765330.53732479666</v>
      </c>
      <c r="E187" s="8">
        <v>19.507803121248497</v>
      </c>
      <c r="F187" s="8">
        <v>749000</v>
      </c>
    </row>
    <row r="188" spans="1:6" x14ac:dyDescent="0.3">
      <c r="A188" s="8">
        <v>164</v>
      </c>
      <c r="B188" s="8">
        <v>1319038.2810393414</v>
      </c>
      <c r="C188" s="8">
        <v>-759038.28103934135</v>
      </c>
      <c r="E188" s="8">
        <v>19.62785114045618</v>
      </c>
      <c r="F188" s="8">
        <v>749000</v>
      </c>
    </row>
    <row r="189" spans="1:6" x14ac:dyDescent="0.3">
      <c r="A189" s="8">
        <v>165</v>
      </c>
      <c r="B189" s="8">
        <v>3804438.1520742113</v>
      </c>
      <c r="C189" s="8">
        <v>45561.847925788723</v>
      </c>
      <c r="E189" s="8">
        <v>19.747899159663863</v>
      </c>
      <c r="F189" s="8">
        <v>749000</v>
      </c>
    </row>
    <row r="190" spans="1:6" x14ac:dyDescent="0.3">
      <c r="A190" s="8">
        <v>166</v>
      </c>
      <c r="B190" s="8">
        <v>1487817.4228606964</v>
      </c>
      <c r="C190" s="8">
        <v>-437817.42286069645</v>
      </c>
      <c r="E190" s="8">
        <v>19.867947178871546</v>
      </c>
      <c r="F190" s="8">
        <v>749000</v>
      </c>
    </row>
    <row r="191" spans="1:6" x14ac:dyDescent="0.3">
      <c r="A191" s="8">
        <v>167</v>
      </c>
      <c r="B191" s="8">
        <v>2650643.6173489615</v>
      </c>
      <c r="C191" s="8">
        <v>-960643.61734896153</v>
      </c>
      <c r="E191" s="8">
        <v>19.987995198079229</v>
      </c>
      <c r="F191" s="8">
        <v>749000</v>
      </c>
    </row>
    <row r="192" spans="1:6" x14ac:dyDescent="0.3">
      <c r="A192" s="8">
        <v>168</v>
      </c>
      <c r="B192" s="8">
        <v>1317344.8448337759</v>
      </c>
      <c r="C192" s="8">
        <v>-488344.84483377589</v>
      </c>
      <c r="E192" s="8">
        <v>20.108043217286912</v>
      </c>
      <c r="F192" s="8">
        <v>749900</v>
      </c>
    </row>
    <row r="193" spans="1:6" x14ac:dyDescent="0.3">
      <c r="A193" s="8">
        <v>169</v>
      </c>
      <c r="B193" s="8">
        <v>1954641.3368615678</v>
      </c>
      <c r="C193" s="8">
        <v>-542641.3368615678</v>
      </c>
      <c r="E193" s="8">
        <v>20.228091236494596</v>
      </c>
      <c r="F193" s="8">
        <v>749990</v>
      </c>
    </row>
    <row r="194" spans="1:6" x14ac:dyDescent="0.3">
      <c r="A194" s="8">
        <v>170</v>
      </c>
      <c r="B194" s="8">
        <v>1456771.0924253301</v>
      </c>
      <c r="C194" s="8">
        <v>-776771.09242533008</v>
      </c>
      <c r="E194" s="8">
        <v>20.348139255702279</v>
      </c>
      <c r="F194" s="8">
        <v>750000</v>
      </c>
    </row>
    <row r="195" spans="1:6" x14ac:dyDescent="0.3">
      <c r="A195" s="8">
        <v>171</v>
      </c>
      <c r="B195" s="8">
        <v>1418386.5384325136</v>
      </c>
      <c r="C195" s="8">
        <v>-798386.5384325136</v>
      </c>
      <c r="E195" s="8">
        <v>20.468187274909962</v>
      </c>
      <c r="F195" s="8">
        <v>750000</v>
      </c>
    </row>
    <row r="196" spans="1:6" x14ac:dyDescent="0.3">
      <c r="A196" s="8">
        <v>172</v>
      </c>
      <c r="B196" s="8">
        <v>2024636.7000249391</v>
      </c>
      <c r="C196" s="8">
        <v>-725636.70002493914</v>
      </c>
      <c r="E196" s="8">
        <v>20.588235294117645</v>
      </c>
      <c r="F196" s="8">
        <v>750000</v>
      </c>
    </row>
    <row r="197" spans="1:6" x14ac:dyDescent="0.3">
      <c r="A197" s="8">
        <v>173</v>
      </c>
      <c r="B197" s="8">
        <v>1542571.8601739788</v>
      </c>
      <c r="C197" s="8">
        <v>-722571.86017397884</v>
      </c>
      <c r="E197" s="8">
        <v>20.708283313325328</v>
      </c>
      <c r="F197" s="8">
        <v>755000</v>
      </c>
    </row>
    <row r="198" spans="1:6" x14ac:dyDescent="0.3">
      <c r="A198" s="8">
        <v>174</v>
      </c>
      <c r="B198" s="8">
        <v>1554990.3923481253</v>
      </c>
      <c r="C198" s="8">
        <v>-805990.39234812534</v>
      </c>
      <c r="E198" s="8">
        <v>20.828331332533011</v>
      </c>
      <c r="F198" s="8">
        <v>759900</v>
      </c>
    </row>
    <row r="199" spans="1:6" x14ac:dyDescent="0.3">
      <c r="A199" s="8">
        <v>175</v>
      </c>
      <c r="B199" s="8">
        <v>1369841.3672063043</v>
      </c>
      <c r="C199" s="8">
        <v>-774841.36720630433</v>
      </c>
      <c r="E199" s="8">
        <v>20.948379351740694</v>
      </c>
      <c r="F199" s="8">
        <v>765000</v>
      </c>
    </row>
    <row r="200" spans="1:6" x14ac:dyDescent="0.3">
      <c r="A200" s="8">
        <v>176</v>
      </c>
      <c r="B200" s="8">
        <v>1423466.8470492098</v>
      </c>
      <c r="C200" s="8">
        <v>106533.15295079025</v>
      </c>
      <c r="E200" s="8">
        <v>21.068427370948378</v>
      </c>
      <c r="F200" s="8">
        <v>769000</v>
      </c>
    </row>
    <row r="201" spans="1:6" x14ac:dyDescent="0.3">
      <c r="A201" s="8">
        <v>177</v>
      </c>
      <c r="B201" s="8">
        <v>1558941.7434944445</v>
      </c>
      <c r="C201" s="8">
        <v>-909941.74349444453</v>
      </c>
      <c r="E201" s="8">
        <v>21.188475390156061</v>
      </c>
      <c r="F201" s="8">
        <v>774900</v>
      </c>
    </row>
    <row r="202" spans="1:6" x14ac:dyDescent="0.3">
      <c r="A202" s="8">
        <v>178</v>
      </c>
      <c r="B202" s="8">
        <v>1603535.5635743346</v>
      </c>
      <c r="C202" s="8">
        <v>-615535.56357433461</v>
      </c>
      <c r="E202" s="8">
        <v>21.308523409363744</v>
      </c>
      <c r="F202" s="8">
        <v>775000</v>
      </c>
    </row>
    <row r="203" spans="1:6" x14ac:dyDescent="0.3">
      <c r="A203" s="8">
        <v>179</v>
      </c>
      <c r="B203" s="8">
        <v>1348391.1752691423</v>
      </c>
      <c r="C203" s="8">
        <v>-798491.17526914226</v>
      </c>
      <c r="E203" s="8">
        <v>21.428571428571427</v>
      </c>
      <c r="F203" s="8">
        <v>779000</v>
      </c>
    </row>
    <row r="204" spans="1:6" x14ac:dyDescent="0.3">
      <c r="A204" s="8">
        <v>180</v>
      </c>
      <c r="B204" s="8">
        <v>1132760.2984271436</v>
      </c>
      <c r="C204" s="8">
        <v>-732761.2984271436</v>
      </c>
      <c r="E204" s="8">
        <v>21.54861944777911</v>
      </c>
      <c r="F204" s="8">
        <v>783000</v>
      </c>
    </row>
    <row r="205" spans="1:6" x14ac:dyDescent="0.3">
      <c r="A205" s="8">
        <v>181</v>
      </c>
      <c r="B205" s="8">
        <v>1076312.4249082957</v>
      </c>
      <c r="C205" s="8">
        <v>-727312.42490829574</v>
      </c>
      <c r="E205" s="8">
        <v>21.668667466986793</v>
      </c>
      <c r="F205" s="8">
        <v>784900</v>
      </c>
    </row>
    <row r="206" spans="1:6" x14ac:dyDescent="0.3">
      <c r="A206" s="8">
        <v>182</v>
      </c>
      <c r="B206" s="8">
        <v>1253558.7477574779</v>
      </c>
      <c r="C206" s="8">
        <v>-505558.74775747792</v>
      </c>
      <c r="E206" s="8">
        <v>21.788715486194477</v>
      </c>
      <c r="F206" s="8">
        <v>785000</v>
      </c>
    </row>
    <row r="207" spans="1:6" x14ac:dyDescent="0.3">
      <c r="A207" s="8">
        <v>183</v>
      </c>
      <c r="B207" s="8">
        <v>1242833.6517888969</v>
      </c>
      <c r="C207" s="8">
        <v>-442933.65178889688</v>
      </c>
      <c r="E207" s="8">
        <v>21.90876350540216</v>
      </c>
      <c r="F207" s="8">
        <v>788000</v>
      </c>
    </row>
    <row r="208" spans="1:6" x14ac:dyDescent="0.3">
      <c r="A208" s="8">
        <v>184</v>
      </c>
      <c r="B208" s="8">
        <v>2052296.1580491746</v>
      </c>
      <c r="C208" s="8">
        <v>-552296.15804917458</v>
      </c>
      <c r="E208" s="8">
        <v>22.028811524609843</v>
      </c>
      <c r="F208" s="8">
        <v>789000</v>
      </c>
    </row>
    <row r="209" spans="1:6" x14ac:dyDescent="0.3">
      <c r="A209" s="8">
        <v>185</v>
      </c>
      <c r="B209" s="8">
        <v>2312520.8549710633</v>
      </c>
      <c r="C209" s="8">
        <v>-1037520.8549710633</v>
      </c>
      <c r="E209" s="8">
        <v>22.148859543817526</v>
      </c>
      <c r="F209" s="8">
        <v>789900</v>
      </c>
    </row>
    <row r="210" spans="1:6" x14ac:dyDescent="0.3">
      <c r="A210" s="8">
        <v>186</v>
      </c>
      <c r="B210" s="8">
        <v>1296459.1316318023</v>
      </c>
      <c r="C210" s="8">
        <v>-357459.1316318023</v>
      </c>
      <c r="E210" s="8">
        <v>22.268907563025209</v>
      </c>
      <c r="F210" s="8">
        <v>795000</v>
      </c>
    </row>
    <row r="211" spans="1:6" x14ac:dyDescent="0.3">
      <c r="A211" s="8">
        <v>187</v>
      </c>
      <c r="B211" s="8">
        <v>1908354.0805761127</v>
      </c>
      <c r="C211" s="8">
        <v>-709354.08057611273</v>
      </c>
      <c r="E211" s="8">
        <v>22.388955582232892</v>
      </c>
      <c r="F211" s="8">
        <v>795000</v>
      </c>
    </row>
    <row r="212" spans="1:6" x14ac:dyDescent="0.3">
      <c r="A212" s="8">
        <v>188</v>
      </c>
      <c r="B212" s="8">
        <v>1425724.7619899637</v>
      </c>
      <c r="C212" s="8">
        <v>-476724.76198996371</v>
      </c>
      <c r="E212" s="8">
        <v>22.509003601440575</v>
      </c>
      <c r="F212" s="8">
        <v>795000</v>
      </c>
    </row>
    <row r="213" spans="1:6" x14ac:dyDescent="0.3">
      <c r="A213" s="8">
        <v>189</v>
      </c>
      <c r="B213" s="8">
        <v>1584907.7653131145</v>
      </c>
      <c r="C213" s="8">
        <v>-184907.76531311451</v>
      </c>
      <c r="E213" s="8">
        <v>22.629051620648259</v>
      </c>
      <c r="F213" s="8">
        <v>795000</v>
      </c>
    </row>
    <row r="214" spans="1:6" x14ac:dyDescent="0.3">
      <c r="A214" s="8">
        <v>190</v>
      </c>
      <c r="B214" s="8">
        <v>1349520.1327395192</v>
      </c>
      <c r="C214" s="8">
        <v>-610520.13273951923</v>
      </c>
      <c r="E214" s="8">
        <v>22.749099639855942</v>
      </c>
      <c r="F214" s="8">
        <v>798000</v>
      </c>
    </row>
    <row r="215" spans="1:6" x14ac:dyDescent="0.3">
      <c r="A215" s="8">
        <v>191</v>
      </c>
      <c r="B215" s="8">
        <v>1042443.700796987</v>
      </c>
      <c r="C215" s="8">
        <v>-692943.70079698705</v>
      </c>
      <c r="E215" s="8">
        <v>22.869147659063625</v>
      </c>
      <c r="F215" s="8">
        <v>799000</v>
      </c>
    </row>
    <row r="216" spans="1:6" x14ac:dyDescent="0.3">
      <c r="A216" s="8">
        <v>192</v>
      </c>
      <c r="B216" s="8">
        <v>1178483.0759774102</v>
      </c>
      <c r="C216" s="8">
        <v>-789483.07597741019</v>
      </c>
      <c r="E216" s="8">
        <v>22.989195678271308</v>
      </c>
      <c r="F216" s="8">
        <v>799000</v>
      </c>
    </row>
    <row r="217" spans="1:6" x14ac:dyDescent="0.3">
      <c r="A217" s="8">
        <v>193</v>
      </c>
      <c r="B217" s="8">
        <v>1178483.0759774102</v>
      </c>
      <c r="C217" s="8">
        <v>-759483.07597741019</v>
      </c>
      <c r="E217" s="8">
        <v>23.109243697478991</v>
      </c>
      <c r="F217" s="8">
        <v>799000</v>
      </c>
    </row>
    <row r="218" spans="1:6" x14ac:dyDescent="0.3">
      <c r="A218" s="8">
        <v>194</v>
      </c>
      <c r="B218" s="8">
        <v>1128244.4685456357</v>
      </c>
      <c r="C218" s="8">
        <v>-733244.4685456357</v>
      </c>
      <c r="E218" s="8">
        <v>23.229291716686671</v>
      </c>
      <c r="F218" s="8">
        <v>799000</v>
      </c>
    </row>
    <row r="219" spans="1:6" x14ac:dyDescent="0.3">
      <c r="A219" s="8">
        <v>195</v>
      </c>
      <c r="B219" s="8">
        <v>1122599.6811937508</v>
      </c>
      <c r="C219" s="8">
        <v>-723599.68119375082</v>
      </c>
      <c r="E219" s="8">
        <v>23.349339735894354</v>
      </c>
      <c r="F219" s="8">
        <v>799000</v>
      </c>
    </row>
    <row r="220" spans="1:6" x14ac:dyDescent="0.3">
      <c r="A220" s="8">
        <v>196</v>
      </c>
      <c r="B220" s="8">
        <v>1122599.6811937508</v>
      </c>
      <c r="C220" s="8">
        <v>-743599.68119375082</v>
      </c>
      <c r="E220" s="8">
        <v>23.469387755102037</v>
      </c>
      <c r="F220" s="8">
        <v>799000</v>
      </c>
    </row>
    <row r="221" spans="1:6" x14ac:dyDescent="0.3">
      <c r="A221" s="8">
        <v>197</v>
      </c>
      <c r="B221" s="8">
        <v>1409354.878669498</v>
      </c>
      <c r="C221" s="8">
        <v>-834354.87866949802</v>
      </c>
      <c r="E221" s="8">
        <v>23.58943577430972</v>
      </c>
      <c r="F221" s="8">
        <v>799900</v>
      </c>
    </row>
    <row r="222" spans="1:6" x14ac:dyDescent="0.3">
      <c r="A222" s="8">
        <v>198</v>
      </c>
      <c r="B222" s="8">
        <v>1303232.8764540642</v>
      </c>
      <c r="C222" s="8">
        <v>-804232.87645406416</v>
      </c>
      <c r="E222" s="8">
        <v>23.709483793517403</v>
      </c>
      <c r="F222" s="8">
        <v>805000</v>
      </c>
    </row>
    <row r="223" spans="1:6" x14ac:dyDescent="0.3">
      <c r="A223" s="8">
        <v>199</v>
      </c>
      <c r="B223" s="8">
        <v>1497413.5613589005</v>
      </c>
      <c r="C223" s="8">
        <v>-709413.56135890051</v>
      </c>
      <c r="E223" s="8">
        <v>23.829531812725087</v>
      </c>
      <c r="F223" s="8">
        <v>820000</v>
      </c>
    </row>
    <row r="224" spans="1:6" x14ac:dyDescent="0.3">
      <c r="A224" s="8">
        <v>200</v>
      </c>
      <c r="B224" s="8">
        <v>3118596.4888202101</v>
      </c>
      <c r="C224" s="8">
        <v>-319596.4888202101</v>
      </c>
      <c r="E224" s="8">
        <v>23.94957983193277</v>
      </c>
      <c r="F224" s="8">
        <v>825000</v>
      </c>
    </row>
    <row r="225" spans="1:6" x14ac:dyDescent="0.3">
      <c r="A225" s="8">
        <v>201</v>
      </c>
      <c r="B225" s="8">
        <v>2831841.2913444629</v>
      </c>
      <c r="C225" s="8">
        <v>-432841.29134446289</v>
      </c>
      <c r="E225" s="8">
        <v>24.069627851140453</v>
      </c>
      <c r="F225" s="8">
        <v>825000</v>
      </c>
    </row>
    <row r="226" spans="1:6" x14ac:dyDescent="0.3">
      <c r="A226" s="8">
        <v>202</v>
      </c>
      <c r="B226" s="8">
        <v>3894754.7497043675</v>
      </c>
      <c r="C226" s="8">
        <v>-195754.74970436748</v>
      </c>
      <c r="E226" s="8">
        <v>24.189675870348136</v>
      </c>
      <c r="F226" s="8">
        <v>825000</v>
      </c>
    </row>
    <row r="227" spans="1:6" x14ac:dyDescent="0.3">
      <c r="A227" s="8">
        <v>203</v>
      </c>
      <c r="B227" s="8">
        <v>1376050.6332933777</v>
      </c>
      <c r="C227" s="8">
        <v>-352450.6332933777</v>
      </c>
      <c r="E227" s="8">
        <v>24.309723889555819</v>
      </c>
      <c r="F227" s="8">
        <v>829000</v>
      </c>
    </row>
    <row r="228" spans="1:6" x14ac:dyDescent="0.3">
      <c r="A228" s="8">
        <v>204</v>
      </c>
      <c r="B228" s="8">
        <v>2005444.423028531</v>
      </c>
      <c r="C228" s="8">
        <v>-555444.42302853102</v>
      </c>
      <c r="E228" s="8">
        <v>24.429771908763502</v>
      </c>
      <c r="F228" s="8">
        <v>835000</v>
      </c>
    </row>
    <row r="229" spans="1:6" x14ac:dyDescent="0.3">
      <c r="A229" s="8">
        <v>205</v>
      </c>
      <c r="B229" s="8">
        <v>2755072.1833588304</v>
      </c>
      <c r="C229" s="8">
        <v>-757072.1833588304</v>
      </c>
      <c r="E229" s="8">
        <v>24.549819927971186</v>
      </c>
      <c r="F229" s="8">
        <v>835000</v>
      </c>
    </row>
    <row r="230" spans="1:6" x14ac:dyDescent="0.3">
      <c r="A230" s="8">
        <v>206</v>
      </c>
      <c r="B230" s="8">
        <v>1819166.440416333</v>
      </c>
      <c r="C230" s="8">
        <v>-420166.44041633303</v>
      </c>
      <c r="E230" s="8">
        <v>24.669867947178869</v>
      </c>
      <c r="F230" s="8">
        <v>844000</v>
      </c>
    </row>
    <row r="231" spans="1:6" x14ac:dyDescent="0.3">
      <c r="A231" s="8">
        <v>207</v>
      </c>
      <c r="B231" s="8">
        <v>2168014.2987628127</v>
      </c>
      <c r="C231" s="8">
        <v>-448514.29876281274</v>
      </c>
      <c r="E231" s="8">
        <v>24.789915966386552</v>
      </c>
      <c r="F231" s="8">
        <v>849000</v>
      </c>
    </row>
    <row r="232" spans="1:6" x14ac:dyDescent="0.3">
      <c r="A232" s="8">
        <v>208</v>
      </c>
      <c r="B232" s="8">
        <v>2206963.3314908175</v>
      </c>
      <c r="C232" s="8">
        <v>-811963.33149081748</v>
      </c>
      <c r="E232" s="8">
        <v>24.909963985594235</v>
      </c>
      <c r="F232" s="8">
        <v>849000</v>
      </c>
    </row>
    <row r="233" spans="1:6" x14ac:dyDescent="0.3">
      <c r="A233" s="8">
        <v>209</v>
      </c>
      <c r="B233" s="8">
        <v>2018427.433937866</v>
      </c>
      <c r="C233" s="8">
        <v>-669427.43393786601</v>
      </c>
      <c r="E233" s="8">
        <v>25.030012004801918</v>
      </c>
      <c r="F233" s="8">
        <v>849000</v>
      </c>
    </row>
    <row r="234" spans="1:6" x14ac:dyDescent="0.3">
      <c r="A234" s="8">
        <v>210</v>
      </c>
      <c r="B234" s="8">
        <v>1454513.1774845761</v>
      </c>
      <c r="C234" s="8">
        <v>-555513.17748457612</v>
      </c>
      <c r="E234" s="8">
        <v>25.150060024009601</v>
      </c>
      <c r="F234" s="8">
        <v>849000</v>
      </c>
    </row>
    <row r="235" spans="1:6" x14ac:dyDescent="0.3">
      <c r="A235" s="8">
        <v>211</v>
      </c>
      <c r="B235" s="8">
        <v>1497413.5613589005</v>
      </c>
      <c r="C235" s="8">
        <v>-237413.56135890051</v>
      </c>
      <c r="E235" s="8">
        <v>25.270108043217284</v>
      </c>
      <c r="F235" s="8">
        <v>849000</v>
      </c>
    </row>
    <row r="236" spans="1:6" x14ac:dyDescent="0.3">
      <c r="A236" s="8">
        <v>212</v>
      </c>
      <c r="B236" s="8">
        <v>1730543.2789917421</v>
      </c>
      <c r="C236" s="8">
        <v>-642543.27899174206</v>
      </c>
      <c r="E236" s="8">
        <v>25.390156062424968</v>
      </c>
      <c r="F236" s="8">
        <v>849500</v>
      </c>
    </row>
    <row r="237" spans="1:6" x14ac:dyDescent="0.3">
      <c r="A237" s="8">
        <v>213</v>
      </c>
      <c r="B237" s="8">
        <v>1092682.3082287617</v>
      </c>
      <c r="C237" s="8">
        <v>-644682.30822876166</v>
      </c>
      <c r="E237" s="8">
        <v>25.510204081632651</v>
      </c>
      <c r="F237" s="8">
        <v>849900</v>
      </c>
    </row>
    <row r="238" spans="1:6" x14ac:dyDescent="0.3">
      <c r="A238" s="8">
        <v>214</v>
      </c>
      <c r="B238" s="8">
        <v>1543136.3389091673</v>
      </c>
      <c r="C238" s="8">
        <v>-918136.33890916733</v>
      </c>
      <c r="E238" s="8">
        <v>25.630252100840334</v>
      </c>
      <c r="F238" s="8">
        <v>850000</v>
      </c>
    </row>
    <row r="239" spans="1:6" x14ac:dyDescent="0.3">
      <c r="A239" s="8">
        <v>215</v>
      </c>
      <c r="B239" s="8">
        <v>1071232.1162915993</v>
      </c>
      <c r="C239" s="8">
        <v>-712232.11629159935</v>
      </c>
      <c r="E239" s="8">
        <v>25.750300120048017</v>
      </c>
      <c r="F239" s="8">
        <v>850000</v>
      </c>
    </row>
    <row r="240" spans="1:6" x14ac:dyDescent="0.3">
      <c r="A240" s="8">
        <v>216</v>
      </c>
      <c r="B240" s="8">
        <v>1267106.2374020014</v>
      </c>
      <c r="C240" s="8">
        <v>-707107.2374020014</v>
      </c>
      <c r="E240" s="8">
        <v>25.8703481392557</v>
      </c>
      <c r="F240" s="8">
        <v>850000</v>
      </c>
    </row>
    <row r="241" spans="1:6" x14ac:dyDescent="0.3">
      <c r="A241" s="8">
        <v>217</v>
      </c>
      <c r="B241" s="8">
        <v>1948432.0707744947</v>
      </c>
      <c r="C241" s="8">
        <v>-649432.07077449467</v>
      </c>
      <c r="E241" s="8">
        <v>25.990396158463383</v>
      </c>
      <c r="F241" s="8">
        <v>850000</v>
      </c>
    </row>
    <row r="242" spans="1:6" x14ac:dyDescent="0.3">
      <c r="A242" s="8">
        <v>218</v>
      </c>
      <c r="B242" s="8">
        <v>1948432.0707744947</v>
      </c>
      <c r="C242" s="8">
        <v>-1073432.0707744947</v>
      </c>
      <c r="E242" s="8">
        <v>26.110444177671067</v>
      </c>
      <c r="F242" s="8">
        <v>850000</v>
      </c>
    </row>
    <row r="243" spans="1:6" x14ac:dyDescent="0.3">
      <c r="A243" s="8">
        <v>219</v>
      </c>
      <c r="B243" s="8">
        <v>1058249.1053822644</v>
      </c>
      <c r="C243" s="8">
        <v>-683249.10538226436</v>
      </c>
      <c r="E243" s="8">
        <v>26.23049219687875</v>
      </c>
      <c r="F243" s="8">
        <v>858000</v>
      </c>
    </row>
    <row r="244" spans="1:6" x14ac:dyDescent="0.3">
      <c r="A244" s="8">
        <v>220</v>
      </c>
      <c r="B244" s="8">
        <v>1081957.2122601806</v>
      </c>
      <c r="C244" s="8">
        <v>-671958.21226018062</v>
      </c>
      <c r="E244" s="8">
        <v>26.350540216086433</v>
      </c>
      <c r="F244" s="8">
        <v>860000</v>
      </c>
    </row>
    <row r="245" spans="1:6" x14ac:dyDescent="0.3">
      <c r="A245" s="8">
        <v>221</v>
      </c>
      <c r="B245" s="8">
        <v>1367018.9735303619</v>
      </c>
      <c r="C245" s="8">
        <v>-837018.97353036189</v>
      </c>
      <c r="E245" s="8">
        <v>26.470588235294116</v>
      </c>
      <c r="F245" s="8">
        <v>865000</v>
      </c>
    </row>
    <row r="246" spans="1:6" x14ac:dyDescent="0.3">
      <c r="A246" s="8">
        <v>222</v>
      </c>
      <c r="B246" s="8">
        <v>1286862.993133598</v>
      </c>
      <c r="C246" s="8">
        <v>-787862.99313359801</v>
      </c>
      <c r="E246" s="8">
        <v>26.590636254501799</v>
      </c>
      <c r="F246" s="8">
        <v>869000</v>
      </c>
    </row>
    <row r="247" spans="1:6" x14ac:dyDescent="0.3">
      <c r="A247" s="8">
        <v>223</v>
      </c>
      <c r="B247" s="8">
        <v>1360809.7074432888</v>
      </c>
      <c r="C247" s="8">
        <v>-690809.70744328876</v>
      </c>
      <c r="E247" s="8">
        <v>26.710684273709482</v>
      </c>
      <c r="F247" s="8">
        <v>869000</v>
      </c>
    </row>
    <row r="248" spans="1:6" x14ac:dyDescent="0.3">
      <c r="A248" s="8">
        <v>224</v>
      </c>
      <c r="B248" s="8">
        <v>1326940.9833319802</v>
      </c>
      <c r="C248" s="8">
        <v>-797040.98333198018</v>
      </c>
      <c r="E248" s="8">
        <v>26.830732292917165</v>
      </c>
      <c r="F248" s="8">
        <v>875000</v>
      </c>
    </row>
    <row r="249" spans="1:6" x14ac:dyDescent="0.3">
      <c r="A249" s="8">
        <v>225</v>
      </c>
      <c r="B249" s="8">
        <v>2944172.5596469701</v>
      </c>
      <c r="C249" s="8">
        <v>-194172.55964697013</v>
      </c>
      <c r="E249" s="8">
        <v>26.950780312124849</v>
      </c>
      <c r="F249" s="8">
        <v>875000</v>
      </c>
    </row>
    <row r="250" spans="1:6" x14ac:dyDescent="0.3">
      <c r="A250" s="8">
        <v>226</v>
      </c>
      <c r="B250" s="8">
        <v>1592245.9888705648</v>
      </c>
      <c r="C250" s="8">
        <v>-717245.98887056485</v>
      </c>
      <c r="E250" s="8">
        <v>27.070828331332532</v>
      </c>
      <c r="F250" s="8">
        <v>875000</v>
      </c>
    </row>
    <row r="251" spans="1:6" x14ac:dyDescent="0.3">
      <c r="A251" s="8">
        <v>227</v>
      </c>
      <c r="B251" s="8">
        <v>1386775.7292619587</v>
      </c>
      <c r="C251" s="8">
        <v>-787775.72926195874</v>
      </c>
      <c r="E251" s="8">
        <v>27.190876350540215</v>
      </c>
      <c r="F251" s="8">
        <v>875000</v>
      </c>
    </row>
    <row r="252" spans="1:6" x14ac:dyDescent="0.3">
      <c r="A252" s="8">
        <v>228</v>
      </c>
      <c r="B252" s="8">
        <v>2008266.8167044732</v>
      </c>
      <c r="C252" s="8">
        <v>-383266.81670447323</v>
      </c>
      <c r="E252" s="8">
        <v>27.310924369747898</v>
      </c>
      <c r="F252" s="8">
        <v>879000</v>
      </c>
    </row>
    <row r="253" spans="1:6" x14ac:dyDescent="0.3">
      <c r="A253" s="8">
        <v>229</v>
      </c>
      <c r="B253" s="8">
        <v>1859244.430614715</v>
      </c>
      <c r="C253" s="8">
        <v>-560244.43061471498</v>
      </c>
      <c r="E253" s="8">
        <v>27.430972388955581</v>
      </c>
      <c r="F253" s="8">
        <v>879000</v>
      </c>
    </row>
    <row r="254" spans="1:6" x14ac:dyDescent="0.3">
      <c r="A254" s="8">
        <v>230</v>
      </c>
      <c r="B254" s="8">
        <v>1658854.4796228053</v>
      </c>
      <c r="C254" s="8">
        <v>-263854.47962280526</v>
      </c>
      <c r="E254" s="8">
        <v>27.551020408163264</v>
      </c>
      <c r="F254" s="8">
        <v>885000</v>
      </c>
    </row>
    <row r="255" spans="1:6" x14ac:dyDescent="0.3">
      <c r="A255" s="8">
        <v>231</v>
      </c>
      <c r="B255" s="8">
        <v>1359680.7499729118</v>
      </c>
      <c r="C255" s="8">
        <v>-164680.74997291178</v>
      </c>
      <c r="E255" s="8">
        <v>27.671068427370948</v>
      </c>
      <c r="F255" s="8">
        <v>886000</v>
      </c>
    </row>
    <row r="256" spans="1:6" x14ac:dyDescent="0.3">
      <c r="A256" s="8">
        <v>232</v>
      </c>
      <c r="B256" s="8">
        <v>1547087.6900554867</v>
      </c>
      <c r="C256" s="8">
        <v>-348087.69005548675</v>
      </c>
      <c r="E256" s="8">
        <v>27.791116446578631</v>
      </c>
      <c r="F256" s="8">
        <v>888000</v>
      </c>
    </row>
    <row r="257" spans="1:6" x14ac:dyDescent="0.3">
      <c r="A257" s="8">
        <v>233</v>
      </c>
      <c r="B257" s="8">
        <v>2215994.9912538333</v>
      </c>
      <c r="C257" s="8">
        <v>-266994.99125383329</v>
      </c>
      <c r="E257" s="8">
        <v>27.911164465786314</v>
      </c>
      <c r="F257" s="8">
        <v>890000</v>
      </c>
    </row>
    <row r="258" spans="1:6" x14ac:dyDescent="0.3">
      <c r="A258" s="8">
        <v>234</v>
      </c>
      <c r="B258" s="8">
        <v>3100533.169294179</v>
      </c>
      <c r="C258" s="8">
        <v>-650533.16929417895</v>
      </c>
      <c r="E258" s="8">
        <v>28.031212484993997</v>
      </c>
      <c r="F258" s="8">
        <v>898850</v>
      </c>
    </row>
    <row r="259" spans="1:6" x14ac:dyDescent="0.3">
      <c r="A259" s="8">
        <v>235</v>
      </c>
      <c r="B259" s="8">
        <v>2664191.1069934852</v>
      </c>
      <c r="C259" s="8">
        <v>-664191.10699348524</v>
      </c>
      <c r="E259" s="8">
        <v>28.15126050420168</v>
      </c>
      <c r="F259" s="8">
        <v>899000</v>
      </c>
    </row>
    <row r="260" spans="1:6" x14ac:dyDescent="0.3">
      <c r="A260" s="8">
        <v>236</v>
      </c>
      <c r="B260" s="8">
        <v>4504956.2624431122</v>
      </c>
      <c r="C260" s="8">
        <v>-1816956.2624431122</v>
      </c>
      <c r="E260" s="8">
        <v>28.27130852340936</v>
      </c>
      <c r="F260" s="8">
        <v>899000</v>
      </c>
    </row>
    <row r="261" spans="1:6" x14ac:dyDescent="0.3">
      <c r="A261" s="8">
        <v>237</v>
      </c>
      <c r="B261" s="8">
        <v>1805618.9507718096</v>
      </c>
      <c r="C261" s="8">
        <v>-420618.95077180956</v>
      </c>
      <c r="E261" s="8">
        <v>28.391356542617043</v>
      </c>
      <c r="F261" s="8">
        <v>899000</v>
      </c>
    </row>
    <row r="262" spans="1:6" x14ac:dyDescent="0.3">
      <c r="A262" s="8">
        <v>238</v>
      </c>
      <c r="B262" s="8">
        <v>2003186.5080877771</v>
      </c>
      <c r="C262" s="8">
        <v>-404186.50808777707</v>
      </c>
      <c r="E262" s="8">
        <v>28.511404561824726</v>
      </c>
      <c r="F262" s="8">
        <v>899000</v>
      </c>
    </row>
    <row r="263" spans="1:6" x14ac:dyDescent="0.3">
      <c r="A263" s="8">
        <v>239</v>
      </c>
      <c r="B263" s="8">
        <v>1934320.1023947827</v>
      </c>
      <c r="C263" s="8">
        <v>-935320.10239478271</v>
      </c>
      <c r="E263" s="8">
        <v>28.631452581032409</v>
      </c>
      <c r="F263" s="8">
        <v>899000</v>
      </c>
    </row>
    <row r="264" spans="1:6" x14ac:dyDescent="0.3">
      <c r="A264" s="8">
        <v>240</v>
      </c>
      <c r="B264" s="8">
        <v>1111874.58522517</v>
      </c>
      <c r="C264" s="8">
        <v>-662874.58522517001</v>
      </c>
      <c r="E264" s="8">
        <v>28.751500600240092</v>
      </c>
      <c r="F264" s="8">
        <v>899000</v>
      </c>
    </row>
    <row r="265" spans="1:6" x14ac:dyDescent="0.3">
      <c r="A265" s="8">
        <v>241</v>
      </c>
      <c r="B265" s="8">
        <v>1443788.0815159951</v>
      </c>
      <c r="C265" s="8">
        <v>-363788.08151599509</v>
      </c>
      <c r="E265" s="8">
        <v>28.871548619447776</v>
      </c>
      <c r="F265" s="8">
        <v>899000</v>
      </c>
    </row>
    <row r="266" spans="1:6" x14ac:dyDescent="0.3">
      <c r="A266" s="8">
        <v>242</v>
      </c>
      <c r="B266" s="8">
        <v>1449997.3476030682</v>
      </c>
      <c r="C266" s="8">
        <v>-809997.34760306822</v>
      </c>
      <c r="E266" s="8">
        <v>28.991596638655459</v>
      </c>
      <c r="F266" s="8">
        <v>900000</v>
      </c>
    </row>
    <row r="267" spans="1:6" x14ac:dyDescent="0.3">
      <c r="A267" s="8">
        <v>243</v>
      </c>
      <c r="B267" s="8">
        <v>1542007.3814387904</v>
      </c>
      <c r="C267" s="8">
        <v>-817107.38143879035</v>
      </c>
      <c r="E267" s="8">
        <v>29.111644657863142</v>
      </c>
      <c r="F267" s="8">
        <v>900000</v>
      </c>
    </row>
    <row r="268" spans="1:6" x14ac:dyDescent="0.3">
      <c r="A268" s="8">
        <v>244</v>
      </c>
      <c r="B268" s="8">
        <v>1298717.0465725563</v>
      </c>
      <c r="C268" s="8">
        <v>-699717.04657255625</v>
      </c>
      <c r="E268" s="8">
        <v>29.231692677070825</v>
      </c>
      <c r="F268" s="8">
        <v>900000</v>
      </c>
    </row>
    <row r="269" spans="1:6" x14ac:dyDescent="0.3">
      <c r="A269" s="8">
        <v>245</v>
      </c>
      <c r="B269" s="8">
        <v>1078570.3398490497</v>
      </c>
      <c r="C269" s="8">
        <v>-649570.33984904969</v>
      </c>
      <c r="E269" s="8">
        <v>29.351740696278508</v>
      </c>
      <c r="F269" s="8">
        <v>900000</v>
      </c>
    </row>
    <row r="270" spans="1:6" x14ac:dyDescent="0.3">
      <c r="A270" s="8">
        <v>246</v>
      </c>
      <c r="B270" s="8">
        <v>1329763.3770079226</v>
      </c>
      <c r="C270" s="8">
        <v>-784763.37700792262</v>
      </c>
      <c r="E270" s="8">
        <v>29.471788715486191</v>
      </c>
      <c r="F270" s="8">
        <v>905000</v>
      </c>
    </row>
    <row r="271" spans="1:6" x14ac:dyDescent="0.3">
      <c r="A271" s="8">
        <v>247</v>
      </c>
      <c r="B271" s="8">
        <v>1329763.3770079226</v>
      </c>
      <c r="C271" s="8">
        <v>-769963.37700792262</v>
      </c>
      <c r="E271" s="8">
        <v>29.591836734693874</v>
      </c>
      <c r="F271" s="8">
        <v>908000</v>
      </c>
    </row>
    <row r="272" spans="1:6" x14ac:dyDescent="0.3">
      <c r="A272" s="8">
        <v>248</v>
      </c>
      <c r="B272" s="8">
        <v>1293636.7379558599</v>
      </c>
      <c r="C272" s="8">
        <v>-798636.73795585986</v>
      </c>
      <c r="E272" s="8">
        <v>29.711884753901558</v>
      </c>
      <c r="F272" s="8">
        <v>909000</v>
      </c>
    </row>
    <row r="273" spans="1:6" x14ac:dyDescent="0.3">
      <c r="A273" s="8">
        <v>249</v>
      </c>
      <c r="B273" s="8">
        <v>1597890.7762224497</v>
      </c>
      <c r="C273" s="8">
        <v>-898890.77622244973</v>
      </c>
      <c r="E273" s="8">
        <v>29.831932773109241</v>
      </c>
      <c r="F273" s="8">
        <v>910000</v>
      </c>
    </row>
    <row r="274" spans="1:6" x14ac:dyDescent="0.3">
      <c r="A274" s="8">
        <v>250</v>
      </c>
      <c r="B274" s="8">
        <v>1437014.3366937335</v>
      </c>
      <c r="C274" s="8">
        <v>-588014.33669373346</v>
      </c>
      <c r="E274" s="8">
        <v>29.951980792316924</v>
      </c>
      <c r="F274" s="8">
        <v>915000</v>
      </c>
    </row>
    <row r="275" spans="1:6" x14ac:dyDescent="0.3">
      <c r="A275" s="8">
        <v>251</v>
      </c>
      <c r="B275" s="8">
        <v>1429676.1131362831</v>
      </c>
      <c r="C275" s="8">
        <v>-579676.11313628312</v>
      </c>
      <c r="E275" s="8">
        <v>30.072028811524607</v>
      </c>
      <c r="F275" s="8">
        <v>919000</v>
      </c>
    </row>
    <row r="276" spans="1:6" x14ac:dyDescent="0.3">
      <c r="A276" s="8">
        <v>252</v>
      </c>
      <c r="B276" s="8">
        <v>1552732.4774073714</v>
      </c>
      <c r="C276" s="8">
        <v>-826732.47740737139</v>
      </c>
      <c r="E276" s="8">
        <v>30.19207683073229</v>
      </c>
      <c r="F276" s="8">
        <v>925000</v>
      </c>
    </row>
    <row r="277" spans="1:6" x14ac:dyDescent="0.3">
      <c r="A277" s="8">
        <v>253</v>
      </c>
      <c r="B277" s="8">
        <v>1299846.0040429332</v>
      </c>
      <c r="C277" s="8">
        <v>-400846.00404293323</v>
      </c>
      <c r="E277" s="8">
        <v>30.312124849939973</v>
      </c>
      <c r="F277" s="8">
        <v>930000</v>
      </c>
    </row>
    <row r="278" spans="1:6" x14ac:dyDescent="0.3">
      <c r="A278" s="8">
        <v>254</v>
      </c>
      <c r="B278" s="8">
        <v>1273879.9822242633</v>
      </c>
      <c r="C278" s="8">
        <v>-837879.98222426325</v>
      </c>
      <c r="E278" s="8">
        <v>30.432172869147657</v>
      </c>
      <c r="F278" s="8">
        <v>939000</v>
      </c>
    </row>
    <row r="279" spans="1:6" x14ac:dyDescent="0.3">
      <c r="A279" s="8">
        <v>255</v>
      </c>
      <c r="B279" s="8">
        <v>1298152.5678373678</v>
      </c>
      <c r="C279" s="8">
        <v>-828152.56783736777</v>
      </c>
      <c r="E279" s="8">
        <v>30.55222088835534</v>
      </c>
      <c r="F279" s="8">
        <v>949000</v>
      </c>
    </row>
    <row r="280" spans="1:6" x14ac:dyDescent="0.3">
      <c r="A280" s="8">
        <v>256</v>
      </c>
      <c r="B280" s="8">
        <v>1370970.3246766813</v>
      </c>
      <c r="C280" s="8">
        <v>-795970.32467668131</v>
      </c>
      <c r="E280" s="8">
        <v>30.672268907563023</v>
      </c>
      <c r="F280" s="8">
        <v>949000</v>
      </c>
    </row>
    <row r="281" spans="1:6" x14ac:dyDescent="0.3">
      <c r="A281" s="8">
        <v>257</v>
      </c>
      <c r="B281" s="8">
        <v>1306619.7488651949</v>
      </c>
      <c r="C281" s="8">
        <v>-775319.74886519485</v>
      </c>
      <c r="E281" s="8">
        <v>30.792316926770706</v>
      </c>
      <c r="F281" s="8">
        <v>949000</v>
      </c>
    </row>
    <row r="282" spans="1:6" x14ac:dyDescent="0.3">
      <c r="A282" s="8">
        <v>258</v>
      </c>
      <c r="B282" s="8">
        <v>1263154.886255682</v>
      </c>
      <c r="C282" s="8">
        <v>-823155.88625568198</v>
      </c>
      <c r="E282" s="8">
        <v>30.912364945978389</v>
      </c>
      <c r="F282" s="8">
        <v>949000</v>
      </c>
    </row>
    <row r="283" spans="1:6" x14ac:dyDescent="0.3">
      <c r="A283" s="8">
        <v>259</v>
      </c>
      <c r="B283" s="8">
        <v>1513218.9659441779</v>
      </c>
      <c r="C283" s="8">
        <v>-614218.96594417794</v>
      </c>
      <c r="E283" s="8">
        <v>31.032412965186072</v>
      </c>
      <c r="F283" s="8">
        <v>949000</v>
      </c>
    </row>
    <row r="284" spans="1:6" x14ac:dyDescent="0.3">
      <c r="A284" s="8">
        <v>260</v>
      </c>
      <c r="B284" s="8">
        <v>1319038.2810393414</v>
      </c>
      <c r="C284" s="8">
        <v>-570038.28103934135</v>
      </c>
      <c r="E284" s="8">
        <v>31.152460984393755</v>
      </c>
      <c r="F284" s="8">
        <v>949000</v>
      </c>
    </row>
    <row r="285" spans="1:6" x14ac:dyDescent="0.3">
      <c r="A285" s="8">
        <v>261</v>
      </c>
      <c r="B285" s="8">
        <v>1639662.2026263969</v>
      </c>
      <c r="C285" s="8">
        <v>-289662.2026263969</v>
      </c>
      <c r="E285" s="8">
        <v>31.272509003601439</v>
      </c>
      <c r="F285" s="8">
        <v>949000</v>
      </c>
    </row>
    <row r="286" spans="1:6" x14ac:dyDescent="0.3">
      <c r="A286" s="8">
        <v>262</v>
      </c>
      <c r="B286" s="8">
        <v>1549345.6049962405</v>
      </c>
      <c r="C286" s="8">
        <v>-839345.60499624046</v>
      </c>
      <c r="E286" s="8">
        <v>31.392557022809122</v>
      </c>
      <c r="F286" s="8">
        <v>950000</v>
      </c>
    </row>
    <row r="287" spans="1:6" x14ac:dyDescent="0.3">
      <c r="A287" s="8">
        <v>263</v>
      </c>
      <c r="B287" s="8">
        <v>1358551.792502535</v>
      </c>
      <c r="C287" s="8">
        <v>-479551.79250253504</v>
      </c>
      <c r="E287" s="8">
        <v>31.512605042016805</v>
      </c>
      <c r="F287" s="8">
        <v>950000</v>
      </c>
    </row>
    <row r="288" spans="1:6" x14ac:dyDescent="0.3">
      <c r="A288" s="8">
        <v>264</v>
      </c>
      <c r="B288" s="8">
        <v>1185256.820799672</v>
      </c>
      <c r="C288" s="8">
        <v>-586256.82079967204</v>
      </c>
      <c r="E288" s="8">
        <v>31.632653061224488</v>
      </c>
      <c r="F288" s="8">
        <v>950000</v>
      </c>
    </row>
    <row r="289" spans="1:6" x14ac:dyDescent="0.3">
      <c r="A289" s="8">
        <v>265</v>
      </c>
      <c r="B289" s="8">
        <v>1552732.4774073714</v>
      </c>
      <c r="C289" s="8">
        <v>-633732.47740737139</v>
      </c>
      <c r="E289" s="8">
        <v>31.752701080432171</v>
      </c>
      <c r="F289" s="8">
        <v>955000</v>
      </c>
    </row>
    <row r="290" spans="1:6" x14ac:dyDescent="0.3">
      <c r="A290" s="8">
        <v>266</v>
      </c>
      <c r="B290" s="8">
        <v>1230979.5983499389</v>
      </c>
      <c r="C290" s="8">
        <v>-681979.59834993887</v>
      </c>
      <c r="E290" s="8">
        <v>31.872749099639854</v>
      </c>
      <c r="F290" s="8">
        <v>965000</v>
      </c>
    </row>
    <row r="291" spans="1:6" x14ac:dyDescent="0.3">
      <c r="A291" s="8">
        <v>267</v>
      </c>
      <c r="B291" s="8">
        <v>1230979.5983499389</v>
      </c>
      <c r="C291" s="8">
        <v>-731079.59834993887</v>
      </c>
      <c r="E291" s="8">
        <v>31.992797118847538</v>
      </c>
      <c r="F291" s="8">
        <v>969000</v>
      </c>
    </row>
    <row r="292" spans="1:6" x14ac:dyDescent="0.3">
      <c r="A292" s="8">
        <v>268</v>
      </c>
      <c r="B292" s="8">
        <v>1234366.4707610696</v>
      </c>
      <c r="C292" s="8">
        <v>-694366.47076106956</v>
      </c>
      <c r="E292" s="8">
        <v>32.112845138055221</v>
      </c>
      <c r="F292" s="8">
        <v>975000</v>
      </c>
    </row>
    <row r="293" spans="1:6" x14ac:dyDescent="0.3">
      <c r="A293" s="8">
        <v>269</v>
      </c>
      <c r="B293" s="8">
        <v>1853035.1645276418</v>
      </c>
      <c r="C293" s="8">
        <v>46963.835472358158</v>
      </c>
      <c r="E293" s="8">
        <v>32.232893157262907</v>
      </c>
      <c r="F293" s="8">
        <v>975000</v>
      </c>
    </row>
    <row r="294" spans="1:6" x14ac:dyDescent="0.3">
      <c r="A294" s="8">
        <v>270</v>
      </c>
      <c r="B294" s="8">
        <v>1642484.5963023393</v>
      </c>
      <c r="C294" s="8">
        <v>6515.4036976606585</v>
      </c>
      <c r="E294" s="8">
        <v>32.352941176470587</v>
      </c>
      <c r="F294" s="8">
        <v>979000</v>
      </c>
    </row>
    <row r="295" spans="1:6" x14ac:dyDescent="0.3">
      <c r="A295" s="8">
        <v>271</v>
      </c>
      <c r="B295" s="8">
        <v>2600405.009917187</v>
      </c>
      <c r="C295" s="8">
        <v>674594.99008281296</v>
      </c>
      <c r="E295" s="8">
        <v>32.472989195678274</v>
      </c>
      <c r="F295" s="8">
        <v>979000</v>
      </c>
    </row>
    <row r="296" spans="1:6" x14ac:dyDescent="0.3">
      <c r="A296" s="8">
        <v>272</v>
      </c>
      <c r="B296" s="8">
        <v>1698367.9910859987</v>
      </c>
      <c r="C296" s="8">
        <v>26509.008914001286</v>
      </c>
      <c r="E296" s="8">
        <v>32.593037214885953</v>
      </c>
      <c r="F296" s="8">
        <v>985000</v>
      </c>
    </row>
    <row r="297" spans="1:6" x14ac:dyDescent="0.3">
      <c r="A297" s="8">
        <v>273</v>
      </c>
      <c r="B297" s="8">
        <v>1762718.5668974854</v>
      </c>
      <c r="C297" s="8">
        <v>-142718.56689748541</v>
      </c>
      <c r="E297" s="8">
        <v>32.71308523409364</v>
      </c>
      <c r="F297" s="8">
        <v>985000</v>
      </c>
    </row>
    <row r="298" spans="1:6" x14ac:dyDescent="0.3">
      <c r="A298" s="8">
        <v>274</v>
      </c>
      <c r="B298" s="8">
        <v>1434756.4217529795</v>
      </c>
      <c r="C298" s="8">
        <v>-739756.42175297951</v>
      </c>
      <c r="E298" s="8">
        <v>32.83313325330132</v>
      </c>
      <c r="F298" s="8">
        <v>988000</v>
      </c>
    </row>
    <row r="299" spans="1:6" x14ac:dyDescent="0.3">
      <c r="A299" s="8">
        <v>275</v>
      </c>
      <c r="B299" s="8">
        <v>1355164.9200914041</v>
      </c>
      <c r="C299" s="8">
        <v>-556164.92009140411</v>
      </c>
      <c r="E299" s="8">
        <v>32.953181272509006</v>
      </c>
      <c r="F299" s="8">
        <v>989000</v>
      </c>
    </row>
    <row r="300" spans="1:6" x14ac:dyDescent="0.3">
      <c r="A300" s="8">
        <v>276</v>
      </c>
      <c r="B300" s="8">
        <v>1115825.9363714892</v>
      </c>
      <c r="C300" s="8">
        <v>-600825.9363714892</v>
      </c>
      <c r="E300" s="8">
        <v>33.073229291716686</v>
      </c>
      <c r="F300" s="8">
        <v>990000</v>
      </c>
    </row>
    <row r="301" spans="1:6" x14ac:dyDescent="0.3">
      <c r="A301" s="8">
        <v>277</v>
      </c>
      <c r="B301" s="8">
        <v>1698650.2304535932</v>
      </c>
      <c r="C301" s="8">
        <v>-999650.23045359319</v>
      </c>
      <c r="E301" s="8">
        <v>33.193277310924373</v>
      </c>
      <c r="F301" s="8">
        <v>995000</v>
      </c>
    </row>
    <row r="302" spans="1:6" x14ac:dyDescent="0.3">
      <c r="A302" s="8">
        <v>278</v>
      </c>
      <c r="B302" s="8">
        <v>1804489.9933014326</v>
      </c>
      <c r="C302" s="8">
        <v>-109489.99330143258</v>
      </c>
      <c r="E302" s="8">
        <v>33.313325330132052</v>
      </c>
      <c r="F302" s="8">
        <v>995000</v>
      </c>
    </row>
    <row r="303" spans="1:6" x14ac:dyDescent="0.3">
      <c r="A303" s="8">
        <v>279</v>
      </c>
      <c r="B303" s="8">
        <v>1612002.7446021615</v>
      </c>
      <c r="C303" s="8">
        <v>-663002.74460216146</v>
      </c>
      <c r="E303" s="8">
        <v>33.433373349339739</v>
      </c>
      <c r="F303" s="8">
        <v>995000</v>
      </c>
    </row>
    <row r="304" spans="1:6" x14ac:dyDescent="0.3">
      <c r="A304" s="8">
        <v>280</v>
      </c>
      <c r="B304" s="8">
        <v>1426853.7194603407</v>
      </c>
      <c r="C304" s="8">
        <v>-576853.71946034068</v>
      </c>
      <c r="E304" s="8">
        <v>33.553421368547419</v>
      </c>
      <c r="F304" s="8">
        <v>995000</v>
      </c>
    </row>
    <row r="305" spans="1:6" x14ac:dyDescent="0.3">
      <c r="A305" s="8">
        <v>281</v>
      </c>
      <c r="B305" s="8">
        <v>1710786.5232601454</v>
      </c>
      <c r="C305" s="8">
        <v>-285786.52326014545</v>
      </c>
      <c r="E305" s="8">
        <v>33.673469387755105</v>
      </c>
      <c r="F305" s="8">
        <v>999000</v>
      </c>
    </row>
    <row r="306" spans="1:6" x14ac:dyDescent="0.3">
      <c r="A306" s="8">
        <v>282</v>
      </c>
      <c r="B306" s="8">
        <v>1597890.7762224497</v>
      </c>
      <c r="C306" s="8">
        <v>-247890.77622244973</v>
      </c>
      <c r="E306" s="8">
        <v>33.793517406962785</v>
      </c>
      <c r="F306" s="8">
        <v>999000</v>
      </c>
    </row>
    <row r="307" spans="1:6" x14ac:dyDescent="0.3">
      <c r="A307" s="8">
        <v>283</v>
      </c>
      <c r="B307" s="8">
        <v>1710786.5232601454</v>
      </c>
      <c r="C307" s="8">
        <v>-260786.52326014545</v>
      </c>
      <c r="E307" s="8">
        <v>33.913565426170472</v>
      </c>
      <c r="F307" s="8">
        <v>999000</v>
      </c>
    </row>
    <row r="308" spans="1:6" x14ac:dyDescent="0.3">
      <c r="A308" s="8">
        <v>284</v>
      </c>
      <c r="B308" s="8">
        <v>1698650.2304535932</v>
      </c>
      <c r="C308" s="8">
        <v>-899650.23045359319</v>
      </c>
      <c r="E308" s="8">
        <v>34.033613445378151</v>
      </c>
      <c r="F308" s="8">
        <v>999000</v>
      </c>
    </row>
    <row r="309" spans="1:6" x14ac:dyDescent="0.3">
      <c r="A309" s="8">
        <v>285</v>
      </c>
      <c r="B309" s="8">
        <v>2282039.003270885</v>
      </c>
      <c r="C309" s="8">
        <v>-582139.00327088498</v>
      </c>
      <c r="E309" s="8">
        <v>34.153661464585838</v>
      </c>
      <c r="F309" s="8">
        <v>999000</v>
      </c>
    </row>
    <row r="310" spans="1:6" x14ac:dyDescent="0.3">
      <c r="A310" s="8">
        <v>286</v>
      </c>
      <c r="B310" s="8">
        <v>2295022.0141802202</v>
      </c>
      <c r="C310" s="8">
        <v>-545023.0141802202</v>
      </c>
      <c r="E310" s="8">
        <v>34.273709483793517</v>
      </c>
      <c r="F310" s="8">
        <v>999000</v>
      </c>
    </row>
    <row r="311" spans="1:6" x14ac:dyDescent="0.3">
      <c r="A311" s="8">
        <v>287</v>
      </c>
      <c r="B311" s="8">
        <v>2358243.6325213299</v>
      </c>
      <c r="C311" s="8">
        <v>-709243.63252132991</v>
      </c>
      <c r="E311" s="8">
        <v>34.393757503001204</v>
      </c>
      <c r="F311" s="8">
        <v>999000</v>
      </c>
    </row>
    <row r="312" spans="1:6" x14ac:dyDescent="0.3">
      <c r="A312" s="8">
        <v>288</v>
      </c>
      <c r="B312" s="8">
        <v>1445481.5177215606</v>
      </c>
      <c r="C312" s="8">
        <v>-765581.51772156055</v>
      </c>
      <c r="E312" s="8">
        <v>34.513805522208884</v>
      </c>
      <c r="F312" s="8">
        <v>999000</v>
      </c>
    </row>
    <row r="313" spans="1:6" x14ac:dyDescent="0.3">
      <c r="A313" s="8">
        <v>289</v>
      </c>
      <c r="B313" s="8">
        <v>1574182.6693445337</v>
      </c>
      <c r="C313" s="8">
        <v>-299182.6693445337</v>
      </c>
      <c r="E313" s="8">
        <v>34.63385354141657</v>
      </c>
      <c r="F313" s="8">
        <v>999800</v>
      </c>
    </row>
    <row r="314" spans="1:6" x14ac:dyDescent="0.3">
      <c r="A314" s="8">
        <v>290</v>
      </c>
      <c r="B314" s="8">
        <v>1724334.0129046687</v>
      </c>
      <c r="C314" s="8">
        <v>-229434.01290466869</v>
      </c>
      <c r="E314" s="8">
        <v>34.75390156062425</v>
      </c>
      <c r="F314" s="8">
        <v>999999</v>
      </c>
    </row>
    <row r="315" spans="1:6" x14ac:dyDescent="0.3">
      <c r="A315" s="8">
        <v>291</v>
      </c>
      <c r="B315" s="8">
        <v>1973269.1351227877</v>
      </c>
      <c r="C315" s="8">
        <v>-380269.13512278767</v>
      </c>
      <c r="E315" s="8">
        <v>34.873949579831937</v>
      </c>
      <c r="F315" s="8">
        <v>1023600</v>
      </c>
    </row>
    <row r="316" spans="1:6" x14ac:dyDescent="0.3">
      <c r="A316" s="8">
        <v>292</v>
      </c>
      <c r="B316" s="8">
        <v>1807312.386977375</v>
      </c>
      <c r="C316" s="8">
        <v>-308312.38697737502</v>
      </c>
      <c r="E316" s="8">
        <v>34.993997599039616</v>
      </c>
      <c r="F316" s="8">
        <v>1024990</v>
      </c>
    </row>
    <row r="317" spans="1:6" x14ac:dyDescent="0.3">
      <c r="A317" s="8">
        <v>293</v>
      </c>
      <c r="B317" s="8">
        <v>2510652.8910222193</v>
      </c>
      <c r="C317" s="8">
        <v>-160652.89102221932</v>
      </c>
      <c r="E317" s="8">
        <v>35.114045618247303</v>
      </c>
      <c r="F317" s="8">
        <v>1025000</v>
      </c>
    </row>
    <row r="318" spans="1:6" x14ac:dyDescent="0.3">
      <c r="A318" s="8">
        <v>294</v>
      </c>
      <c r="B318" s="8">
        <v>1376050.6332933777</v>
      </c>
      <c r="C318" s="8">
        <v>-471050.6332933777</v>
      </c>
      <c r="E318" s="8">
        <v>35.234093637454983</v>
      </c>
      <c r="F318" s="8">
        <v>1048000</v>
      </c>
    </row>
    <row r="319" spans="1:6" x14ac:dyDescent="0.3">
      <c r="A319" s="8">
        <v>295</v>
      </c>
      <c r="B319" s="8">
        <v>1406532.4849935556</v>
      </c>
      <c r="C319" s="8">
        <v>-156532.48499355558</v>
      </c>
      <c r="E319" s="8">
        <v>35.354141656662669</v>
      </c>
      <c r="F319" s="8">
        <v>1049000</v>
      </c>
    </row>
    <row r="320" spans="1:6" x14ac:dyDescent="0.3">
      <c r="A320" s="8">
        <v>296</v>
      </c>
      <c r="B320" s="8">
        <v>2675480.6816972545</v>
      </c>
      <c r="C320" s="8">
        <v>-180480.68169725453</v>
      </c>
      <c r="E320" s="8">
        <v>35.474189675870349</v>
      </c>
      <c r="F320" s="8">
        <v>1050000</v>
      </c>
    </row>
    <row r="321" spans="1:6" x14ac:dyDescent="0.3">
      <c r="A321" s="8">
        <v>297</v>
      </c>
      <c r="B321" s="8">
        <v>2614516.9782968992</v>
      </c>
      <c r="C321" s="8">
        <v>-24516.978296899237</v>
      </c>
      <c r="E321" s="8">
        <v>35.594237695078036</v>
      </c>
      <c r="F321" s="8">
        <v>1050000</v>
      </c>
    </row>
    <row r="322" spans="1:6" x14ac:dyDescent="0.3">
      <c r="A322" s="8">
        <v>298</v>
      </c>
      <c r="B322" s="8">
        <v>2265104.6412152313</v>
      </c>
      <c r="C322" s="8">
        <v>-366104.64121523127</v>
      </c>
      <c r="E322" s="8">
        <v>35.714285714285715</v>
      </c>
      <c r="F322" s="8">
        <v>1050000</v>
      </c>
    </row>
    <row r="323" spans="1:6" x14ac:dyDescent="0.3">
      <c r="A323" s="8">
        <v>299</v>
      </c>
      <c r="B323" s="8">
        <v>1744090.7686362655</v>
      </c>
      <c r="C323" s="8">
        <v>-149090.76863626554</v>
      </c>
      <c r="E323" s="8">
        <v>35.834333733493402</v>
      </c>
      <c r="F323" s="8">
        <v>1050000</v>
      </c>
    </row>
    <row r="324" spans="1:6" x14ac:dyDescent="0.3">
      <c r="A324" s="8">
        <v>300</v>
      </c>
      <c r="B324" s="8">
        <v>2099147.8930698186</v>
      </c>
      <c r="C324" s="8">
        <v>-200147.89306981862</v>
      </c>
      <c r="E324" s="8">
        <v>35.954381752701082</v>
      </c>
      <c r="F324" s="8">
        <v>1050000</v>
      </c>
    </row>
    <row r="325" spans="1:6" x14ac:dyDescent="0.3">
      <c r="A325" s="8">
        <v>301</v>
      </c>
      <c r="B325" s="8">
        <v>2211479.1613723254</v>
      </c>
      <c r="C325" s="8">
        <v>-312479.16137232538</v>
      </c>
      <c r="E325" s="8">
        <v>36.074429771908761</v>
      </c>
      <c r="F325" s="8">
        <v>1059000</v>
      </c>
    </row>
    <row r="326" spans="1:6" x14ac:dyDescent="0.3">
      <c r="A326" s="8">
        <v>302</v>
      </c>
      <c r="B326" s="8">
        <v>2211479.1613723254</v>
      </c>
      <c r="C326" s="8">
        <v>-312479.16137232538</v>
      </c>
      <c r="E326" s="8">
        <v>36.194477791116448</v>
      </c>
      <c r="F326" s="8">
        <v>1065000</v>
      </c>
    </row>
    <row r="327" spans="1:6" x14ac:dyDescent="0.3">
      <c r="A327" s="8">
        <v>303</v>
      </c>
      <c r="B327" s="8">
        <v>1354035.9626210271</v>
      </c>
      <c r="C327" s="8">
        <v>-154035.96262102714</v>
      </c>
      <c r="E327" s="8">
        <v>36.314525810324128</v>
      </c>
      <c r="F327" s="8">
        <v>1069000</v>
      </c>
    </row>
    <row r="328" spans="1:6" x14ac:dyDescent="0.3">
      <c r="A328" s="8">
        <v>304</v>
      </c>
      <c r="B328" s="8">
        <v>2359937.0687268954</v>
      </c>
      <c r="C328" s="8">
        <v>-1160937.0687268954</v>
      </c>
      <c r="E328" s="8">
        <v>36.434573829531814</v>
      </c>
      <c r="F328" s="8">
        <v>1075000</v>
      </c>
    </row>
    <row r="329" spans="1:6" x14ac:dyDescent="0.3">
      <c r="A329" s="8">
        <v>305</v>
      </c>
      <c r="B329" s="8">
        <v>2247041.3216891997</v>
      </c>
      <c r="C329" s="8">
        <v>151958.67831080034</v>
      </c>
      <c r="E329" s="8">
        <v>36.554621848739494</v>
      </c>
      <c r="F329" s="8">
        <v>1080000</v>
      </c>
    </row>
    <row r="330" spans="1:6" x14ac:dyDescent="0.3">
      <c r="A330" s="8">
        <v>306</v>
      </c>
      <c r="B330" s="8">
        <v>15963874.586769221</v>
      </c>
      <c r="C330" s="8">
        <v>-13564874.586769221</v>
      </c>
      <c r="E330" s="8">
        <v>36.674669867947181</v>
      </c>
      <c r="F330" s="8">
        <v>1085000</v>
      </c>
    </row>
    <row r="331" spans="1:6" x14ac:dyDescent="0.3">
      <c r="A331" s="8">
        <v>307</v>
      </c>
      <c r="B331" s="8">
        <v>2980863.6774342214</v>
      </c>
      <c r="C331" s="8">
        <v>214136.32256577862</v>
      </c>
      <c r="E331" s="8">
        <v>36.79471788715486</v>
      </c>
      <c r="F331" s="8">
        <v>1085000</v>
      </c>
    </row>
    <row r="332" spans="1:6" x14ac:dyDescent="0.3">
      <c r="A332" s="8">
        <v>308</v>
      </c>
      <c r="B332" s="8">
        <v>1315086.9298930219</v>
      </c>
      <c r="C332" s="8">
        <v>-16086.929893021937</v>
      </c>
      <c r="E332" s="8">
        <v>36.914765906362547</v>
      </c>
      <c r="F332" s="8">
        <v>1088000</v>
      </c>
    </row>
    <row r="333" spans="1:6" x14ac:dyDescent="0.3">
      <c r="A333" s="8">
        <v>309</v>
      </c>
      <c r="B333" s="8">
        <v>2212043.6401075143</v>
      </c>
      <c r="C333" s="8">
        <v>-513717.64010751434</v>
      </c>
      <c r="E333" s="8">
        <v>37.034813925570226</v>
      </c>
      <c r="F333" s="8">
        <v>1089000</v>
      </c>
    </row>
    <row r="334" spans="1:6" x14ac:dyDescent="0.3">
      <c r="A334" s="8">
        <v>310</v>
      </c>
      <c r="B334" s="8">
        <v>2309698.4612951204</v>
      </c>
      <c r="C334" s="8">
        <v>-509698.46129512042</v>
      </c>
      <c r="E334" s="8">
        <v>37.154861944777913</v>
      </c>
      <c r="F334" s="8">
        <v>1099000</v>
      </c>
    </row>
    <row r="335" spans="1:6" x14ac:dyDescent="0.3">
      <c r="A335" s="8">
        <v>311</v>
      </c>
      <c r="B335" s="8">
        <v>1513783.4446793664</v>
      </c>
      <c r="C335" s="8">
        <v>-315783.44467936642</v>
      </c>
      <c r="E335" s="8">
        <v>37.274909963985593</v>
      </c>
      <c r="F335" s="8">
        <v>1099000</v>
      </c>
    </row>
    <row r="336" spans="1:6" x14ac:dyDescent="0.3">
      <c r="A336" s="8">
        <v>312</v>
      </c>
      <c r="B336" s="8">
        <v>1291378.8230151059</v>
      </c>
      <c r="C336" s="8">
        <v>-691878.82301510591</v>
      </c>
      <c r="E336" s="8">
        <v>37.394957983193279</v>
      </c>
      <c r="F336" s="8">
        <v>1099000</v>
      </c>
    </row>
    <row r="337" spans="1:6" x14ac:dyDescent="0.3">
      <c r="A337" s="8">
        <v>313</v>
      </c>
      <c r="B337" s="8">
        <v>1042443.700796987</v>
      </c>
      <c r="C337" s="8">
        <v>-594443.70079698705</v>
      </c>
      <c r="E337" s="8">
        <v>37.515006002400959</v>
      </c>
      <c r="F337" s="8">
        <v>1099000</v>
      </c>
    </row>
    <row r="338" spans="1:6" x14ac:dyDescent="0.3">
      <c r="A338" s="8">
        <v>314</v>
      </c>
      <c r="B338" s="8">
        <v>1360809.7074432888</v>
      </c>
      <c r="C338" s="8">
        <v>-645909.70744328876</v>
      </c>
      <c r="E338" s="8">
        <v>37.635054021608646</v>
      </c>
      <c r="F338" s="8">
        <v>1100000</v>
      </c>
    </row>
    <row r="339" spans="1:6" x14ac:dyDescent="0.3">
      <c r="A339" s="8">
        <v>315</v>
      </c>
      <c r="B339" s="8">
        <v>1085344.0846713113</v>
      </c>
      <c r="C339" s="8">
        <v>-636344.08467131131</v>
      </c>
      <c r="E339" s="8">
        <v>37.755102040816325</v>
      </c>
      <c r="F339" s="8">
        <v>1115000</v>
      </c>
    </row>
    <row r="340" spans="1:6" x14ac:dyDescent="0.3">
      <c r="A340" s="8">
        <v>316</v>
      </c>
      <c r="B340" s="8">
        <v>1119777.2875178086</v>
      </c>
      <c r="C340" s="8">
        <v>-620777.28751780861</v>
      </c>
      <c r="E340" s="8">
        <v>37.875150060024012</v>
      </c>
      <c r="F340" s="8">
        <v>1125000</v>
      </c>
    </row>
    <row r="341" spans="1:6" x14ac:dyDescent="0.3">
      <c r="A341" s="8">
        <v>317</v>
      </c>
      <c r="B341" s="8">
        <v>2263975.6837448543</v>
      </c>
      <c r="C341" s="8">
        <v>-613975.68374485429</v>
      </c>
      <c r="E341" s="8">
        <v>37.995198079231692</v>
      </c>
      <c r="F341" s="8">
        <v>1149000</v>
      </c>
    </row>
    <row r="342" spans="1:6" x14ac:dyDescent="0.3">
      <c r="A342" s="8">
        <v>318</v>
      </c>
      <c r="B342" s="8">
        <v>2143741.7131497082</v>
      </c>
      <c r="C342" s="8">
        <v>1258.28685029177</v>
      </c>
      <c r="E342" s="8">
        <v>38.115246098439378</v>
      </c>
      <c r="F342" s="8">
        <v>1149000</v>
      </c>
    </row>
    <row r="343" spans="1:6" x14ac:dyDescent="0.3">
      <c r="A343" s="8">
        <v>319</v>
      </c>
      <c r="B343" s="8">
        <v>2953204.2194099859</v>
      </c>
      <c r="C343" s="8">
        <v>-458204.21940998593</v>
      </c>
      <c r="E343" s="8">
        <v>38.235294117647058</v>
      </c>
      <c r="F343" s="8">
        <v>1149000</v>
      </c>
    </row>
    <row r="344" spans="1:6" x14ac:dyDescent="0.3">
      <c r="A344" s="8">
        <v>320</v>
      </c>
      <c r="B344" s="8">
        <v>3075696.1049458859</v>
      </c>
      <c r="C344" s="8">
        <v>1274303.8950541141</v>
      </c>
      <c r="E344" s="8">
        <v>38.355342136854745</v>
      </c>
      <c r="F344" s="8">
        <v>1149000</v>
      </c>
    </row>
    <row r="345" spans="1:6" x14ac:dyDescent="0.3">
      <c r="A345" s="8">
        <v>321</v>
      </c>
      <c r="B345" s="8">
        <v>1883517.0162278197</v>
      </c>
      <c r="C345" s="8">
        <v>591482.98377218028</v>
      </c>
      <c r="E345" s="8">
        <v>38.475390156062424</v>
      </c>
      <c r="F345" s="8">
        <v>1149000</v>
      </c>
    </row>
    <row r="346" spans="1:6" x14ac:dyDescent="0.3">
      <c r="A346" s="8">
        <v>322</v>
      </c>
      <c r="B346" s="8">
        <v>3178995.7134853774</v>
      </c>
      <c r="C346" s="8">
        <v>1101004.2865146226</v>
      </c>
      <c r="E346" s="8">
        <v>38.595438175270111</v>
      </c>
      <c r="F346" s="8">
        <v>1150000</v>
      </c>
    </row>
    <row r="347" spans="1:6" x14ac:dyDescent="0.3">
      <c r="A347" s="8">
        <v>323</v>
      </c>
      <c r="B347" s="8">
        <v>1726591.9278454226</v>
      </c>
      <c r="C347" s="8">
        <v>68408.072154577356</v>
      </c>
      <c r="E347" s="8">
        <v>38.715486194477791</v>
      </c>
      <c r="F347" s="8">
        <v>1150000</v>
      </c>
    </row>
    <row r="348" spans="1:6" x14ac:dyDescent="0.3">
      <c r="A348" s="8">
        <v>324</v>
      </c>
      <c r="B348" s="8">
        <v>1197110.8742386301</v>
      </c>
      <c r="C348" s="8">
        <v>-548110.87423863006</v>
      </c>
      <c r="E348" s="8">
        <v>38.835534213685477</v>
      </c>
      <c r="F348" s="8">
        <v>1159000</v>
      </c>
    </row>
    <row r="349" spans="1:6" x14ac:dyDescent="0.3">
      <c r="A349" s="8">
        <v>325</v>
      </c>
      <c r="B349" s="8">
        <v>1128808.9472808242</v>
      </c>
      <c r="C349" s="8">
        <v>-449808.94728082418</v>
      </c>
      <c r="E349" s="8">
        <v>38.955582232893157</v>
      </c>
      <c r="F349" s="8">
        <v>1169000</v>
      </c>
    </row>
    <row r="350" spans="1:6" x14ac:dyDescent="0.3">
      <c r="A350" s="8">
        <v>326</v>
      </c>
      <c r="B350" s="8">
        <v>1202755.6615905149</v>
      </c>
      <c r="C350" s="8">
        <v>-404755.66159051494</v>
      </c>
      <c r="E350" s="8">
        <v>39.075630252100844</v>
      </c>
      <c r="F350" s="8">
        <v>1169000</v>
      </c>
    </row>
    <row r="351" spans="1:6" x14ac:dyDescent="0.3">
      <c r="A351" s="8">
        <v>327</v>
      </c>
      <c r="B351" s="8">
        <v>1128244.4685456357</v>
      </c>
      <c r="C351" s="8">
        <v>-489244.4685456357</v>
      </c>
      <c r="E351" s="8">
        <v>39.195678271308523</v>
      </c>
      <c r="F351" s="8">
        <v>1175000</v>
      </c>
    </row>
    <row r="352" spans="1:6" x14ac:dyDescent="0.3">
      <c r="A352" s="8">
        <v>328</v>
      </c>
      <c r="B352" s="8">
        <v>1398629.7827009168</v>
      </c>
      <c r="C352" s="8">
        <v>-448629.78270091675</v>
      </c>
      <c r="E352" s="8">
        <v>39.31572629051621</v>
      </c>
      <c r="F352" s="8">
        <v>1175000</v>
      </c>
    </row>
    <row r="353" spans="1:6" x14ac:dyDescent="0.3">
      <c r="A353" s="8">
        <v>329</v>
      </c>
      <c r="B353" s="8">
        <v>1383388.856850828</v>
      </c>
      <c r="C353" s="8">
        <v>-658388.85685082804</v>
      </c>
      <c r="E353" s="8">
        <v>39.43577430972389</v>
      </c>
      <c r="F353" s="8">
        <v>1189000</v>
      </c>
    </row>
    <row r="354" spans="1:6" x14ac:dyDescent="0.3">
      <c r="A354" s="8">
        <v>330</v>
      </c>
      <c r="B354" s="8">
        <v>1275008.9396946402</v>
      </c>
      <c r="C354" s="8">
        <v>-375008.93969464023</v>
      </c>
      <c r="E354" s="8">
        <v>39.555822328931576</v>
      </c>
      <c r="F354" s="8">
        <v>1195000</v>
      </c>
    </row>
    <row r="355" spans="1:6" x14ac:dyDescent="0.3">
      <c r="A355" s="8">
        <v>331</v>
      </c>
      <c r="B355" s="8">
        <v>1806747.9082421865</v>
      </c>
      <c r="C355" s="8">
        <v>193251.09175781347</v>
      </c>
      <c r="E355" s="8">
        <v>39.675870348139256</v>
      </c>
      <c r="F355" s="8">
        <v>1195000</v>
      </c>
    </row>
    <row r="356" spans="1:6" x14ac:dyDescent="0.3">
      <c r="A356" s="8">
        <v>332</v>
      </c>
      <c r="B356" s="8">
        <v>1496284.6038885235</v>
      </c>
      <c r="C356" s="8">
        <v>1953715.3961114765</v>
      </c>
      <c r="E356" s="8">
        <v>39.795918367346943</v>
      </c>
      <c r="F356" s="8">
        <v>1195000</v>
      </c>
    </row>
    <row r="357" spans="1:6" x14ac:dyDescent="0.3">
      <c r="A357" s="8">
        <v>333</v>
      </c>
      <c r="B357" s="8">
        <v>1608615.8721910308</v>
      </c>
      <c r="C357" s="8">
        <v>1391384.1278089692</v>
      </c>
      <c r="E357" s="8">
        <v>39.915966386554622</v>
      </c>
      <c r="F357" s="8">
        <v>1195000</v>
      </c>
    </row>
    <row r="358" spans="1:6" x14ac:dyDescent="0.3">
      <c r="A358" s="8">
        <v>334</v>
      </c>
      <c r="B358" s="8">
        <v>2650643.6173489615</v>
      </c>
      <c r="C358" s="8">
        <v>-895643.61734896153</v>
      </c>
      <c r="E358" s="8">
        <v>40.036014405762309</v>
      </c>
      <c r="F358" s="8">
        <v>1195000</v>
      </c>
    </row>
    <row r="359" spans="1:6" x14ac:dyDescent="0.3">
      <c r="A359" s="8">
        <v>335</v>
      </c>
      <c r="B359" s="8">
        <v>2471139.3795590252</v>
      </c>
      <c r="C359" s="8">
        <v>-841139.37955902517</v>
      </c>
      <c r="E359" s="8">
        <v>40.156062424969988</v>
      </c>
      <c r="F359" s="8">
        <v>1195000</v>
      </c>
    </row>
    <row r="360" spans="1:6" x14ac:dyDescent="0.3">
      <c r="A360" s="8">
        <v>336</v>
      </c>
      <c r="B360" s="8">
        <v>2598711.5737116216</v>
      </c>
      <c r="C360" s="8">
        <v>-1119711.5737116216</v>
      </c>
      <c r="E360" s="8">
        <v>40.276110444177675</v>
      </c>
      <c r="F360" s="8">
        <v>1198000</v>
      </c>
    </row>
    <row r="361" spans="1:6" x14ac:dyDescent="0.3">
      <c r="A361" s="8">
        <v>337</v>
      </c>
      <c r="B361" s="8">
        <v>2430496.910625455</v>
      </c>
      <c r="C361" s="8">
        <v>-631496.91062545497</v>
      </c>
      <c r="E361" s="8">
        <v>40.396158463385355</v>
      </c>
      <c r="F361" s="8">
        <v>1199000</v>
      </c>
    </row>
    <row r="362" spans="1:6" x14ac:dyDescent="0.3">
      <c r="A362" s="8">
        <v>338</v>
      </c>
      <c r="B362" s="8">
        <v>1459029.007366084</v>
      </c>
      <c r="C362" s="8">
        <v>-859029.00736608403</v>
      </c>
      <c r="E362" s="8">
        <v>40.516206482593041</v>
      </c>
      <c r="F362" s="8">
        <v>1199000</v>
      </c>
    </row>
    <row r="363" spans="1:6" x14ac:dyDescent="0.3">
      <c r="A363" s="8">
        <v>339</v>
      </c>
      <c r="B363" s="8">
        <v>2046086.8919621015</v>
      </c>
      <c r="C363" s="8">
        <v>-651086.89196210145</v>
      </c>
      <c r="E363" s="8">
        <v>40.636254501800721</v>
      </c>
      <c r="F363" s="8">
        <v>1199000</v>
      </c>
    </row>
    <row r="364" spans="1:6" x14ac:dyDescent="0.3">
      <c r="A364" s="8">
        <v>340</v>
      </c>
      <c r="B364" s="8">
        <v>1439272.2516344874</v>
      </c>
      <c r="C364" s="8">
        <v>-440272.25163448742</v>
      </c>
      <c r="E364" s="8">
        <v>40.756302521008408</v>
      </c>
      <c r="F364" s="8">
        <v>1199000</v>
      </c>
    </row>
    <row r="365" spans="1:6" x14ac:dyDescent="0.3">
      <c r="A365" s="8">
        <v>341</v>
      </c>
      <c r="B365" s="8">
        <v>1921337.0914854477</v>
      </c>
      <c r="C365" s="8">
        <v>-322337.09148544772</v>
      </c>
      <c r="E365" s="8">
        <v>40.876350540216087</v>
      </c>
      <c r="F365" s="8">
        <v>1199000</v>
      </c>
    </row>
    <row r="366" spans="1:6" x14ac:dyDescent="0.3">
      <c r="A366" s="8">
        <v>342</v>
      </c>
      <c r="B366" s="8">
        <v>1656032.0859468631</v>
      </c>
      <c r="C366" s="8">
        <v>-307032.08594686305</v>
      </c>
      <c r="E366" s="8">
        <v>40.996398559423774</v>
      </c>
      <c r="F366" s="8">
        <v>1199000</v>
      </c>
    </row>
    <row r="367" spans="1:6" x14ac:dyDescent="0.3">
      <c r="A367" s="8">
        <v>343</v>
      </c>
      <c r="B367" s="8">
        <v>2469445.9433534602</v>
      </c>
      <c r="C367" s="8">
        <v>225554.05664653983</v>
      </c>
      <c r="E367" s="8">
        <v>41.116446578631454</v>
      </c>
      <c r="F367" s="8">
        <v>1199000</v>
      </c>
    </row>
    <row r="368" spans="1:6" x14ac:dyDescent="0.3">
      <c r="A368" s="8">
        <v>344</v>
      </c>
      <c r="B368" s="8">
        <v>1547652.1687906752</v>
      </c>
      <c r="C368" s="8">
        <v>201347.83120932477</v>
      </c>
      <c r="E368" s="8">
        <v>41.236494597839133</v>
      </c>
      <c r="F368" s="8">
        <v>1199000</v>
      </c>
    </row>
    <row r="369" spans="1:6" x14ac:dyDescent="0.3">
      <c r="A369" s="8">
        <v>345</v>
      </c>
      <c r="B369" s="8">
        <v>2235187.2682502419</v>
      </c>
      <c r="C369" s="8">
        <v>-640187.26825024188</v>
      </c>
      <c r="E369" s="8">
        <v>41.35654261704682</v>
      </c>
      <c r="F369" s="8">
        <v>1199000</v>
      </c>
    </row>
    <row r="370" spans="1:6" x14ac:dyDescent="0.3">
      <c r="A370" s="8">
        <v>346</v>
      </c>
      <c r="B370" s="8">
        <v>1454513.1774845761</v>
      </c>
      <c r="C370" s="8">
        <v>144486.82251542388</v>
      </c>
      <c r="E370" s="8">
        <v>41.4765906362545</v>
      </c>
      <c r="F370" s="8">
        <v>1199999</v>
      </c>
    </row>
    <row r="371" spans="1:6" x14ac:dyDescent="0.3">
      <c r="A371" s="8">
        <v>347</v>
      </c>
      <c r="B371" s="8">
        <v>1494591.1676829583</v>
      </c>
      <c r="C371" s="8">
        <v>355408.8323170417</v>
      </c>
      <c r="E371" s="8">
        <v>41.596638655462186</v>
      </c>
      <c r="F371" s="8">
        <v>1200000</v>
      </c>
    </row>
    <row r="372" spans="1:6" x14ac:dyDescent="0.3">
      <c r="A372" s="8">
        <v>348</v>
      </c>
      <c r="B372" s="8">
        <v>1545958.7325851098</v>
      </c>
      <c r="C372" s="8">
        <v>-195958.73258510977</v>
      </c>
      <c r="E372" s="8">
        <v>41.716686674669866</v>
      </c>
      <c r="F372" s="8">
        <v>1200000</v>
      </c>
    </row>
    <row r="373" spans="1:6" x14ac:dyDescent="0.3">
      <c r="A373" s="8">
        <v>349</v>
      </c>
      <c r="B373" s="8">
        <v>1418386.5384325136</v>
      </c>
      <c r="C373" s="8">
        <v>176613.4615674864</v>
      </c>
      <c r="E373" s="8">
        <v>41.836734693877553</v>
      </c>
      <c r="F373" s="8">
        <v>1200000</v>
      </c>
    </row>
    <row r="374" spans="1:6" x14ac:dyDescent="0.3">
      <c r="A374" s="8">
        <v>350</v>
      </c>
      <c r="B374" s="8">
        <v>1988510.0609728766</v>
      </c>
      <c r="C374" s="8">
        <v>-113510.06097287661</v>
      </c>
      <c r="E374" s="8">
        <v>41.956782713085232</v>
      </c>
      <c r="F374" s="8">
        <v>1200000</v>
      </c>
    </row>
    <row r="375" spans="1:6" x14ac:dyDescent="0.3">
      <c r="A375" s="8">
        <v>351</v>
      </c>
      <c r="B375" s="8">
        <v>2821680.6741110706</v>
      </c>
      <c r="C375" s="8">
        <v>927319.32588892942</v>
      </c>
      <c r="E375" s="8">
        <v>42.076830732292919</v>
      </c>
      <c r="F375" s="8">
        <v>1224800</v>
      </c>
    </row>
    <row r="376" spans="1:6" x14ac:dyDescent="0.3">
      <c r="A376" s="8">
        <v>352</v>
      </c>
      <c r="B376" s="8">
        <v>3888545.4836172946</v>
      </c>
      <c r="C376" s="8">
        <v>1006454.5163827054</v>
      </c>
      <c r="E376" s="8">
        <v>42.196878751500599</v>
      </c>
      <c r="F376" s="8">
        <v>1225000</v>
      </c>
    </row>
    <row r="377" spans="1:6" x14ac:dyDescent="0.3">
      <c r="A377" s="8">
        <v>353</v>
      </c>
      <c r="B377" s="8">
        <v>2823374.110316636</v>
      </c>
      <c r="C377" s="8">
        <v>971625.88968336396</v>
      </c>
      <c r="E377" s="8">
        <v>42.316926770708285</v>
      </c>
      <c r="F377" s="8">
        <v>1225000</v>
      </c>
    </row>
    <row r="378" spans="1:6" x14ac:dyDescent="0.3">
      <c r="A378" s="8">
        <v>354</v>
      </c>
      <c r="B378" s="8">
        <v>2415820.4635105547</v>
      </c>
      <c r="C378" s="8">
        <v>324179.53648944525</v>
      </c>
      <c r="E378" s="8">
        <v>42.436974789915965</v>
      </c>
      <c r="F378" s="8">
        <v>1245000</v>
      </c>
    </row>
    <row r="379" spans="1:6" x14ac:dyDescent="0.3">
      <c r="A379" s="8">
        <v>355</v>
      </c>
      <c r="B379" s="8">
        <v>2443479.9215347897</v>
      </c>
      <c r="C379" s="8">
        <v>655520.07846521027</v>
      </c>
      <c r="E379" s="8">
        <v>42.557022809123652</v>
      </c>
      <c r="F379" s="8">
        <v>1248000</v>
      </c>
    </row>
    <row r="380" spans="1:6" x14ac:dyDescent="0.3">
      <c r="A380" s="8">
        <v>356</v>
      </c>
      <c r="B380" s="8">
        <v>2009960.2529100387</v>
      </c>
      <c r="C380" s="8">
        <v>-14960.252910038689</v>
      </c>
      <c r="E380" s="8">
        <v>42.677070828331331</v>
      </c>
      <c r="F380" s="8">
        <v>1249000</v>
      </c>
    </row>
    <row r="381" spans="1:6" x14ac:dyDescent="0.3">
      <c r="A381" s="8">
        <v>357</v>
      </c>
      <c r="B381" s="8">
        <v>1151952.5754235517</v>
      </c>
      <c r="C381" s="8">
        <v>-302952.57542355172</v>
      </c>
      <c r="E381" s="8">
        <v>42.797118847539018</v>
      </c>
      <c r="F381" s="8">
        <v>1249000</v>
      </c>
    </row>
    <row r="382" spans="1:6" x14ac:dyDescent="0.3">
      <c r="A382" s="8">
        <v>358</v>
      </c>
      <c r="B382" s="8">
        <v>1656596.5646820515</v>
      </c>
      <c r="C382" s="8">
        <v>-61596.564682051539</v>
      </c>
      <c r="E382" s="8">
        <v>42.917166866746697</v>
      </c>
      <c r="F382" s="8">
        <v>1249000</v>
      </c>
    </row>
    <row r="383" spans="1:6" x14ac:dyDescent="0.3">
      <c r="A383" s="8">
        <v>359</v>
      </c>
      <c r="B383" s="8">
        <v>1511525.5297386125</v>
      </c>
      <c r="C383" s="8">
        <v>-12525.529738612473</v>
      </c>
      <c r="E383" s="8">
        <v>43.037214885954384</v>
      </c>
      <c r="F383" s="8">
        <v>1249000</v>
      </c>
    </row>
    <row r="384" spans="1:6" x14ac:dyDescent="0.3">
      <c r="A384" s="8">
        <v>360</v>
      </c>
      <c r="B384" s="8">
        <v>1163242.1501273215</v>
      </c>
      <c r="C384" s="8">
        <v>31757.849872678518</v>
      </c>
      <c r="E384" s="8">
        <v>43.157262905162064</v>
      </c>
      <c r="F384" s="8">
        <v>1249000</v>
      </c>
    </row>
    <row r="385" spans="1:6" x14ac:dyDescent="0.3">
      <c r="A385" s="8">
        <v>361</v>
      </c>
      <c r="B385" s="8">
        <v>1357987.3137673466</v>
      </c>
      <c r="C385" s="8">
        <v>-108987.31376734655</v>
      </c>
      <c r="E385" s="8">
        <v>43.27731092436975</v>
      </c>
      <c r="F385" s="8">
        <v>1250000</v>
      </c>
    </row>
    <row r="386" spans="1:6" x14ac:dyDescent="0.3">
      <c r="A386" s="8">
        <v>362</v>
      </c>
      <c r="B386" s="8">
        <v>1981171.8374154263</v>
      </c>
      <c r="C386" s="8">
        <v>307828.16258457373</v>
      </c>
      <c r="E386" s="8">
        <v>43.39735894357743</v>
      </c>
      <c r="F386" s="8">
        <v>1250000</v>
      </c>
    </row>
    <row r="387" spans="1:6" x14ac:dyDescent="0.3">
      <c r="A387" s="8">
        <v>363</v>
      </c>
      <c r="B387" s="8">
        <v>2058505.424136248</v>
      </c>
      <c r="C387" s="8">
        <v>140494.57586375205</v>
      </c>
      <c r="E387" s="8">
        <v>43.517406962785117</v>
      </c>
      <c r="F387" s="8">
        <v>1250000</v>
      </c>
    </row>
    <row r="388" spans="1:6" x14ac:dyDescent="0.3">
      <c r="A388" s="8">
        <v>364</v>
      </c>
      <c r="B388" s="8">
        <v>1472012.018275419</v>
      </c>
      <c r="C388" s="8">
        <v>-22012.018275419017</v>
      </c>
      <c r="E388" s="8">
        <v>43.637454981992796</v>
      </c>
      <c r="F388" s="8">
        <v>1250000</v>
      </c>
    </row>
    <row r="389" spans="1:6" x14ac:dyDescent="0.3">
      <c r="A389" s="8">
        <v>365</v>
      </c>
      <c r="B389" s="8">
        <v>1517734.7958256858</v>
      </c>
      <c r="C389" s="8">
        <v>-368734.79582568584</v>
      </c>
      <c r="E389" s="8">
        <v>43.757503001200483</v>
      </c>
      <c r="F389" s="8">
        <v>1250000</v>
      </c>
    </row>
    <row r="390" spans="1:6" x14ac:dyDescent="0.3">
      <c r="A390" s="8">
        <v>366</v>
      </c>
      <c r="B390" s="8">
        <v>1460157.964836461</v>
      </c>
      <c r="C390" s="8">
        <v>-671157.964836461</v>
      </c>
      <c r="E390" s="8">
        <v>43.877551020408163</v>
      </c>
      <c r="F390" s="8">
        <v>1255000</v>
      </c>
    </row>
    <row r="391" spans="1:6" x14ac:dyDescent="0.3">
      <c r="A391" s="8">
        <v>367</v>
      </c>
      <c r="B391" s="8">
        <v>1473705.4544809845</v>
      </c>
      <c r="C391" s="8">
        <v>-524705.45448098448</v>
      </c>
      <c r="E391" s="8">
        <v>43.997599039615849</v>
      </c>
      <c r="F391" s="8">
        <v>1259000</v>
      </c>
    </row>
    <row r="392" spans="1:6" x14ac:dyDescent="0.3">
      <c r="A392" s="8">
        <v>368</v>
      </c>
      <c r="B392" s="8">
        <v>1459593.4861012725</v>
      </c>
      <c r="C392" s="8">
        <v>-464593.48610127252</v>
      </c>
      <c r="E392" s="8">
        <v>44.117647058823529</v>
      </c>
      <c r="F392" s="8">
        <v>1260000</v>
      </c>
    </row>
    <row r="393" spans="1:6" x14ac:dyDescent="0.3">
      <c r="A393" s="8">
        <v>369</v>
      </c>
      <c r="B393" s="8">
        <v>1299846.0040429332</v>
      </c>
      <c r="C393" s="8">
        <v>-549846.00404293323</v>
      </c>
      <c r="E393" s="8">
        <v>44.237695078031216</v>
      </c>
      <c r="F393" s="8">
        <v>1274000</v>
      </c>
    </row>
    <row r="394" spans="1:6" x14ac:dyDescent="0.3">
      <c r="A394" s="8">
        <v>370</v>
      </c>
      <c r="B394" s="8">
        <v>1374357.1970878122</v>
      </c>
      <c r="C394" s="8">
        <v>-634357.19708781224</v>
      </c>
      <c r="E394" s="8">
        <v>44.357743097238895</v>
      </c>
      <c r="F394" s="8">
        <v>1275000</v>
      </c>
    </row>
    <row r="395" spans="1:6" x14ac:dyDescent="0.3">
      <c r="A395" s="8">
        <v>371</v>
      </c>
      <c r="B395" s="8">
        <v>1629501.5853930046</v>
      </c>
      <c r="C395" s="8">
        <v>-780501.58539300459</v>
      </c>
      <c r="E395" s="8">
        <v>44.477791116446582</v>
      </c>
      <c r="F395" s="8">
        <v>1275000</v>
      </c>
    </row>
    <row r="396" spans="1:6" x14ac:dyDescent="0.3">
      <c r="A396" s="8">
        <v>372</v>
      </c>
      <c r="B396" s="8">
        <v>1460722.4435716495</v>
      </c>
      <c r="C396" s="8">
        <v>-685722.44357164949</v>
      </c>
      <c r="E396" s="8">
        <v>44.597839135654262</v>
      </c>
      <c r="F396" s="8">
        <v>1275000</v>
      </c>
    </row>
    <row r="397" spans="1:6" x14ac:dyDescent="0.3">
      <c r="A397" s="8">
        <v>373</v>
      </c>
      <c r="B397" s="8">
        <v>1366454.4947951734</v>
      </c>
      <c r="C397" s="8">
        <v>-416454.49479517341</v>
      </c>
      <c r="E397" s="8">
        <v>44.717887154861948</v>
      </c>
      <c r="F397" s="8">
        <v>1275000</v>
      </c>
    </row>
    <row r="398" spans="1:6" x14ac:dyDescent="0.3">
      <c r="A398" s="8">
        <v>374</v>
      </c>
      <c r="B398" s="8">
        <v>2325503.8658803981</v>
      </c>
      <c r="C398" s="8">
        <v>2269496.1341196019</v>
      </c>
      <c r="E398" s="8">
        <v>44.837935174069628</v>
      </c>
      <c r="F398" s="8">
        <v>1279000</v>
      </c>
    </row>
    <row r="399" spans="1:6" x14ac:dyDescent="0.3">
      <c r="A399" s="8">
        <v>375</v>
      </c>
      <c r="B399" s="8">
        <v>2186077.6182888439</v>
      </c>
      <c r="C399" s="8">
        <v>1308922.3817111561</v>
      </c>
      <c r="E399" s="8">
        <v>44.957983193277315</v>
      </c>
      <c r="F399" s="8">
        <v>1295000</v>
      </c>
    </row>
    <row r="400" spans="1:6" x14ac:dyDescent="0.3">
      <c r="A400" s="8">
        <v>376</v>
      </c>
      <c r="B400" s="8">
        <v>2199625.1079333676</v>
      </c>
      <c r="C400" s="8">
        <v>2300374.8920666324</v>
      </c>
      <c r="E400" s="8">
        <v>45.078031212484994</v>
      </c>
      <c r="F400" s="8">
        <v>1295000</v>
      </c>
    </row>
    <row r="401" spans="1:6" x14ac:dyDescent="0.3">
      <c r="A401" s="8">
        <v>377</v>
      </c>
      <c r="B401" s="8">
        <v>2003750.9868229656</v>
      </c>
      <c r="C401" s="8">
        <v>746249.01317703445</v>
      </c>
      <c r="E401" s="8">
        <v>45.198079231692681</v>
      </c>
      <c r="F401" s="8">
        <v>1295000</v>
      </c>
    </row>
    <row r="402" spans="1:6" x14ac:dyDescent="0.3">
      <c r="A402" s="8">
        <v>378</v>
      </c>
      <c r="B402" s="8">
        <v>2282603.4820060739</v>
      </c>
      <c r="C402" s="8">
        <v>1567396.5179939261</v>
      </c>
      <c r="E402" s="8">
        <v>45.318127250900361</v>
      </c>
      <c r="F402" s="8">
        <v>1295000</v>
      </c>
    </row>
    <row r="403" spans="1:6" x14ac:dyDescent="0.3">
      <c r="A403" s="8">
        <v>379</v>
      </c>
      <c r="B403" s="8">
        <v>1332585.7706838648</v>
      </c>
      <c r="C403" s="8">
        <v>-433585.77068386483</v>
      </c>
      <c r="E403" s="8">
        <v>45.438175270108047</v>
      </c>
      <c r="F403" s="8">
        <v>1295000</v>
      </c>
    </row>
    <row r="404" spans="1:6" x14ac:dyDescent="0.3">
      <c r="A404" s="8">
        <v>380</v>
      </c>
      <c r="B404" s="8">
        <v>1497413.5613589005</v>
      </c>
      <c r="C404" s="8">
        <v>-768413.56135890051</v>
      </c>
      <c r="E404" s="8">
        <v>45.558223289315727</v>
      </c>
      <c r="F404" s="8">
        <v>1295000</v>
      </c>
    </row>
    <row r="405" spans="1:6" x14ac:dyDescent="0.3">
      <c r="A405" s="8">
        <v>381</v>
      </c>
      <c r="B405" s="8">
        <v>1317344.8448337759</v>
      </c>
      <c r="C405" s="8">
        <v>-352344.84483377589</v>
      </c>
      <c r="E405" s="8">
        <v>45.678271308523414</v>
      </c>
      <c r="F405" s="8">
        <v>1295000</v>
      </c>
    </row>
    <row r="406" spans="1:6" x14ac:dyDescent="0.3">
      <c r="A406" s="8">
        <v>382</v>
      </c>
      <c r="B406" s="8">
        <v>1332585.7706838648</v>
      </c>
      <c r="C406" s="8">
        <v>-457585.77068386483</v>
      </c>
      <c r="E406" s="8">
        <v>45.798319327731093</v>
      </c>
      <c r="F406" s="8">
        <v>1299000</v>
      </c>
    </row>
    <row r="407" spans="1:6" x14ac:dyDescent="0.3">
      <c r="A407" s="8">
        <v>383</v>
      </c>
      <c r="B407" s="8">
        <v>1177354.1185070332</v>
      </c>
      <c r="C407" s="8">
        <v>-317354.11850703321</v>
      </c>
      <c r="E407" s="8">
        <v>45.91836734693878</v>
      </c>
      <c r="F407" s="8">
        <v>1299000</v>
      </c>
    </row>
    <row r="408" spans="1:6" x14ac:dyDescent="0.3">
      <c r="A408" s="8">
        <v>384</v>
      </c>
      <c r="B408" s="8">
        <v>1342181.9091820689</v>
      </c>
      <c r="C408" s="8">
        <v>-613181.90918206889</v>
      </c>
      <c r="E408" s="8">
        <v>46.038415366146459</v>
      </c>
      <c r="F408" s="8">
        <v>1299000</v>
      </c>
    </row>
    <row r="409" spans="1:6" x14ac:dyDescent="0.3">
      <c r="A409" s="8">
        <v>385</v>
      </c>
      <c r="B409" s="8">
        <v>1204449.0977960802</v>
      </c>
      <c r="C409" s="8">
        <v>-454449.09779608017</v>
      </c>
      <c r="E409" s="8">
        <v>46.158463385354146</v>
      </c>
      <c r="F409" s="8">
        <v>1299000</v>
      </c>
    </row>
    <row r="410" spans="1:6" x14ac:dyDescent="0.3">
      <c r="A410" s="8">
        <v>386</v>
      </c>
      <c r="B410" s="8">
        <v>2061892.2965473789</v>
      </c>
      <c r="C410" s="8">
        <v>-662892.29654737888</v>
      </c>
      <c r="E410" s="8">
        <v>46.278511404561826</v>
      </c>
      <c r="F410" s="8">
        <v>1299000</v>
      </c>
    </row>
    <row r="411" spans="1:6" x14ac:dyDescent="0.3">
      <c r="A411" s="8">
        <v>387</v>
      </c>
      <c r="B411" s="8">
        <v>2064714.6902233211</v>
      </c>
      <c r="C411" s="8">
        <v>-665714.69022332109</v>
      </c>
      <c r="E411" s="8">
        <v>46.398559423769505</v>
      </c>
      <c r="F411" s="8">
        <v>1299000</v>
      </c>
    </row>
    <row r="412" spans="1:6" x14ac:dyDescent="0.3">
      <c r="A412" s="8">
        <v>388</v>
      </c>
      <c r="B412" s="8">
        <v>1342181.9091820689</v>
      </c>
      <c r="C412" s="8">
        <v>-193181.90918206889</v>
      </c>
      <c r="E412" s="8">
        <v>46.518607442977192</v>
      </c>
      <c r="F412" s="8">
        <v>1299000</v>
      </c>
    </row>
    <row r="413" spans="1:6" x14ac:dyDescent="0.3">
      <c r="A413" s="8">
        <v>389</v>
      </c>
      <c r="B413" s="8">
        <v>1326940.9833319802</v>
      </c>
      <c r="C413" s="8">
        <v>-427940.98333198018</v>
      </c>
      <c r="E413" s="8">
        <v>46.638655462184872</v>
      </c>
      <c r="F413" s="8">
        <v>1299900</v>
      </c>
    </row>
    <row r="414" spans="1:6" x14ac:dyDescent="0.3">
      <c r="A414" s="8">
        <v>390</v>
      </c>
      <c r="B414" s="8">
        <v>1317344.8448337759</v>
      </c>
      <c r="C414" s="8">
        <v>-318344.84483377589</v>
      </c>
      <c r="E414" s="8">
        <v>46.758703481392558</v>
      </c>
      <c r="F414" s="8">
        <v>1299999</v>
      </c>
    </row>
    <row r="415" spans="1:6" x14ac:dyDescent="0.3">
      <c r="A415" s="8">
        <v>391</v>
      </c>
      <c r="B415" s="8">
        <v>1324683.0683912262</v>
      </c>
      <c r="C415" s="8">
        <v>-525683.06839122623</v>
      </c>
      <c r="E415" s="8">
        <v>46.878751500600238</v>
      </c>
      <c r="F415" s="8">
        <v>1300000</v>
      </c>
    </row>
    <row r="416" spans="1:6" x14ac:dyDescent="0.3">
      <c r="A416" s="8">
        <v>392</v>
      </c>
      <c r="B416" s="8">
        <v>1204449.0977960802</v>
      </c>
      <c r="C416" s="8">
        <v>-545449.09779608017</v>
      </c>
      <c r="E416" s="8">
        <v>46.998799519807925</v>
      </c>
      <c r="F416" s="8">
        <v>1320000</v>
      </c>
    </row>
    <row r="417" spans="1:6" x14ac:dyDescent="0.3">
      <c r="A417" s="8">
        <v>393</v>
      </c>
      <c r="B417" s="8">
        <v>1317344.8448337759</v>
      </c>
      <c r="C417" s="8">
        <v>-467344.84483377589</v>
      </c>
      <c r="E417" s="8">
        <v>47.118847539015604</v>
      </c>
      <c r="F417" s="8">
        <v>1325000</v>
      </c>
    </row>
    <row r="418" spans="1:6" x14ac:dyDescent="0.3">
      <c r="A418" s="8">
        <v>394</v>
      </c>
      <c r="B418" s="8">
        <v>1317344.8448337759</v>
      </c>
      <c r="C418" s="8">
        <v>-318344.84483377589</v>
      </c>
      <c r="E418" s="8">
        <v>47.238895558223291</v>
      </c>
      <c r="F418" s="8">
        <v>1329000</v>
      </c>
    </row>
    <row r="419" spans="1:6" x14ac:dyDescent="0.3">
      <c r="A419" s="8">
        <v>395</v>
      </c>
      <c r="B419" s="8">
        <v>1324683.0683912262</v>
      </c>
      <c r="C419" s="8">
        <v>-474683.06839122623</v>
      </c>
      <c r="E419" s="8">
        <v>47.358943577430971</v>
      </c>
      <c r="F419" s="8">
        <v>1329000</v>
      </c>
    </row>
    <row r="420" spans="1:6" x14ac:dyDescent="0.3">
      <c r="A420" s="8">
        <v>396</v>
      </c>
      <c r="B420" s="8">
        <v>2548472.9662798471</v>
      </c>
      <c r="C420" s="8">
        <v>150527.03372015292</v>
      </c>
      <c r="E420" s="8">
        <v>47.478991596638657</v>
      </c>
      <c r="F420" s="8">
        <v>1349000</v>
      </c>
    </row>
    <row r="421" spans="1:6" x14ac:dyDescent="0.3">
      <c r="A421" s="8">
        <v>397</v>
      </c>
      <c r="B421" s="8">
        <v>2147693.0642960276</v>
      </c>
      <c r="C421" s="8">
        <v>-547694.06429602765</v>
      </c>
      <c r="E421" s="8">
        <v>47.599039615846337</v>
      </c>
      <c r="F421" s="8">
        <v>1349000</v>
      </c>
    </row>
    <row r="422" spans="1:6" x14ac:dyDescent="0.3">
      <c r="A422" s="8">
        <v>398</v>
      </c>
      <c r="B422" s="8">
        <v>2366710.8135491572</v>
      </c>
      <c r="C422" s="8">
        <v>1133289.1864508428</v>
      </c>
      <c r="E422" s="8">
        <v>47.719087635054024</v>
      </c>
      <c r="F422" s="8">
        <v>1349000</v>
      </c>
    </row>
    <row r="423" spans="1:6" x14ac:dyDescent="0.3">
      <c r="A423" s="8">
        <v>399</v>
      </c>
      <c r="B423" s="8">
        <v>2061892.2965473789</v>
      </c>
      <c r="C423" s="8">
        <v>-511892.29654737888</v>
      </c>
      <c r="E423" s="8">
        <v>47.839135654261703</v>
      </c>
      <c r="F423" s="8">
        <v>1349000</v>
      </c>
    </row>
    <row r="424" spans="1:6" x14ac:dyDescent="0.3">
      <c r="A424" s="8">
        <v>400</v>
      </c>
      <c r="B424" s="8">
        <v>2155595.7665886665</v>
      </c>
      <c r="C424" s="8">
        <v>1339404.2334113335</v>
      </c>
      <c r="E424" s="8">
        <v>47.95918367346939</v>
      </c>
      <c r="F424" s="8">
        <v>1349500</v>
      </c>
    </row>
    <row r="425" spans="1:6" x14ac:dyDescent="0.3">
      <c r="A425" s="8">
        <v>401</v>
      </c>
      <c r="B425" s="8">
        <v>3561712.2959431657</v>
      </c>
      <c r="C425" s="8">
        <v>1428287.7040568343</v>
      </c>
      <c r="E425" s="8">
        <v>48.07923169267707</v>
      </c>
      <c r="F425" s="8">
        <v>1350000</v>
      </c>
    </row>
    <row r="426" spans="1:6" x14ac:dyDescent="0.3">
      <c r="A426" s="8">
        <v>402</v>
      </c>
      <c r="B426" s="8">
        <v>2811520.0568776778</v>
      </c>
      <c r="C426" s="8">
        <v>1183479.9431223222</v>
      </c>
      <c r="E426" s="8">
        <v>48.199279711884756</v>
      </c>
      <c r="F426" s="8">
        <v>1350000</v>
      </c>
    </row>
    <row r="427" spans="1:6" x14ac:dyDescent="0.3">
      <c r="A427" s="8">
        <v>403</v>
      </c>
      <c r="B427" s="8">
        <v>2940785.6872358392</v>
      </c>
      <c r="C427" s="8">
        <v>649214.3127641608</v>
      </c>
      <c r="E427" s="8">
        <v>48.319327731092436</v>
      </c>
      <c r="F427" s="8">
        <v>1350000</v>
      </c>
    </row>
    <row r="428" spans="1:6" x14ac:dyDescent="0.3">
      <c r="A428" s="8">
        <v>404</v>
      </c>
      <c r="B428" s="8">
        <v>3287940.1093767537</v>
      </c>
      <c r="C428" s="8">
        <v>1662059.8906232463</v>
      </c>
      <c r="E428" s="8">
        <v>48.439375750300123</v>
      </c>
      <c r="F428" s="8">
        <v>1350000</v>
      </c>
    </row>
    <row r="429" spans="1:6" x14ac:dyDescent="0.3">
      <c r="A429" s="8">
        <v>405</v>
      </c>
      <c r="B429" s="8">
        <v>3287940.1093767537</v>
      </c>
      <c r="C429" s="8">
        <v>1662059.8906232463</v>
      </c>
      <c r="E429" s="8">
        <v>48.559423769507802</v>
      </c>
      <c r="F429" s="8">
        <v>1350000</v>
      </c>
    </row>
    <row r="430" spans="1:6" x14ac:dyDescent="0.3">
      <c r="A430" s="8">
        <v>406</v>
      </c>
      <c r="B430" s="8">
        <v>2034232.8385231434</v>
      </c>
      <c r="C430" s="8">
        <v>1365767.1614768566</v>
      </c>
      <c r="E430" s="8">
        <v>48.679471788715489</v>
      </c>
      <c r="F430" s="8">
        <v>1350000</v>
      </c>
    </row>
    <row r="431" spans="1:6" x14ac:dyDescent="0.3">
      <c r="A431" s="8">
        <v>407</v>
      </c>
      <c r="B431" s="8">
        <v>1665628.2244450669</v>
      </c>
      <c r="C431" s="8">
        <v>109259.77555493312</v>
      </c>
      <c r="E431" s="8">
        <v>48.799519807923168</v>
      </c>
      <c r="F431" s="8">
        <v>1350000</v>
      </c>
    </row>
    <row r="432" spans="1:6" x14ac:dyDescent="0.3">
      <c r="A432" s="8">
        <v>408</v>
      </c>
      <c r="B432" s="8">
        <v>2986508.4647861063</v>
      </c>
      <c r="C432" s="8">
        <v>262491.53521389375</v>
      </c>
      <c r="E432" s="8">
        <v>48.919567827130855</v>
      </c>
      <c r="F432" s="8">
        <v>1359000</v>
      </c>
    </row>
    <row r="433" spans="1:6" x14ac:dyDescent="0.3">
      <c r="A433" s="8">
        <v>409</v>
      </c>
      <c r="B433" s="8">
        <v>3630014.2229009713</v>
      </c>
      <c r="C433" s="8">
        <v>64985.777099028695</v>
      </c>
      <c r="E433" s="8">
        <v>49.039615846338535</v>
      </c>
      <c r="F433" s="8">
        <v>1369000</v>
      </c>
    </row>
    <row r="434" spans="1:6" x14ac:dyDescent="0.3">
      <c r="A434" s="8">
        <v>410</v>
      </c>
      <c r="B434" s="8">
        <v>2191722.4056407288</v>
      </c>
      <c r="C434" s="8">
        <v>303277.59435927123</v>
      </c>
      <c r="E434" s="8">
        <v>49.159663865546221</v>
      </c>
      <c r="F434" s="8">
        <v>1375000</v>
      </c>
    </row>
    <row r="435" spans="1:6" x14ac:dyDescent="0.3">
      <c r="A435" s="8">
        <v>411</v>
      </c>
      <c r="B435" s="8">
        <v>3372611.9196550255</v>
      </c>
      <c r="C435" s="8">
        <v>422388.08034497453</v>
      </c>
      <c r="E435" s="8">
        <v>49.279711884753901</v>
      </c>
      <c r="F435" s="8">
        <v>1375000</v>
      </c>
    </row>
    <row r="436" spans="1:6" x14ac:dyDescent="0.3">
      <c r="A436" s="8">
        <v>412</v>
      </c>
      <c r="B436" s="8">
        <v>2980863.6774342214</v>
      </c>
      <c r="C436" s="8">
        <v>1014136.3225657786</v>
      </c>
      <c r="E436" s="8">
        <v>49.399759903961588</v>
      </c>
      <c r="F436" s="8">
        <v>1384000</v>
      </c>
    </row>
    <row r="437" spans="1:6" x14ac:dyDescent="0.3">
      <c r="A437" s="8">
        <v>413</v>
      </c>
      <c r="B437" s="8">
        <v>3137224.2870814297</v>
      </c>
      <c r="C437" s="8">
        <v>49775.712918570265</v>
      </c>
      <c r="E437" s="8">
        <v>49.519807923169267</v>
      </c>
      <c r="F437" s="8">
        <v>1385000</v>
      </c>
    </row>
    <row r="438" spans="1:6" x14ac:dyDescent="0.3">
      <c r="A438" s="8">
        <v>414</v>
      </c>
      <c r="B438" s="8">
        <v>2169143.2562331897</v>
      </c>
      <c r="C438" s="8">
        <v>-84143.256233189721</v>
      </c>
      <c r="E438" s="8">
        <v>49.639855942376954</v>
      </c>
      <c r="F438" s="8">
        <v>1395000</v>
      </c>
    </row>
    <row r="439" spans="1:6" x14ac:dyDescent="0.3">
      <c r="A439" s="8">
        <v>415</v>
      </c>
      <c r="B439" s="8">
        <v>1802232.0783606789</v>
      </c>
      <c r="C439" s="8">
        <v>-603232.07836067886</v>
      </c>
      <c r="E439" s="8">
        <v>49.759903961584634</v>
      </c>
      <c r="F439" s="8">
        <v>1395000</v>
      </c>
    </row>
    <row r="440" spans="1:6" x14ac:dyDescent="0.3">
      <c r="A440" s="8">
        <v>416</v>
      </c>
      <c r="B440" s="8">
        <v>1718124.7468175956</v>
      </c>
      <c r="C440" s="8">
        <v>-469124.74681759556</v>
      </c>
      <c r="E440" s="8">
        <v>49.87995198079232</v>
      </c>
      <c r="F440" s="8">
        <v>1395000</v>
      </c>
    </row>
    <row r="441" spans="1:6" x14ac:dyDescent="0.3">
      <c r="A441" s="8">
        <v>417</v>
      </c>
      <c r="B441" s="8">
        <v>1772879.184130878</v>
      </c>
      <c r="C441" s="8">
        <v>-197879.18413087795</v>
      </c>
      <c r="E441" s="8">
        <v>50</v>
      </c>
      <c r="F441" s="8">
        <v>1395000</v>
      </c>
    </row>
    <row r="442" spans="1:6" x14ac:dyDescent="0.3">
      <c r="A442" s="8">
        <v>418</v>
      </c>
      <c r="B442" s="8">
        <v>1795458.333538417</v>
      </c>
      <c r="C442" s="8">
        <v>-300458.33353841701</v>
      </c>
      <c r="E442" s="8">
        <v>50.120048019207687</v>
      </c>
      <c r="F442" s="8">
        <v>1395000</v>
      </c>
    </row>
    <row r="443" spans="1:6" x14ac:dyDescent="0.3">
      <c r="A443" s="8">
        <v>419</v>
      </c>
      <c r="B443" s="8">
        <v>1770056.7904549355</v>
      </c>
      <c r="C443" s="8">
        <v>-711056.79045493552</v>
      </c>
      <c r="E443" s="8">
        <v>50.240096038415366</v>
      </c>
      <c r="F443" s="8">
        <v>1398000</v>
      </c>
    </row>
    <row r="444" spans="1:6" x14ac:dyDescent="0.3">
      <c r="A444" s="8">
        <v>420</v>
      </c>
      <c r="B444" s="8">
        <v>1795458.333538417</v>
      </c>
      <c r="C444" s="8">
        <v>-595458.33353841701</v>
      </c>
      <c r="E444" s="8">
        <v>50.360144057623053</v>
      </c>
      <c r="F444" s="8">
        <v>1399000</v>
      </c>
    </row>
    <row r="445" spans="1:6" x14ac:dyDescent="0.3">
      <c r="A445" s="8">
        <v>421</v>
      </c>
      <c r="B445" s="8">
        <v>1690465.2887933601</v>
      </c>
      <c r="C445" s="8">
        <v>-341465.28879336012</v>
      </c>
      <c r="E445" s="8">
        <v>50.480192076830733</v>
      </c>
      <c r="F445" s="8">
        <v>1399000</v>
      </c>
    </row>
    <row r="446" spans="1:6" x14ac:dyDescent="0.3">
      <c r="A446" s="8">
        <v>422</v>
      </c>
      <c r="B446" s="8">
        <v>1709657.5657897685</v>
      </c>
      <c r="C446" s="8">
        <v>-414657.56578976847</v>
      </c>
      <c r="E446" s="8">
        <v>50.600240096038419</v>
      </c>
      <c r="F446" s="8">
        <v>1399000</v>
      </c>
    </row>
    <row r="447" spans="1:6" x14ac:dyDescent="0.3">
      <c r="A447" s="8">
        <v>423</v>
      </c>
      <c r="B447" s="8">
        <v>1415564.1447565712</v>
      </c>
      <c r="C447" s="8">
        <v>183435.85524342884</v>
      </c>
      <c r="E447" s="8">
        <v>50.720288115246099</v>
      </c>
      <c r="F447" s="8">
        <v>1399000</v>
      </c>
    </row>
    <row r="448" spans="1:6" x14ac:dyDescent="0.3">
      <c r="A448" s="8">
        <v>424</v>
      </c>
      <c r="B448" s="8">
        <v>1643049.0750375278</v>
      </c>
      <c r="C448" s="8">
        <v>81950.924962472171</v>
      </c>
      <c r="E448" s="8">
        <v>50.840336134453786</v>
      </c>
      <c r="F448" s="8">
        <v>1399000</v>
      </c>
    </row>
    <row r="449" spans="1:6" x14ac:dyDescent="0.3">
      <c r="A449" s="8">
        <v>425</v>
      </c>
      <c r="B449" s="8">
        <v>1907789.6018409242</v>
      </c>
      <c r="C449" s="8">
        <v>390210.39815907576</v>
      </c>
      <c r="E449" s="8">
        <v>50.960384153661465</v>
      </c>
      <c r="F449" s="8">
        <v>1399000</v>
      </c>
    </row>
    <row r="450" spans="1:6" x14ac:dyDescent="0.3">
      <c r="A450" s="8">
        <v>426</v>
      </c>
      <c r="B450" s="8">
        <v>1316215.8873633989</v>
      </c>
      <c r="C450" s="8">
        <v>-17215.887363398913</v>
      </c>
      <c r="E450" s="8">
        <v>51.080432172869152</v>
      </c>
      <c r="F450" s="8">
        <v>1399990</v>
      </c>
    </row>
    <row r="451" spans="1:6" x14ac:dyDescent="0.3">
      <c r="A451" s="8">
        <v>427</v>
      </c>
      <c r="B451" s="8">
        <v>1633452.9365393238</v>
      </c>
      <c r="C451" s="8">
        <v>-385452.93653932377</v>
      </c>
      <c r="E451" s="8">
        <v>51.200480192076832</v>
      </c>
      <c r="F451" s="8">
        <v>1399999</v>
      </c>
    </row>
    <row r="452" spans="1:6" x14ac:dyDescent="0.3">
      <c r="A452" s="8">
        <v>428</v>
      </c>
      <c r="B452" s="8">
        <v>1597890.7762224497</v>
      </c>
      <c r="C452" s="8">
        <v>-202890.77622244973</v>
      </c>
      <c r="E452" s="8">
        <v>51.320528211284511</v>
      </c>
      <c r="F452" s="8">
        <v>1400000</v>
      </c>
    </row>
    <row r="453" spans="1:6" x14ac:dyDescent="0.3">
      <c r="A453" s="8">
        <v>429</v>
      </c>
      <c r="B453" s="8">
        <v>1583214.329107549</v>
      </c>
      <c r="C453" s="8">
        <v>-233214.32910754904</v>
      </c>
      <c r="E453" s="8">
        <v>51.440576230492198</v>
      </c>
      <c r="F453" s="8">
        <v>1412000</v>
      </c>
    </row>
    <row r="454" spans="1:6" x14ac:dyDescent="0.3">
      <c r="A454" s="8">
        <v>430</v>
      </c>
      <c r="B454" s="8">
        <v>1787555.6312457784</v>
      </c>
      <c r="C454" s="8">
        <v>209444.36875422159</v>
      </c>
      <c r="E454" s="8">
        <v>51.560624249699877</v>
      </c>
      <c r="F454" s="8">
        <v>1425000</v>
      </c>
    </row>
    <row r="455" spans="1:6" x14ac:dyDescent="0.3">
      <c r="A455" s="8">
        <v>431</v>
      </c>
      <c r="B455" s="8">
        <v>1631759.5003337583</v>
      </c>
      <c r="C455" s="8">
        <v>-456759.5003337583</v>
      </c>
      <c r="E455" s="8">
        <v>51.680672268907564</v>
      </c>
      <c r="F455" s="8">
        <v>1428800</v>
      </c>
    </row>
    <row r="456" spans="1:6" x14ac:dyDescent="0.3">
      <c r="A456" s="8">
        <v>432</v>
      </c>
      <c r="B456" s="8">
        <v>1575311.6268149107</v>
      </c>
      <c r="C456" s="8">
        <v>-527311.62681491068</v>
      </c>
      <c r="E456" s="8">
        <v>51.800720288115244</v>
      </c>
      <c r="F456" s="8">
        <v>1444000</v>
      </c>
    </row>
    <row r="457" spans="1:6" x14ac:dyDescent="0.3">
      <c r="A457" s="8">
        <v>433</v>
      </c>
      <c r="B457" s="8">
        <v>1705141.7359082606</v>
      </c>
      <c r="C457" s="8">
        <v>-606141.73590826057</v>
      </c>
      <c r="E457" s="8">
        <v>51.92076830732293</v>
      </c>
      <c r="F457" s="8">
        <v>1449000</v>
      </c>
    </row>
    <row r="458" spans="1:6" x14ac:dyDescent="0.3">
      <c r="A458" s="8">
        <v>434</v>
      </c>
      <c r="B458" s="8">
        <v>1400323.2189064822</v>
      </c>
      <c r="C458" s="8">
        <v>-411323.21890648222</v>
      </c>
      <c r="E458" s="8">
        <v>52.04081632653061</v>
      </c>
      <c r="F458" s="8">
        <v>1450000</v>
      </c>
    </row>
    <row r="459" spans="1:6" x14ac:dyDescent="0.3">
      <c r="A459" s="8">
        <v>435</v>
      </c>
      <c r="B459" s="8">
        <v>1648693.8623894127</v>
      </c>
      <c r="C459" s="8">
        <v>-479693.86238941271</v>
      </c>
      <c r="E459" s="8">
        <v>52.160864345738297</v>
      </c>
      <c r="F459" s="8">
        <v>1450000</v>
      </c>
    </row>
    <row r="460" spans="1:6" x14ac:dyDescent="0.3">
      <c r="A460" s="8">
        <v>436</v>
      </c>
      <c r="B460" s="8">
        <v>1698650.2304535932</v>
      </c>
      <c r="C460" s="8">
        <v>-790650.23045359319</v>
      </c>
      <c r="E460" s="8">
        <v>52.280912364945976</v>
      </c>
      <c r="F460" s="8">
        <v>1450000</v>
      </c>
    </row>
    <row r="461" spans="1:6" x14ac:dyDescent="0.3">
      <c r="A461" s="8">
        <v>437</v>
      </c>
      <c r="B461" s="8">
        <v>1694981.1186748678</v>
      </c>
      <c r="C461" s="8">
        <v>-779981.11867486779</v>
      </c>
      <c r="E461" s="8">
        <v>52.400960384153663</v>
      </c>
      <c r="F461" s="8">
        <v>1450000</v>
      </c>
    </row>
    <row r="462" spans="1:6" x14ac:dyDescent="0.3">
      <c r="A462" s="8">
        <v>438</v>
      </c>
      <c r="B462" s="8">
        <v>1694981.1186748678</v>
      </c>
      <c r="C462" s="8">
        <v>-1009981.1186748678</v>
      </c>
      <c r="E462" s="8">
        <v>52.521008403361343</v>
      </c>
      <c r="F462" s="8">
        <v>1455000</v>
      </c>
    </row>
    <row r="463" spans="1:6" x14ac:dyDescent="0.3">
      <c r="A463" s="8">
        <v>439</v>
      </c>
      <c r="B463" s="8">
        <v>1739010.4600195694</v>
      </c>
      <c r="C463" s="8">
        <v>-881010.46001956938</v>
      </c>
      <c r="E463" s="8">
        <v>52.641056422569029</v>
      </c>
      <c r="F463" s="8">
        <v>1475000</v>
      </c>
    </row>
    <row r="464" spans="1:6" x14ac:dyDescent="0.3">
      <c r="A464" s="8">
        <v>440</v>
      </c>
      <c r="B464" s="8">
        <v>1525637.4981183244</v>
      </c>
      <c r="C464" s="8">
        <v>-846637.49811832444</v>
      </c>
      <c r="E464" s="8">
        <v>52.761104441776709</v>
      </c>
      <c r="F464" s="8">
        <v>1479000</v>
      </c>
    </row>
    <row r="465" spans="1:6" x14ac:dyDescent="0.3">
      <c r="A465" s="8">
        <v>441</v>
      </c>
      <c r="B465" s="8">
        <v>1698650.2304535932</v>
      </c>
      <c r="C465" s="8">
        <v>-1128650.2304535932</v>
      </c>
      <c r="E465" s="8">
        <v>52.881152460984396</v>
      </c>
      <c r="F465" s="8">
        <v>1480000</v>
      </c>
    </row>
    <row r="466" spans="1:6" x14ac:dyDescent="0.3">
      <c r="A466" s="8">
        <v>442</v>
      </c>
      <c r="B466" s="8">
        <v>1694981.1186748678</v>
      </c>
      <c r="C466" s="8">
        <v>-945981.11867486779</v>
      </c>
      <c r="E466" s="8">
        <v>53.001200480192075</v>
      </c>
      <c r="F466" s="8">
        <v>1494900</v>
      </c>
    </row>
    <row r="467" spans="1:6" x14ac:dyDescent="0.3">
      <c r="A467" s="8">
        <v>443</v>
      </c>
      <c r="B467" s="8">
        <v>1525637.4981183244</v>
      </c>
      <c r="C467" s="8">
        <v>-936637.49811832444</v>
      </c>
      <c r="E467" s="8">
        <v>53.121248499399762</v>
      </c>
      <c r="F467" s="8">
        <v>1495000</v>
      </c>
    </row>
    <row r="468" spans="1:6" x14ac:dyDescent="0.3">
      <c r="A468" s="8">
        <v>444</v>
      </c>
      <c r="B468" s="8">
        <v>1811828.2168588829</v>
      </c>
      <c r="C468" s="8">
        <v>-712828.21685888292</v>
      </c>
      <c r="E468" s="8">
        <v>53.241296518607442</v>
      </c>
      <c r="F468" s="8">
        <v>1495000</v>
      </c>
    </row>
    <row r="469" spans="1:6" x14ac:dyDescent="0.3">
      <c r="A469" s="8">
        <v>445</v>
      </c>
      <c r="B469" s="8">
        <v>1596197.3400168843</v>
      </c>
      <c r="C469" s="8">
        <v>-621197.34001688426</v>
      </c>
      <c r="E469" s="8">
        <v>53.361344537815128</v>
      </c>
      <c r="F469" s="8">
        <v>1495000</v>
      </c>
    </row>
    <row r="470" spans="1:6" x14ac:dyDescent="0.3">
      <c r="A470" s="8">
        <v>446</v>
      </c>
      <c r="B470" s="8">
        <v>1615954.0957484809</v>
      </c>
      <c r="C470" s="8">
        <v>-526954.09574848088</v>
      </c>
      <c r="E470" s="8">
        <v>53.481392557022808</v>
      </c>
      <c r="F470" s="8">
        <v>1495000</v>
      </c>
    </row>
    <row r="471" spans="1:6" x14ac:dyDescent="0.3">
      <c r="A471" s="8">
        <v>447</v>
      </c>
      <c r="B471" s="8">
        <v>1698650.2304535932</v>
      </c>
      <c r="C471" s="8">
        <v>-499650.23045359319</v>
      </c>
      <c r="E471" s="8">
        <v>53.601440576230495</v>
      </c>
      <c r="F471" s="8">
        <v>1495000</v>
      </c>
    </row>
    <row r="472" spans="1:6" x14ac:dyDescent="0.3">
      <c r="A472" s="8">
        <v>448</v>
      </c>
      <c r="B472" s="8">
        <v>1813521.6530644484</v>
      </c>
      <c r="C472" s="8">
        <v>-563521.65306444839</v>
      </c>
      <c r="E472" s="8">
        <v>53.721488595438174</v>
      </c>
      <c r="F472" s="8">
        <v>1495000</v>
      </c>
    </row>
    <row r="473" spans="1:6" x14ac:dyDescent="0.3">
      <c r="A473" s="8">
        <v>449</v>
      </c>
      <c r="B473" s="8">
        <v>1365325.5373247967</v>
      </c>
      <c r="C473" s="8">
        <v>-466475.53732479666</v>
      </c>
      <c r="E473" s="8">
        <v>53.841536614645861</v>
      </c>
      <c r="F473" s="8">
        <v>1495000</v>
      </c>
    </row>
    <row r="474" spans="1:6" x14ac:dyDescent="0.3">
      <c r="A474" s="8">
        <v>450</v>
      </c>
      <c r="B474" s="8">
        <v>1726591.9278454226</v>
      </c>
      <c r="C474" s="8">
        <v>-921591.92784542264</v>
      </c>
      <c r="E474" s="8">
        <v>53.961584633853541</v>
      </c>
      <c r="F474" s="8">
        <v>1495000</v>
      </c>
    </row>
    <row r="475" spans="1:6" x14ac:dyDescent="0.3">
      <c r="A475" s="8">
        <v>451</v>
      </c>
      <c r="B475" s="8">
        <v>2455333.9749737484</v>
      </c>
      <c r="C475" s="8">
        <v>443666.02502625156</v>
      </c>
      <c r="E475" s="8">
        <v>54.081632653061227</v>
      </c>
      <c r="F475" s="8">
        <v>1498000</v>
      </c>
    </row>
    <row r="476" spans="1:6" x14ac:dyDescent="0.3">
      <c r="A476" s="8">
        <v>452</v>
      </c>
      <c r="B476" s="8">
        <v>3027715.4124548649</v>
      </c>
      <c r="C476" s="8">
        <v>-177715.41245486494</v>
      </c>
      <c r="E476" s="8">
        <v>54.201680672268907</v>
      </c>
      <c r="F476" s="8">
        <v>1499000</v>
      </c>
    </row>
    <row r="477" spans="1:6" x14ac:dyDescent="0.3">
      <c r="A477" s="8">
        <v>453</v>
      </c>
      <c r="B477" s="8">
        <v>2597018.1375060561</v>
      </c>
      <c r="C477" s="8">
        <v>201981.86249394389</v>
      </c>
      <c r="E477" s="8">
        <v>54.321728691476594</v>
      </c>
      <c r="F477" s="8">
        <v>1499000</v>
      </c>
    </row>
    <row r="478" spans="1:6" x14ac:dyDescent="0.3">
      <c r="A478" s="8">
        <v>454</v>
      </c>
      <c r="B478" s="8">
        <v>3122547.8399665295</v>
      </c>
      <c r="C478" s="8">
        <v>77452.160033470485</v>
      </c>
      <c r="E478" s="8">
        <v>54.441776710684273</v>
      </c>
      <c r="F478" s="8">
        <v>1499000</v>
      </c>
    </row>
    <row r="479" spans="1:6" x14ac:dyDescent="0.3">
      <c r="A479" s="8">
        <v>455</v>
      </c>
      <c r="B479" s="8">
        <v>3106177.9566460634</v>
      </c>
      <c r="C479" s="8">
        <v>-318177.95664606337</v>
      </c>
      <c r="E479" s="8">
        <v>54.56182472989196</v>
      </c>
      <c r="F479" s="8">
        <v>1499000</v>
      </c>
    </row>
    <row r="480" spans="1:6" x14ac:dyDescent="0.3">
      <c r="A480" s="8">
        <v>456</v>
      </c>
      <c r="B480" s="8">
        <v>3263103.0450284607</v>
      </c>
      <c r="C480" s="8">
        <v>-464103.04502846068</v>
      </c>
      <c r="E480" s="8">
        <v>54.681872749099639</v>
      </c>
      <c r="F480" s="8">
        <v>1499000</v>
      </c>
    </row>
    <row r="481" spans="1:6" x14ac:dyDescent="0.3">
      <c r="A481" s="8">
        <v>457</v>
      </c>
      <c r="B481" s="8">
        <v>5405299.8450687351</v>
      </c>
      <c r="C481" s="8">
        <v>1494700.1549312649</v>
      </c>
      <c r="E481" s="8">
        <v>54.801920768307326</v>
      </c>
      <c r="F481" s="8">
        <v>1499000</v>
      </c>
    </row>
    <row r="482" spans="1:6" x14ac:dyDescent="0.3">
      <c r="A482" s="8">
        <v>458</v>
      </c>
      <c r="B482" s="8">
        <v>2229542.480898357</v>
      </c>
      <c r="C482" s="8">
        <v>270457.519101643</v>
      </c>
      <c r="E482" s="8">
        <v>54.921968787515006</v>
      </c>
      <c r="F482" s="8">
        <v>1499500</v>
      </c>
    </row>
    <row r="483" spans="1:6" x14ac:dyDescent="0.3">
      <c r="A483" s="8">
        <v>459</v>
      </c>
      <c r="B483" s="8">
        <v>2231235.917103922</v>
      </c>
      <c r="C483" s="8">
        <v>267764.08289607801</v>
      </c>
      <c r="E483" s="8">
        <v>55.042016806722692</v>
      </c>
      <c r="F483" s="8">
        <v>1500000</v>
      </c>
    </row>
    <row r="484" spans="1:6" x14ac:dyDescent="0.3">
      <c r="A484" s="8">
        <v>460</v>
      </c>
      <c r="B484" s="8">
        <v>4530922.2842617827</v>
      </c>
      <c r="C484" s="8">
        <v>469076.71573821735</v>
      </c>
      <c r="E484" s="8">
        <v>55.162064825930372</v>
      </c>
      <c r="F484" s="8">
        <v>1500000</v>
      </c>
    </row>
    <row r="485" spans="1:6" x14ac:dyDescent="0.3">
      <c r="A485" s="8">
        <v>461</v>
      </c>
      <c r="B485" s="8">
        <v>2345825.1003471836</v>
      </c>
      <c r="C485" s="8">
        <v>1154174.8996528164</v>
      </c>
      <c r="E485" s="8">
        <v>55.282112845138059</v>
      </c>
      <c r="F485" s="8">
        <v>1515000</v>
      </c>
    </row>
    <row r="486" spans="1:6" x14ac:dyDescent="0.3">
      <c r="A486" s="8">
        <v>462</v>
      </c>
      <c r="B486" s="8">
        <v>4149334.6592743713</v>
      </c>
      <c r="C486" s="8">
        <v>750665.34072562866</v>
      </c>
      <c r="E486" s="8">
        <v>55.402160864345738</v>
      </c>
      <c r="F486" s="8">
        <v>1525000</v>
      </c>
    </row>
    <row r="487" spans="1:6" x14ac:dyDescent="0.3">
      <c r="A487" s="8">
        <v>463</v>
      </c>
      <c r="B487" s="8">
        <v>2313649.8124414403</v>
      </c>
      <c r="C487" s="8">
        <v>185350.1875585597</v>
      </c>
      <c r="E487" s="8">
        <v>55.522208883553425</v>
      </c>
      <c r="F487" s="8">
        <v>1530000</v>
      </c>
    </row>
    <row r="488" spans="1:6" x14ac:dyDescent="0.3">
      <c r="A488" s="8">
        <v>464</v>
      </c>
      <c r="B488" s="8">
        <v>2427674.516949513</v>
      </c>
      <c r="C488" s="8">
        <v>547325.483050487</v>
      </c>
      <c r="E488" s="8">
        <v>55.642256902761105</v>
      </c>
      <c r="F488" s="8">
        <v>1549900</v>
      </c>
    </row>
    <row r="489" spans="1:6" x14ac:dyDescent="0.3">
      <c r="A489" s="8">
        <v>465</v>
      </c>
      <c r="B489" s="8">
        <v>2945301.5171173471</v>
      </c>
      <c r="C489" s="8">
        <v>1604698.4828826529</v>
      </c>
      <c r="E489" s="8">
        <v>55.762304921968791</v>
      </c>
      <c r="F489" s="8">
        <v>1550000</v>
      </c>
    </row>
    <row r="490" spans="1:6" x14ac:dyDescent="0.3">
      <c r="A490" s="8">
        <v>466</v>
      </c>
      <c r="B490" s="8">
        <v>1937706.9748059136</v>
      </c>
      <c r="C490" s="8">
        <v>57293.025194086367</v>
      </c>
      <c r="E490" s="8">
        <v>55.882352941176471</v>
      </c>
      <c r="F490" s="8">
        <v>1565000</v>
      </c>
    </row>
    <row r="491" spans="1:6" x14ac:dyDescent="0.3">
      <c r="A491" s="8">
        <v>467</v>
      </c>
      <c r="B491" s="8">
        <v>2495411.9651721301</v>
      </c>
      <c r="C491" s="8">
        <v>1104588.0348278699</v>
      </c>
      <c r="E491" s="8">
        <v>56.002400960384158</v>
      </c>
      <c r="F491" s="8">
        <v>1575000</v>
      </c>
    </row>
    <row r="492" spans="1:6" x14ac:dyDescent="0.3">
      <c r="A492" s="8">
        <v>468</v>
      </c>
      <c r="B492" s="8">
        <v>2318730.1210581362</v>
      </c>
      <c r="C492" s="8">
        <v>479269.87894186378</v>
      </c>
      <c r="E492" s="8">
        <v>56.122448979591837</v>
      </c>
      <c r="F492" s="8">
        <v>1575000</v>
      </c>
    </row>
    <row r="493" spans="1:6" x14ac:dyDescent="0.3">
      <c r="A493" s="8">
        <v>469</v>
      </c>
      <c r="B493" s="8">
        <v>2445173.3577403557</v>
      </c>
      <c r="C493" s="8">
        <v>1149826.6422596443</v>
      </c>
      <c r="E493" s="8">
        <v>56.242496998799524</v>
      </c>
      <c r="F493" s="8">
        <v>1593000</v>
      </c>
    </row>
    <row r="494" spans="1:6" x14ac:dyDescent="0.3">
      <c r="A494" s="8">
        <v>470</v>
      </c>
      <c r="B494" s="8">
        <v>2187206.5757592209</v>
      </c>
      <c r="C494" s="8">
        <v>407793.42424077913</v>
      </c>
      <c r="E494" s="8">
        <v>56.362545018007204</v>
      </c>
      <c r="F494" s="8">
        <v>1595000</v>
      </c>
    </row>
    <row r="495" spans="1:6" x14ac:dyDescent="0.3">
      <c r="A495" s="8">
        <v>471</v>
      </c>
      <c r="B495" s="8">
        <v>2588550.9564782288</v>
      </c>
      <c r="C495" s="8">
        <v>1290449.0435217712</v>
      </c>
      <c r="E495" s="8">
        <v>56.482593037214883</v>
      </c>
      <c r="F495" s="8">
        <v>1595000</v>
      </c>
    </row>
    <row r="496" spans="1:6" x14ac:dyDescent="0.3">
      <c r="A496" s="8">
        <v>472</v>
      </c>
      <c r="B496" s="8">
        <v>3460106.1236092392</v>
      </c>
      <c r="C496" s="8">
        <v>739893.87639076076</v>
      </c>
      <c r="E496" s="8">
        <v>56.60264105642257</v>
      </c>
      <c r="F496" s="8">
        <v>1595000</v>
      </c>
    </row>
    <row r="497" spans="1:6" x14ac:dyDescent="0.3">
      <c r="A497" s="8">
        <v>473</v>
      </c>
      <c r="B497" s="8">
        <v>2216559.4699890218</v>
      </c>
      <c r="C497" s="8">
        <v>-17559.469989021774</v>
      </c>
      <c r="E497" s="8">
        <v>56.72268907563025</v>
      </c>
      <c r="F497" s="8">
        <v>1595000</v>
      </c>
    </row>
    <row r="498" spans="1:6" x14ac:dyDescent="0.3">
      <c r="A498" s="8">
        <v>474</v>
      </c>
      <c r="B498" s="8">
        <v>3980555.5174530162</v>
      </c>
      <c r="C498" s="8">
        <v>3017444.4825469838</v>
      </c>
      <c r="E498" s="8">
        <v>56.842737094837936</v>
      </c>
      <c r="F498" s="8">
        <v>1595000</v>
      </c>
    </row>
    <row r="499" spans="1:6" x14ac:dyDescent="0.3">
      <c r="A499" s="8">
        <v>475</v>
      </c>
      <c r="B499" s="8">
        <v>2499363.3163184496</v>
      </c>
      <c r="C499" s="8">
        <v>2995636.6836815504</v>
      </c>
      <c r="E499" s="8">
        <v>56.962785114045616</v>
      </c>
      <c r="F499" s="8">
        <v>1598000</v>
      </c>
    </row>
    <row r="500" spans="1:6" x14ac:dyDescent="0.3">
      <c r="A500" s="8">
        <v>476</v>
      </c>
      <c r="B500" s="8">
        <v>1496284.6038885235</v>
      </c>
      <c r="C500" s="8">
        <v>-608284.60388852353</v>
      </c>
      <c r="E500" s="8">
        <v>57.082833133253303</v>
      </c>
      <c r="F500" s="8">
        <v>1599000</v>
      </c>
    </row>
    <row r="501" spans="1:6" x14ac:dyDescent="0.3">
      <c r="A501" s="8">
        <v>477</v>
      </c>
      <c r="B501" s="8">
        <v>3852418.8445652318</v>
      </c>
      <c r="C501" s="8">
        <v>-1257418.8445652318</v>
      </c>
      <c r="E501" s="8">
        <v>57.202881152460982</v>
      </c>
      <c r="F501" s="8">
        <v>1599000</v>
      </c>
    </row>
    <row r="502" spans="1:6" x14ac:dyDescent="0.3">
      <c r="A502" s="8">
        <v>478</v>
      </c>
      <c r="B502" s="8">
        <v>2989895.3371972372</v>
      </c>
      <c r="C502" s="8">
        <v>-994895.33719723718</v>
      </c>
      <c r="E502" s="8">
        <v>57.322929171668669</v>
      </c>
      <c r="F502" s="8">
        <v>1599000</v>
      </c>
    </row>
    <row r="503" spans="1:6" x14ac:dyDescent="0.3">
      <c r="A503" s="8">
        <v>479</v>
      </c>
      <c r="B503" s="8">
        <v>1795458.333538417</v>
      </c>
      <c r="C503" s="8">
        <v>-196458.33353841701</v>
      </c>
      <c r="E503" s="8">
        <v>57.442977190876348</v>
      </c>
      <c r="F503" s="8">
        <v>1599000</v>
      </c>
    </row>
    <row r="504" spans="1:6" x14ac:dyDescent="0.3">
      <c r="A504" s="8">
        <v>480</v>
      </c>
      <c r="B504" s="8">
        <v>2462672.1985311983</v>
      </c>
      <c r="C504" s="8">
        <v>436327.80146880168</v>
      </c>
      <c r="E504" s="8">
        <v>57.563025210084035</v>
      </c>
      <c r="F504" s="8">
        <v>1599000</v>
      </c>
    </row>
    <row r="505" spans="1:6" x14ac:dyDescent="0.3">
      <c r="A505" s="8">
        <v>481</v>
      </c>
      <c r="B505" s="8">
        <v>5245552.3630103962</v>
      </c>
      <c r="C505" s="8">
        <v>749447.63698960375</v>
      </c>
      <c r="E505" s="8">
        <v>57.683073229291715</v>
      </c>
      <c r="F505" s="8">
        <v>1599900</v>
      </c>
    </row>
    <row r="506" spans="1:6" x14ac:dyDescent="0.3">
      <c r="A506" s="8">
        <v>482</v>
      </c>
      <c r="B506" s="8">
        <v>3517118.4758632756</v>
      </c>
      <c r="C506" s="8">
        <v>-518118.47586327558</v>
      </c>
      <c r="E506" s="8">
        <v>57.803121248499401</v>
      </c>
      <c r="F506" s="8">
        <v>1599999</v>
      </c>
    </row>
    <row r="507" spans="1:6" x14ac:dyDescent="0.3">
      <c r="A507" s="8">
        <v>483</v>
      </c>
      <c r="B507" s="8">
        <v>3601790.2861415474</v>
      </c>
      <c r="C507" s="8">
        <v>1348209.7138584526</v>
      </c>
      <c r="E507" s="8">
        <v>57.923169267707081</v>
      </c>
      <c r="F507" s="8">
        <v>1600000</v>
      </c>
    </row>
    <row r="508" spans="1:6" x14ac:dyDescent="0.3">
      <c r="A508" s="8">
        <v>484</v>
      </c>
      <c r="B508" s="8">
        <v>1749171.0772529617</v>
      </c>
      <c r="C508" s="8">
        <v>145828.9227470383</v>
      </c>
      <c r="E508" s="8">
        <v>58.043217286914768</v>
      </c>
      <c r="F508" s="8">
        <v>1620000</v>
      </c>
    </row>
    <row r="509" spans="1:6" x14ac:dyDescent="0.3">
      <c r="A509" s="8">
        <v>485</v>
      </c>
      <c r="B509" s="8">
        <v>1674095.4054728942</v>
      </c>
      <c r="C509" s="8">
        <v>220904.5945271058</v>
      </c>
      <c r="E509" s="8">
        <v>58.163265306122447</v>
      </c>
      <c r="F509" s="8">
        <v>1625000</v>
      </c>
    </row>
    <row r="510" spans="1:6" x14ac:dyDescent="0.3">
      <c r="A510" s="8">
        <v>486</v>
      </c>
      <c r="B510" s="8">
        <v>1784168.7588346475</v>
      </c>
      <c r="C510" s="8">
        <v>-84168.75883464748</v>
      </c>
      <c r="E510" s="8">
        <v>58.283313325330134</v>
      </c>
      <c r="F510" s="8">
        <v>1625000</v>
      </c>
    </row>
    <row r="511" spans="1:6" x14ac:dyDescent="0.3">
      <c r="A511" s="8">
        <v>487</v>
      </c>
      <c r="B511" s="8">
        <v>1999235.1569414577</v>
      </c>
      <c r="C511" s="8">
        <v>-300235.15694145765</v>
      </c>
      <c r="E511" s="8">
        <v>58.403361344537814</v>
      </c>
      <c r="F511" s="8">
        <v>1630000</v>
      </c>
    </row>
    <row r="512" spans="1:6" x14ac:dyDescent="0.3">
      <c r="A512" s="8">
        <v>488</v>
      </c>
      <c r="B512" s="8">
        <v>1314522.4511578334</v>
      </c>
      <c r="C512" s="8">
        <v>-689522.45115783345</v>
      </c>
      <c r="E512" s="8">
        <v>58.5234093637455</v>
      </c>
      <c r="F512" s="8">
        <v>1645000</v>
      </c>
    </row>
    <row r="513" spans="1:6" x14ac:dyDescent="0.3">
      <c r="A513" s="8">
        <v>489</v>
      </c>
      <c r="B513" s="8">
        <v>1314522.4511578334</v>
      </c>
      <c r="C513" s="8">
        <v>-615522.45115783345</v>
      </c>
      <c r="E513" s="8">
        <v>58.64345738295318</v>
      </c>
      <c r="F513" s="8">
        <v>1645000</v>
      </c>
    </row>
    <row r="514" spans="1:6" x14ac:dyDescent="0.3">
      <c r="A514" s="8">
        <v>490</v>
      </c>
      <c r="B514" s="8">
        <v>1435320.900488168</v>
      </c>
      <c r="C514" s="8">
        <v>-685320.900488168</v>
      </c>
      <c r="E514" s="8">
        <v>58.763505402160867</v>
      </c>
      <c r="F514" s="8">
        <v>1649000</v>
      </c>
    </row>
    <row r="515" spans="1:6" x14ac:dyDescent="0.3">
      <c r="A515" s="8">
        <v>491</v>
      </c>
      <c r="B515" s="8">
        <v>1128244.4685456357</v>
      </c>
      <c r="C515" s="8">
        <v>-589244.4685456357</v>
      </c>
      <c r="E515" s="8">
        <v>58.883553421368546</v>
      </c>
      <c r="F515" s="8">
        <v>1649000</v>
      </c>
    </row>
    <row r="516" spans="1:6" x14ac:dyDescent="0.3">
      <c r="A516" s="8">
        <v>492</v>
      </c>
      <c r="B516" s="8">
        <v>1119777.2875178086</v>
      </c>
      <c r="C516" s="8">
        <v>-620777.28751780861</v>
      </c>
      <c r="E516" s="8">
        <v>59.003601440576233</v>
      </c>
      <c r="F516" s="8">
        <v>1649000</v>
      </c>
    </row>
    <row r="517" spans="1:6" x14ac:dyDescent="0.3">
      <c r="A517" s="8">
        <v>493</v>
      </c>
      <c r="B517" s="8">
        <v>1109616.6702844161</v>
      </c>
      <c r="C517" s="8">
        <v>-610616.67028441606</v>
      </c>
      <c r="E517" s="8">
        <v>59.123649459783913</v>
      </c>
      <c r="F517" s="8">
        <v>1650000</v>
      </c>
    </row>
    <row r="518" spans="1:6" x14ac:dyDescent="0.3">
      <c r="A518" s="8">
        <v>494</v>
      </c>
      <c r="B518" s="8">
        <v>1521121.6682368168</v>
      </c>
      <c r="C518" s="8">
        <v>-672121.66823681677</v>
      </c>
      <c r="E518" s="8">
        <v>59.243697478991599</v>
      </c>
      <c r="F518" s="8">
        <v>1650000</v>
      </c>
    </row>
    <row r="519" spans="1:6" x14ac:dyDescent="0.3">
      <c r="A519" s="8">
        <v>495</v>
      </c>
      <c r="B519" s="8">
        <v>1457335.5711605186</v>
      </c>
      <c r="C519" s="8">
        <v>-672335.57116051856</v>
      </c>
      <c r="E519" s="8">
        <v>59.363745498199279</v>
      </c>
      <c r="F519" s="8">
        <v>1650000</v>
      </c>
    </row>
    <row r="520" spans="1:6" x14ac:dyDescent="0.3">
      <c r="A520" s="8">
        <v>496</v>
      </c>
      <c r="B520" s="8">
        <v>1133324.7771623321</v>
      </c>
      <c r="C520" s="8">
        <v>-544324.77716233209</v>
      </c>
      <c r="E520" s="8">
        <v>59.483793517406966</v>
      </c>
      <c r="F520" s="8">
        <v>1650000</v>
      </c>
    </row>
    <row r="521" spans="1:6" x14ac:dyDescent="0.3">
      <c r="A521" s="8">
        <v>497</v>
      </c>
      <c r="B521" s="8">
        <v>1352907.0051506502</v>
      </c>
      <c r="C521" s="8">
        <v>-527907.00515065016</v>
      </c>
      <c r="E521" s="8">
        <v>59.603841536614645</v>
      </c>
      <c r="F521" s="8">
        <v>1675000</v>
      </c>
    </row>
    <row r="522" spans="1:6" x14ac:dyDescent="0.3">
      <c r="A522" s="8">
        <v>498</v>
      </c>
      <c r="B522" s="8">
        <v>1314522.4511578334</v>
      </c>
      <c r="C522" s="8">
        <v>-685522.45115783345</v>
      </c>
      <c r="E522" s="8">
        <v>59.723889555822332</v>
      </c>
      <c r="F522" s="8">
        <v>1688888</v>
      </c>
    </row>
    <row r="523" spans="1:6" x14ac:dyDescent="0.3">
      <c r="A523" s="8">
        <v>499</v>
      </c>
      <c r="B523" s="8">
        <v>1110181.1490196045</v>
      </c>
      <c r="C523" s="8">
        <v>-560181.14901960455</v>
      </c>
      <c r="E523" s="8">
        <v>59.843937575030012</v>
      </c>
      <c r="F523" s="8">
        <v>1690000</v>
      </c>
    </row>
    <row r="524" spans="1:6" x14ac:dyDescent="0.3">
      <c r="A524" s="8">
        <v>500</v>
      </c>
      <c r="B524" s="8">
        <v>1748042.1197825847</v>
      </c>
      <c r="C524" s="8">
        <v>151957.88021741528</v>
      </c>
      <c r="E524" s="8">
        <v>59.963985594237698</v>
      </c>
      <c r="F524" s="8">
        <v>1695000</v>
      </c>
    </row>
    <row r="525" spans="1:6" x14ac:dyDescent="0.3">
      <c r="A525" s="8">
        <v>501</v>
      </c>
      <c r="B525" s="8">
        <v>1338230.5580357497</v>
      </c>
      <c r="C525" s="8">
        <v>-459230.55803574971</v>
      </c>
      <c r="E525" s="8">
        <v>60.084033613445378</v>
      </c>
      <c r="F525" s="8">
        <v>1695000</v>
      </c>
    </row>
    <row r="526" spans="1:6" x14ac:dyDescent="0.3">
      <c r="A526" s="8">
        <v>502</v>
      </c>
      <c r="B526" s="8">
        <v>1459029.007366084</v>
      </c>
      <c r="C526" s="8">
        <v>-504029.00736608403</v>
      </c>
      <c r="E526" s="8">
        <v>60.204081632653065</v>
      </c>
      <c r="F526" s="8">
        <v>1695000</v>
      </c>
    </row>
    <row r="527" spans="1:6" x14ac:dyDescent="0.3">
      <c r="A527" s="8">
        <v>503</v>
      </c>
      <c r="B527" s="8">
        <v>1744655.247371454</v>
      </c>
      <c r="C527" s="8">
        <v>-395655.24737145402</v>
      </c>
      <c r="E527" s="8">
        <v>60.324129651860744</v>
      </c>
      <c r="F527" s="8">
        <v>1695000</v>
      </c>
    </row>
    <row r="528" spans="1:6" x14ac:dyDescent="0.3">
      <c r="A528" s="8">
        <v>504</v>
      </c>
      <c r="B528" s="8">
        <v>1417257.5809621366</v>
      </c>
      <c r="C528" s="8">
        <v>-432257.58096213662</v>
      </c>
      <c r="E528" s="8">
        <v>60.444177671068431</v>
      </c>
      <c r="F528" s="8">
        <v>1698000</v>
      </c>
    </row>
    <row r="529" spans="1:6" x14ac:dyDescent="0.3">
      <c r="A529" s="8">
        <v>505</v>
      </c>
      <c r="B529" s="8">
        <v>1383388.856850828</v>
      </c>
      <c r="C529" s="8">
        <v>-393388.85685082804</v>
      </c>
      <c r="E529" s="8">
        <v>60.56422569027611</v>
      </c>
      <c r="F529" s="8">
        <v>1698326</v>
      </c>
    </row>
    <row r="530" spans="1:6" x14ac:dyDescent="0.3">
      <c r="A530" s="8">
        <v>506</v>
      </c>
      <c r="B530" s="8">
        <v>1698650.2304535932</v>
      </c>
      <c r="C530" s="8">
        <v>-673660.23045359319</v>
      </c>
      <c r="E530" s="8">
        <v>60.684273709483797</v>
      </c>
      <c r="F530" s="8">
        <v>1698888</v>
      </c>
    </row>
    <row r="531" spans="1:6" x14ac:dyDescent="0.3">
      <c r="A531" s="8">
        <v>507</v>
      </c>
      <c r="B531" s="8">
        <v>1603535.5635743346</v>
      </c>
      <c r="C531" s="8">
        <v>-553535.56357433461</v>
      </c>
      <c r="E531" s="8">
        <v>60.804321728691477</v>
      </c>
      <c r="F531" s="8">
        <v>1699000</v>
      </c>
    </row>
    <row r="532" spans="1:6" x14ac:dyDescent="0.3">
      <c r="A532" s="8">
        <v>508</v>
      </c>
      <c r="B532" s="8">
        <v>1637404.2876856432</v>
      </c>
      <c r="C532" s="8">
        <v>-588404.28768564318</v>
      </c>
      <c r="E532" s="8">
        <v>60.924369747899163</v>
      </c>
      <c r="F532" s="8">
        <v>1699000</v>
      </c>
    </row>
    <row r="533" spans="1:6" x14ac:dyDescent="0.3">
      <c r="A533" s="8">
        <v>509</v>
      </c>
      <c r="B533" s="8">
        <v>1518863.7532960628</v>
      </c>
      <c r="C533" s="8">
        <v>-519863.75329606282</v>
      </c>
      <c r="E533" s="8">
        <v>61.044417767106843</v>
      </c>
      <c r="F533" s="8">
        <v>1699900</v>
      </c>
    </row>
    <row r="534" spans="1:6" x14ac:dyDescent="0.3">
      <c r="A534" s="8">
        <v>510</v>
      </c>
      <c r="B534" s="8">
        <v>2309133.9825599324</v>
      </c>
      <c r="C534" s="8">
        <v>-610133.9825599324</v>
      </c>
      <c r="E534" s="8">
        <v>61.16446578631453</v>
      </c>
      <c r="F534" s="8">
        <v>1699995</v>
      </c>
    </row>
    <row r="535" spans="1:6" x14ac:dyDescent="0.3">
      <c r="A535" s="8">
        <v>511</v>
      </c>
      <c r="B535" s="8">
        <v>1287427.4718687865</v>
      </c>
      <c r="C535" s="8">
        <v>-452427.4718687865</v>
      </c>
      <c r="E535" s="8">
        <v>61.284513805522209</v>
      </c>
      <c r="F535" s="8">
        <v>1700000</v>
      </c>
    </row>
    <row r="536" spans="1:6" x14ac:dyDescent="0.3">
      <c r="A536" s="8">
        <v>512</v>
      </c>
      <c r="B536" s="8">
        <v>1163242.1501273215</v>
      </c>
      <c r="C536" s="8">
        <v>-483242.15012732148</v>
      </c>
      <c r="E536" s="8">
        <v>61.404561824729896</v>
      </c>
      <c r="F536" s="8">
        <v>1719500</v>
      </c>
    </row>
    <row r="537" spans="1:6" x14ac:dyDescent="0.3">
      <c r="A537" s="8">
        <v>513</v>
      </c>
      <c r="B537" s="8">
        <v>1671273.0117969518</v>
      </c>
      <c r="C537" s="8">
        <v>-396273.01179695176</v>
      </c>
      <c r="E537" s="8">
        <v>61.524609843937576</v>
      </c>
      <c r="F537" s="8">
        <v>1724877</v>
      </c>
    </row>
    <row r="538" spans="1:6" x14ac:dyDescent="0.3">
      <c r="A538" s="8">
        <v>514</v>
      </c>
      <c r="B538" s="8">
        <v>1922466.0489558247</v>
      </c>
      <c r="C538" s="8">
        <v>472533.95104417531</v>
      </c>
      <c r="E538" s="8">
        <v>61.644657863145255</v>
      </c>
      <c r="F538" s="8">
        <v>1725000</v>
      </c>
    </row>
    <row r="539" spans="1:6" x14ac:dyDescent="0.3">
      <c r="A539" s="8">
        <v>515</v>
      </c>
      <c r="B539" s="8">
        <v>2320988.0359988902</v>
      </c>
      <c r="C539" s="8">
        <v>924011.96400110982</v>
      </c>
      <c r="E539" s="8">
        <v>61.764705882352942</v>
      </c>
      <c r="F539" s="8">
        <v>1725000</v>
      </c>
    </row>
    <row r="540" spans="1:6" x14ac:dyDescent="0.3">
      <c r="A540" s="8">
        <v>516</v>
      </c>
      <c r="B540" s="8">
        <v>1584343.286577926</v>
      </c>
      <c r="C540" s="8">
        <v>615656.71342207398</v>
      </c>
      <c r="E540" s="8">
        <v>61.884753901560622</v>
      </c>
      <c r="F540" s="8">
        <v>1725000</v>
      </c>
    </row>
    <row r="541" spans="1:6" x14ac:dyDescent="0.3">
      <c r="A541" s="8">
        <v>517</v>
      </c>
      <c r="B541" s="8">
        <v>1831584.9725904795</v>
      </c>
      <c r="C541" s="8">
        <v>-852584.97259047953</v>
      </c>
      <c r="E541" s="8">
        <v>62.004801920768308</v>
      </c>
      <c r="F541" s="8">
        <v>1749000</v>
      </c>
    </row>
    <row r="542" spans="1:6" x14ac:dyDescent="0.3">
      <c r="A542" s="8">
        <v>518</v>
      </c>
      <c r="B542" s="8">
        <v>1638533.2451560199</v>
      </c>
      <c r="C542" s="8">
        <v>-638534.24515601993</v>
      </c>
      <c r="E542" s="8">
        <v>62.124849939975988</v>
      </c>
      <c r="F542" s="8">
        <v>1749000</v>
      </c>
    </row>
    <row r="543" spans="1:6" x14ac:dyDescent="0.3">
      <c r="A543" s="8">
        <v>519</v>
      </c>
      <c r="B543" s="8">
        <v>1304926.3126596294</v>
      </c>
      <c r="C543" s="8">
        <v>-394926.31265962939</v>
      </c>
      <c r="E543" s="8">
        <v>62.244897959183675</v>
      </c>
      <c r="F543" s="8">
        <v>1749999</v>
      </c>
    </row>
    <row r="544" spans="1:6" x14ac:dyDescent="0.3">
      <c r="A544" s="8">
        <v>520</v>
      </c>
      <c r="B544" s="8">
        <v>1681433.6290303445</v>
      </c>
      <c r="C544" s="8">
        <v>-282433.62903034454</v>
      </c>
      <c r="E544" s="8">
        <v>62.364945978391354</v>
      </c>
      <c r="F544" s="8">
        <v>1750000</v>
      </c>
    </row>
    <row r="545" spans="1:6" x14ac:dyDescent="0.3">
      <c r="A545" s="8">
        <v>521</v>
      </c>
      <c r="B545" s="8">
        <v>1549345.6049962405</v>
      </c>
      <c r="C545" s="8">
        <v>-649345.60499624046</v>
      </c>
      <c r="E545" s="8">
        <v>62.484993997599041</v>
      </c>
      <c r="F545" s="8">
        <v>1750000</v>
      </c>
    </row>
    <row r="546" spans="1:6" x14ac:dyDescent="0.3">
      <c r="A546" s="8">
        <v>522</v>
      </c>
      <c r="B546" s="8">
        <v>5169912.2124951398</v>
      </c>
      <c r="C546" s="8">
        <v>-1269912.2124951398</v>
      </c>
      <c r="E546" s="8">
        <v>62.605042016806721</v>
      </c>
      <c r="F546" s="8">
        <v>1750000</v>
      </c>
    </row>
    <row r="547" spans="1:6" x14ac:dyDescent="0.3">
      <c r="A547" s="8">
        <v>523</v>
      </c>
      <c r="B547" s="8">
        <v>2536618.9128408888</v>
      </c>
      <c r="C547" s="8">
        <v>3458381.0871591112</v>
      </c>
      <c r="E547" s="8">
        <v>62.725090036014407</v>
      </c>
      <c r="F547" s="8">
        <v>1750000</v>
      </c>
    </row>
    <row r="548" spans="1:6" x14ac:dyDescent="0.3">
      <c r="A548" s="8">
        <v>524</v>
      </c>
      <c r="B548" s="8">
        <v>1088166.4783472538</v>
      </c>
      <c r="C548" s="8">
        <v>-388216.47834725375</v>
      </c>
      <c r="E548" s="8">
        <v>62.845138055222087</v>
      </c>
      <c r="F548" s="8">
        <v>1750000</v>
      </c>
    </row>
    <row r="549" spans="1:6" x14ac:dyDescent="0.3">
      <c r="A549" s="8">
        <v>525</v>
      </c>
      <c r="B549" s="8">
        <v>1665063.7457098784</v>
      </c>
      <c r="C549" s="8">
        <v>233936.25429012161</v>
      </c>
      <c r="E549" s="8">
        <v>62.965186074429774</v>
      </c>
      <c r="F549" s="8">
        <v>1750000</v>
      </c>
    </row>
    <row r="550" spans="1:6" x14ac:dyDescent="0.3">
      <c r="A550" s="8">
        <v>526</v>
      </c>
      <c r="B550" s="8">
        <v>1628937.1066578161</v>
      </c>
      <c r="C550" s="8">
        <v>170062.8933421839</v>
      </c>
      <c r="E550" s="8">
        <v>63.085234093637453</v>
      </c>
      <c r="F550" s="8">
        <v>1755000</v>
      </c>
    </row>
    <row r="551" spans="1:6" x14ac:dyDescent="0.3">
      <c r="A551" s="8">
        <v>527</v>
      </c>
      <c r="B551" s="8">
        <v>1535233.6366165285</v>
      </c>
      <c r="C551" s="8">
        <v>-236233.6366165285</v>
      </c>
      <c r="E551" s="8">
        <v>63.20528211284514</v>
      </c>
      <c r="F551" s="8">
        <v>1774888</v>
      </c>
    </row>
    <row r="552" spans="1:6" x14ac:dyDescent="0.3">
      <c r="A552" s="8">
        <v>528</v>
      </c>
      <c r="B552" s="8">
        <v>1380566.4631748856</v>
      </c>
      <c r="C552" s="8">
        <v>94433.536825114395</v>
      </c>
      <c r="E552" s="8">
        <v>63.325330132052819</v>
      </c>
      <c r="F552" s="8">
        <v>1775000</v>
      </c>
    </row>
    <row r="553" spans="1:6" x14ac:dyDescent="0.3">
      <c r="A553" s="8">
        <v>529</v>
      </c>
      <c r="B553" s="8">
        <v>1631195.0215985698</v>
      </c>
      <c r="C553" s="8">
        <v>863804.97840143018</v>
      </c>
      <c r="E553" s="8">
        <v>63.445378151260506</v>
      </c>
      <c r="F553" s="8">
        <v>1775000</v>
      </c>
    </row>
    <row r="554" spans="1:6" x14ac:dyDescent="0.3">
      <c r="A554" s="8">
        <v>530</v>
      </c>
      <c r="B554" s="8">
        <v>1244527.0879944623</v>
      </c>
      <c r="C554" s="8">
        <v>253472.91200553766</v>
      </c>
      <c r="E554" s="8">
        <v>63.565426170468186</v>
      </c>
      <c r="F554" s="8">
        <v>1779000</v>
      </c>
    </row>
    <row r="555" spans="1:6" x14ac:dyDescent="0.3">
      <c r="A555" s="8">
        <v>531</v>
      </c>
      <c r="B555" s="8">
        <v>1659983.4370931822</v>
      </c>
      <c r="C555" s="8">
        <v>490016.56290681777</v>
      </c>
      <c r="E555" s="8">
        <v>63.685474189675872</v>
      </c>
      <c r="F555" s="8">
        <v>1795000</v>
      </c>
    </row>
    <row r="556" spans="1:6" x14ac:dyDescent="0.3">
      <c r="A556" s="8">
        <v>532</v>
      </c>
      <c r="B556" s="8">
        <v>1366454.4947951734</v>
      </c>
      <c r="C556" s="8">
        <v>328545.50520482659</v>
      </c>
      <c r="E556" s="8">
        <v>63.805522208883552</v>
      </c>
      <c r="F556" s="8">
        <v>1795000</v>
      </c>
    </row>
    <row r="557" spans="1:6" x14ac:dyDescent="0.3">
      <c r="A557" s="8">
        <v>533</v>
      </c>
      <c r="B557" s="8">
        <v>1202755.6615905149</v>
      </c>
      <c r="C557" s="8">
        <v>172244.33840948506</v>
      </c>
      <c r="E557" s="8">
        <v>63.925570228091239</v>
      </c>
      <c r="F557" s="8">
        <v>1795000</v>
      </c>
    </row>
    <row r="558" spans="1:6" x14ac:dyDescent="0.3">
      <c r="A558" s="8">
        <v>534</v>
      </c>
      <c r="B558" s="8">
        <v>1678611.2353544021</v>
      </c>
      <c r="C558" s="8">
        <v>1616388.7646455979</v>
      </c>
      <c r="E558" s="8">
        <v>64.045618247298918</v>
      </c>
      <c r="F558" s="8">
        <v>1795000</v>
      </c>
    </row>
    <row r="559" spans="1:6" x14ac:dyDescent="0.3">
      <c r="A559" s="8">
        <v>535</v>
      </c>
      <c r="B559" s="8">
        <v>1166064.5438032639</v>
      </c>
      <c r="C559" s="8">
        <v>-383064.54380326392</v>
      </c>
      <c r="E559" s="8">
        <v>64.165666266506591</v>
      </c>
      <c r="F559" s="8">
        <v>1795000</v>
      </c>
    </row>
    <row r="560" spans="1:6" x14ac:dyDescent="0.3">
      <c r="A560" s="8">
        <v>536</v>
      </c>
      <c r="B560" s="8">
        <v>2080520.0948085985</v>
      </c>
      <c r="C560" s="8">
        <v>1514479.9051914015</v>
      </c>
      <c r="E560" s="8">
        <v>64.285714285714278</v>
      </c>
      <c r="F560" s="8">
        <v>1799000</v>
      </c>
    </row>
    <row r="561" spans="1:6" x14ac:dyDescent="0.3">
      <c r="A561" s="8">
        <v>537</v>
      </c>
      <c r="B561" s="8">
        <v>3230927.7571227173</v>
      </c>
      <c r="C561" s="8">
        <v>1764072.2428772827</v>
      </c>
      <c r="E561" s="8">
        <v>64.405762304921964</v>
      </c>
      <c r="F561" s="8">
        <v>1799000</v>
      </c>
    </row>
    <row r="562" spans="1:6" x14ac:dyDescent="0.3">
      <c r="A562" s="8">
        <v>538</v>
      </c>
      <c r="B562" s="8">
        <v>2293328.5779746547</v>
      </c>
      <c r="C562" s="8">
        <v>3206671.4220253453</v>
      </c>
      <c r="E562" s="8">
        <v>64.525810324129651</v>
      </c>
      <c r="F562" s="8">
        <v>1800000</v>
      </c>
    </row>
    <row r="563" spans="1:6" x14ac:dyDescent="0.3">
      <c r="A563" s="8">
        <v>539</v>
      </c>
      <c r="B563" s="8">
        <v>1698650.2304535932</v>
      </c>
      <c r="C563" s="8">
        <v>1751349.7695464068</v>
      </c>
      <c r="E563" s="8">
        <v>64.645858343337324</v>
      </c>
      <c r="F563" s="8">
        <v>1800000</v>
      </c>
    </row>
    <row r="564" spans="1:6" x14ac:dyDescent="0.3">
      <c r="A564" s="8">
        <v>540</v>
      </c>
      <c r="B564" s="8">
        <v>2212608.1188427024</v>
      </c>
      <c r="C564" s="8">
        <v>1537391.8811572976</v>
      </c>
      <c r="E564" s="8">
        <v>64.76590636254501</v>
      </c>
      <c r="F564" s="8">
        <v>1817000</v>
      </c>
    </row>
    <row r="565" spans="1:6" x14ac:dyDescent="0.3">
      <c r="A565" s="8">
        <v>541</v>
      </c>
      <c r="B565" s="8">
        <v>2630886.8616173649</v>
      </c>
      <c r="C565" s="8">
        <v>1664113.1383826351</v>
      </c>
      <c r="E565" s="8">
        <v>64.885954381752697</v>
      </c>
      <c r="F565" s="8">
        <v>1825000</v>
      </c>
    </row>
    <row r="566" spans="1:6" x14ac:dyDescent="0.3">
      <c r="A566" s="8">
        <v>542</v>
      </c>
      <c r="B566" s="8">
        <v>3422850.5270868</v>
      </c>
      <c r="C566" s="8">
        <v>2727149.4729132</v>
      </c>
      <c r="E566" s="8">
        <v>65.006002400960384</v>
      </c>
      <c r="F566" s="8">
        <v>1845000</v>
      </c>
    </row>
    <row r="567" spans="1:6" x14ac:dyDescent="0.3">
      <c r="A567" s="8">
        <v>543</v>
      </c>
      <c r="B567" s="8">
        <v>2501056.7525240146</v>
      </c>
      <c r="C567" s="8">
        <v>3448943.2474759854</v>
      </c>
      <c r="E567" s="8">
        <v>65.126050420168056</v>
      </c>
      <c r="F567" s="8">
        <v>1850000</v>
      </c>
    </row>
    <row r="568" spans="1:6" x14ac:dyDescent="0.3">
      <c r="A568" s="8">
        <v>544</v>
      </c>
      <c r="B568" s="8">
        <v>2963364.8366433787</v>
      </c>
      <c r="C568" s="8">
        <v>231635.16335662128</v>
      </c>
      <c r="E568" s="8">
        <v>65.246098439375743</v>
      </c>
      <c r="F568" s="8">
        <v>1850000</v>
      </c>
    </row>
    <row r="569" spans="1:6" x14ac:dyDescent="0.3">
      <c r="A569" s="8">
        <v>545</v>
      </c>
      <c r="B569" s="8">
        <v>1470318.5820698536</v>
      </c>
      <c r="C569" s="8">
        <v>2228681.4179301467</v>
      </c>
      <c r="E569" s="8">
        <v>65.36614645858343</v>
      </c>
      <c r="F569" s="8">
        <v>1850000</v>
      </c>
    </row>
    <row r="570" spans="1:6" x14ac:dyDescent="0.3">
      <c r="A570" s="8">
        <v>546</v>
      </c>
      <c r="B570" s="8">
        <v>4115465.9351630625</v>
      </c>
      <c r="C570" s="8">
        <v>2879534.0648369375</v>
      </c>
      <c r="E570" s="8">
        <v>65.486194477791116</v>
      </c>
      <c r="F570" s="8">
        <v>1850000</v>
      </c>
    </row>
    <row r="571" spans="1:6" x14ac:dyDescent="0.3">
      <c r="A571" s="8">
        <v>547</v>
      </c>
      <c r="B571" s="8">
        <v>2345825.1003471836</v>
      </c>
      <c r="C571" s="8">
        <v>1653174.8996528164</v>
      </c>
      <c r="E571" s="8">
        <v>65.606242496998789</v>
      </c>
      <c r="F571" s="8">
        <v>1875000</v>
      </c>
    </row>
    <row r="572" spans="1:6" x14ac:dyDescent="0.3">
      <c r="A572" s="8">
        <v>548</v>
      </c>
      <c r="B572" s="8">
        <v>2508394.9760814654</v>
      </c>
      <c r="C572" s="8">
        <v>786605.02391853463</v>
      </c>
      <c r="E572" s="8">
        <v>65.726290516206475</v>
      </c>
      <c r="F572" s="8">
        <v>1875000</v>
      </c>
    </row>
    <row r="573" spans="1:6" x14ac:dyDescent="0.3">
      <c r="A573" s="8">
        <v>549</v>
      </c>
      <c r="B573" s="8">
        <v>2415255.9847753663</v>
      </c>
      <c r="C573" s="8">
        <v>4034744.0152246337</v>
      </c>
      <c r="E573" s="8">
        <v>65.846338535414162</v>
      </c>
      <c r="F573" s="8">
        <v>1877700</v>
      </c>
    </row>
    <row r="574" spans="1:6" x14ac:dyDescent="0.3">
      <c r="A574" s="8">
        <v>550</v>
      </c>
      <c r="B574" s="8">
        <v>2361066.0261972724</v>
      </c>
      <c r="C574" s="8">
        <v>3633933.9738027276</v>
      </c>
      <c r="E574" s="8">
        <v>65.966386554621849</v>
      </c>
      <c r="F574" s="8">
        <v>1888000</v>
      </c>
    </row>
    <row r="575" spans="1:6" x14ac:dyDescent="0.3">
      <c r="A575" s="8">
        <v>551</v>
      </c>
      <c r="B575" s="8">
        <v>1511525.5297386125</v>
      </c>
      <c r="C575" s="8">
        <v>3938474.4702613875</v>
      </c>
      <c r="E575" s="8">
        <v>66.086434573829521</v>
      </c>
      <c r="F575" s="8">
        <v>1895000</v>
      </c>
    </row>
    <row r="576" spans="1:6" x14ac:dyDescent="0.3">
      <c r="A576" s="8">
        <v>552</v>
      </c>
      <c r="B576" s="8">
        <v>1416128.6234917596</v>
      </c>
      <c r="C576" s="8">
        <v>533871.37650824036</v>
      </c>
      <c r="E576" s="8">
        <v>66.206482593037208</v>
      </c>
      <c r="F576" s="8">
        <v>1895000</v>
      </c>
    </row>
    <row r="577" spans="1:6" x14ac:dyDescent="0.3">
      <c r="A577" s="8">
        <v>553</v>
      </c>
      <c r="B577" s="8">
        <v>1600148.6911632037</v>
      </c>
      <c r="C577" s="8">
        <v>1599851.3088367963</v>
      </c>
      <c r="E577" s="8">
        <v>66.326530612244895</v>
      </c>
      <c r="F577" s="8">
        <v>1895000</v>
      </c>
    </row>
    <row r="578" spans="1:6" x14ac:dyDescent="0.3">
      <c r="A578" s="8">
        <v>554</v>
      </c>
      <c r="B578" s="8">
        <v>1606922.4359854653</v>
      </c>
      <c r="C578" s="8">
        <v>1993077.5640145347</v>
      </c>
      <c r="E578" s="8">
        <v>66.446578631452581</v>
      </c>
      <c r="F578" s="8">
        <v>1895000</v>
      </c>
    </row>
    <row r="579" spans="1:6" x14ac:dyDescent="0.3">
      <c r="A579" s="8">
        <v>555</v>
      </c>
      <c r="B579" s="8">
        <v>1409354.878669498</v>
      </c>
      <c r="C579" s="8">
        <v>-80354.878669498023</v>
      </c>
      <c r="E579" s="8">
        <v>66.566626650660254</v>
      </c>
      <c r="F579" s="8">
        <v>1899000</v>
      </c>
    </row>
    <row r="580" spans="1:6" x14ac:dyDescent="0.3">
      <c r="A580" s="8">
        <v>556</v>
      </c>
      <c r="B580" s="8">
        <v>1600148.6911632037</v>
      </c>
      <c r="C580" s="8">
        <v>249851.30883679632</v>
      </c>
      <c r="E580" s="8">
        <v>66.686674669867941</v>
      </c>
      <c r="F580" s="8">
        <v>1899000</v>
      </c>
    </row>
    <row r="581" spans="1:6" x14ac:dyDescent="0.3">
      <c r="A581" s="8">
        <v>557</v>
      </c>
      <c r="B581" s="8">
        <v>1707399.6508490145</v>
      </c>
      <c r="C581" s="8">
        <v>2292600.3491509855</v>
      </c>
      <c r="E581" s="8">
        <v>66.806722689075627</v>
      </c>
      <c r="F581" s="8">
        <v>1899000</v>
      </c>
    </row>
    <row r="582" spans="1:6" x14ac:dyDescent="0.3">
      <c r="A582" s="8">
        <v>558</v>
      </c>
      <c r="B582" s="8">
        <v>1419515.4959028906</v>
      </c>
      <c r="C582" s="8">
        <v>-194515.49590289057</v>
      </c>
      <c r="E582" s="8">
        <v>66.9267707082833</v>
      </c>
      <c r="F582" s="8">
        <v>1899000</v>
      </c>
    </row>
    <row r="583" spans="1:6" x14ac:dyDescent="0.3">
      <c r="A583" s="8">
        <v>559</v>
      </c>
      <c r="B583" s="8">
        <v>1433062.985547414</v>
      </c>
      <c r="C583" s="8">
        <v>216937.01445258595</v>
      </c>
      <c r="E583" s="8">
        <v>67.046818727490987</v>
      </c>
      <c r="F583" s="8">
        <v>1899000</v>
      </c>
    </row>
    <row r="584" spans="1:6" x14ac:dyDescent="0.3">
      <c r="A584" s="8">
        <v>560</v>
      </c>
      <c r="B584" s="8">
        <v>1604664.5210447113</v>
      </c>
      <c r="C584" s="8">
        <v>-309664.52104471135</v>
      </c>
      <c r="E584" s="8">
        <v>67.166866746698673</v>
      </c>
      <c r="F584" s="8">
        <v>1899000</v>
      </c>
    </row>
    <row r="585" spans="1:6" x14ac:dyDescent="0.3">
      <c r="A585" s="8">
        <v>561</v>
      </c>
      <c r="B585" s="8">
        <v>1606922.4359854653</v>
      </c>
      <c r="C585" s="8">
        <v>1993077.5640145347</v>
      </c>
      <c r="E585" s="8">
        <v>67.28691476590636</v>
      </c>
      <c r="F585" s="8">
        <v>1899000</v>
      </c>
    </row>
    <row r="586" spans="1:6" x14ac:dyDescent="0.3">
      <c r="A586" s="8">
        <v>562</v>
      </c>
      <c r="B586" s="8">
        <v>1416128.6234917596</v>
      </c>
      <c r="C586" s="8">
        <v>333871.37650824036</v>
      </c>
      <c r="E586" s="8">
        <v>67.406962785114032</v>
      </c>
      <c r="F586" s="8">
        <v>1899999</v>
      </c>
    </row>
    <row r="587" spans="1:6" x14ac:dyDescent="0.3">
      <c r="A587" s="8">
        <v>563</v>
      </c>
      <c r="B587" s="8">
        <v>1420079.9746380788</v>
      </c>
      <c r="C587" s="8">
        <v>-225079.97463807883</v>
      </c>
      <c r="E587" s="8">
        <v>67.527010804321719</v>
      </c>
      <c r="F587" s="8">
        <v>1900000</v>
      </c>
    </row>
    <row r="588" spans="1:6" x14ac:dyDescent="0.3">
      <c r="A588" s="8">
        <v>564</v>
      </c>
      <c r="B588" s="8">
        <v>1212916.2788239075</v>
      </c>
      <c r="C588" s="8">
        <v>-537916.27882390749</v>
      </c>
      <c r="E588" s="8">
        <v>67.647058823529406</v>
      </c>
      <c r="F588" s="8">
        <v>1945000</v>
      </c>
    </row>
    <row r="589" spans="1:6" x14ac:dyDescent="0.3">
      <c r="A589" s="8">
        <v>565</v>
      </c>
      <c r="B589" s="8">
        <v>1606922.4359854653</v>
      </c>
      <c r="C589" s="8">
        <v>1793077.5640145347</v>
      </c>
      <c r="E589" s="8">
        <v>67.767106842737093</v>
      </c>
      <c r="F589" s="8">
        <v>1949000</v>
      </c>
    </row>
    <row r="590" spans="1:6" x14ac:dyDescent="0.3">
      <c r="A590" s="8">
        <v>566</v>
      </c>
      <c r="B590" s="8">
        <v>1613131.7020725384</v>
      </c>
      <c r="C590" s="8">
        <v>885868.29792746156</v>
      </c>
      <c r="E590" s="8">
        <v>67.887154861944765</v>
      </c>
      <c r="F590" s="8">
        <v>1950000</v>
      </c>
    </row>
    <row r="591" spans="1:6" x14ac:dyDescent="0.3">
      <c r="A591" s="8">
        <v>567</v>
      </c>
      <c r="B591" s="8">
        <v>1584907.7653131145</v>
      </c>
      <c r="C591" s="8">
        <v>165092.23468688549</v>
      </c>
      <c r="E591" s="8">
        <v>68.007202881152452</v>
      </c>
      <c r="F591" s="8">
        <v>1950000</v>
      </c>
    </row>
    <row r="592" spans="1:6" x14ac:dyDescent="0.3">
      <c r="A592" s="8">
        <v>568</v>
      </c>
      <c r="B592" s="8">
        <v>2515168.7209037268</v>
      </c>
      <c r="C592" s="8">
        <v>3479831.2790962732</v>
      </c>
      <c r="E592" s="8">
        <v>68.127250900360139</v>
      </c>
      <c r="F592" s="8">
        <v>1950000</v>
      </c>
    </row>
    <row r="593" spans="1:6" x14ac:dyDescent="0.3">
      <c r="A593" s="8">
        <v>569</v>
      </c>
      <c r="B593" s="8">
        <v>1795458.333538417</v>
      </c>
      <c r="C593" s="8">
        <v>99541.666461582994</v>
      </c>
      <c r="E593" s="8">
        <v>68.247298919567825</v>
      </c>
      <c r="F593" s="8">
        <v>1950000</v>
      </c>
    </row>
    <row r="594" spans="1:6" x14ac:dyDescent="0.3">
      <c r="A594" s="8">
        <v>570</v>
      </c>
      <c r="B594" s="8">
        <v>1795458.333538417</v>
      </c>
      <c r="C594" s="8">
        <v>1493541.666461583</v>
      </c>
      <c r="E594" s="8">
        <v>68.367346938775498</v>
      </c>
      <c r="F594" s="8">
        <v>1950000</v>
      </c>
    </row>
    <row r="595" spans="1:6" x14ac:dyDescent="0.3">
      <c r="A595" s="8">
        <v>571</v>
      </c>
      <c r="B595" s="8">
        <v>1564022.0521111409</v>
      </c>
      <c r="C595" s="8">
        <v>910977.94788885908</v>
      </c>
      <c r="E595" s="8">
        <v>68.487394957983184</v>
      </c>
      <c r="F595" s="8">
        <v>1975000</v>
      </c>
    </row>
    <row r="596" spans="1:6" x14ac:dyDescent="0.3">
      <c r="A596" s="8">
        <v>572</v>
      </c>
      <c r="B596" s="8">
        <v>1617647.5319540463</v>
      </c>
      <c r="C596" s="8">
        <v>981352.46804595366</v>
      </c>
      <c r="E596" s="8">
        <v>68.607442977190871</v>
      </c>
      <c r="F596" s="8">
        <v>1988000</v>
      </c>
    </row>
    <row r="597" spans="1:6" x14ac:dyDescent="0.3">
      <c r="A597" s="8">
        <v>573</v>
      </c>
      <c r="B597" s="8">
        <v>1766105.4393086163</v>
      </c>
      <c r="C597" s="8">
        <v>2232894.5606913837</v>
      </c>
      <c r="E597" s="8">
        <v>68.727490996398558</v>
      </c>
      <c r="F597" s="8">
        <v>1988000</v>
      </c>
    </row>
    <row r="598" spans="1:6" x14ac:dyDescent="0.3">
      <c r="A598" s="8">
        <v>574</v>
      </c>
      <c r="B598" s="8">
        <v>2454205.0175033715</v>
      </c>
      <c r="C598" s="8">
        <v>3040794.9824966285</v>
      </c>
      <c r="E598" s="8">
        <v>68.84753901560623</v>
      </c>
      <c r="F598" s="8">
        <v>1995000</v>
      </c>
    </row>
    <row r="599" spans="1:6" x14ac:dyDescent="0.3">
      <c r="A599" s="8">
        <v>575</v>
      </c>
      <c r="B599" s="8">
        <v>1726591.9278454226</v>
      </c>
      <c r="C599" s="8">
        <v>1123408.0721545774</v>
      </c>
      <c r="E599" s="8">
        <v>68.967587034813917</v>
      </c>
      <c r="F599" s="8">
        <v>1995000</v>
      </c>
    </row>
    <row r="600" spans="1:6" x14ac:dyDescent="0.3">
      <c r="A600" s="8">
        <v>576</v>
      </c>
      <c r="B600" s="8">
        <v>2757330.0982995839</v>
      </c>
      <c r="C600" s="8">
        <v>1637669.9017004161</v>
      </c>
      <c r="E600" s="8">
        <v>69.087635054021604</v>
      </c>
      <c r="F600" s="8">
        <v>1995000</v>
      </c>
    </row>
    <row r="601" spans="1:6" x14ac:dyDescent="0.3">
      <c r="A601" s="8">
        <v>577</v>
      </c>
      <c r="B601" s="8">
        <v>3290198.0243175076</v>
      </c>
      <c r="C601" s="8">
        <v>2704801.9756824924</v>
      </c>
      <c r="E601" s="8">
        <v>69.20768307322929</v>
      </c>
      <c r="F601" s="8">
        <v>1995000</v>
      </c>
    </row>
    <row r="602" spans="1:6" x14ac:dyDescent="0.3">
      <c r="A602" s="8">
        <v>578</v>
      </c>
      <c r="B602" s="8">
        <v>1541442.9027036019</v>
      </c>
      <c r="C602" s="8">
        <v>1053557.0972963981</v>
      </c>
      <c r="E602" s="8">
        <v>69.327731092436963</v>
      </c>
      <c r="F602" s="8">
        <v>1995000</v>
      </c>
    </row>
    <row r="603" spans="1:6" x14ac:dyDescent="0.3">
      <c r="A603" s="8">
        <v>579</v>
      </c>
      <c r="B603" s="8">
        <v>1357422.8350321581</v>
      </c>
      <c r="C603" s="8">
        <v>892577.16496784193</v>
      </c>
      <c r="E603" s="8">
        <v>69.44777911164465</v>
      </c>
      <c r="F603" s="8">
        <v>1997000</v>
      </c>
    </row>
    <row r="604" spans="1:6" x14ac:dyDescent="0.3">
      <c r="A604" s="8">
        <v>580</v>
      </c>
      <c r="B604" s="8">
        <v>1418386.5384325136</v>
      </c>
      <c r="C604" s="8">
        <v>876613.4615674864</v>
      </c>
      <c r="E604" s="8">
        <v>69.567827130852336</v>
      </c>
      <c r="F604" s="8">
        <v>1998000</v>
      </c>
    </row>
    <row r="605" spans="1:6" x14ac:dyDescent="0.3">
      <c r="A605" s="8">
        <v>581</v>
      </c>
      <c r="B605" s="8">
        <v>1103407.4041973427</v>
      </c>
      <c r="C605" s="8">
        <v>-108407.40419734269</v>
      </c>
      <c r="E605" s="8">
        <v>69.687875150060023</v>
      </c>
      <c r="F605" s="8">
        <v>1999999</v>
      </c>
    </row>
    <row r="606" spans="1:6" x14ac:dyDescent="0.3">
      <c r="A606" s="8">
        <v>582</v>
      </c>
      <c r="B606" s="8">
        <v>1570231.3181982143</v>
      </c>
      <c r="C606" s="8">
        <v>1079768.6818017857</v>
      </c>
      <c r="E606" s="8">
        <v>69.807923169267696</v>
      </c>
      <c r="F606" s="8">
        <v>1999999</v>
      </c>
    </row>
    <row r="607" spans="1:6" x14ac:dyDescent="0.3">
      <c r="A607" s="8">
        <v>583</v>
      </c>
      <c r="B607" s="8">
        <v>1100020.5317862118</v>
      </c>
      <c r="C607" s="8">
        <v>-492020.53178621177</v>
      </c>
      <c r="E607" s="8">
        <v>69.927971188475382</v>
      </c>
      <c r="F607" s="8">
        <v>2000000</v>
      </c>
    </row>
    <row r="608" spans="1:6" x14ac:dyDescent="0.3">
      <c r="A608" s="8">
        <v>584</v>
      </c>
      <c r="B608" s="8">
        <v>1100020.5317862118</v>
      </c>
      <c r="C608" s="8">
        <v>-451020.53178621177</v>
      </c>
      <c r="E608" s="8">
        <v>70.048019207683069</v>
      </c>
      <c r="F608" s="8">
        <v>2085000</v>
      </c>
    </row>
    <row r="609" spans="1:6" x14ac:dyDescent="0.3">
      <c r="A609" s="8">
        <v>585</v>
      </c>
      <c r="B609" s="8">
        <v>1133889.2558975206</v>
      </c>
      <c r="C609" s="8">
        <v>-434889.25589752058</v>
      </c>
      <c r="E609" s="8">
        <v>70.168067226890756</v>
      </c>
      <c r="F609" s="8">
        <v>2095000</v>
      </c>
    </row>
    <row r="610" spans="1:6" x14ac:dyDescent="0.3">
      <c r="A610" s="8">
        <v>586</v>
      </c>
      <c r="B610" s="8">
        <v>1233237.5132906926</v>
      </c>
      <c r="C610" s="8">
        <v>-248237.51329069259</v>
      </c>
      <c r="E610" s="8">
        <v>70.288115246098428</v>
      </c>
      <c r="F610" s="8">
        <v>2099000</v>
      </c>
    </row>
    <row r="611" spans="1:6" x14ac:dyDescent="0.3">
      <c r="A611" s="8">
        <v>587</v>
      </c>
      <c r="B611" s="8">
        <v>1998670.6782062692</v>
      </c>
      <c r="C611" s="8">
        <v>486329.32179373084</v>
      </c>
      <c r="E611" s="8">
        <v>70.408163265306115</v>
      </c>
      <c r="F611" s="8">
        <v>2100000</v>
      </c>
    </row>
    <row r="612" spans="1:6" x14ac:dyDescent="0.3">
      <c r="A612" s="8">
        <v>588</v>
      </c>
      <c r="B612" s="8">
        <v>1311700.057481891</v>
      </c>
      <c r="C612" s="8">
        <v>-161700.05748189101</v>
      </c>
      <c r="E612" s="8">
        <v>70.528211284513802</v>
      </c>
      <c r="F612" s="8">
        <v>2100000</v>
      </c>
    </row>
    <row r="613" spans="1:6" x14ac:dyDescent="0.3">
      <c r="A613" s="8">
        <v>589</v>
      </c>
      <c r="B613" s="8">
        <v>1889726.2823148929</v>
      </c>
      <c r="C613" s="8">
        <v>-200838.28231489286</v>
      </c>
      <c r="E613" s="8">
        <v>70.648259303721488</v>
      </c>
      <c r="F613" s="8">
        <v>2145000</v>
      </c>
    </row>
    <row r="614" spans="1:6" x14ac:dyDescent="0.3">
      <c r="A614" s="8">
        <v>590</v>
      </c>
      <c r="B614" s="8">
        <v>1570231.3181982143</v>
      </c>
      <c r="C614" s="8">
        <v>27768.681801785715</v>
      </c>
      <c r="E614" s="8">
        <v>70.768307322929161</v>
      </c>
      <c r="F614" s="8">
        <v>2150000</v>
      </c>
    </row>
    <row r="615" spans="1:6" x14ac:dyDescent="0.3">
      <c r="A615" s="8">
        <v>591</v>
      </c>
      <c r="B615" s="8">
        <v>1102278.4467269657</v>
      </c>
      <c r="C615" s="8">
        <v>-463278.44672696572</v>
      </c>
      <c r="E615" s="8">
        <v>70.888355342136848</v>
      </c>
      <c r="F615" s="8">
        <v>2150000</v>
      </c>
    </row>
    <row r="616" spans="1:6" x14ac:dyDescent="0.3">
      <c r="A616" s="8">
        <v>592</v>
      </c>
      <c r="B616" s="8">
        <v>1531282.2854702091</v>
      </c>
      <c r="C616" s="8">
        <v>-231282.28547020908</v>
      </c>
      <c r="E616" s="8">
        <v>71.008403361344534</v>
      </c>
      <c r="F616" s="8">
        <v>2150000</v>
      </c>
    </row>
    <row r="617" spans="1:6" x14ac:dyDescent="0.3">
      <c r="A617" s="8">
        <v>593</v>
      </c>
      <c r="B617" s="8">
        <v>1481608.1567736231</v>
      </c>
      <c r="C617" s="8">
        <v>-106608.15677362308</v>
      </c>
      <c r="E617" s="8">
        <v>71.128451380552221</v>
      </c>
      <c r="F617" s="8">
        <v>2150000</v>
      </c>
    </row>
    <row r="618" spans="1:6" x14ac:dyDescent="0.3">
      <c r="A618" s="8">
        <v>594</v>
      </c>
      <c r="B618" s="8">
        <v>1095504.7019047039</v>
      </c>
      <c r="C618" s="8">
        <v>-435504.70190470386</v>
      </c>
      <c r="E618" s="8">
        <v>71.248499399759893</v>
      </c>
      <c r="F618" s="8">
        <v>2195000</v>
      </c>
    </row>
    <row r="619" spans="1:6" x14ac:dyDescent="0.3">
      <c r="A619" s="8">
        <v>595</v>
      </c>
      <c r="B619" s="8">
        <v>1724898.4916398572</v>
      </c>
      <c r="C619" s="8">
        <v>-149898.49163985718</v>
      </c>
      <c r="E619" s="8">
        <v>71.36854741896758</v>
      </c>
      <c r="F619" s="8">
        <v>2199000</v>
      </c>
    </row>
    <row r="620" spans="1:6" x14ac:dyDescent="0.3">
      <c r="A620" s="8">
        <v>596</v>
      </c>
      <c r="B620" s="8">
        <v>1998106.1994710807</v>
      </c>
      <c r="C620" s="8">
        <v>1389893.8005289193</v>
      </c>
      <c r="E620" s="8">
        <v>71.488595438175267</v>
      </c>
      <c r="F620" s="8">
        <v>2199000</v>
      </c>
    </row>
    <row r="621" spans="1:6" x14ac:dyDescent="0.3">
      <c r="A621" s="8">
        <v>597</v>
      </c>
      <c r="B621" s="8">
        <v>1501929.3912404082</v>
      </c>
      <c r="C621" s="8">
        <v>-351929.39124040818</v>
      </c>
      <c r="E621" s="8">
        <v>71.608643457382954</v>
      </c>
      <c r="F621" s="8">
        <v>2200000</v>
      </c>
    </row>
    <row r="622" spans="1:6" x14ac:dyDescent="0.3">
      <c r="A622" s="8">
        <v>598</v>
      </c>
      <c r="B622" s="8">
        <v>1934884.5811299712</v>
      </c>
      <c r="C622" s="8">
        <v>760115.41887002881</v>
      </c>
      <c r="E622" s="8">
        <v>71.728691476590626</v>
      </c>
      <c r="F622" s="8">
        <v>2250000</v>
      </c>
    </row>
    <row r="623" spans="1:6" x14ac:dyDescent="0.3">
      <c r="A623" s="8">
        <v>599</v>
      </c>
      <c r="B623" s="8">
        <v>1304361.8339244411</v>
      </c>
      <c r="C623" s="8">
        <v>-355361.83392444113</v>
      </c>
      <c r="E623" s="8">
        <v>71.848739495798313</v>
      </c>
      <c r="F623" s="8">
        <v>2250000</v>
      </c>
    </row>
    <row r="624" spans="1:6" x14ac:dyDescent="0.3">
      <c r="A624" s="8">
        <v>600</v>
      </c>
      <c r="B624" s="8">
        <v>1081957.2122601806</v>
      </c>
      <c r="C624" s="8">
        <v>-383957.21226018062</v>
      </c>
      <c r="E624" s="8">
        <v>71.968787515005999</v>
      </c>
      <c r="F624" s="8">
        <v>2250000</v>
      </c>
    </row>
    <row r="625" spans="1:6" x14ac:dyDescent="0.3">
      <c r="A625" s="8">
        <v>601</v>
      </c>
      <c r="B625" s="8">
        <v>1149694.6604827978</v>
      </c>
      <c r="C625" s="8">
        <v>-450694.66048279777</v>
      </c>
      <c r="E625" s="8">
        <v>72.088835534213672</v>
      </c>
      <c r="F625" s="8">
        <v>2289000</v>
      </c>
    </row>
    <row r="626" spans="1:6" x14ac:dyDescent="0.3">
      <c r="A626" s="8">
        <v>602</v>
      </c>
      <c r="B626" s="8">
        <v>2139790.3620033888</v>
      </c>
      <c r="C626" s="8">
        <v>550209.63799661119</v>
      </c>
      <c r="E626" s="8">
        <v>72.208883553421359</v>
      </c>
      <c r="F626" s="8">
        <v>2295000</v>
      </c>
    </row>
    <row r="627" spans="1:6" x14ac:dyDescent="0.3">
      <c r="A627" s="8">
        <v>603</v>
      </c>
      <c r="B627" s="8">
        <v>1048088.4881488718</v>
      </c>
      <c r="C627" s="8">
        <v>-449088.48814887181</v>
      </c>
      <c r="E627" s="8">
        <v>72.328931572629045</v>
      </c>
      <c r="F627" s="8">
        <v>2295000</v>
      </c>
    </row>
    <row r="628" spans="1:6" x14ac:dyDescent="0.3">
      <c r="A628" s="8">
        <v>604</v>
      </c>
      <c r="B628" s="8">
        <v>1502493.8699755967</v>
      </c>
      <c r="C628" s="8">
        <v>146506.13002440333</v>
      </c>
      <c r="E628" s="8">
        <v>72.448979591836732</v>
      </c>
      <c r="F628" s="8">
        <v>2295000</v>
      </c>
    </row>
    <row r="629" spans="1:6" x14ac:dyDescent="0.3">
      <c r="A629" s="8">
        <v>605</v>
      </c>
      <c r="B629" s="8">
        <v>1665063.7457098784</v>
      </c>
      <c r="C629" s="8">
        <v>-365064.74570987839</v>
      </c>
      <c r="E629" s="8">
        <v>72.569027611044405</v>
      </c>
      <c r="F629" s="8">
        <v>2298000</v>
      </c>
    </row>
    <row r="630" spans="1:6" x14ac:dyDescent="0.3">
      <c r="A630" s="8">
        <v>606</v>
      </c>
      <c r="B630" s="8">
        <v>1424595.8045195867</v>
      </c>
      <c r="C630" s="8">
        <v>-225595.80451958673</v>
      </c>
      <c r="E630" s="8">
        <v>72.689075630252091</v>
      </c>
      <c r="F630" s="8">
        <v>2299000</v>
      </c>
    </row>
    <row r="631" spans="1:6" x14ac:dyDescent="0.3">
      <c r="A631" s="8">
        <v>607</v>
      </c>
      <c r="B631" s="8">
        <v>2162369.5114109279</v>
      </c>
      <c r="C631" s="8">
        <v>236630.48858907213</v>
      </c>
      <c r="E631" s="8">
        <v>72.809123649459778</v>
      </c>
      <c r="F631" s="8">
        <v>2349000</v>
      </c>
    </row>
    <row r="632" spans="1:6" x14ac:dyDescent="0.3">
      <c r="A632" s="8">
        <v>608</v>
      </c>
      <c r="B632" s="8">
        <v>1616518.5744836694</v>
      </c>
      <c r="C632" s="8">
        <v>-121518.57448366936</v>
      </c>
      <c r="E632" s="8">
        <v>72.929171668667465</v>
      </c>
      <c r="F632" s="8">
        <v>2350000</v>
      </c>
    </row>
    <row r="633" spans="1:6" x14ac:dyDescent="0.3">
      <c r="A633" s="8">
        <v>609</v>
      </c>
      <c r="B633" s="8">
        <v>1131631.3409567666</v>
      </c>
      <c r="C633" s="8">
        <v>-392631.34095676662</v>
      </c>
      <c r="E633" s="8">
        <v>73.049219687875137</v>
      </c>
      <c r="F633" s="8">
        <v>2375000</v>
      </c>
    </row>
    <row r="634" spans="1:6" x14ac:dyDescent="0.3">
      <c r="A634" s="8">
        <v>610</v>
      </c>
      <c r="B634" s="8">
        <v>1180740.9909181641</v>
      </c>
      <c r="C634" s="8">
        <v>-431740.99091816414</v>
      </c>
      <c r="E634" s="8">
        <v>73.169267707082824</v>
      </c>
      <c r="F634" s="8">
        <v>2375000</v>
      </c>
    </row>
    <row r="635" spans="1:6" x14ac:dyDescent="0.3">
      <c r="A635" s="8">
        <v>611</v>
      </c>
      <c r="B635" s="8">
        <v>1466367.2309235344</v>
      </c>
      <c r="C635" s="8">
        <v>-241367.23092353437</v>
      </c>
      <c r="E635" s="8">
        <v>73.289315726290511</v>
      </c>
      <c r="F635" s="8">
        <v>2395000</v>
      </c>
    </row>
    <row r="636" spans="1:6" x14ac:dyDescent="0.3">
      <c r="A636" s="8">
        <v>612</v>
      </c>
      <c r="B636" s="8">
        <v>1543136.3389091673</v>
      </c>
      <c r="C636" s="8">
        <v>-248136.33890916733</v>
      </c>
      <c r="E636" s="8">
        <v>73.409363745498197</v>
      </c>
      <c r="F636" s="8">
        <v>2395000</v>
      </c>
    </row>
    <row r="637" spans="1:6" x14ac:dyDescent="0.3">
      <c r="A637" s="8">
        <v>613</v>
      </c>
      <c r="B637" s="8">
        <v>1871098.4840536732</v>
      </c>
      <c r="C637" s="8">
        <v>427901.51594632678</v>
      </c>
      <c r="E637" s="8">
        <v>73.52941176470587</v>
      </c>
      <c r="F637" s="8">
        <v>2395000</v>
      </c>
    </row>
    <row r="638" spans="1:6" x14ac:dyDescent="0.3">
      <c r="A638" s="8">
        <v>614</v>
      </c>
      <c r="B638" s="8">
        <v>1297588.0891021793</v>
      </c>
      <c r="C638" s="8">
        <v>-398588.08910217928</v>
      </c>
      <c r="E638" s="8">
        <v>73.649459783913557</v>
      </c>
      <c r="F638" s="8">
        <v>2395000</v>
      </c>
    </row>
    <row r="639" spans="1:6" x14ac:dyDescent="0.3">
      <c r="A639" s="8">
        <v>615</v>
      </c>
      <c r="B639" s="8">
        <v>1692723.2037341138</v>
      </c>
      <c r="C639" s="8">
        <v>-127723.20373411383</v>
      </c>
      <c r="E639" s="8">
        <v>73.769507803121243</v>
      </c>
      <c r="F639" s="8">
        <v>2395000</v>
      </c>
    </row>
    <row r="640" spans="1:6" x14ac:dyDescent="0.3">
      <c r="A640" s="8">
        <v>616</v>
      </c>
      <c r="B640" s="8">
        <v>1332021.2919486763</v>
      </c>
      <c r="C640" s="8">
        <v>-333021.29194867634</v>
      </c>
      <c r="E640" s="8">
        <v>73.88955582232893</v>
      </c>
      <c r="F640" s="8">
        <v>2399000</v>
      </c>
    </row>
    <row r="641" spans="1:6" x14ac:dyDescent="0.3">
      <c r="A641" s="8">
        <v>617</v>
      </c>
      <c r="B641" s="8">
        <v>1367583.4522655504</v>
      </c>
      <c r="C641" s="8">
        <v>782416.54773444962</v>
      </c>
      <c r="E641" s="8">
        <v>74.009603841536602</v>
      </c>
      <c r="F641" s="8">
        <v>2399000</v>
      </c>
    </row>
    <row r="642" spans="1:6" x14ac:dyDescent="0.3">
      <c r="A642" s="8">
        <v>618</v>
      </c>
      <c r="B642" s="8">
        <v>1407661.4424639326</v>
      </c>
      <c r="C642" s="8">
        <v>342338.55753606744</v>
      </c>
      <c r="E642" s="8">
        <v>74.129651860744289</v>
      </c>
      <c r="F642" s="8">
        <v>2399000</v>
      </c>
    </row>
    <row r="643" spans="1:6" x14ac:dyDescent="0.3">
      <c r="A643" s="8">
        <v>619</v>
      </c>
      <c r="B643" s="8">
        <v>1075183.4674379188</v>
      </c>
      <c r="C643" s="8">
        <v>368816.53256208124</v>
      </c>
      <c r="E643" s="8">
        <v>74.249699879951976</v>
      </c>
      <c r="F643" s="8">
        <v>2399000</v>
      </c>
    </row>
    <row r="644" spans="1:6" x14ac:dyDescent="0.3">
      <c r="A644" s="8">
        <v>620</v>
      </c>
      <c r="B644" s="8">
        <v>2416384.9422457432</v>
      </c>
      <c r="C644" s="8">
        <v>533615.05775425676</v>
      </c>
      <c r="E644" s="8">
        <v>74.369747899159663</v>
      </c>
      <c r="F644" s="8">
        <v>2450000</v>
      </c>
    </row>
    <row r="645" spans="1:6" x14ac:dyDescent="0.3">
      <c r="A645" s="8">
        <v>621</v>
      </c>
      <c r="B645" s="8">
        <v>1941658.3259522328</v>
      </c>
      <c r="C645" s="8">
        <v>-442658.32595223282</v>
      </c>
      <c r="E645" s="8">
        <v>74.489795918367335</v>
      </c>
      <c r="F645" s="8">
        <v>2475000</v>
      </c>
    </row>
    <row r="646" spans="1:6" x14ac:dyDescent="0.3">
      <c r="A646" s="8">
        <v>622</v>
      </c>
      <c r="B646" s="8">
        <v>1249607.3966111587</v>
      </c>
      <c r="C646" s="8">
        <v>-364607.39661115874</v>
      </c>
      <c r="E646" s="8">
        <v>74.609843937575022</v>
      </c>
      <c r="F646" s="8">
        <v>2475000</v>
      </c>
    </row>
    <row r="647" spans="1:6" x14ac:dyDescent="0.3">
      <c r="A647" s="8">
        <v>623</v>
      </c>
      <c r="B647" s="8">
        <v>999543.31692266278</v>
      </c>
      <c r="C647" s="8">
        <v>-349543.31692266278</v>
      </c>
      <c r="E647" s="8">
        <v>74.729891956782708</v>
      </c>
      <c r="F647" s="8">
        <v>2480000</v>
      </c>
    </row>
    <row r="648" spans="1:6" x14ac:dyDescent="0.3">
      <c r="A648" s="8">
        <v>624</v>
      </c>
      <c r="B648" s="8">
        <v>999543.31692266278</v>
      </c>
      <c r="C648" s="8">
        <v>-349543.31692266278</v>
      </c>
      <c r="E648" s="8">
        <v>74.849939975990395</v>
      </c>
      <c r="F648" s="8">
        <v>2485000</v>
      </c>
    </row>
    <row r="649" spans="1:6" x14ac:dyDescent="0.3">
      <c r="A649" s="8">
        <v>625</v>
      </c>
      <c r="B649" s="8">
        <v>999543.31692266278</v>
      </c>
      <c r="C649" s="8">
        <v>-349543.31692266278</v>
      </c>
      <c r="E649" s="8">
        <v>74.969987995198068</v>
      </c>
      <c r="F649" s="8">
        <v>2495000</v>
      </c>
    </row>
    <row r="650" spans="1:6" x14ac:dyDescent="0.3">
      <c r="A650" s="8">
        <v>626</v>
      </c>
      <c r="B650" s="8">
        <v>1623856.7980411197</v>
      </c>
      <c r="C650" s="8">
        <v>-168856.79804111971</v>
      </c>
      <c r="E650" s="8">
        <v>75.090036014405754</v>
      </c>
      <c r="F650" s="8">
        <v>2495000</v>
      </c>
    </row>
    <row r="651" spans="1:6" x14ac:dyDescent="0.3">
      <c r="A651" s="8">
        <v>627</v>
      </c>
      <c r="B651" s="8">
        <v>1006881.5404801129</v>
      </c>
      <c r="C651" s="8">
        <v>-421881.54048011289</v>
      </c>
      <c r="E651" s="8">
        <v>75.210084033613441</v>
      </c>
      <c r="F651" s="8">
        <v>2495000</v>
      </c>
    </row>
    <row r="652" spans="1:6" x14ac:dyDescent="0.3">
      <c r="A652" s="8">
        <v>628</v>
      </c>
      <c r="B652" s="8">
        <v>1789813.5461865324</v>
      </c>
      <c r="C652" s="8">
        <v>-420813.54618653236</v>
      </c>
      <c r="E652" s="8">
        <v>75.330132052821128</v>
      </c>
      <c r="F652" s="8">
        <v>2495000</v>
      </c>
    </row>
    <row r="653" spans="1:6" x14ac:dyDescent="0.3">
      <c r="A653" s="8">
        <v>629</v>
      </c>
      <c r="B653" s="8">
        <v>1356858.3562969696</v>
      </c>
      <c r="C653" s="8">
        <v>-487858.35629696958</v>
      </c>
      <c r="E653" s="8">
        <v>75.4501800720288</v>
      </c>
      <c r="F653" s="8">
        <v>2495000</v>
      </c>
    </row>
    <row r="654" spans="1:6" x14ac:dyDescent="0.3">
      <c r="A654" s="8">
        <v>630</v>
      </c>
      <c r="B654" s="8">
        <v>1376050.6332933777</v>
      </c>
      <c r="C654" s="8">
        <v>-427050.6332933777</v>
      </c>
      <c r="E654" s="8">
        <v>75.570228091236487</v>
      </c>
      <c r="F654" s="8">
        <v>2499000</v>
      </c>
    </row>
    <row r="655" spans="1:6" x14ac:dyDescent="0.3">
      <c r="A655" s="8">
        <v>631</v>
      </c>
      <c r="B655" s="8">
        <v>1054862.2329711337</v>
      </c>
      <c r="C655" s="8">
        <v>-555862.23297113366</v>
      </c>
      <c r="E655" s="8">
        <v>75.690276110444174</v>
      </c>
      <c r="F655" s="8">
        <v>2499000</v>
      </c>
    </row>
    <row r="656" spans="1:6" x14ac:dyDescent="0.3">
      <c r="A656" s="8">
        <v>632</v>
      </c>
      <c r="B656" s="8">
        <v>1682562.5865007215</v>
      </c>
      <c r="C656" s="8">
        <v>-533562.58650072152</v>
      </c>
      <c r="E656" s="8">
        <v>75.81032412965186</v>
      </c>
      <c r="F656" s="8">
        <v>2499000</v>
      </c>
    </row>
    <row r="657" spans="1:6" x14ac:dyDescent="0.3">
      <c r="A657" s="8">
        <v>633</v>
      </c>
      <c r="B657" s="8">
        <v>1317344.8448337759</v>
      </c>
      <c r="C657" s="8">
        <v>-448344.84483377589</v>
      </c>
      <c r="E657" s="8">
        <v>75.930372148859533</v>
      </c>
      <c r="F657" s="8">
        <v>2499000</v>
      </c>
    </row>
    <row r="658" spans="1:6" x14ac:dyDescent="0.3">
      <c r="A658" s="8">
        <v>634</v>
      </c>
      <c r="B658" s="8">
        <v>1514912.4021497434</v>
      </c>
      <c r="C658" s="8">
        <v>-315912.4021497434</v>
      </c>
      <c r="E658" s="8">
        <v>76.05042016806722</v>
      </c>
      <c r="F658" s="8">
        <v>2500000</v>
      </c>
    </row>
    <row r="659" spans="1:6" x14ac:dyDescent="0.3">
      <c r="A659" s="8">
        <v>635</v>
      </c>
      <c r="B659" s="8">
        <v>1252429.7902871009</v>
      </c>
      <c r="C659" s="8">
        <v>-497429.79028710094</v>
      </c>
      <c r="E659" s="8">
        <v>76.170468187274906</v>
      </c>
      <c r="F659" s="8">
        <v>2500000</v>
      </c>
    </row>
    <row r="660" spans="1:6" x14ac:dyDescent="0.3">
      <c r="A660" s="8">
        <v>636</v>
      </c>
      <c r="B660" s="8">
        <v>1095504.7019047039</v>
      </c>
      <c r="C660" s="8">
        <v>-546504.70190470386</v>
      </c>
      <c r="E660" s="8">
        <v>76.290516206482593</v>
      </c>
      <c r="F660" s="8">
        <v>2575000</v>
      </c>
    </row>
    <row r="661" spans="1:6" x14ac:dyDescent="0.3">
      <c r="A661" s="8">
        <v>637</v>
      </c>
      <c r="B661" s="8">
        <v>1267106.2374020014</v>
      </c>
      <c r="C661" s="8">
        <v>-518106.2374020014</v>
      </c>
      <c r="E661" s="8">
        <v>76.410564225690266</v>
      </c>
      <c r="F661" s="8">
        <v>2590000</v>
      </c>
    </row>
    <row r="662" spans="1:6" x14ac:dyDescent="0.3">
      <c r="A662" s="8">
        <v>638</v>
      </c>
      <c r="B662" s="8">
        <v>1427418.1981955292</v>
      </c>
      <c r="C662" s="8">
        <v>-432418.19819552917</v>
      </c>
      <c r="E662" s="8">
        <v>76.530612244897952</v>
      </c>
      <c r="F662" s="8">
        <v>2595000</v>
      </c>
    </row>
    <row r="663" spans="1:6" x14ac:dyDescent="0.3">
      <c r="A663" s="8">
        <v>639</v>
      </c>
      <c r="B663" s="8">
        <v>1355164.9200914041</v>
      </c>
      <c r="C663" s="8">
        <v>-406164.92009140411</v>
      </c>
      <c r="E663" s="8">
        <v>76.650660264105639</v>
      </c>
      <c r="F663" s="8">
        <v>2595000</v>
      </c>
    </row>
    <row r="664" spans="1:6" x14ac:dyDescent="0.3">
      <c r="A664" s="8">
        <v>640</v>
      </c>
      <c r="B664" s="8">
        <v>1453384.2200141991</v>
      </c>
      <c r="C664" s="8">
        <v>-544384.22001419915</v>
      </c>
      <c r="E664" s="8">
        <v>76.770708283313326</v>
      </c>
      <c r="F664" s="8">
        <v>2595000</v>
      </c>
    </row>
    <row r="665" spans="1:6" x14ac:dyDescent="0.3">
      <c r="A665" s="8">
        <v>641</v>
      </c>
      <c r="B665" s="8">
        <v>1263719.3649908705</v>
      </c>
      <c r="C665" s="8">
        <v>-613719.36499087047</v>
      </c>
      <c r="E665" s="8">
        <v>76.890756302520998</v>
      </c>
      <c r="F665" s="8">
        <v>2595000</v>
      </c>
    </row>
    <row r="666" spans="1:6" x14ac:dyDescent="0.3">
      <c r="A666" s="8">
        <v>642</v>
      </c>
      <c r="B666" s="8">
        <v>1456771.0924253301</v>
      </c>
      <c r="C666" s="8">
        <v>-57771.092425330076</v>
      </c>
      <c r="E666" s="8">
        <v>77.010804321728685</v>
      </c>
      <c r="F666" s="8">
        <v>2599000</v>
      </c>
    </row>
    <row r="667" spans="1:6" x14ac:dyDescent="0.3">
      <c r="A667" s="8">
        <v>643</v>
      </c>
      <c r="B667" s="8">
        <v>1299846.0040429332</v>
      </c>
      <c r="C667" s="8">
        <v>-399846.00404293323</v>
      </c>
      <c r="E667" s="8">
        <v>77.130852340936372</v>
      </c>
      <c r="F667" s="8">
        <v>2599000</v>
      </c>
    </row>
    <row r="668" spans="1:6" x14ac:dyDescent="0.3">
      <c r="A668" s="8">
        <v>644</v>
      </c>
      <c r="B668" s="8">
        <v>1513783.4446793664</v>
      </c>
      <c r="C668" s="8">
        <v>-513983.44467936642</v>
      </c>
      <c r="E668" s="8">
        <v>77.250900360144044</v>
      </c>
      <c r="F668" s="8">
        <v>2650000</v>
      </c>
    </row>
    <row r="669" spans="1:6" x14ac:dyDescent="0.3">
      <c r="A669" s="8">
        <v>645</v>
      </c>
      <c r="B669" s="8">
        <v>1413306.2298158172</v>
      </c>
      <c r="C669" s="8">
        <v>-163306.22981581721</v>
      </c>
      <c r="E669" s="8">
        <v>77.370948379351731</v>
      </c>
      <c r="F669" s="8">
        <v>2675000</v>
      </c>
    </row>
    <row r="670" spans="1:6" x14ac:dyDescent="0.3">
      <c r="A670" s="8">
        <v>646</v>
      </c>
      <c r="B670" s="8">
        <v>1531846.7642053976</v>
      </c>
      <c r="C670" s="8">
        <v>-51846.764205397572</v>
      </c>
      <c r="E670" s="8">
        <v>77.490996398559417</v>
      </c>
      <c r="F670" s="8">
        <v>2688000</v>
      </c>
    </row>
    <row r="671" spans="1:6" x14ac:dyDescent="0.3">
      <c r="A671" s="8">
        <v>647</v>
      </c>
      <c r="B671" s="8">
        <v>1475963.3694217382</v>
      </c>
      <c r="C671" s="8">
        <v>-425963.3694217382</v>
      </c>
      <c r="E671" s="8">
        <v>77.611044417767104</v>
      </c>
      <c r="F671" s="8">
        <v>2690000</v>
      </c>
    </row>
    <row r="672" spans="1:6" x14ac:dyDescent="0.3">
      <c r="A672" s="8">
        <v>648</v>
      </c>
      <c r="B672" s="8">
        <v>1176789.639771845</v>
      </c>
      <c r="C672" s="8">
        <v>-536789.63977184496</v>
      </c>
      <c r="E672" s="8">
        <v>77.731092436974777</v>
      </c>
      <c r="F672" s="8">
        <v>2690000</v>
      </c>
    </row>
    <row r="673" spans="1:6" x14ac:dyDescent="0.3">
      <c r="A673" s="8">
        <v>649</v>
      </c>
      <c r="B673" s="8">
        <v>1500235.9550348429</v>
      </c>
      <c r="C673" s="8">
        <v>-5235.9550348429475</v>
      </c>
      <c r="E673" s="8">
        <v>77.851140456182463</v>
      </c>
      <c r="F673" s="8">
        <v>2690000</v>
      </c>
    </row>
    <row r="674" spans="1:6" x14ac:dyDescent="0.3">
      <c r="A674" s="8">
        <v>650</v>
      </c>
      <c r="B674" s="8">
        <v>1573618.1906093452</v>
      </c>
      <c r="C674" s="8">
        <v>-78618.190609345213</v>
      </c>
      <c r="E674" s="8">
        <v>77.97118847539015</v>
      </c>
      <c r="F674" s="8">
        <v>2695000</v>
      </c>
    </row>
    <row r="675" spans="1:6" x14ac:dyDescent="0.3">
      <c r="A675" s="8">
        <v>651</v>
      </c>
      <c r="B675" s="8">
        <v>1488946.3803310734</v>
      </c>
      <c r="C675" s="8">
        <v>6053.619668926578</v>
      </c>
      <c r="E675" s="8">
        <v>78.091236494597837</v>
      </c>
      <c r="F675" s="8">
        <v>2695000</v>
      </c>
    </row>
    <row r="676" spans="1:6" x14ac:dyDescent="0.3">
      <c r="A676" s="8">
        <v>652</v>
      </c>
      <c r="B676" s="8">
        <v>1127679.9898104472</v>
      </c>
      <c r="C676" s="8">
        <v>-528679.98981044721</v>
      </c>
      <c r="E676" s="8">
        <v>78.211284513805509</v>
      </c>
      <c r="F676" s="8">
        <v>2695000</v>
      </c>
    </row>
    <row r="677" spans="1:6" x14ac:dyDescent="0.3">
      <c r="A677" s="8">
        <v>653</v>
      </c>
      <c r="B677" s="8">
        <v>2039313.1471398396</v>
      </c>
      <c r="C677" s="8">
        <v>3110686.8528601602</v>
      </c>
      <c r="E677" s="8">
        <v>78.331332533013196</v>
      </c>
      <c r="F677" s="8">
        <v>2699000</v>
      </c>
    </row>
    <row r="678" spans="1:6" x14ac:dyDescent="0.3">
      <c r="A678" s="8">
        <v>654</v>
      </c>
      <c r="B678" s="8">
        <v>1606357.9572502768</v>
      </c>
      <c r="C678" s="8">
        <v>193642.04274972319</v>
      </c>
      <c r="E678" s="8">
        <v>78.451380552220883</v>
      </c>
      <c r="F678" s="8">
        <v>2740000</v>
      </c>
    </row>
    <row r="679" spans="1:6" x14ac:dyDescent="0.3">
      <c r="A679" s="8">
        <v>655</v>
      </c>
      <c r="B679" s="8">
        <v>1400323.2189064822</v>
      </c>
      <c r="C679" s="8">
        <v>1824676.7810935178</v>
      </c>
      <c r="E679" s="8">
        <v>78.571428571428569</v>
      </c>
      <c r="F679" s="8">
        <v>2745000</v>
      </c>
    </row>
    <row r="680" spans="1:6" x14ac:dyDescent="0.3">
      <c r="A680" s="8">
        <v>656</v>
      </c>
      <c r="B680" s="8">
        <v>1570231.3181982143</v>
      </c>
      <c r="C680" s="8">
        <v>909768.68180178571</v>
      </c>
      <c r="E680" s="8">
        <v>78.691476590636242</v>
      </c>
      <c r="F680" s="8">
        <v>2750000</v>
      </c>
    </row>
    <row r="681" spans="1:6" x14ac:dyDescent="0.3">
      <c r="A681" s="8">
        <v>657</v>
      </c>
      <c r="B681" s="8">
        <v>3488894.5391038517</v>
      </c>
      <c r="C681" s="8">
        <v>2206105.4608961483</v>
      </c>
      <c r="E681" s="8">
        <v>78.811524609843929</v>
      </c>
      <c r="F681" s="8">
        <v>2750000</v>
      </c>
    </row>
    <row r="682" spans="1:6" x14ac:dyDescent="0.3">
      <c r="A682" s="8">
        <v>658</v>
      </c>
      <c r="B682" s="8">
        <v>1779652.9289531396</v>
      </c>
      <c r="C682" s="8">
        <v>470347.07104686042</v>
      </c>
      <c r="E682" s="8">
        <v>78.931572629051615</v>
      </c>
      <c r="F682" s="8">
        <v>2750000</v>
      </c>
    </row>
    <row r="683" spans="1:6" x14ac:dyDescent="0.3">
      <c r="A683" s="8">
        <v>659</v>
      </c>
      <c r="B683" s="8">
        <v>1349520.1327395192</v>
      </c>
      <c r="C683" s="8">
        <v>1045479.8672604808</v>
      </c>
      <c r="E683" s="8">
        <v>79.051620648259302</v>
      </c>
      <c r="F683" s="8">
        <v>2788000</v>
      </c>
    </row>
    <row r="684" spans="1:6" x14ac:dyDescent="0.3">
      <c r="A684" s="8">
        <v>660</v>
      </c>
      <c r="B684" s="8">
        <v>1472576.4970106075</v>
      </c>
      <c r="C684" s="8">
        <v>322423.50298939249</v>
      </c>
      <c r="E684" s="8">
        <v>79.171668667466975</v>
      </c>
      <c r="F684" s="8">
        <v>2795000</v>
      </c>
    </row>
    <row r="685" spans="1:6" x14ac:dyDescent="0.3">
      <c r="A685" s="8">
        <v>661</v>
      </c>
      <c r="B685" s="8">
        <v>1785862.1950402129</v>
      </c>
      <c r="C685" s="8">
        <v>714137.80495978706</v>
      </c>
      <c r="E685" s="8">
        <v>79.291716686674661</v>
      </c>
      <c r="F685" s="8">
        <v>2798000</v>
      </c>
    </row>
    <row r="686" spans="1:6" x14ac:dyDescent="0.3">
      <c r="A686" s="8">
        <v>662</v>
      </c>
      <c r="B686" s="8">
        <v>1690465.2887933601</v>
      </c>
      <c r="C686" s="8">
        <v>808534.71120663988</v>
      </c>
      <c r="E686" s="8">
        <v>79.411764705882348</v>
      </c>
      <c r="F686" s="8">
        <v>2799000</v>
      </c>
    </row>
    <row r="687" spans="1:6" x14ac:dyDescent="0.3">
      <c r="A687" s="8">
        <v>663</v>
      </c>
      <c r="B687" s="8">
        <v>2302360.2377376705</v>
      </c>
      <c r="C687" s="8">
        <v>1592639.7622623295</v>
      </c>
      <c r="E687" s="8">
        <v>79.531812725090035</v>
      </c>
      <c r="F687" s="8">
        <v>2799000</v>
      </c>
    </row>
    <row r="688" spans="1:6" x14ac:dyDescent="0.3">
      <c r="A688" s="8">
        <v>664</v>
      </c>
      <c r="B688" s="8">
        <v>1911176.4742520552</v>
      </c>
      <c r="C688" s="8">
        <v>238823.52574794483</v>
      </c>
      <c r="E688" s="8">
        <v>79.651860744297707</v>
      </c>
      <c r="F688" s="8">
        <v>2799000</v>
      </c>
    </row>
    <row r="689" spans="1:6" x14ac:dyDescent="0.3">
      <c r="A689" s="8">
        <v>665</v>
      </c>
      <c r="B689" s="8">
        <v>1541442.9027036019</v>
      </c>
      <c r="C689" s="8">
        <v>308557.09729639813</v>
      </c>
      <c r="E689" s="8">
        <v>79.771908763505394</v>
      </c>
      <c r="F689" s="8">
        <v>2825000</v>
      </c>
    </row>
    <row r="690" spans="1:6" x14ac:dyDescent="0.3">
      <c r="A690" s="8">
        <v>666</v>
      </c>
      <c r="B690" s="8">
        <v>2788940.9074701387</v>
      </c>
      <c r="C690" s="8">
        <v>6059.0925298612565</v>
      </c>
      <c r="E690" s="8">
        <v>79.891956782713081</v>
      </c>
      <c r="F690" s="8">
        <v>2850000</v>
      </c>
    </row>
    <row r="691" spans="1:6" x14ac:dyDescent="0.3">
      <c r="A691" s="8">
        <v>667</v>
      </c>
      <c r="B691" s="8">
        <v>1208400.4489423996</v>
      </c>
      <c r="C691" s="8">
        <v>86599.551057600416</v>
      </c>
      <c r="E691" s="8">
        <v>80.012004801920767</v>
      </c>
      <c r="F691" s="8">
        <v>2850000</v>
      </c>
    </row>
    <row r="692" spans="1:6" x14ac:dyDescent="0.3">
      <c r="A692" s="8">
        <v>668</v>
      </c>
      <c r="B692" s="8">
        <v>1242833.6517888969</v>
      </c>
      <c r="C692" s="8">
        <v>-493833.65178889688</v>
      </c>
      <c r="E692" s="8">
        <v>80.13205282112844</v>
      </c>
      <c r="F692" s="8">
        <v>2850000</v>
      </c>
    </row>
    <row r="693" spans="1:6" x14ac:dyDescent="0.3">
      <c r="A693" s="8">
        <v>669</v>
      </c>
      <c r="B693" s="8">
        <v>2553553.2748965435</v>
      </c>
      <c r="C693" s="8">
        <v>1696446.7251034565</v>
      </c>
      <c r="E693" s="8">
        <v>80.252100840336126</v>
      </c>
      <c r="F693" s="8">
        <v>2890000</v>
      </c>
    </row>
    <row r="694" spans="1:6" x14ac:dyDescent="0.3">
      <c r="A694" s="8">
        <v>670</v>
      </c>
      <c r="B694" s="8">
        <v>2116082.2551254728</v>
      </c>
      <c r="C694" s="8">
        <v>1083917.7448745272</v>
      </c>
      <c r="E694" s="8">
        <v>80.372148859543813</v>
      </c>
      <c r="F694" s="8">
        <v>2895000</v>
      </c>
    </row>
    <row r="695" spans="1:6" x14ac:dyDescent="0.3">
      <c r="A695" s="8">
        <v>671</v>
      </c>
      <c r="B695" s="8">
        <v>1048088.4881488718</v>
      </c>
      <c r="C695" s="8">
        <v>-428318.48814887181</v>
      </c>
      <c r="E695" s="8">
        <v>80.4921968787515</v>
      </c>
      <c r="F695" s="8">
        <v>2895000</v>
      </c>
    </row>
    <row r="696" spans="1:6" x14ac:dyDescent="0.3">
      <c r="A696" s="8">
        <v>672</v>
      </c>
      <c r="B696" s="8">
        <v>2020685.34887862</v>
      </c>
      <c r="C696" s="8">
        <v>1929314.65112138</v>
      </c>
      <c r="E696" s="8">
        <v>80.612244897959172</v>
      </c>
      <c r="F696" s="8">
        <v>2895000</v>
      </c>
    </row>
    <row r="697" spans="1:6" x14ac:dyDescent="0.3">
      <c r="A697" s="8">
        <v>673</v>
      </c>
      <c r="B697" s="8">
        <v>1552732.4774073714</v>
      </c>
      <c r="C697" s="8">
        <v>-37732.477407371392</v>
      </c>
      <c r="E697" s="8">
        <v>80.732292917166859</v>
      </c>
      <c r="F697" s="8">
        <v>2899000</v>
      </c>
    </row>
    <row r="698" spans="1:6" x14ac:dyDescent="0.3">
      <c r="A698" s="8">
        <v>674</v>
      </c>
      <c r="B698" s="8">
        <v>1324118.5896560377</v>
      </c>
      <c r="C698" s="8">
        <v>881.41034396225587</v>
      </c>
      <c r="E698" s="8">
        <v>80.852340936374546</v>
      </c>
      <c r="F698" s="8">
        <v>2899000</v>
      </c>
    </row>
    <row r="699" spans="1:6" x14ac:dyDescent="0.3">
      <c r="A699" s="8">
        <v>675</v>
      </c>
      <c r="B699" s="8">
        <v>1941658.3259522328</v>
      </c>
      <c r="C699" s="8">
        <v>-53658.325952232815</v>
      </c>
      <c r="E699" s="8">
        <v>80.972388955582232</v>
      </c>
      <c r="F699" s="8">
        <v>2899000</v>
      </c>
    </row>
    <row r="700" spans="1:6" x14ac:dyDescent="0.3">
      <c r="A700" s="8">
        <v>676</v>
      </c>
      <c r="B700" s="8">
        <v>1579262.9779612299</v>
      </c>
      <c r="C700" s="8">
        <v>195737.02203877014</v>
      </c>
      <c r="E700" s="8">
        <v>81.092436974789905</v>
      </c>
      <c r="F700" s="8">
        <v>2950000</v>
      </c>
    </row>
    <row r="701" spans="1:6" x14ac:dyDescent="0.3">
      <c r="A701" s="8">
        <v>677</v>
      </c>
      <c r="B701" s="8">
        <v>1532411.2429405861</v>
      </c>
      <c r="C701" s="8">
        <v>-283411.24294058606</v>
      </c>
      <c r="E701" s="8">
        <v>81.212484993997592</v>
      </c>
      <c r="F701" s="8">
        <v>2950000</v>
      </c>
    </row>
    <row r="702" spans="1:6" x14ac:dyDescent="0.3">
      <c r="A702" s="8">
        <v>678</v>
      </c>
      <c r="B702" s="8">
        <v>1668450.6181210093</v>
      </c>
      <c r="C702" s="8">
        <v>-393450.61812100932</v>
      </c>
      <c r="E702" s="8">
        <v>81.332533013205278</v>
      </c>
      <c r="F702" s="8">
        <v>2975000</v>
      </c>
    </row>
    <row r="703" spans="1:6" x14ac:dyDescent="0.3">
      <c r="A703" s="8">
        <v>679</v>
      </c>
      <c r="B703" s="8">
        <v>1219690.0236461693</v>
      </c>
      <c r="C703" s="8">
        <v>-370690.02364616934</v>
      </c>
      <c r="E703" s="8">
        <v>81.452581032412965</v>
      </c>
      <c r="F703" s="8">
        <v>2980000</v>
      </c>
    </row>
    <row r="704" spans="1:6" x14ac:dyDescent="0.3">
      <c r="A704" s="8">
        <v>680</v>
      </c>
      <c r="B704" s="8">
        <v>1027767.2536820866</v>
      </c>
      <c r="C704" s="8">
        <v>-278767.25368208659</v>
      </c>
      <c r="E704" s="8">
        <v>81.572629051620638</v>
      </c>
      <c r="F704" s="8">
        <v>2995000</v>
      </c>
    </row>
    <row r="705" spans="1:6" x14ac:dyDescent="0.3">
      <c r="A705" s="8">
        <v>681</v>
      </c>
      <c r="B705" s="8">
        <v>1071796.5950267878</v>
      </c>
      <c r="C705" s="8">
        <v>-322796.59502678784</v>
      </c>
      <c r="E705" s="8">
        <v>81.692677070828324</v>
      </c>
      <c r="F705" s="8">
        <v>2995000</v>
      </c>
    </row>
    <row r="706" spans="1:6" x14ac:dyDescent="0.3">
      <c r="A706" s="8">
        <v>682</v>
      </c>
      <c r="B706" s="8">
        <v>1688207.3738526062</v>
      </c>
      <c r="C706" s="8">
        <v>606792.62614739384</v>
      </c>
      <c r="E706" s="8">
        <v>81.812725090036011</v>
      </c>
      <c r="F706" s="8">
        <v>2995000</v>
      </c>
    </row>
    <row r="707" spans="1:6" x14ac:dyDescent="0.3">
      <c r="A707" s="8">
        <v>683</v>
      </c>
      <c r="B707" s="8">
        <v>1328634.4195375456</v>
      </c>
      <c r="C707" s="8">
        <v>-83634.419537545647</v>
      </c>
      <c r="E707" s="8">
        <v>81.932773109243698</v>
      </c>
      <c r="F707" s="8">
        <v>2995000</v>
      </c>
    </row>
    <row r="708" spans="1:6" x14ac:dyDescent="0.3">
      <c r="A708" s="8">
        <v>684</v>
      </c>
      <c r="B708" s="8">
        <v>1182998.9058589181</v>
      </c>
      <c r="C708" s="8">
        <v>-292998.90585891809</v>
      </c>
      <c r="E708" s="8">
        <v>82.05282112845137</v>
      </c>
      <c r="F708" s="8">
        <v>2995000</v>
      </c>
    </row>
    <row r="709" spans="1:6" x14ac:dyDescent="0.3">
      <c r="A709" s="8">
        <v>685</v>
      </c>
      <c r="B709" s="8">
        <v>1880130.1438166888</v>
      </c>
      <c r="C709" s="8">
        <v>-1085130.1438166888</v>
      </c>
      <c r="E709" s="8">
        <v>82.172869147659057</v>
      </c>
      <c r="F709" s="8">
        <v>2995000</v>
      </c>
    </row>
    <row r="710" spans="1:6" x14ac:dyDescent="0.3">
      <c r="A710" s="8">
        <v>686</v>
      </c>
      <c r="B710" s="8">
        <v>1659983.4370931822</v>
      </c>
      <c r="C710" s="8">
        <v>-810483.43709318223</v>
      </c>
      <c r="E710" s="8">
        <v>82.292917166866744</v>
      </c>
      <c r="F710" s="8">
        <v>2995000</v>
      </c>
    </row>
    <row r="711" spans="1:6" x14ac:dyDescent="0.3">
      <c r="A711" s="8">
        <v>687</v>
      </c>
      <c r="B711" s="8">
        <v>1387904.6867323357</v>
      </c>
      <c r="C711" s="8">
        <v>-562904.68673233571</v>
      </c>
      <c r="E711" s="8">
        <v>82.412965186074416</v>
      </c>
      <c r="F711" s="8">
        <v>2995000</v>
      </c>
    </row>
    <row r="712" spans="1:6" x14ac:dyDescent="0.3">
      <c r="A712" s="8">
        <v>688</v>
      </c>
      <c r="B712" s="8">
        <v>1088730.9570824422</v>
      </c>
      <c r="C712" s="8">
        <v>-438730.95708244224</v>
      </c>
      <c r="E712" s="8">
        <v>82.533013205282103</v>
      </c>
      <c r="F712" s="8">
        <v>2999000</v>
      </c>
    </row>
    <row r="713" spans="1:6" x14ac:dyDescent="0.3">
      <c r="A713" s="8">
        <v>689</v>
      </c>
      <c r="B713" s="8">
        <v>1136147.1708382745</v>
      </c>
      <c r="C713" s="8">
        <v>-498147.17083827453</v>
      </c>
      <c r="E713" s="8">
        <v>82.65306122448979</v>
      </c>
      <c r="F713" s="8">
        <v>3000000</v>
      </c>
    </row>
    <row r="714" spans="1:6" x14ac:dyDescent="0.3">
      <c r="A714" s="8">
        <v>690</v>
      </c>
      <c r="B714" s="8">
        <v>1249042.9178759702</v>
      </c>
      <c r="C714" s="8">
        <v>-520042.91787597025</v>
      </c>
      <c r="E714" s="8">
        <v>82.773109243697476</v>
      </c>
      <c r="F714" s="8">
        <v>3000000</v>
      </c>
    </row>
    <row r="715" spans="1:6" x14ac:dyDescent="0.3">
      <c r="A715" s="8">
        <v>691</v>
      </c>
      <c r="B715" s="8">
        <v>1350649.0902098962</v>
      </c>
      <c r="C715" s="8">
        <v>-555649.09020989621</v>
      </c>
      <c r="E715" s="8">
        <v>82.893157262905149</v>
      </c>
      <c r="F715" s="8">
        <v>3075000</v>
      </c>
    </row>
    <row r="716" spans="1:6" x14ac:dyDescent="0.3">
      <c r="A716" s="8">
        <v>692</v>
      </c>
      <c r="B716" s="8">
        <v>1405403.5275231786</v>
      </c>
      <c r="C716" s="8">
        <v>-555403.52752317861</v>
      </c>
      <c r="E716" s="8">
        <v>83.013205282112835</v>
      </c>
      <c r="F716" s="8">
        <v>3095000</v>
      </c>
    </row>
    <row r="717" spans="1:6" x14ac:dyDescent="0.3">
      <c r="A717" s="8">
        <v>693</v>
      </c>
      <c r="B717" s="8">
        <v>1545958.7325851098</v>
      </c>
      <c r="C717" s="8">
        <v>-746958.73258510977</v>
      </c>
      <c r="E717" s="8">
        <v>83.133253301320522</v>
      </c>
      <c r="F717" s="8">
        <v>3099000</v>
      </c>
    </row>
    <row r="718" spans="1:6" x14ac:dyDescent="0.3">
      <c r="A718" s="8">
        <v>694</v>
      </c>
      <c r="B718" s="8">
        <v>1144614.3518661016</v>
      </c>
      <c r="C718" s="8">
        <v>-465114.35186610161</v>
      </c>
      <c r="E718" s="8">
        <v>83.253301320528209</v>
      </c>
      <c r="F718" s="8">
        <v>3187000</v>
      </c>
    </row>
    <row r="719" spans="1:6" x14ac:dyDescent="0.3">
      <c r="A719" s="8">
        <v>695</v>
      </c>
      <c r="B719" s="8">
        <v>1618776.4894244233</v>
      </c>
      <c r="C719" s="8">
        <v>-669776.48942442331</v>
      </c>
      <c r="E719" s="8">
        <v>83.373349339735881</v>
      </c>
      <c r="F719" s="8">
        <v>3195000</v>
      </c>
    </row>
    <row r="720" spans="1:6" x14ac:dyDescent="0.3">
      <c r="A720" s="8">
        <v>696</v>
      </c>
      <c r="B720" s="8">
        <v>1569666.8394630258</v>
      </c>
      <c r="C720" s="8">
        <v>-774666.8394630258</v>
      </c>
      <c r="E720" s="8">
        <v>83.493397358943568</v>
      </c>
      <c r="F720" s="8">
        <v>3195000</v>
      </c>
    </row>
    <row r="721" spans="1:6" x14ac:dyDescent="0.3">
      <c r="A721" s="8">
        <v>697</v>
      </c>
      <c r="B721" s="8">
        <v>1100585.0105214003</v>
      </c>
      <c r="C721" s="8">
        <v>-610585.01052140025</v>
      </c>
      <c r="E721" s="8">
        <v>83.613445378151255</v>
      </c>
      <c r="F721" s="8">
        <v>3195000</v>
      </c>
    </row>
    <row r="722" spans="1:6" x14ac:dyDescent="0.3">
      <c r="A722" s="8">
        <v>698</v>
      </c>
      <c r="B722" s="8">
        <v>1860937.8668202804</v>
      </c>
      <c r="C722" s="8">
        <v>-1110947.8668202804</v>
      </c>
      <c r="E722" s="8">
        <v>83.733493397358941</v>
      </c>
      <c r="F722" s="8">
        <v>3199000</v>
      </c>
    </row>
    <row r="723" spans="1:6" x14ac:dyDescent="0.3">
      <c r="A723" s="8">
        <v>699</v>
      </c>
      <c r="B723" s="8">
        <v>1393549.4740842204</v>
      </c>
      <c r="C723" s="8">
        <v>-898549.47408422036</v>
      </c>
      <c r="E723" s="8">
        <v>83.853541416566614</v>
      </c>
      <c r="F723" s="8">
        <v>3200000</v>
      </c>
    </row>
    <row r="724" spans="1:6" x14ac:dyDescent="0.3">
      <c r="A724" s="8">
        <v>700</v>
      </c>
      <c r="B724" s="8">
        <v>1772879.184130878</v>
      </c>
      <c r="C724" s="8">
        <v>-1147979.184130878</v>
      </c>
      <c r="E724" s="8">
        <v>83.973589435774301</v>
      </c>
      <c r="F724" s="8">
        <v>3200000</v>
      </c>
    </row>
    <row r="725" spans="1:6" x14ac:dyDescent="0.3">
      <c r="A725" s="8">
        <v>701</v>
      </c>
      <c r="B725" s="8">
        <v>1547087.6900554867</v>
      </c>
      <c r="C725" s="8">
        <v>-998087.69005548675</v>
      </c>
      <c r="E725" s="8">
        <v>84.093637454981987</v>
      </c>
      <c r="F725" s="8">
        <v>3200000</v>
      </c>
    </row>
    <row r="726" spans="1:6" x14ac:dyDescent="0.3">
      <c r="A726" s="8">
        <v>702</v>
      </c>
      <c r="B726" s="8">
        <v>1506445.2211219161</v>
      </c>
      <c r="C726" s="8">
        <v>-856945.22112191608</v>
      </c>
      <c r="E726" s="8">
        <v>84.213685474189674</v>
      </c>
      <c r="F726" s="8">
        <v>3200000</v>
      </c>
    </row>
    <row r="727" spans="1:6" x14ac:dyDescent="0.3">
      <c r="A727" s="8">
        <v>703</v>
      </c>
      <c r="B727" s="8">
        <v>1408790.3999343095</v>
      </c>
      <c r="C727" s="8">
        <v>-648890.39993430953</v>
      </c>
      <c r="E727" s="8">
        <v>84.333733493397347</v>
      </c>
      <c r="F727" s="8">
        <v>3225000</v>
      </c>
    </row>
    <row r="728" spans="1:6" x14ac:dyDescent="0.3">
      <c r="A728" s="8">
        <v>704</v>
      </c>
      <c r="B728" s="8">
        <v>1341617.4304468804</v>
      </c>
      <c r="C728" s="8">
        <v>-642617.4304468804</v>
      </c>
      <c r="E728" s="8">
        <v>84.453781512605033</v>
      </c>
      <c r="F728" s="8">
        <v>3245000</v>
      </c>
    </row>
    <row r="729" spans="1:6" x14ac:dyDescent="0.3">
      <c r="A729" s="8">
        <v>705</v>
      </c>
      <c r="B729" s="8">
        <v>2368968.7284899112</v>
      </c>
      <c r="C729" s="8">
        <v>-1569968.7284899112</v>
      </c>
      <c r="E729" s="8">
        <v>84.57382953181272</v>
      </c>
      <c r="F729" s="8">
        <v>3249000</v>
      </c>
    </row>
    <row r="730" spans="1:6" x14ac:dyDescent="0.3">
      <c r="A730" s="8">
        <v>706</v>
      </c>
      <c r="B730" s="8">
        <v>1544265.2963795443</v>
      </c>
      <c r="C730" s="8">
        <v>-765265.29637954431</v>
      </c>
      <c r="E730" s="8">
        <v>84.693877551020407</v>
      </c>
      <c r="F730" s="8">
        <v>3249000</v>
      </c>
    </row>
    <row r="731" spans="1:6" x14ac:dyDescent="0.3">
      <c r="A731" s="8">
        <v>707</v>
      </c>
      <c r="B731" s="8">
        <v>1697803.5123508102</v>
      </c>
      <c r="C731" s="8">
        <v>-847903.51235081023</v>
      </c>
      <c r="E731" s="8">
        <v>84.813925570228079</v>
      </c>
      <c r="F731" s="8">
        <v>3249000</v>
      </c>
    </row>
    <row r="732" spans="1:6" x14ac:dyDescent="0.3">
      <c r="A732" s="8">
        <v>708</v>
      </c>
      <c r="B732" s="8">
        <v>1245091.5667296508</v>
      </c>
      <c r="C732" s="8">
        <v>-555191.56672965083</v>
      </c>
      <c r="E732" s="8">
        <v>84.933973589435766</v>
      </c>
      <c r="F732" s="8">
        <v>3250000</v>
      </c>
    </row>
    <row r="733" spans="1:6" x14ac:dyDescent="0.3">
      <c r="A733" s="8">
        <v>709</v>
      </c>
      <c r="B733" s="8">
        <v>1710786.5232601454</v>
      </c>
      <c r="C733" s="8">
        <v>-941786.52326014545</v>
      </c>
      <c r="E733" s="8">
        <v>85.054021608643453</v>
      </c>
      <c r="F733" s="8">
        <v>3275000</v>
      </c>
    </row>
    <row r="734" spans="1:6" x14ac:dyDescent="0.3">
      <c r="A734" s="8">
        <v>710</v>
      </c>
      <c r="B734" s="8">
        <v>1322989.6321856608</v>
      </c>
      <c r="C734" s="8">
        <v>-802989.63218566077</v>
      </c>
      <c r="E734" s="8">
        <v>85.174069627851139</v>
      </c>
      <c r="F734" s="8">
        <v>3289000</v>
      </c>
    </row>
    <row r="735" spans="1:6" x14ac:dyDescent="0.3">
      <c r="A735" s="8">
        <v>711</v>
      </c>
      <c r="B735" s="8">
        <v>1412177.2723454405</v>
      </c>
      <c r="C735" s="8">
        <v>-823177.27234544046</v>
      </c>
      <c r="E735" s="8">
        <v>85.294117647058812</v>
      </c>
      <c r="F735" s="8">
        <v>3295000</v>
      </c>
    </row>
    <row r="736" spans="1:6" x14ac:dyDescent="0.3">
      <c r="A736" s="8">
        <v>712</v>
      </c>
      <c r="B736" s="8">
        <v>1323554.1109208493</v>
      </c>
      <c r="C736" s="8">
        <v>-768054.11092084926</v>
      </c>
      <c r="E736" s="8">
        <v>85.414165666266499</v>
      </c>
      <c r="F736" s="8">
        <v>3295000</v>
      </c>
    </row>
    <row r="737" spans="1:6" x14ac:dyDescent="0.3">
      <c r="A737" s="8">
        <v>713</v>
      </c>
      <c r="B737" s="8">
        <v>1083650.6484657461</v>
      </c>
      <c r="C737" s="8">
        <v>-718650.64846574608</v>
      </c>
      <c r="E737" s="8">
        <v>85.534213685474185</v>
      </c>
      <c r="F737" s="8">
        <v>3299000</v>
      </c>
    </row>
    <row r="738" spans="1:6" x14ac:dyDescent="0.3">
      <c r="A738" s="8">
        <v>714</v>
      </c>
      <c r="B738" s="8">
        <v>1190901.6081515569</v>
      </c>
      <c r="C738" s="8">
        <v>-765901.60815155692</v>
      </c>
      <c r="E738" s="8">
        <v>85.654261704681872</v>
      </c>
      <c r="F738" s="8">
        <v>3388000</v>
      </c>
    </row>
    <row r="739" spans="1:6" x14ac:dyDescent="0.3">
      <c r="A739" s="8">
        <v>715</v>
      </c>
      <c r="B739" s="8">
        <v>1591681.5101353764</v>
      </c>
      <c r="C739" s="8">
        <v>-641681.51013537636</v>
      </c>
      <c r="E739" s="8">
        <v>85.774309723889544</v>
      </c>
      <c r="F739" s="8">
        <v>3395000</v>
      </c>
    </row>
    <row r="740" spans="1:6" x14ac:dyDescent="0.3">
      <c r="A740" s="8">
        <v>716</v>
      </c>
      <c r="B740" s="8">
        <v>1963108.5178893951</v>
      </c>
      <c r="C740" s="8">
        <v>-563118.51788939512</v>
      </c>
      <c r="E740" s="8">
        <v>85.894357743097231</v>
      </c>
      <c r="F740" s="8">
        <v>3395000</v>
      </c>
    </row>
    <row r="741" spans="1:6" x14ac:dyDescent="0.3">
      <c r="A741" s="8">
        <v>717</v>
      </c>
      <c r="B741" s="8">
        <v>1418386.5384325136</v>
      </c>
      <c r="C741" s="8">
        <v>-168386.5384325136</v>
      </c>
      <c r="E741" s="8">
        <v>86.014405762304918</v>
      </c>
      <c r="F741" s="8">
        <v>3395000</v>
      </c>
    </row>
    <row r="742" spans="1:6" x14ac:dyDescent="0.3">
      <c r="A742" s="8">
        <v>718</v>
      </c>
      <c r="B742" s="8">
        <v>1627243.6704522506</v>
      </c>
      <c r="C742" s="8">
        <v>-348243.67045225063</v>
      </c>
      <c r="E742" s="8">
        <v>86.134453781512605</v>
      </c>
      <c r="F742" s="8">
        <v>3400000</v>
      </c>
    </row>
    <row r="743" spans="1:6" x14ac:dyDescent="0.3">
      <c r="A743" s="8">
        <v>719</v>
      </c>
      <c r="B743" s="8">
        <v>1455642.1349549531</v>
      </c>
      <c r="C743" s="8">
        <v>-306642.1349549531</v>
      </c>
      <c r="E743" s="8">
        <v>86.254501800720277</v>
      </c>
      <c r="F743" s="8">
        <v>3400000</v>
      </c>
    </row>
    <row r="744" spans="1:6" x14ac:dyDescent="0.3">
      <c r="A744" s="8">
        <v>720</v>
      </c>
      <c r="B744" s="8">
        <v>1520557.1895016283</v>
      </c>
      <c r="C744" s="8">
        <v>-395557.18950162828</v>
      </c>
      <c r="E744" s="8">
        <v>86.374549819927964</v>
      </c>
      <c r="F744" s="8">
        <v>3450000</v>
      </c>
    </row>
    <row r="745" spans="1:6" x14ac:dyDescent="0.3">
      <c r="A745" s="8">
        <v>721</v>
      </c>
      <c r="B745" s="8">
        <v>1428547.1556659061</v>
      </c>
      <c r="C745" s="8">
        <v>-898547.15566590615</v>
      </c>
      <c r="E745" s="8">
        <v>86.49459783913565</v>
      </c>
      <c r="F745" s="8">
        <v>3450000</v>
      </c>
    </row>
    <row r="746" spans="1:6" x14ac:dyDescent="0.3">
      <c r="A746" s="8">
        <v>722</v>
      </c>
      <c r="B746" s="8">
        <v>1493462.2102125813</v>
      </c>
      <c r="C746" s="8">
        <v>-833462.21021258133</v>
      </c>
      <c r="E746" s="8">
        <v>86.614645858343337</v>
      </c>
      <c r="F746" s="8">
        <v>3495000</v>
      </c>
    </row>
    <row r="747" spans="1:6" x14ac:dyDescent="0.3">
      <c r="A747" s="8">
        <v>723</v>
      </c>
      <c r="B747" s="8">
        <v>1458464.5286308955</v>
      </c>
      <c r="C747" s="8">
        <v>-709464.52863089554</v>
      </c>
      <c r="E747" s="8">
        <v>86.73469387755101</v>
      </c>
      <c r="F747" s="8">
        <v>3495000</v>
      </c>
    </row>
    <row r="748" spans="1:6" x14ac:dyDescent="0.3">
      <c r="A748" s="8">
        <v>724</v>
      </c>
      <c r="B748" s="8">
        <v>1287427.4718687865</v>
      </c>
      <c r="C748" s="8">
        <v>-762427.4718687865</v>
      </c>
      <c r="E748" s="8">
        <v>86.854741896758696</v>
      </c>
      <c r="F748" s="8">
        <v>3495000</v>
      </c>
    </row>
    <row r="749" spans="1:6" x14ac:dyDescent="0.3">
      <c r="A749" s="8">
        <v>725</v>
      </c>
      <c r="B749" s="8">
        <v>1132760.2984271436</v>
      </c>
      <c r="C749" s="8">
        <v>-682760.2984271436</v>
      </c>
      <c r="E749" s="8">
        <v>86.974789915966383</v>
      </c>
      <c r="F749" s="8">
        <v>3500000</v>
      </c>
    </row>
    <row r="750" spans="1:6" x14ac:dyDescent="0.3">
      <c r="A750" s="8">
        <v>726</v>
      </c>
      <c r="B750" s="8">
        <v>1568537.8819926488</v>
      </c>
      <c r="C750" s="8">
        <v>-793637.88199264882</v>
      </c>
      <c r="E750" s="8">
        <v>87.09483793517407</v>
      </c>
      <c r="F750" s="8">
        <v>3500000</v>
      </c>
    </row>
    <row r="751" spans="1:6" x14ac:dyDescent="0.3">
      <c r="A751" s="8">
        <v>727</v>
      </c>
      <c r="B751" s="8">
        <v>1545394.2538499213</v>
      </c>
      <c r="C751" s="8">
        <v>-760494.25384992128</v>
      </c>
      <c r="E751" s="8">
        <v>87.214885954381742</v>
      </c>
      <c r="F751" s="8">
        <v>3500000</v>
      </c>
    </row>
    <row r="752" spans="1:6" x14ac:dyDescent="0.3">
      <c r="A752" s="8">
        <v>728</v>
      </c>
      <c r="B752" s="8">
        <v>1215738.6724998499</v>
      </c>
      <c r="C752" s="8">
        <v>-515739.67249984993</v>
      </c>
      <c r="E752" s="8">
        <v>87.334933973589429</v>
      </c>
      <c r="F752" s="8">
        <v>3545000</v>
      </c>
    </row>
    <row r="753" spans="1:6" x14ac:dyDescent="0.3">
      <c r="A753" s="8">
        <v>729</v>
      </c>
      <c r="B753" s="8">
        <v>1422902.3683140213</v>
      </c>
      <c r="C753" s="8">
        <v>-536902.36831402127</v>
      </c>
      <c r="E753" s="8">
        <v>87.454981992797116</v>
      </c>
      <c r="F753" s="8">
        <v>3590000</v>
      </c>
    </row>
    <row r="754" spans="1:6" x14ac:dyDescent="0.3">
      <c r="A754" s="8">
        <v>730</v>
      </c>
      <c r="B754" s="8">
        <v>1755380.3433400351</v>
      </c>
      <c r="C754" s="8">
        <v>-890380.34334003506</v>
      </c>
      <c r="E754" s="8">
        <v>87.575030012004788</v>
      </c>
      <c r="F754" s="8">
        <v>3595000</v>
      </c>
    </row>
    <row r="755" spans="1:6" x14ac:dyDescent="0.3">
      <c r="A755" s="8">
        <v>731</v>
      </c>
      <c r="B755" s="8">
        <v>1838358.7174127414</v>
      </c>
      <c r="C755" s="8">
        <v>-564358.71741274139</v>
      </c>
      <c r="E755" s="8">
        <v>87.695078031212475</v>
      </c>
      <c r="F755" s="8">
        <v>3595000</v>
      </c>
    </row>
    <row r="756" spans="1:6" x14ac:dyDescent="0.3">
      <c r="A756" s="8">
        <v>732</v>
      </c>
      <c r="B756" s="8">
        <v>1507009.6998571046</v>
      </c>
      <c r="C756" s="8">
        <v>-757109.69985710457</v>
      </c>
      <c r="E756" s="8">
        <v>87.815126050420162</v>
      </c>
      <c r="F756" s="8">
        <v>3595000</v>
      </c>
    </row>
    <row r="757" spans="1:6" x14ac:dyDescent="0.3">
      <c r="A757" s="8">
        <v>733</v>
      </c>
      <c r="B757" s="8">
        <v>1757638.258280789</v>
      </c>
      <c r="C757" s="8">
        <v>-778638.25828078901</v>
      </c>
      <c r="E757" s="8">
        <v>87.935174069627848</v>
      </c>
      <c r="F757" s="8">
        <v>3600000</v>
      </c>
    </row>
    <row r="758" spans="1:6" x14ac:dyDescent="0.3">
      <c r="A758" s="8">
        <v>734</v>
      </c>
      <c r="B758" s="8">
        <v>1347262.2177987653</v>
      </c>
      <c r="C758" s="8">
        <v>-552262.21779876528</v>
      </c>
      <c r="E758" s="8">
        <v>88.055222088835521</v>
      </c>
      <c r="F758" s="8">
        <v>3600000</v>
      </c>
    </row>
    <row r="759" spans="1:6" x14ac:dyDescent="0.3">
      <c r="A759" s="8">
        <v>735</v>
      </c>
      <c r="B759" s="8">
        <v>1628937.1066578161</v>
      </c>
      <c r="C759" s="8">
        <v>-933937.1066578161</v>
      </c>
      <c r="E759" s="8">
        <v>88.175270108043208</v>
      </c>
      <c r="F759" s="8">
        <v>3600000</v>
      </c>
    </row>
    <row r="760" spans="1:6" x14ac:dyDescent="0.3">
      <c r="A760" s="8">
        <v>736</v>
      </c>
      <c r="B760" s="8">
        <v>1885210.4524333852</v>
      </c>
      <c r="C760" s="8">
        <v>-985210.45243338519</v>
      </c>
      <c r="E760" s="8">
        <v>88.295318127250894</v>
      </c>
      <c r="F760" s="8">
        <v>3600000</v>
      </c>
    </row>
    <row r="761" spans="1:6" x14ac:dyDescent="0.3">
      <c r="A761" s="8">
        <v>737</v>
      </c>
      <c r="B761" s="8">
        <v>1423466.8470492098</v>
      </c>
      <c r="C761" s="8">
        <v>-824466.84704920975</v>
      </c>
      <c r="E761" s="8">
        <v>88.415366146458581</v>
      </c>
      <c r="F761" s="8">
        <v>3600000</v>
      </c>
    </row>
    <row r="762" spans="1:6" x14ac:dyDescent="0.3">
      <c r="A762" s="8">
        <v>738</v>
      </c>
      <c r="B762" s="8">
        <v>1677482.2778840251</v>
      </c>
      <c r="C762" s="8">
        <v>-977582.27788402513</v>
      </c>
      <c r="E762" s="8">
        <v>88.535414165666253</v>
      </c>
      <c r="F762" s="8">
        <v>3650000</v>
      </c>
    </row>
    <row r="763" spans="1:6" x14ac:dyDescent="0.3">
      <c r="A763" s="8">
        <v>739</v>
      </c>
      <c r="B763" s="8">
        <v>1449432.8688678797</v>
      </c>
      <c r="C763" s="8">
        <v>-450432.86886787973</v>
      </c>
      <c r="E763" s="8">
        <v>88.65546218487394</v>
      </c>
      <c r="F763" s="8">
        <v>3695000</v>
      </c>
    </row>
    <row r="764" spans="1:6" x14ac:dyDescent="0.3">
      <c r="A764" s="8">
        <v>740</v>
      </c>
      <c r="B764" s="8">
        <v>3075696.1049458859</v>
      </c>
      <c r="C764" s="8">
        <v>-1376808.1049458859</v>
      </c>
      <c r="E764" s="8">
        <v>88.775510204081627</v>
      </c>
      <c r="F764" s="8">
        <v>3695000</v>
      </c>
    </row>
    <row r="765" spans="1:6" x14ac:dyDescent="0.3">
      <c r="A765" s="8">
        <v>741</v>
      </c>
      <c r="B765" s="8">
        <v>1106794.2766084736</v>
      </c>
      <c r="C765" s="8">
        <v>-316894.27660847362</v>
      </c>
      <c r="E765" s="8">
        <v>88.895558223289314</v>
      </c>
      <c r="F765" s="8">
        <v>3699000</v>
      </c>
    </row>
    <row r="766" spans="1:6" x14ac:dyDescent="0.3">
      <c r="A766" s="8">
        <v>742</v>
      </c>
      <c r="B766" s="8">
        <v>1716431.3106120301</v>
      </c>
      <c r="C766" s="8">
        <v>-396431.31061203009</v>
      </c>
      <c r="E766" s="8">
        <v>89.015606242496986</v>
      </c>
      <c r="F766" s="8">
        <v>3699000</v>
      </c>
    </row>
    <row r="767" spans="1:6" x14ac:dyDescent="0.3">
      <c r="A767" s="8">
        <v>743</v>
      </c>
      <c r="B767" s="8">
        <v>1408225.921199121</v>
      </c>
      <c r="C767" s="8">
        <v>-309225.92119912105</v>
      </c>
      <c r="E767" s="8">
        <v>89.135654261704673</v>
      </c>
      <c r="F767" s="8">
        <v>3725000</v>
      </c>
    </row>
    <row r="768" spans="1:6" x14ac:dyDescent="0.3">
      <c r="A768" s="8">
        <v>744</v>
      </c>
      <c r="B768" s="8">
        <v>1922466.0489558247</v>
      </c>
      <c r="C768" s="8">
        <v>-697666.04895582469</v>
      </c>
      <c r="E768" s="8">
        <v>89.255702280912359</v>
      </c>
      <c r="F768" s="8">
        <v>3749000</v>
      </c>
    </row>
    <row r="769" spans="1:6" x14ac:dyDescent="0.3">
      <c r="A769" s="8">
        <v>745</v>
      </c>
      <c r="B769" s="8">
        <v>1408225.921199121</v>
      </c>
      <c r="C769" s="8">
        <v>-208225.92119912105</v>
      </c>
      <c r="E769" s="8">
        <v>89.375750300120046</v>
      </c>
      <c r="F769" s="8">
        <v>3750000</v>
      </c>
    </row>
    <row r="770" spans="1:6" x14ac:dyDescent="0.3">
      <c r="A770" s="8">
        <v>746</v>
      </c>
      <c r="B770" s="8">
        <v>1824246.7490330294</v>
      </c>
      <c r="C770" s="8">
        <v>-325246.74903302942</v>
      </c>
      <c r="E770" s="8">
        <v>89.495798319327719</v>
      </c>
      <c r="F770" s="8">
        <v>3770000</v>
      </c>
    </row>
    <row r="771" spans="1:6" x14ac:dyDescent="0.3">
      <c r="A771" s="8">
        <v>747</v>
      </c>
      <c r="B771" s="8">
        <v>1578698.4992260414</v>
      </c>
      <c r="C771" s="8">
        <v>-378699.49922604137</v>
      </c>
      <c r="E771" s="8">
        <v>89.615846338535405</v>
      </c>
      <c r="F771" s="8">
        <v>3795000</v>
      </c>
    </row>
    <row r="772" spans="1:6" x14ac:dyDescent="0.3">
      <c r="A772" s="8">
        <v>748</v>
      </c>
      <c r="B772" s="8">
        <v>2670400.3730805581</v>
      </c>
      <c r="C772" s="8">
        <v>-475400.37308055814</v>
      </c>
      <c r="E772" s="8">
        <v>89.735894357743092</v>
      </c>
      <c r="F772" s="8">
        <v>3795000</v>
      </c>
    </row>
    <row r="773" spans="1:6" x14ac:dyDescent="0.3">
      <c r="A773" s="8">
        <v>749</v>
      </c>
      <c r="B773" s="8">
        <v>1244527.0879944623</v>
      </c>
      <c r="C773" s="8">
        <v>-179527.08799446234</v>
      </c>
      <c r="E773" s="8">
        <v>89.855942376950779</v>
      </c>
      <c r="F773" s="8">
        <v>3795000</v>
      </c>
    </row>
    <row r="774" spans="1:6" x14ac:dyDescent="0.3">
      <c r="A774" s="8">
        <v>750</v>
      </c>
      <c r="B774" s="8">
        <v>1510396.5722682355</v>
      </c>
      <c r="C774" s="8">
        <v>-351396.5722682355</v>
      </c>
      <c r="E774" s="8">
        <v>89.975990396158451</v>
      </c>
      <c r="F774" s="8">
        <v>3795000</v>
      </c>
    </row>
    <row r="775" spans="1:6" x14ac:dyDescent="0.3">
      <c r="A775" s="8">
        <v>751</v>
      </c>
      <c r="B775" s="8">
        <v>1259203.5351093626</v>
      </c>
      <c r="C775" s="8">
        <v>-724203.53510936256</v>
      </c>
      <c r="E775" s="8">
        <v>90.096038415366138</v>
      </c>
      <c r="F775" s="8">
        <v>3850000</v>
      </c>
    </row>
    <row r="776" spans="1:6" x14ac:dyDescent="0.3">
      <c r="A776" s="8">
        <v>752</v>
      </c>
      <c r="B776" s="8">
        <v>1259203.5351093626</v>
      </c>
      <c r="C776" s="8">
        <v>-790203.53510936256</v>
      </c>
      <c r="E776" s="8">
        <v>90.216086434573825</v>
      </c>
      <c r="F776" s="8">
        <v>3850000</v>
      </c>
    </row>
    <row r="777" spans="1:6" x14ac:dyDescent="0.3">
      <c r="A777" s="8">
        <v>753</v>
      </c>
      <c r="B777" s="8">
        <v>1281782.6845169018</v>
      </c>
      <c r="C777" s="8">
        <v>-711782.68451690185</v>
      </c>
      <c r="E777" s="8">
        <v>90.336134453781511</v>
      </c>
      <c r="F777" s="8">
        <v>3879000</v>
      </c>
    </row>
    <row r="778" spans="1:6" x14ac:dyDescent="0.3">
      <c r="A778" s="8">
        <v>754</v>
      </c>
      <c r="B778" s="8">
        <v>1125422.0748696933</v>
      </c>
      <c r="C778" s="8">
        <v>-740422.07486969326</v>
      </c>
      <c r="E778" s="8">
        <v>90.456182472989184</v>
      </c>
      <c r="F778" s="8">
        <v>3895000</v>
      </c>
    </row>
    <row r="779" spans="1:6" x14ac:dyDescent="0.3">
      <c r="A779" s="8">
        <v>755</v>
      </c>
      <c r="B779" s="8">
        <v>1426853.7194603407</v>
      </c>
      <c r="C779" s="8">
        <v>-751353.71946034068</v>
      </c>
      <c r="E779" s="8">
        <v>90.576230492196871</v>
      </c>
      <c r="F779" s="8">
        <v>3900000</v>
      </c>
    </row>
    <row r="780" spans="1:6" x14ac:dyDescent="0.3">
      <c r="A780" s="8">
        <v>756</v>
      </c>
      <c r="B780" s="8">
        <v>2942479.1234414047</v>
      </c>
      <c r="C780" s="8">
        <v>1052520.8765585953</v>
      </c>
      <c r="E780" s="8">
        <v>90.696278511404557</v>
      </c>
      <c r="F780" s="8">
        <v>3900000</v>
      </c>
    </row>
    <row r="781" spans="1:6" x14ac:dyDescent="0.3">
      <c r="A781" s="8">
        <v>757</v>
      </c>
      <c r="B781" s="8">
        <v>1678046.7566192136</v>
      </c>
      <c r="C781" s="8">
        <v>471953.24338078639</v>
      </c>
      <c r="E781" s="8">
        <v>90.816326530612244</v>
      </c>
      <c r="F781" s="8">
        <v>3950000</v>
      </c>
    </row>
    <row r="782" spans="1:6" x14ac:dyDescent="0.3">
      <c r="A782" s="8">
        <v>758</v>
      </c>
      <c r="B782" s="8">
        <v>1877872.2288759348</v>
      </c>
      <c r="C782" s="8">
        <v>72127.771124065155</v>
      </c>
      <c r="E782" s="8">
        <v>90.936374549819917</v>
      </c>
      <c r="F782" s="8">
        <v>3985000</v>
      </c>
    </row>
    <row r="783" spans="1:6" x14ac:dyDescent="0.3">
      <c r="A783" s="8">
        <v>759</v>
      </c>
      <c r="B783" s="8">
        <v>2126242.8723588651</v>
      </c>
      <c r="C783" s="8">
        <v>698757.1276411349</v>
      </c>
      <c r="E783" s="8">
        <v>91.056422569027603</v>
      </c>
      <c r="F783" s="8">
        <v>3995000</v>
      </c>
    </row>
    <row r="784" spans="1:6" x14ac:dyDescent="0.3">
      <c r="A784" s="8">
        <v>760</v>
      </c>
      <c r="B784" s="8">
        <v>1860373.388085092</v>
      </c>
      <c r="C784" s="8">
        <v>1134626.611914908</v>
      </c>
      <c r="E784" s="8">
        <v>91.17647058823529</v>
      </c>
      <c r="F784" s="8">
        <v>3995000</v>
      </c>
    </row>
    <row r="785" spans="1:6" x14ac:dyDescent="0.3">
      <c r="A785" s="8">
        <v>761</v>
      </c>
      <c r="B785" s="8">
        <v>5239907.5756585114</v>
      </c>
      <c r="C785" s="8">
        <v>-489907.57565851137</v>
      </c>
      <c r="E785" s="8">
        <v>91.296518607442977</v>
      </c>
      <c r="F785" s="8">
        <v>3995000</v>
      </c>
    </row>
    <row r="786" spans="1:6" x14ac:dyDescent="0.3">
      <c r="A786" s="8">
        <v>762</v>
      </c>
      <c r="B786" s="8">
        <v>3572437.3919117465</v>
      </c>
      <c r="C786" s="8">
        <v>2677562.6080882535</v>
      </c>
      <c r="E786" s="8">
        <v>91.416566626650649</v>
      </c>
      <c r="F786" s="8">
        <v>3995000</v>
      </c>
    </row>
    <row r="787" spans="1:6" x14ac:dyDescent="0.3">
      <c r="A787" s="8">
        <v>763</v>
      </c>
      <c r="B787" s="8">
        <v>3167706.1387816076</v>
      </c>
      <c r="C787" s="8">
        <v>2082293.8612183924</v>
      </c>
      <c r="E787" s="8">
        <v>91.536614645858336</v>
      </c>
      <c r="F787" s="8">
        <v>3995000</v>
      </c>
    </row>
    <row r="788" spans="1:6" x14ac:dyDescent="0.3">
      <c r="A788" s="8">
        <v>764</v>
      </c>
      <c r="B788" s="8">
        <v>2503314.6674647685</v>
      </c>
      <c r="C788" s="8">
        <v>386685.33253523149</v>
      </c>
      <c r="E788" s="8">
        <v>91.656662665066023</v>
      </c>
      <c r="F788" s="8">
        <v>3999000</v>
      </c>
    </row>
    <row r="789" spans="1:6" x14ac:dyDescent="0.3">
      <c r="A789" s="8">
        <v>765</v>
      </c>
      <c r="B789" s="8">
        <v>2762974.8856514688</v>
      </c>
      <c r="C789" s="8">
        <v>132025.11434853124</v>
      </c>
      <c r="E789" s="8">
        <v>91.776710684273709</v>
      </c>
      <c r="F789" s="8">
        <v>3999000</v>
      </c>
    </row>
    <row r="790" spans="1:6" x14ac:dyDescent="0.3">
      <c r="A790" s="8">
        <v>766</v>
      </c>
      <c r="B790" s="8">
        <v>2867967.9303965257</v>
      </c>
      <c r="C790" s="8">
        <v>1627032.0696034743</v>
      </c>
      <c r="E790" s="8">
        <v>91.896758703481382</v>
      </c>
      <c r="F790" s="8">
        <v>3999000</v>
      </c>
    </row>
    <row r="791" spans="1:6" x14ac:dyDescent="0.3">
      <c r="A791" s="8">
        <v>767</v>
      </c>
      <c r="B791" s="8">
        <v>2051731.6793139861</v>
      </c>
      <c r="C791" s="8">
        <v>1443268.3206860139</v>
      </c>
      <c r="E791" s="8">
        <v>92.016806722689068</v>
      </c>
      <c r="F791" s="8">
        <v>3999995</v>
      </c>
    </row>
    <row r="792" spans="1:6" x14ac:dyDescent="0.3">
      <c r="A792" s="8">
        <v>768</v>
      </c>
      <c r="B792" s="8">
        <v>1772314.7053956895</v>
      </c>
      <c r="C792" s="8">
        <v>1177685.2946043105</v>
      </c>
      <c r="E792" s="8">
        <v>92.136854741896755</v>
      </c>
      <c r="F792" s="8">
        <v>4000000</v>
      </c>
    </row>
    <row r="793" spans="1:6" x14ac:dyDescent="0.3">
      <c r="A793" s="8">
        <v>769</v>
      </c>
      <c r="B793" s="8">
        <v>2891111.5585392532</v>
      </c>
      <c r="C793" s="8">
        <v>1403888.4414607468</v>
      </c>
      <c r="E793" s="8">
        <v>92.256902761104442</v>
      </c>
      <c r="F793" s="8">
        <v>4125000</v>
      </c>
    </row>
    <row r="794" spans="1:6" x14ac:dyDescent="0.3">
      <c r="A794" s="8">
        <v>770</v>
      </c>
      <c r="B794" s="8">
        <v>2679996.5115787624</v>
      </c>
      <c r="C794" s="8">
        <v>1315003.4884212376</v>
      </c>
      <c r="E794" s="8">
        <v>92.376950780312114</v>
      </c>
      <c r="F794" s="8">
        <v>4200000</v>
      </c>
    </row>
    <row r="795" spans="1:6" x14ac:dyDescent="0.3">
      <c r="A795" s="8">
        <v>771</v>
      </c>
      <c r="B795" s="8">
        <v>2197931.6717278021</v>
      </c>
      <c r="C795" s="8">
        <v>1402068.3282721979</v>
      </c>
      <c r="E795" s="8">
        <v>92.496998799519801</v>
      </c>
      <c r="F795" s="8">
        <v>4250000</v>
      </c>
    </row>
    <row r="796" spans="1:6" x14ac:dyDescent="0.3">
      <c r="A796" s="8">
        <v>772</v>
      </c>
      <c r="B796" s="8">
        <v>1211222.842618342</v>
      </c>
      <c r="C796" s="8">
        <v>763777.15738165798</v>
      </c>
      <c r="E796" s="8">
        <v>92.617046818727488</v>
      </c>
      <c r="F796" s="8">
        <v>4280000</v>
      </c>
    </row>
    <row r="797" spans="1:6" x14ac:dyDescent="0.3">
      <c r="A797" s="8">
        <v>773</v>
      </c>
      <c r="B797" s="8">
        <v>2360501.5474620839</v>
      </c>
      <c r="C797" s="8">
        <v>1409498.4525379161</v>
      </c>
      <c r="E797" s="8">
        <v>92.73709483793516</v>
      </c>
      <c r="F797" s="8">
        <v>4295000</v>
      </c>
    </row>
    <row r="798" spans="1:6" x14ac:dyDescent="0.3">
      <c r="A798" s="8">
        <v>774</v>
      </c>
      <c r="B798" s="8">
        <v>1265977.2799316244</v>
      </c>
      <c r="C798" s="8">
        <v>551022.72006837558</v>
      </c>
      <c r="E798" s="8">
        <v>92.857142857142847</v>
      </c>
      <c r="F798" s="8">
        <v>4295000</v>
      </c>
    </row>
    <row r="799" spans="1:6" x14ac:dyDescent="0.3">
      <c r="A799" s="8">
        <v>775</v>
      </c>
      <c r="B799" s="8">
        <v>1599019.7336928267</v>
      </c>
      <c r="C799" s="8">
        <v>795980.2663071733</v>
      </c>
      <c r="E799" s="8">
        <v>92.977190876350534</v>
      </c>
      <c r="F799" s="8">
        <v>4350000</v>
      </c>
    </row>
    <row r="800" spans="1:6" x14ac:dyDescent="0.3">
      <c r="A800" s="8">
        <v>776</v>
      </c>
      <c r="B800" s="8">
        <v>1698650.2304535932</v>
      </c>
      <c r="C800" s="8">
        <v>96349.769546406809</v>
      </c>
      <c r="E800" s="8">
        <v>93.09723889555822</v>
      </c>
      <c r="F800" s="8">
        <v>4395000</v>
      </c>
    </row>
    <row r="801" spans="1:6" x14ac:dyDescent="0.3">
      <c r="A801" s="8">
        <v>777</v>
      </c>
      <c r="B801" s="8">
        <v>2944737.0383821586</v>
      </c>
      <c r="C801" s="8">
        <v>1550262.9616178414</v>
      </c>
      <c r="E801" s="8">
        <v>93.217286914765893</v>
      </c>
      <c r="F801" s="8">
        <v>4495000</v>
      </c>
    </row>
    <row r="802" spans="1:6" x14ac:dyDescent="0.3">
      <c r="A802" s="8">
        <v>778</v>
      </c>
      <c r="B802" s="8">
        <v>1698650.2304535932</v>
      </c>
      <c r="C802" s="8">
        <v>96349.769546406809</v>
      </c>
      <c r="E802" s="8">
        <v>93.33733493397358</v>
      </c>
      <c r="F802" s="8">
        <v>4495000</v>
      </c>
    </row>
    <row r="803" spans="1:6" x14ac:dyDescent="0.3">
      <c r="A803" s="8">
        <v>779</v>
      </c>
      <c r="B803" s="8">
        <v>1865453.6967017883</v>
      </c>
      <c r="C803" s="8">
        <v>1529546.3032982117</v>
      </c>
      <c r="E803" s="8">
        <v>93.457382953181266</v>
      </c>
      <c r="F803" s="8">
        <v>4500000</v>
      </c>
    </row>
    <row r="804" spans="1:6" x14ac:dyDescent="0.3">
      <c r="A804" s="8">
        <v>780</v>
      </c>
      <c r="B804" s="8">
        <v>2376871.4307825495</v>
      </c>
      <c r="C804" s="8">
        <v>318128.56921745045</v>
      </c>
      <c r="E804" s="8">
        <v>93.577430972388953</v>
      </c>
      <c r="F804" s="8">
        <v>4550000</v>
      </c>
    </row>
    <row r="805" spans="1:6" x14ac:dyDescent="0.3">
      <c r="A805" s="8">
        <v>781</v>
      </c>
      <c r="B805" s="8">
        <v>3551551.6787097729</v>
      </c>
      <c r="C805" s="8">
        <v>2123448.3212902271</v>
      </c>
      <c r="E805" s="8">
        <v>93.697478991596626</v>
      </c>
      <c r="F805" s="8">
        <v>4595000</v>
      </c>
    </row>
    <row r="806" spans="1:6" x14ac:dyDescent="0.3">
      <c r="A806" s="8">
        <v>782</v>
      </c>
      <c r="B806" s="8">
        <v>2177610.437261017</v>
      </c>
      <c r="C806" s="8">
        <v>2572389.562738983</v>
      </c>
      <c r="E806" s="8">
        <v>93.817527010804312</v>
      </c>
      <c r="F806" s="8">
        <v>4685000</v>
      </c>
    </row>
    <row r="807" spans="1:6" x14ac:dyDescent="0.3">
      <c r="A807" s="8">
        <v>783</v>
      </c>
      <c r="B807" s="8">
        <v>1856986.5156739613</v>
      </c>
      <c r="C807" s="8">
        <v>1042013.4843260387</v>
      </c>
      <c r="E807" s="8">
        <v>93.937575030011999</v>
      </c>
      <c r="F807" s="8">
        <v>4750000</v>
      </c>
    </row>
    <row r="808" spans="1:6" x14ac:dyDescent="0.3">
      <c r="A808" s="8">
        <v>784</v>
      </c>
      <c r="B808" s="8">
        <v>2698624.3098399825</v>
      </c>
      <c r="C808" s="8">
        <v>2296375.6901600175</v>
      </c>
      <c r="E808" s="8">
        <v>94.057623049219686</v>
      </c>
      <c r="F808" s="8">
        <v>4750000</v>
      </c>
    </row>
    <row r="809" spans="1:6" x14ac:dyDescent="0.3">
      <c r="A809" s="8">
        <v>785</v>
      </c>
      <c r="B809" s="8">
        <v>2031974.9235823895</v>
      </c>
      <c r="C809" s="8">
        <v>543025.07641761051</v>
      </c>
      <c r="E809" s="8">
        <v>94.177671068427358</v>
      </c>
      <c r="F809" s="8">
        <v>4895000</v>
      </c>
    </row>
    <row r="810" spans="1:6" x14ac:dyDescent="0.3">
      <c r="A810" s="8">
        <v>786</v>
      </c>
      <c r="B810" s="8">
        <v>1401452.1763768592</v>
      </c>
      <c r="C810" s="8">
        <v>443547.82362314081</v>
      </c>
      <c r="E810" s="8">
        <v>94.297719087635045</v>
      </c>
      <c r="F810" s="8">
        <v>4900000</v>
      </c>
    </row>
    <row r="811" spans="1:6" x14ac:dyDescent="0.3">
      <c r="A811" s="8">
        <v>787</v>
      </c>
      <c r="B811" s="8">
        <v>1173402.767360714</v>
      </c>
      <c r="C811" s="8">
        <v>176097.23263928597</v>
      </c>
      <c r="E811" s="8">
        <v>94.417767106842732</v>
      </c>
      <c r="F811" s="8">
        <v>4950000</v>
      </c>
    </row>
    <row r="812" spans="1:6" x14ac:dyDescent="0.3">
      <c r="A812" s="8">
        <v>788</v>
      </c>
      <c r="B812" s="8">
        <v>2479606.560586853</v>
      </c>
      <c r="C812" s="8">
        <v>515393.43941314705</v>
      </c>
      <c r="E812" s="8">
        <v>94.537815126050418</v>
      </c>
      <c r="F812" s="8">
        <v>4950000</v>
      </c>
    </row>
    <row r="813" spans="1:6" x14ac:dyDescent="0.3">
      <c r="A813" s="8">
        <v>789</v>
      </c>
      <c r="B813" s="8">
        <v>2561455.9771891823</v>
      </c>
      <c r="C813" s="8">
        <v>1437544.0228108177</v>
      </c>
      <c r="E813" s="8">
        <v>94.657863145258091</v>
      </c>
      <c r="F813" s="8">
        <v>4950000</v>
      </c>
    </row>
    <row r="814" spans="1:6" x14ac:dyDescent="0.3">
      <c r="A814" s="8">
        <v>790</v>
      </c>
      <c r="B814" s="8">
        <v>2051167.2005787976</v>
      </c>
      <c r="C814" s="8">
        <v>638832.79942120239</v>
      </c>
      <c r="E814" s="8">
        <v>94.777911164465777</v>
      </c>
      <c r="F814" s="8">
        <v>4950000</v>
      </c>
    </row>
    <row r="815" spans="1:6" x14ac:dyDescent="0.3">
      <c r="A815" s="8">
        <v>791</v>
      </c>
      <c r="B815" s="8">
        <v>1503058.3487107852</v>
      </c>
      <c r="C815" s="8">
        <v>194941.65128921485</v>
      </c>
      <c r="E815" s="8">
        <v>94.897959183673464</v>
      </c>
      <c r="F815" s="8">
        <v>4950000</v>
      </c>
    </row>
    <row r="816" spans="1:6" x14ac:dyDescent="0.3">
      <c r="A816" s="8">
        <v>792</v>
      </c>
      <c r="B816" s="8">
        <v>1448303.9113975028</v>
      </c>
      <c r="C816" s="8">
        <v>330696.08860249724</v>
      </c>
      <c r="E816" s="8">
        <v>95.018007202881151</v>
      </c>
      <c r="F816" s="8">
        <v>4990000</v>
      </c>
    </row>
    <row r="817" spans="1:6" x14ac:dyDescent="0.3">
      <c r="A817" s="8">
        <v>793</v>
      </c>
      <c r="B817" s="8">
        <v>2348647.4940231256</v>
      </c>
      <c r="C817" s="8">
        <v>950352.50597687438</v>
      </c>
      <c r="E817" s="8">
        <v>95.138055222088823</v>
      </c>
      <c r="F817" s="8">
        <v>4995000</v>
      </c>
    </row>
    <row r="818" spans="1:6" x14ac:dyDescent="0.3">
      <c r="A818" s="8">
        <v>794</v>
      </c>
      <c r="B818" s="8">
        <v>2206398.8527556295</v>
      </c>
      <c r="C818" s="8">
        <v>788601.14724437054</v>
      </c>
      <c r="E818" s="8">
        <v>95.25810324129651</v>
      </c>
      <c r="F818" s="8">
        <v>4995000</v>
      </c>
    </row>
    <row r="819" spans="1:6" x14ac:dyDescent="0.3">
      <c r="A819" s="8">
        <v>795</v>
      </c>
      <c r="B819" s="8">
        <v>1210658.3638831535</v>
      </c>
      <c r="C819" s="8">
        <v>434341.63611684646</v>
      </c>
      <c r="E819" s="8">
        <v>95.378151260504197</v>
      </c>
      <c r="F819" s="8">
        <v>4995000</v>
      </c>
    </row>
    <row r="820" spans="1:6" x14ac:dyDescent="0.3">
      <c r="A820" s="8">
        <v>796</v>
      </c>
      <c r="B820" s="8">
        <v>1761025.1306919199</v>
      </c>
      <c r="C820" s="8">
        <v>188974.86930808006</v>
      </c>
      <c r="E820" s="8">
        <v>95.498199279711883</v>
      </c>
      <c r="F820" s="8">
        <v>4999000</v>
      </c>
    </row>
    <row r="821" spans="1:6" x14ac:dyDescent="0.3">
      <c r="A821" s="8">
        <v>797</v>
      </c>
      <c r="B821" s="8">
        <v>1657725.5221524285</v>
      </c>
      <c r="C821" s="8">
        <v>192274.47784757148</v>
      </c>
      <c r="E821" s="8">
        <v>95.618247298919556</v>
      </c>
      <c r="F821" s="8">
        <v>4999000</v>
      </c>
    </row>
    <row r="822" spans="1:6" x14ac:dyDescent="0.3">
      <c r="A822" s="8">
        <v>798</v>
      </c>
      <c r="B822" s="8">
        <v>2043264.498286159</v>
      </c>
      <c r="C822" s="8">
        <v>1205735.501713841</v>
      </c>
      <c r="E822" s="8">
        <v>95.738295318127243</v>
      </c>
      <c r="F822" s="8">
        <v>4999999</v>
      </c>
    </row>
    <row r="823" spans="1:6" x14ac:dyDescent="0.3">
      <c r="A823" s="8">
        <v>799</v>
      </c>
      <c r="B823" s="8">
        <v>2494283.0077017532</v>
      </c>
      <c r="C823" s="8">
        <v>250716.99229824683</v>
      </c>
      <c r="E823" s="8">
        <v>95.858343337334929</v>
      </c>
      <c r="F823" s="8">
        <v>5000000</v>
      </c>
    </row>
    <row r="824" spans="1:6" x14ac:dyDescent="0.3">
      <c r="A824" s="8">
        <v>800</v>
      </c>
      <c r="B824" s="8">
        <v>2341309.2704656757</v>
      </c>
      <c r="C824" s="8">
        <v>333690.72953432426</v>
      </c>
      <c r="E824" s="8">
        <v>95.978391356542616</v>
      </c>
      <c r="F824" s="8">
        <v>5150000</v>
      </c>
    </row>
    <row r="825" spans="1:6" x14ac:dyDescent="0.3">
      <c r="A825" s="8">
        <v>801</v>
      </c>
      <c r="B825" s="8">
        <v>1954076.8581263793</v>
      </c>
      <c r="C825" s="8">
        <v>-4076.8581263793167</v>
      </c>
      <c r="E825" s="8">
        <v>96.098439375750289</v>
      </c>
      <c r="F825" s="8">
        <v>5250000</v>
      </c>
    </row>
    <row r="826" spans="1:6" x14ac:dyDescent="0.3">
      <c r="A826" s="8">
        <v>802</v>
      </c>
      <c r="B826" s="8">
        <v>1362503.1436488542</v>
      </c>
      <c r="C826" s="8">
        <v>-33503.143648854224</v>
      </c>
      <c r="E826" s="8">
        <v>96.218487394957975</v>
      </c>
      <c r="F826" s="8">
        <v>5250000</v>
      </c>
    </row>
    <row r="827" spans="1:6" x14ac:dyDescent="0.3">
      <c r="A827" s="8">
        <v>803</v>
      </c>
      <c r="B827" s="8">
        <v>1359116.2712377233</v>
      </c>
      <c r="C827" s="8">
        <v>-64116.271237723297</v>
      </c>
      <c r="E827" s="8">
        <v>96.338535414165662</v>
      </c>
      <c r="F827" s="8">
        <v>5280000</v>
      </c>
    </row>
    <row r="828" spans="1:6" x14ac:dyDescent="0.3">
      <c r="A828" s="8">
        <v>804</v>
      </c>
      <c r="B828" s="8">
        <v>2052860.6367843631</v>
      </c>
      <c r="C828" s="8">
        <v>-57860.636784363072</v>
      </c>
      <c r="E828" s="8">
        <v>96.458583433373349</v>
      </c>
      <c r="F828" s="8">
        <v>5285000</v>
      </c>
    </row>
    <row r="829" spans="1:6" x14ac:dyDescent="0.3">
      <c r="A829" s="8">
        <v>805</v>
      </c>
      <c r="B829" s="8">
        <v>1806747.9082421865</v>
      </c>
      <c r="C829" s="8">
        <v>-81747.908242186531</v>
      </c>
      <c r="E829" s="8">
        <v>96.578631452581021</v>
      </c>
      <c r="F829" s="8">
        <v>5450000</v>
      </c>
    </row>
    <row r="830" spans="1:6" x14ac:dyDescent="0.3">
      <c r="A830" s="8">
        <v>806</v>
      </c>
      <c r="B830" s="8">
        <v>1703448.2997026951</v>
      </c>
      <c r="C830" s="8">
        <v>-103448.29970269511</v>
      </c>
      <c r="E830" s="8">
        <v>96.698679471788708</v>
      </c>
      <c r="F830" s="8">
        <v>5495000</v>
      </c>
    </row>
    <row r="831" spans="1:6" x14ac:dyDescent="0.3">
      <c r="A831" s="8">
        <v>807</v>
      </c>
      <c r="B831" s="8">
        <v>2055118.551725117</v>
      </c>
      <c r="C831" s="8">
        <v>-156118.55172511702</v>
      </c>
      <c r="E831" s="8">
        <v>96.818727490996395</v>
      </c>
      <c r="F831" s="8">
        <v>5495000</v>
      </c>
    </row>
    <row r="832" spans="1:6" x14ac:dyDescent="0.3">
      <c r="A832" s="8">
        <v>808</v>
      </c>
      <c r="B832" s="8">
        <v>1693852.1612044908</v>
      </c>
      <c r="C832" s="8">
        <v>251147.83879550919</v>
      </c>
      <c r="E832" s="8">
        <v>96.938775510204081</v>
      </c>
      <c r="F832" s="8">
        <v>5495000</v>
      </c>
    </row>
    <row r="833" spans="1:6" x14ac:dyDescent="0.3">
      <c r="A833" s="8">
        <v>809</v>
      </c>
      <c r="B833" s="8">
        <v>3771133.906698091</v>
      </c>
      <c r="C833" s="8">
        <v>1228866.093301909</v>
      </c>
      <c r="E833" s="8">
        <v>97.058823529411754</v>
      </c>
      <c r="F833" s="8">
        <v>5500000</v>
      </c>
    </row>
    <row r="834" spans="1:6" x14ac:dyDescent="0.3">
      <c r="A834" s="8">
        <v>810</v>
      </c>
      <c r="B834" s="8">
        <v>1852470.6857924534</v>
      </c>
      <c r="C834" s="8">
        <v>542529.31420754665</v>
      </c>
      <c r="E834" s="8">
        <v>97.178871548619441</v>
      </c>
      <c r="F834" s="8">
        <v>5500000</v>
      </c>
    </row>
    <row r="835" spans="1:6" x14ac:dyDescent="0.3">
      <c r="A835" s="8">
        <v>811</v>
      </c>
      <c r="B835" s="8">
        <v>2358808.1112565184</v>
      </c>
      <c r="C835" s="8">
        <v>236191.8887434816</v>
      </c>
      <c r="E835" s="8">
        <v>97.298919567827127</v>
      </c>
      <c r="F835" s="8">
        <v>5675000</v>
      </c>
    </row>
    <row r="836" spans="1:6" x14ac:dyDescent="0.3">
      <c r="A836" s="8">
        <v>812</v>
      </c>
      <c r="B836" s="8">
        <v>2028023.5724360701</v>
      </c>
      <c r="C836" s="8">
        <v>661976.42756392993</v>
      </c>
      <c r="E836" s="8">
        <v>97.4189675870348</v>
      </c>
      <c r="F836" s="8">
        <v>5695000</v>
      </c>
    </row>
    <row r="837" spans="1:6" x14ac:dyDescent="0.3">
      <c r="A837" s="8">
        <v>813</v>
      </c>
      <c r="B837" s="8">
        <v>1542007.3814387904</v>
      </c>
      <c r="C837" s="8">
        <v>-492007.38143879035</v>
      </c>
      <c r="E837" s="8">
        <v>97.539015606242486</v>
      </c>
      <c r="F837" s="8">
        <v>5750000</v>
      </c>
    </row>
    <row r="838" spans="1:6" x14ac:dyDescent="0.3">
      <c r="A838" s="8">
        <v>814</v>
      </c>
      <c r="B838" s="8">
        <v>1614260.6595429154</v>
      </c>
      <c r="C838" s="8">
        <v>-529260.65954291541</v>
      </c>
      <c r="E838" s="8">
        <v>97.659063625450173</v>
      </c>
      <c r="F838" s="8">
        <v>5850000</v>
      </c>
    </row>
    <row r="839" spans="1:6" x14ac:dyDescent="0.3">
      <c r="A839" s="8">
        <v>815</v>
      </c>
      <c r="B839" s="8">
        <v>1698650.2304535932</v>
      </c>
      <c r="C839" s="8">
        <v>596349.76954640681</v>
      </c>
      <c r="E839" s="8">
        <v>97.77911164465786</v>
      </c>
      <c r="F839" s="8">
        <v>5950000</v>
      </c>
    </row>
    <row r="840" spans="1:6" x14ac:dyDescent="0.3">
      <c r="A840" s="8">
        <v>816</v>
      </c>
      <c r="B840" s="8">
        <v>1018171.1151838824</v>
      </c>
      <c r="C840" s="8">
        <v>-389171.11518388242</v>
      </c>
      <c r="E840" s="8">
        <v>97.899159663865532</v>
      </c>
      <c r="F840" s="8">
        <v>5950000</v>
      </c>
    </row>
    <row r="841" spans="1:6" x14ac:dyDescent="0.3">
      <c r="A841" s="8">
        <v>817</v>
      </c>
      <c r="B841" s="8">
        <v>2367839.7710195342</v>
      </c>
      <c r="C841" s="8">
        <v>1132160.2289804658</v>
      </c>
      <c r="E841" s="8">
        <v>98.019207683073219</v>
      </c>
      <c r="F841" s="8">
        <v>5975000</v>
      </c>
    </row>
    <row r="842" spans="1:6" x14ac:dyDescent="0.3">
      <c r="A842" s="8">
        <v>818</v>
      </c>
      <c r="B842" s="8">
        <v>1666757.1819154439</v>
      </c>
      <c r="C842" s="8">
        <v>1328242.8180845561</v>
      </c>
      <c r="E842" s="8">
        <v>98.139255702280906</v>
      </c>
      <c r="F842" s="8">
        <v>5995000</v>
      </c>
    </row>
    <row r="843" spans="1:6" x14ac:dyDescent="0.3">
      <c r="A843" s="8">
        <v>819</v>
      </c>
      <c r="B843" s="8">
        <v>1917950.2190743168</v>
      </c>
      <c r="C843" s="8">
        <v>1732049.7809256832</v>
      </c>
      <c r="E843" s="8">
        <v>98.259303721488592</v>
      </c>
      <c r="F843" s="8">
        <v>5995000</v>
      </c>
    </row>
    <row r="844" spans="1:6" x14ac:dyDescent="0.3">
      <c r="A844" s="8">
        <v>820</v>
      </c>
      <c r="B844" s="8">
        <v>2077697.7011326561</v>
      </c>
      <c r="C844" s="8">
        <v>1647302.2988673439</v>
      </c>
      <c r="E844" s="8">
        <v>98.379351740696265</v>
      </c>
      <c r="F844" s="8">
        <v>5995000</v>
      </c>
    </row>
    <row r="845" spans="1:6" x14ac:dyDescent="0.3">
      <c r="A845" s="8">
        <v>821</v>
      </c>
      <c r="B845" s="8">
        <v>1465238.2734531574</v>
      </c>
      <c r="C845" s="8">
        <v>1029761.7265468426</v>
      </c>
      <c r="E845" s="8">
        <v>98.499399759903952</v>
      </c>
      <c r="F845" s="8">
        <v>5995000</v>
      </c>
    </row>
    <row r="846" spans="1:6" x14ac:dyDescent="0.3">
      <c r="A846" s="8">
        <v>822</v>
      </c>
      <c r="B846" s="8">
        <v>1372663.7608822468</v>
      </c>
      <c r="C846" s="8">
        <v>1002336.2391177532</v>
      </c>
      <c r="E846" s="8">
        <v>98.619447779111638</v>
      </c>
      <c r="F846" s="8">
        <v>5995000</v>
      </c>
    </row>
    <row r="847" spans="1:6" x14ac:dyDescent="0.3">
      <c r="A847" s="8">
        <v>823</v>
      </c>
      <c r="B847" s="8">
        <v>1372663.7608822468</v>
      </c>
      <c r="C847" s="8">
        <v>1002336.2391177532</v>
      </c>
      <c r="E847" s="8">
        <v>98.739495798319325</v>
      </c>
      <c r="F847" s="8">
        <v>5995000</v>
      </c>
    </row>
    <row r="848" spans="1:6" x14ac:dyDescent="0.3">
      <c r="A848" s="8">
        <v>824</v>
      </c>
      <c r="B848" s="8">
        <v>1632323.9790689468</v>
      </c>
      <c r="C848" s="8">
        <v>-248323.97906894679</v>
      </c>
      <c r="E848" s="8">
        <v>98.859543817526998</v>
      </c>
      <c r="F848" s="8">
        <v>5999999</v>
      </c>
    </row>
    <row r="849" spans="1:6" x14ac:dyDescent="0.3">
      <c r="A849" s="8">
        <v>825</v>
      </c>
      <c r="B849" s="8">
        <v>1632323.9790689468</v>
      </c>
      <c r="C849" s="8">
        <v>-183323.97906894679</v>
      </c>
      <c r="E849" s="8">
        <v>98.979591836734684</v>
      </c>
      <c r="F849" s="8">
        <v>6150000</v>
      </c>
    </row>
    <row r="850" spans="1:6" x14ac:dyDescent="0.3">
      <c r="A850" s="8">
        <v>826</v>
      </c>
      <c r="B850" s="8">
        <v>1703448.2997026951</v>
      </c>
      <c r="C850" s="8">
        <v>-153548.29970269511</v>
      </c>
      <c r="E850" s="8">
        <v>99.099639855942371</v>
      </c>
      <c r="F850" s="8">
        <v>6250000</v>
      </c>
    </row>
    <row r="851" spans="1:6" x14ac:dyDescent="0.3">
      <c r="A851" s="8">
        <v>827</v>
      </c>
      <c r="B851" s="8">
        <v>1781910.8438938935</v>
      </c>
      <c r="C851" s="8">
        <v>95789.156106106471</v>
      </c>
      <c r="E851" s="8">
        <v>99.219687875150058</v>
      </c>
      <c r="F851" s="8">
        <v>6300000</v>
      </c>
    </row>
    <row r="852" spans="1:6" x14ac:dyDescent="0.3">
      <c r="A852" s="8">
        <v>828</v>
      </c>
      <c r="B852" s="8">
        <v>1541442.9027036019</v>
      </c>
      <c r="C852" s="8">
        <v>-142442.90270360187</v>
      </c>
      <c r="E852" s="8">
        <v>99.33973589435773</v>
      </c>
      <c r="F852" s="8">
        <v>6450000</v>
      </c>
    </row>
    <row r="853" spans="1:6" x14ac:dyDescent="0.3">
      <c r="A853" s="8">
        <v>829</v>
      </c>
      <c r="B853" s="8">
        <v>1482172.6355088116</v>
      </c>
      <c r="C853" s="8">
        <v>-187172.63550881157</v>
      </c>
      <c r="E853" s="8">
        <v>99.459783913565417</v>
      </c>
      <c r="F853" s="8">
        <v>6700000</v>
      </c>
    </row>
    <row r="854" spans="1:6" x14ac:dyDescent="0.3">
      <c r="A854" s="8">
        <v>830</v>
      </c>
      <c r="B854" s="8">
        <v>1482172.6355088116</v>
      </c>
      <c r="C854" s="8">
        <v>-187172.63550881157</v>
      </c>
      <c r="E854" s="8">
        <v>99.579831932773104</v>
      </c>
      <c r="F854" s="8">
        <v>6900000</v>
      </c>
    </row>
    <row r="855" spans="1:6" x14ac:dyDescent="0.3">
      <c r="A855" s="8">
        <v>831</v>
      </c>
      <c r="B855" s="8">
        <v>1617647.5319540463</v>
      </c>
      <c r="C855" s="8">
        <v>-267647.53195404634</v>
      </c>
      <c r="E855" s="8">
        <v>99.69987995198079</v>
      </c>
      <c r="F855" s="8">
        <v>6995000</v>
      </c>
    </row>
    <row r="856" spans="1:6" x14ac:dyDescent="0.3">
      <c r="A856" s="8">
        <v>832</v>
      </c>
      <c r="B856" s="8">
        <v>1115825.9363714892</v>
      </c>
      <c r="C856" s="8">
        <v>-190825.9363714892</v>
      </c>
      <c r="E856" s="8">
        <v>99.819927971188463</v>
      </c>
      <c r="F856" s="8">
        <v>6995000</v>
      </c>
    </row>
    <row r="857" spans="1:6" ht="16.2" thickBot="1" x14ac:dyDescent="0.35">
      <c r="A857" s="9">
        <v>833</v>
      </c>
      <c r="B857" s="9">
        <v>1371534.8034118698</v>
      </c>
      <c r="C857" s="9">
        <v>-256534.8034118698</v>
      </c>
      <c r="E857" s="9">
        <v>99.93997599039615</v>
      </c>
      <c r="F857" s="9">
        <v>6998000</v>
      </c>
    </row>
  </sheetData>
  <sortState xmlns:xlrd2="http://schemas.microsoft.com/office/spreadsheetml/2017/richdata2" ref="F25:F857">
    <sortCondition ref="F25"/>
  </sortState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0648A-3CE0-47C3-9A71-A1886A145CCA}">
  <dimension ref="A1:I857"/>
  <sheetViews>
    <sheetView workbookViewId="0">
      <selection activeCell="N27" sqref="N27"/>
    </sheetView>
  </sheetViews>
  <sheetFormatPr defaultRowHeight="15.6" x14ac:dyDescent="0.3"/>
  <cols>
    <col min="1" max="1" width="17.09765625" bestFit="1" customWidth="1"/>
    <col min="2" max="2" width="20.59765625" bestFit="1" customWidth="1"/>
    <col min="3" max="3" width="13.09765625" bestFit="1" customWidth="1"/>
    <col min="4" max="4" width="12.5" bestFit="1" customWidth="1"/>
    <col min="5" max="5" width="19.19921875" bestFit="1" customWidth="1"/>
    <col min="6" max="6" width="12.69921875" bestFit="1" customWidth="1"/>
    <col min="7" max="7" width="11.8984375" bestFit="1" customWidth="1"/>
    <col min="8" max="8" width="12.5" bestFit="1" customWidth="1"/>
    <col min="9" max="9" width="11.8984375" bestFit="1" customWidth="1"/>
  </cols>
  <sheetData>
    <row r="1" spans="1:9" x14ac:dyDescent="0.3">
      <c r="A1" t="s">
        <v>925</v>
      </c>
    </row>
    <row r="2" spans="1:9" ht="16.2" thickBot="1" x14ac:dyDescent="0.35"/>
    <row r="3" spans="1:9" x14ac:dyDescent="0.3">
      <c r="A3" s="11" t="s">
        <v>926</v>
      </c>
      <c r="B3" s="11"/>
    </row>
    <row r="4" spans="1:9" x14ac:dyDescent="0.3">
      <c r="A4" s="8" t="s">
        <v>927</v>
      </c>
      <c r="B4" s="8">
        <v>3.740589385715952E-2</v>
      </c>
    </row>
    <row r="5" spans="1:9" x14ac:dyDescent="0.3">
      <c r="A5" s="8" t="s">
        <v>928</v>
      </c>
      <c r="B5" s="8">
        <v>1.3992008952530843E-3</v>
      </c>
    </row>
    <row r="6" spans="1:9" x14ac:dyDescent="0.3">
      <c r="A6" s="8" t="s">
        <v>929</v>
      </c>
      <c r="B6" s="8">
        <v>1.9751521642667405E-4</v>
      </c>
    </row>
    <row r="7" spans="1:9" x14ac:dyDescent="0.3">
      <c r="A7" s="8" t="s">
        <v>930</v>
      </c>
      <c r="B7" s="8">
        <v>438.94071163282024</v>
      </c>
    </row>
    <row r="8" spans="1:9" ht="16.2" thickBot="1" x14ac:dyDescent="0.35">
      <c r="A8" s="9" t="s">
        <v>931</v>
      </c>
      <c r="B8" s="9">
        <v>833</v>
      </c>
    </row>
    <row r="10" spans="1:9" ht="16.2" thickBot="1" x14ac:dyDescent="0.35">
      <c r="A10" t="s">
        <v>932</v>
      </c>
    </row>
    <row r="11" spans="1:9" x14ac:dyDescent="0.3">
      <c r="A11" s="10"/>
      <c r="B11" s="10" t="s">
        <v>937</v>
      </c>
      <c r="C11" s="10" t="s">
        <v>938</v>
      </c>
      <c r="D11" s="10" t="s">
        <v>939</v>
      </c>
      <c r="E11" s="10" t="s">
        <v>940</v>
      </c>
      <c r="F11" s="10" t="s">
        <v>941</v>
      </c>
    </row>
    <row r="12" spans="1:9" x14ac:dyDescent="0.3">
      <c r="A12" s="8" t="s">
        <v>933</v>
      </c>
      <c r="B12" s="8">
        <v>1</v>
      </c>
      <c r="C12" s="8">
        <v>224337.00404277444</v>
      </c>
      <c r="D12" s="8">
        <v>224337.00404277444</v>
      </c>
      <c r="E12" s="8">
        <v>1.164365124680167</v>
      </c>
      <c r="F12" s="8">
        <v>0.28087518509517839</v>
      </c>
    </row>
    <row r="13" spans="1:9" x14ac:dyDescent="0.3">
      <c r="A13" s="8" t="s">
        <v>934</v>
      </c>
      <c r="B13" s="8">
        <v>831</v>
      </c>
      <c r="C13" s="8">
        <v>160107896.06117183</v>
      </c>
      <c r="D13" s="8">
        <v>192668.94832872663</v>
      </c>
      <c r="E13" s="8"/>
      <c r="F13" s="8"/>
    </row>
    <row r="14" spans="1:9" ht="16.2" thickBot="1" x14ac:dyDescent="0.35">
      <c r="A14" s="9" t="s">
        <v>935</v>
      </c>
      <c r="B14" s="9">
        <v>832</v>
      </c>
      <c r="C14" s="9">
        <v>160332233.0652146</v>
      </c>
      <c r="D14" s="9"/>
      <c r="E14" s="9"/>
      <c r="F14" s="9"/>
    </row>
    <row r="15" spans="1:9" ht="16.2" thickBot="1" x14ac:dyDescent="0.35"/>
    <row r="16" spans="1:9" x14ac:dyDescent="0.3">
      <c r="A16" s="10"/>
      <c r="B16" s="10" t="s">
        <v>942</v>
      </c>
      <c r="C16" s="10" t="s">
        <v>930</v>
      </c>
      <c r="D16" s="10" t="s">
        <v>943</v>
      </c>
      <c r="E16" s="10" t="s">
        <v>944</v>
      </c>
      <c r="F16" s="10" t="s">
        <v>945</v>
      </c>
      <c r="G16" s="10" t="s">
        <v>946</v>
      </c>
      <c r="H16" s="10" t="s">
        <v>947</v>
      </c>
      <c r="I16" s="10" t="s">
        <v>948</v>
      </c>
    </row>
    <row r="17" spans="1:9" x14ac:dyDescent="0.3">
      <c r="A17" s="8" t="s">
        <v>936</v>
      </c>
      <c r="B17" s="8">
        <v>959.43024719360812</v>
      </c>
      <c r="C17" s="8">
        <v>25.301040349908245</v>
      </c>
      <c r="D17" s="8">
        <v>37.920584842555201</v>
      </c>
      <c r="E17" s="8">
        <v>1.941179591195313E-183</v>
      </c>
      <c r="F17" s="8">
        <v>909.76878845909903</v>
      </c>
      <c r="G17" s="8">
        <v>1009.0917059281172</v>
      </c>
      <c r="H17" s="8">
        <v>909.76878845909903</v>
      </c>
      <c r="I17" s="8">
        <v>1009.0917059281172</v>
      </c>
    </row>
    <row r="18" spans="1:9" ht="16.2" thickBot="1" x14ac:dyDescent="0.35">
      <c r="A18" s="9" t="s">
        <v>8</v>
      </c>
      <c r="B18" s="9">
        <v>-1.0888595135115779E-2</v>
      </c>
      <c r="C18" s="9">
        <v>1.0090838500301307E-2</v>
      </c>
      <c r="D18" s="9">
        <v>-1.0790575168545855</v>
      </c>
      <c r="E18" s="9">
        <v>0.28087518509513365</v>
      </c>
      <c r="F18" s="9">
        <v>-3.0695122963570333E-2</v>
      </c>
      <c r="G18" s="9">
        <v>8.917932693338777E-3</v>
      </c>
      <c r="H18" s="9">
        <v>-3.0695122963570333E-2</v>
      </c>
      <c r="I18" s="9">
        <v>8.917932693338777E-3</v>
      </c>
    </row>
    <row r="22" spans="1:9" x14ac:dyDescent="0.3">
      <c r="A22" t="s">
        <v>949</v>
      </c>
      <c r="E22" t="s">
        <v>953</v>
      </c>
    </row>
    <row r="23" spans="1:9" ht="16.2" thickBot="1" x14ac:dyDescent="0.35"/>
    <row r="24" spans="1:9" x14ac:dyDescent="0.3">
      <c r="A24" s="10" t="s">
        <v>950</v>
      </c>
      <c r="B24" s="10" t="s">
        <v>955</v>
      </c>
      <c r="C24" s="10" t="s">
        <v>952</v>
      </c>
      <c r="E24" s="10" t="s">
        <v>954</v>
      </c>
      <c r="F24" s="10" t="s">
        <v>924</v>
      </c>
    </row>
    <row r="25" spans="1:9" x14ac:dyDescent="0.3">
      <c r="A25" s="8">
        <v>1</v>
      </c>
      <c r="B25" s="8">
        <v>949.98983521146272</v>
      </c>
      <c r="C25" s="8">
        <v>-344.45350303153191</v>
      </c>
      <c r="E25" s="8">
        <v>6.0024009603841535E-2</v>
      </c>
      <c r="F25" s="8">
        <v>88.851851851851848</v>
      </c>
    </row>
    <row r="26" spans="1:9" x14ac:dyDescent="0.3">
      <c r="A26" s="8">
        <v>2</v>
      </c>
      <c r="B26" s="8">
        <v>936.84730088337801</v>
      </c>
      <c r="C26" s="8">
        <v>507.22213016773094</v>
      </c>
      <c r="E26" s="8">
        <v>0.18007202881152462</v>
      </c>
      <c r="F26" s="8">
        <v>167.59027529495887</v>
      </c>
    </row>
    <row r="27" spans="1:9" x14ac:dyDescent="0.3">
      <c r="A27" s="8">
        <v>3</v>
      </c>
      <c r="B27" s="8">
        <v>948.30210296551979</v>
      </c>
      <c r="C27" s="8">
        <v>416.66854282704378</v>
      </c>
      <c r="E27" s="8">
        <v>0.30012004801920766</v>
      </c>
      <c r="F27" s="8">
        <v>274.00548696844993</v>
      </c>
    </row>
    <row r="28" spans="1:9" x14ac:dyDescent="0.3">
      <c r="A28" s="8">
        <v>4</v>
      </c>
      <c r="B28" s="8">
        <v>932.31764530716987</v>
      </c>
      <c r="C28" s="8">
        <v>272.50163180126378</v>
      </c>
      <c r="E28" s="8">
        <v>0.42016806722689076</v>
      </c>
      <c r="F28" s="8">
        <v>329.76569279722304</v>
      </c>
    </row>
    <row r="29" spans="1:9" x14ac:dyDescent="0.3">
      <c r="A29" s="8">
        <v>5</v>
      </c>
      <c r="B29" s="8">
        <v>917.07361211800776</v>
      </c>
      <c r="C29" s="8">
        <v>366.98808454008986</v>
      </c>
      <c r="E29" s="8">
        <v>0.54021608643457386</v>
      </c>
      <c r="F29" s="8">
        <v>335.96774193548384</v>
      </c>
    </row>
    <row r="30" spans="1:9" x14ac:dyDescent="0.3">
      <c r="A30" s="8">
        <v>6</v>
      </c>
      <c r="B30" s="8">
        <v>902.65711215911449</v>
      </c>
      <c r="C30" s="8">
        <v>438.92324840858794</v>
      </c>
      <c r="E30" s="8">
        <v>0.6602641056422569</v>
      </c>
      <c r="F30" s="8">
        <v>372.01884920634922</v>
      </c>
    </row>
    <row r="31" spans="1:9" x14ac:dyDescent="0.3">
      <c r="A31" s="8">
        <v>7</v>
      </c>
      <c r="B31" s="8">
        <v>934.3864783828418</v>
      </c>
      <c r="C31" s="8">
        <v>456.91786944324519</v>
      </c>
      <c r="E31" s="8">
        <v>0.78031212484994006</v>
      </c>
      <c r="F31" s="8">
        <v>376.02739726027397</v>
      </c>
    </row>
    <row r="32" spans="1:9" x14ac:dyDescent="0.3">
      <c r="A32" s="8">
        <v>8</v>
      </c>
      <c r="B32" s="8">
        <v>942.64003349525956</v>
      </c>
      <c r="C32" s="8">
        <v>2948.4099016538976</v>
      </c>
      <c r="E32" s="8">
        <v>0.9003601440576231</v>
      </c>
      <c r="F32" s="8">
        <v>378.94127856522999</v>
      </c>
    </row>
    <row r="33" spans="1:6" x14ac:dyDescent="0.3">
      <c r="A33" s="8">
        <v>9</v>
      </c>
      <c r="B33" s="8">
        <v>921.09150372286547</v>
      </c>
      <c r="C33" s="8">
        <v>868.17290979602114</v>
      </c>
      <c r="E33" s="8">
        <v>1.0204081632653061</v>
      </c>
      <c r="F33" s="8">
        <v>387.80487804878049</v>
      </c>
    </row>
    <row r="34" spans="1:6" x14ac:dyDescent="0.3">
      <c r="A34" s="8">
        <v>10</v>
      </c>
      <c r="B34" s="8">
        <v>928.39775105852812</v>
      </c>
      <c r="C34" s="8">
        <v>211.95312613445424</v>
      </c>
      <c r="E34" s="8">
        <v>1.1404561824729893</v>
      </c>
      <c r="F34" s="8">
        <v>397.79326364692218</v>
      </c>
    </row>
    <row r="35" spans="1:6" x14ac:dyDescent="0.3">
      <c r="A35" s="8">
        <v>11</v>
      </c>
      <c r="B35" s="8">
        <v>890.10256196832597</v>
      </c>
      <c r="C35" s="8">
        <v>-277.56918675236864</v>
      </c>
      <c r="E35" s="8">
        <v>1.2605042016806722</v>
      </c>
      <c r="F35" s="8">
        <v>401.19402985074629</v>
      </c>
    </row>
    <row r="36" spans="1:6" x14ac:dyDescent="0.3">
      <c r="A36" s="8">
        <v>12</v>
      </c>
      <c r="B36" s="8">
        <v>931.70788397960337</v>
      </c>
      <c r="C36" s="8">
        <v>89.109083813012489</v>
      </c>
      <c r="E36" s="8">
        <v>1.3805522208883554</v>
      </c>
      <c r="F36" s="8">
        <v>403.04007369875632</v>
      </c>
    </row>
    <row r="37" spans="1:6" x14ac:dyDescent="0.3">
      <c r="A37" s="8">
        <v>13</v>
      </c>
      <c r="B37" s="8">
        <v>915.40765706233503</v>
      </c>
      <c r="C37" s="8">
        <v>-111.79647724536744</v>
      </c>
      <c r="E37" s="8">
        <v>1.5006002400960385</v>
      </c>
      <c r="F37" s="8">
        <v>404.39687590396295</v>
      </c>
    </row>
    <row r="38" spans="1:6" x14ac:dyDescent="0.3">
      <c r="A38" s="8">
        <v>14</v>
      </c>
      <c r="B38" s="8">
        <v>897.23459178182679</v>
      </c>
      <c r="C38" s="8">
        <v>-232.84383547930577</v>
      </c>
      <c r="E38" s="8">
        <v>1.6206482593037215</v>
      </c>
      <c r="F38" s="8">
        <v>407.60268714011517</v>
      </c>
    </row>
    <row r="39" spans="1:6" x14ac:dyDescent="0.3">
      <c r="A39" s="8">
        <v>15</v>
      </c>
      <c r="B39" s="8">
        <v>909.94158230450694</v>
      </c>
      <c r="C39" s="8">
        <v>179.16732858658224</v>
      </c>
      <c r="E39" s="8">
        <v>1.7406962785114046</v>
      </c>
      <c r="F39" s="8">
        <v>413.44827586206895</v>
      </c>
    </row>
    <row r="40" spans="1:6" x14ac:dyDescent="0.3">
      <c r="A40" s="8">
        <v>16</v>
      </c>
      <c r="B40" s="8">
        <v>927.96220725312355</v>
      </c>
      <c r="C40" s="8">
        <v>108.36997267767219</v>
      </c>
      <c r="E40" s="8">
        <v>1.8607442977190876</v>
      </c>
      <c r="F40" s="8">
        <v>413.89710230632761</v>
      </c>
    </row>
    <row r="41" spans="1:6" x14ac:dyDescent="0.3">
      <c r="A41" s="8">
        <v>17</v>
      </c>
      <c r="B41" s="8">
        <v>932.8511864687905</v>
      </c>
      <c r="C41" s="8">
        <v>193.73627768524466</v>
      </c>
      <c r="E41" s="8">
        <v>1.9807923169267707</v>
      </c>
      <c r="F41" s="8">
        <v>414.20534458509144</v>
      </c>
    </row>
    <row r="42" spans="1:6" x14ac:dyDescent="0.3">
      <c r="A42" s="8">
        <v>18</v>
      </c>
      <c r="B42" s="8">
        <v>938.52414453418578</v>
      </c>
      <c r="C42" s="8">
        <v>11.996688799147591</v>
      </c>
      <c r="E42" s="8">
        <v>2.1008403361344539</v>
      </c>
      <c r="F42" s="8">
        <v>415.79679888656926</v>
      </c>
    </row>
    <row r="43" spans="1:6" x14ac:dyDescent="0.3">
      <c r="A43" s="8">
        <v>19</v>
      </c>
      <c r="B43" s="8">
        <v>931.65344100392781</v>
      </c>
      <c r="C43" s="8">
        <v>-49.646384947479305</v>
      </c>
      <c r="E43" s="8">
        <v>2.220888355342137</v>
      </c>
      <c r="F43" s="8">
        <v>416.66666666666669</v>
      </c>
    </row>
    <row r="44" spans="1:6" x14ac:dyDescent="0.3">
      <c r="A44" s="8">
        <v>20</v>
      </c>
      <c r="B44" s="8">
        <v>922.51790968556566</v>
      </c>
      <c r="C44" s="8">
        <v>19.95996642062903</v>
      </c>
      <c r="E44" s="8">
        <v>2.3409363745498197</v>
      </c>
      <c r="F44" s="8">
        <v>424</v>
      </c>
    </row>
    <row r="45" spans="1:6" x14ac:dyDescent="0.3">
      <c r="A45" s="8">
        <v>21</v>
      </c>
      <c r="B45" s="8">
        <v>936.07421062878473</v>
      </c>
      <c r="C45" s="8">
        <v>42.480567925993796</v>
      </c>
      <c r="E45" s="8">
        <v>2.4609843937575029</v>
      </c>
      <c r="F45" s="8">
        <v>430.1445285615967</v>
      </c>
    </row>
    <row r="46" spans="1:6" x14ac:dyDescent="0.3">
      <c r="A46" s="8">
        <v>22</v>
      </c>
      <c r="B46" s="8">
        <v>909.86536213856107</v>
      </c>
      <c r="C46" s="8">
        <v>177.56873276477813</v>
      </c>
      <c r="E46" s="8">
        <v>2.581032412965186</v>
      </c>
      <c r="F46" s="8">
        <v>433.02180685358258</v>
      </c>
    </row>
    <row r="47" spans="1:6" x14ac:dyDescent="0.3">
      <c r="A47" s="8">
        <v>23</v>
      </c>
      <c r="B47" s="8">
        <v>907.43720542343033</v>
      </c>
      <c r="C47" s="8">
        <v>244.39525530955405</v>
      </c>
      <c r="E47" s="8">
        <v>2.7010804321728692</v>
      </c>
      <c r="F47" s="8">
        <v>434.95934959349592</v>
      </c>
    </row>
    <row r="48" spans="1:6" x14ac:dyDescent="0.3">
      <c r="A48" s="8">
        <v>24</v>
      </c>
      <c r="B48" s="8">
        <v>921.05883793746011</v>
      </c>
      <c r="C48" s="8">
        <v>-71.172345315439657</v>
      </c>
      <c r="E48" s="8">
        <v>2.8211284513805523</v>
      </c>
      <c r="F48" s="8">
        <v>437.10539096648859</v>
      </c>
    </row>
    <row r="49" spans="1:6" x14ac:dyDescent="0.3">
      <c r="A49" s="8">
        <v>25</v>
      </c>
      <c r="B49" s="8">
        <v>901.84046752398081</v>
      </c>
      <c r="C49" s="8">
        <v>-145.55478024850345</v>
      </c>
      <c r="E49" s="8">
        <v>2.9411764705882355</v>
      </c>
      <c r="F49" s="8">
        <v>438.21742066171504</v>
      </c>
    </row>
    <row r="50" spans="1:6" x14ac:dyDescent="0.3">
      <c r="A50" s="8">
        <v>26</v>
      </c>
      <c r="B50" s="8">
        <v>940.60931050256045</v>
      </c>
      <c r="C50" s="8">
        <v>2935.5839206226929</v>
      </c>
      <c r="E50" s="8">
        <v>3.0612244897959182</v>
      </c>
      <c r="F50" s="8">
        <v>439.42857142857144</v>
      </c>
    </row>
    <row r="51" spans="1:6" x14ac:dyDescent="0.3">
      <c r="A51" s="8">
        <v>27</v>
      </c>
      <c r="B51" s="8">
        <v>939.67833561850807</v>
      </c>
      <c r="C51" s="8">
        <v>2089.5388639404773</v>
      </c>
      <c r="E51" s="8">
        <v>3.1812725090036014</v>
      </c>
      <c r="F51" s="8">
        <v>445.07974721637078</v>
      </c>
    </row>
    <row r="52" spans="1:6" x14ac:dyDescent="0.3">
      <c r="A52" s="8">
        <v>28</v>
      </c>
      <c r="B52" s="8">
        <v>911.06310760342387</v>
      </c>
      <c r="C52" s="8">
        <v>-382.24725888662965</v>
      </c>
      <c r="E52" s="8">
        <v>3.3013205282112845</v>
      </c>
      <c r="F52" s="8">
        <v>446.72131147540983</v>
      </c>
    </row>
    <row r="53" spans="1:6" x14ac:dyDescent="0.3">
      <c r="A53" s="8">
        <v>29</v>
      </c>
      <c r="B53" s="8">
        <v>898.07301360723068</v>
      </c>
      <c r="C53" s="8">
        <v>-224.60362585212863</v>
      </c>
      <c r="E53" s="8">
        <v>3.4213685474189677</v>
      </c>
      <c r="F53" s="8">
        <v>450.96774193548384</v>
      </c>
    </row>
    <row r="54" spans="1:6" x14ac:dyDescent="0.3">
      <c r="A54" s="8">
        <v>30</v>
      </c>
      <c r="B54" s="8">
        <v>929.45394478663434</v>
      </c>
      <c r="C54" s="8">
        <v>886.38332364780081</v>
      </c>
      <c r="E54" s="8">
        <v>3.5414165666266508</v>
      </c>
      <c r="F54" s="8">
        <v>452.75590551181102</v>
      </c>
    </row>
    <row r="55" spans="1:6" x14ac:dyDescent="0.3">
      <c r="A55" s="8">
        <v>31</v>
      </c>
      <c r="B55" s="8">
        <v>904.98727151802927</v>
      </c>
      <c r="C55" s="8">
        <v>145.01272848197073</v>
      </c>
      <c r="E55" s="8">
        <v>3.6614645858343335</v>
      </c>
      <c r="F55" s="8">
        <v>452.76988636363637</v>
      </c>
    </row>
    <row r="56" spans="1:6" x14ac:dyDescent="0.3">
      <c r="A56" s="8">
        <v>32</v>
      </c>
      <c r="B56" s="8">
        <v>916.09363855584729</v>
      </c>
      <c r="C56" s="8">
        <v>120.33852224817292</v>
      </c>
      <c r="E56" s="8">
        <v>3.7815126050420167</v>
      </c>
      <c r="F56" s="8">
        <v>455.82776540460281</v>
      </c>
    </row>
    <row r="57" spans="1:6" x14ac:dyDescent="0.3">
      <c r="A57" s="8">
        <v>33</v>
      </c>
      <c r="B57" s="8">
        <v>913.46948712828441</v>
      </c>
      <c r="C57" s="8">
        <v>448.7669497350181</v>
      </c>
      <c r="E57" s="8">
        <v>3.9015606242496998</v>
      </c>
      <c r="F57" s="8">
        <v>459.7690700104493</v>
      </c>
    </row>
    <row r="58" spans="1:6" x14ac:dyDescent="0.3">
      <c r="A58" s="8">
        <v>34</v>
      </c>
      <c r="B58" s="8">
        <v>931.66432959906285</v>
      </c>
      <c r="C58" s="8">
        <v>203.62978804799593</v>
      </c>
      <c r="E58" s="8">
        <v>4.021608643457383</v>
      </c>
      <c r="F58" s="8">
        <v>460.12269938650309</v>
      </c>
    </row>
    <row r="59" spans="1:6" x14ac:dyDescent="0.3">
      <c r="A59" s="8">
        <v>35</v>
      </c>
      <c r="B59" s="8">
        <v>942.38959580715198</v>
      </c>
      <c r="C59" s="8">
        <v>-431.84646481673661</v>
      </c>
      <c r="E59" s="8">
        <v>4.1416566626650662</v>
      </c>
      <c r="F59" s="8">
        <v>461.23650637880274</v>
      </c>
    </row>
    <row r="60" spans="1:6" x14ac:dyDescent="0.3">
      <c r="A60" s="8">
        <v>36</v>
      </c>
      <c r="B60" s="8">
        <v>939.12301726661724</v>
      </c>
      <c r="C60" s="8">
        <v>-215.26242745428476</v>
      </c>
      <c r="E60" s="8">
        <v>4.2617046818727493</v>
      </c>
      <c r="F60" s="8">
        <v>462.25050621926528</v>
      </c>
    </row>
    <row r="61" spans="1:6" x14ac:dyDescent="0.3">
      <c r="A61" s="8">
        <v>37</v>
      </c>
      <c r="B61" s="8">
        <v>935.99799046283897</v>
      </c>
      <c r="C61" s="8">
        <v>-157.65226555577578</v>
      </c>
      <c r="E61" s="8">
        <v>4.3817527010804325</v>
      </c>
      <c r="F61" s="8">
        <v>464.50482033304121</v>
      </c>
    </row>
    <row r="62" spans="1:6" x14ac:dyDescent="0.3">
      <c r="A62" s="8">
        <v>38</v>
      </c>
      <c r="B62" s="8">
        <v>921.29838703043265</v>
      </c>
      <c r="C62" s="8">
        <v>216.62280086220017</v>
      </c>
      <c r="E62" s="8">
        <v>4.5018007202881156</v>
      </c>
      <c r="F62" s="8">
        <v>465.51724137931035</v>
      </c>
    </row>
    <row r="63" spans="1:6" x14ac:dyDescent="0.3">
      <c r="A63" s="8">
        <v>39</v>
      </c>
      <c r="B63" s="8">
        <v>945.34040508876831</v>
      </c>
      <c r="C63" s="8">
        <v>-196.49960137934022</v>
      </c>
      <c r="E63" s="8">
        <v>4.6218487394957979</v>
      </c>
      <c r="F63" s="8">
        <v>467.93948126801155</v>
      </c>
    </row>
    <row r="64" spans="1:6" x14ac:dyDescent="0.3">
      <c r="A64" s="8">
        <v>40</v>
      </c>
      <c r="B64" s="8">
        <v>942.07382654823357</v>
      </c>
      <c r="C64" s="8">
        <v>-157.88311136630136</v>
      </c>
      <c r="E64" s="8">
        <v>4.741896758703481</v>
      </c>
      <c r="F64" s="8">
        <v>468.07359307359309</v>
      </c>
    </row>
    <row r="65" spans="1:6" x14ac:dyDescent="0.3">
      <c r="A65" s="8">
        <v>41</v>
      </c>
      <c r="B65" s="8">
        <v>938.60036470013165</v>
      </c>
      <c r="C65" s="8">
        <v>-36.875325494695176</v>
      </c>
      <c r="E65" s="8">
        <v>4.8619447779111642</v>
      </c>
      <c r="F65" s="8">
        <v>472.86184210526318</v>
      </c>
    </row>
    <row r="66" spans="1:6" x14ac:dyDescent="0.3">
      <c r="A66" s="8">
        <v>42</v>
      </c>
      <c r="B66" s="8">
        <v>928.92040362501371</v>
      </c>
      <c r="C66" s="8">
        <v>168.51000322723462</v>
      </c>
      <c r="E66" s="8">
        <v>4.9819927971188473</v>
      </c>
      <c r="F66" s="8">
        <v>472.93603061782397</v>
      </c>
    </row>
    <row r="67" spans="1:6" x14ac:dyDescent="0.3">
      <c r="A67" s="8">
        <v>43</v>
      </c>
      <c r="B67" s="8">
        <v>937.79460866013312</v>
      </c>
      <c r="C67" s="8">
        <v>62.708662603077755</v>
      </c>
      <c r="E67" s="8">
        <v>5.1020408163265305</v>
      </c>
      <c r="F67" s="8">
        <v>474.13793103448273</v>
      </c>
    </row>
    <row r="68" spans="1:6" x14ac:dyDescent="0.3">
      <c r="A68" s="8">
        <v>44</v>
      </c>
      <c r="B68" s="8">
        <v>934.23403805095018</v>
      </c>
      <c r="C68" s="8">
        <v>403.27676575198848</v>
      </c>
      <c r="E68" s="8">
        <v>5.2220888355342137</v>
      </c>
      <c r="F68" s="8">
        <v>476.66666666666669</v>
      </c>
    </row>
    <row r="69" spans="1:6" x14ac:dyDescent="0.3">
      <c r="A69" s="8">
        <v>45</v>
      </c>
      <c r="B69" s="8">
        <v>942.37870721201682</v>
      </c>
      <c r="C69" s="8">
        <v>-192.05942240997342</v>
      </c>
      <c r="E69" s="8">
        <v>5.3421368547418968</v>
      </c>
      <c r="F69" s="8">
        <v>477.49648382559775</v>
      </c>
    </row>
    <row r="70" spans="1:6" x14ac:dyDescent="0.3">
      <c r="A70" s="8">
        <v>46</v>
      </c>
      <c r="B70" s="8">
        <v>937.6639455185117</v>
      </c>
      <c r="C70" s="8">
        <v>60.335053981238161</v>
      </c>
      <c r="E70" s="8">
        <v>5.46218487394958</v>
      </c>
      <c r="F70" s="8">
        <v>477.67145135566187</v>
      </c>
    </row>
    <row r="71" spans="1:6" x14ac:dyDescent="0.3">
      <c r="A71" s="8">
        <v>47</v>
      </c>
      <c r="B71" s="8">
        <v>939.95055049688597</v>
      </c>
      <c r="C71" s="8">
        <v>-185.33903568414144</v>
      </c>
      <c r="E71" s="8">
        <v>5.5822328931572631</v>
      </c>
      <c r="F71" s="8">
        <v>479.99599999999998</v>
      </c>
    </row>
    <row r="72" spans="1:6" x14ac:dyDescent="0.3">
      <c r="A72" s="8">
        <v>48</v>
      </c>
      <c r="B72" s="8">
        <v>922.1912518315122</v>
      </c>
      <c r="C72" s="8">
        <v>830.7327247766749</v>
      </c>
      <c r="E72" s="8">
        <v>5.7022809123649463</v>
      </c>
      <c r="F72" s="8">
        <v>482.03221809169764</v>
      </c>
    </row>
    <row r="73" spans="1:6" x14ac:dyDescent="0.3">
      <c r="A73" s="8">
        <v>49</v>
      </c>
      <c r="B73" s="8">
        <v>922.40902373421443</v>
      </c>
      <c r="C73" s="8">
        <v>455.53215273637386</v>
      </c>
      <c r="E73" s="8">
        <v>5.8223289315726294</v>
      </c>
      <c r="F73" s="8">
        <v>482.39148239148238</v>
      </c>
    </row>
    <row r="74" spans="1:6" x14ac:dyDescent="0.3">
      <c r="A74" s="8">
        <v>50</v>
      </c>
      <c r="B74" s="8">
        <v>898.38878286614909</v>
      </c>
      <c r="C74" s="8">
        <v>162.9740426779108</v>
      </c>
      <c r="E74" s="8">
        <v>5.9423769507803117</v>
      </c>
      <c r="F74" s="8">
        <v>482.67526188557616</v>
      </c>
    </row>
    <row r="75" spans="1:6" x14ac:dyDescent="0.3">
      <c r="A75" s="8">
        <v>51</v>
      </c>
      <c r="B75" s="8">
        <v>940.60931050256045</v>
      </c>
      <c r="C75" s="8">
        <v>2116.9550516611653</v>
      </c>
      <c r="E75" s="8">
        <v>6.0624249699879948</v>
      </c>
      <c r="F75" s="8">
        <v>483.5164835164835</v>
      </c>
    </row>
    <row r="76" spans="1:6" x14ac:dyDescent="0.3">
      <c r="A76" s="8">
        <v>52</v>
      </c>
      <c r="B76" s="8">
        <v>920.50351958556917</v>
      </c>
      <c r="C76" s="8">
        <v>-25.678344760394339</v>
      </c>
      <c r="E76" s="8">
        <v>6.182472989195678</v>
      </c>
      <c r="F76" s="8">
        <v>484.9726775956284</v>
      </c>
    </row>
    <row r="77" spans="1:6" x14ac:dyDescent="0.3">
      <c r="A77" s="8">
        <v>53</v>
      </c>
      <c r="B77" s="8">
        <v>915.87586665314507</v>
      </c>
      <c r="C77" s="8">
        <v>404.12413334685493</v>
      </c>
      <c r="E77" s="8">
        <v>6.3025210084033612</v>
      </c>
      <c r="F77" s="8">
        <v>485.40856031128402</v>
      </c>
    </row>
    <row r="78" spans="1:6" x14ac:dyDescent="0.3">
      <c r="A78" s="8">
        <v>54</v>
      </c>
      <c r="B78" s="8">
        <v>915.59276317963202</v>
      </c>
      <c r="C78" s="8">
        <v>2.19163821132679</v>
      </c>
      <c r="E78" s="8">
        <v>6.4225690276110443</v>
      </c>
      <c r="F78" s="8">
        <v>485.67119155354447</v>
      </c>
    </row>
    <row r="79" spans="1:6" x14ac:dyDescent="0.3">
      <c r="A79" s="8">
        <v>55</v>
      </c>
      <c r="B79" s="8">
        <v>909.01605171802203</v>
      </c>
      <c r="C79" s="8">
        <v>-132.55816834869154</v>
      </c>
      <c r="E79" s="8">
        <v>6.5426170468187275</v>
      </c>
      <c r="F79" s="8">
        <v>489.18156161806206</v>
      </c>
    </row>
    <row r="80" spans="1:6" x14ac:dyDescent="0.3">
      <c r="A80" s="8">
        <v>56</v>
      </c>
      <c r="B80" s="8">
        <v>904.44284176127348</v>
      </c>
      <c r="C80" s="8">
        <v>-202.46264374147154</v>
      </c>
      <c r="E80" s="8">
        <v>6.6626650660264106</v>
      </c>
      <c r="F80" s="8">
        <v>489.61424332344211</v>
      </c>
    </row>
    <row r="81" spans="1:6" x14ac:dyDescent="0.3">
      <c r="A81" s="8">
        <v>57</v>
      </c>
      <c r="B81" s="8">
        <v>940.60386620499298</v>
      </c>
      <c r="C81" s="8">
        <v>-264.49050588110629</v>
      </c>
      <c r="E81" s="8">
        <v>6.7827130852340938</v>
      </c>
      <c r="F81" s="8">
        <v>492.12507237984943</v>
      </c>
    </row>
    <row r="82" spans="1:6" x14ac:dyDescent="0.3">
      <c r="A82" s="8">
        <v>58</v>
      </c>
      <c r="B82" s="8">
        <v>943.33690358390697</v>
      </c>
      <c r="C82" s="8">
        <v>-220.06220804940085</v>
      </c>
      <c r="E82" s="8">
        <v>6.9027611044417769</v>
      </c>
      <c r="F82" s="8">
        <v>493.68421052631578</v>
      </c>
    </row>
    <row r="83" spans="1:6" x14ac:dyDescent="0.3">
      <c r="A83" s="8">
        <v>59</v>
      </c>
      <c r="B83" s="8">
        <v>943.50023251093376</v>
      </c>
      <c r="C83" s="8">
        <v>-85.673848368760105</v>
      </c>
      <c r="E83" s="8">
        <v>7.0228091236494601</v>
      </c>
      <c r="F83" s="8">
        <v>493.87755102040819</v>
      </c>
    </row>
    <row r="84" spans="1:6" x14ac:dyDescent="0.3">
      <c r="A84" s="8">
        <v>60</v>
      </c>
      <c r="B84" s="8">
        <v>943.82689036498721</v>
      </c>
      <c r="C84" s="8">
        <v>-193.65243118843455</v>
      </c>
      <c r="E84" s="8">
        <v>7.1428571428571423</v>
      </c>
      <c r="F84" s="8">
        <v>494.87554904831626</v>
      </c>
    </row>
    <row r="85" spans="1:6" x14ac:dyDescent="0.3">
      <c r="A85" s="8">
        <v>61</v>
      </c>
      <c r="B85" s="8">
        <v>945.56906558660569</v>
      </c>
      <c r="C85" s="8">
        <v>-160.80865710270939</v>
      </c>
      <c r="E85" s="8">
        <v>7.2629051620648255</v>
      </c>
      <c r="F85" s="8">
        <v>495.04950495049508</v>
      </c>
    </row>
    <row r="86" spans="1:6" x14ac:dyDescent="0.3">
      <c r="A86" s="8">
        <v>62</v>
      </c>
      <c r="B86" s="8">
        <v>943.20624044228566</v>
      </c>
      <c r="C86" s="8">
        <v>-104.95120688523866</v>
      </c>
      <c r="E86" s="8">
        <v>7.3829531812725087</v>
      </c>
      <c r="F86" s="8">
        <v>495.23364485981307</v>
      </c>
    </row>
    <row r="87" spans="1:6" x14ac:dyDescent="0.3">
      <c r="A87" s="8">
        <v>63</v>
      </c>
      <c r="B87" s="8">
        <v>930.29236661203834</v>
      </c>
      <c r="C87" s="8">
        <v>-145.53900338333881</v>
      </c>
      <c r="E87" s="8">
        <v>7.5030012004801918</v>
      </c>
      <c r="F87" s="8">
        <v>495.76271186440675</v>
      </c>
    </row>
    <row r="88" spans="1:6" x14ac:dyDescent="0.3">
      <c r="A88" s="8">
        <v>64</v>
      </c>
      <c r="B88" s="8">
        <v>928.39775105852812</v>
      </c>
      <c r="C88" s="8">
        <v>71.602248941471885</v>
      </c>
      <c r="E88" s="8">
        <v>7.623049219687875</v>
      </c>
      <c r="F88" s="8">
        <v>496.29963898916969</v>
      </c>
    </row>
    <row r="89" spans="1:6" x14ac:dyDescent="0.3">
      <c r="A89" s="8">
        <v>65</v>
      </c>
      <c r="B89" s="8">
        <v>927.6791037796105</v>
      </c>
      <c r="C89" s="8">
        <v>1121.3606767416513</v>
      </c>
      <c r="E89" s="8">
        <v>7.7430972388955581</v>
      </c>
      <c r="F89" s="8">
        <v>496.76294820717129</v>
      </c>
    </row>
    <row r="90" spans="1:6" x14ac:dyDescent="0.3">
      <c r="A90" s="8">
        <v>66</v>
      </c>
      <c r="B90" s="8">
        <v>935.19223442284044</v>
      </c>
      <c r="C90" s="8">
        <v>682.0584394316071</v>
      </c>
      <c r="E90" s="8">
        <v>7.8631452581032413</v>
      </c>
      <c r="F90" s="8">
        <v>496.89440993788821</v>
      </c>
    </row>
    <row r="91" spans="1:6" x14ac:dyDescent="0.3">
      <c r="A91" s="8">
        <v>67</v>
      </c>
      <c r="B91" s="8">
        <v>925.71915665528968</v>
      </c>
      <c r="C91" s="8">
        <v>963.81572706564066</v>
      </c>
      <c r="E91" s="8">
        <v>7.9831932773109244</v>
      </c>
      <c r="F91" s="8">
        <v>498.47250509164968</v>
      </c>
    </row>
    <row r="92" spans="1:6" x14ac:dyDescent="0.3">
      <c r="A92" s="8">
        <v>68</v>
      </c>
      <c r="B92" s="8">
        <v>935.69310979905572</v>
      </c>
      <c r="C92" s="8">
        <v>621.64633974222875</v>
      </c>
      <c r="E92" s="8">
        <v>8.1032412965186076</v>
      </c>
      <c r="F92" s="8">
        <v>499.49949949949951</v>
      </c>
    </row>
    <row r="93" spans="1:6" x14ac:dyDescent="0.3">
      <c r="A93" s="8">
        <v>69</v>
      </c>
      <c r="B93" s="8">
        <v>920.52529677583948</v>
      </c>
      <c r="C93" s="8">
        <v>197.58273568987556</v>
      </c>
      <c r="E93" s="8">
        <v>8.2232893157262907</v>
      </c>
      <c r="F93" s="8">
        <v>499.58649207443142</v>
      </c>
    </row>
    <row r="94" spans="1:6" x14ac:dyDescent="0.3">
      <c r="A94" s="8">
        <v>70</v>
      </c>
      <c r="B94" s="8">
        <v>914.95033606666016</v>
      </c>
      <c r="C94" s="8">
        <v>308.79507397005955</v>
      </c>
      <c r="E94" s="8">
        <v>8.3433373349339739</v>
      </c>
      <c r="F94" s="8">
        <v>500.87108013937285</v>
      </c>
    </row>
    <row r="95" spans="1:6" x14ac:dyDescent="0.3">
      <c r="A95" s="8">
        <v>71</v>
      </c>
      <c r="B95" s="8">
        <v>936.42264567310849</v>
      </c>
      <c r="C95" s="8">
        <v>55.058660526607582</v>
      </c>
      <c r="E95" s="8">
        <v>8.463385354141657</v>
      </c>
      <c r="F95" s="8">
        <v>503.24675324675326</v>
      </c>
    </row>
    <row r="96" spans="1:6" x14ac:dyDescent="0.3">
      <c r="A96" s="8">
        <v>72</v>
      </c>
      <c r="B96" s="8">
        <v>937.07596138121539</v>
      </c>
      <c r="C96" s="8">
        <v>-111.45491900420609</v>
      </c>
      <c r="E96" s="8">
        <v>8.5834333733493402</v>
      </c>
      <c r="F96" s="8">
        <v>506.97674418604652</v>
      </c>
    </row>
    <row r="97" spans="1:6" x14ac:dyDescent="0.3">
      <c r="A97" s="8">
        <v>73</v>
      </c>
      <c r="B97" s="8">
        <v>940.19009958985851</v>
      </c>
      <c r="C97" s="8">
        <v>-131.58794905222408</v>
      </c>
      <c r="E97" s="8">
        <v>8.7034813925570234</v>
      </c>
      <c r="F97" s="8">
        <v>508.14111261872455</v>
      </c>
    </row>
    <row r="98" spans="1:6" x14ac:dyDescent="0.3">
      <c r="A98" s="8">
        <v>74</v>
      </c>
      <c r="B98" s="8">
        <v>936.7601921222971</v>
      </c>
      <c r="C98" s="8">
        <v>-24.656445724602577</v>
      </c>
      <c r="E98" s="8">
        <v>8.8235294117647065</v>
      </c>
      <c r="F98" s="8">
        <v>509.35374149659862</v>
      </c>
    </row>
    <row r="99" spans="1:6" x14ac:dyDescent="0.3">
      <c r="A99" s="8">
        <v>75</v>
      </c>
      <c r="B99" s="8">
        <v>932.52452861473705</v>
      </c>
      <c r="C99" s="8">
        <v>-143.37034002712073</v>
      </c>
      <c r="E99" s="8">
        <v>8.9435774309723897</v>
      </c>
      <c r="F99" s="8">
        <v>510.54313099041536</v>
      </c>
    </row>
    <row r="100" spans="1:6" x14ac:dyDescent="0.3">
      <c r="A100" s="8">
        <v>76</v>
      </c>
      <c r="B100" s="8">
        <v>936.99974121526964</v>
      </c>
      <c r="C100" s="8">
        <v>-277.29100335119199</v>
      </c>
      <c r="E100" s="8">
        <v>9.063625450180071</v>
      </c>
      <c r="F100" s="8">
        <v>511.74698795180723</v>
      </c>
    </row>
    <row r="101" spans="1:6" x14ac:dyDescent="0.3">
      <c r="A101" s="8">
        <v>77</v>
      </c>
      <c r="B101" s="8">
        <v>944.62175780985069</v>
      </c>
      <c r="C101" s="8">
        <v>10.5253010136787</v>
      </c>
      <c r="E101" s="8">
        <v>9.1836734693877542</v>
      </c>
      <c r="F101" s="8">
        <v>512.6658624849216</v>
      </c>
    </row>
    <row r="102" spans="1:6" x14ac:dyDescent="0.3">
      <c r="A102" s="8">
        <v>78</v>
      </c>
      <c r="B102" s="8">
        <v>947.49634692552127</v>
      </c>
      <c r="C102" s="8">
        <v>-177.4233542247913</v>
      </c>
      <c r="E102" s="8">
        <v>9.3037214885954373</v>
      </c>
      <c r="F102" s="8">
        <v>513.82978723404256</v>
      </c>
    </row>
    <row r="103" spans="1:6" x14ac:dyDescent="0.3">
      <c r="A103" s="8">
        <v>79</v>
      </c>
      <c r="B103" s="8">
        <v>940.34253992175013</v>
      </c>
      <c r="C103" s="8">
        <v>26.571322029191151</v>
      </c>
      <c r="E103" s="8">
        <v>9.4237695078031205</v>
      </c>
      <c r="F103" s="8">
        <v>513.90922401171304</v>
      </c>
    </row>
    <row r="104" spans="1:6" x14ac:dyDescent="0.3">
      <c r="A104" s="8">
        <v>80</v>
      </c>
      <c r="B104" s="8">
        <v>924.26008490718414</v>
      </c>
      <c r="C104" s="8">
        <v>-1.6594657121377168</v>
      </c>
      <c r="E104" s="8">
        <v>9.5438175270108037</v>
      </c>
      <c r="F104" s="8">
        <v>517.28971962616822</v>
      </c>
    </row>
    <row r="105" spans="1:6" x14ac:dyDescent="0.3">
      <c r="A105" s="8">
        <v>81</v>
      </c>
      <c r="B105" s="8">
        <v>907.72030889694327</v>
      </c>
      <c r="C105" s="8">
        <v>-192.83296419279498</v>
      </c>
      <c r="E105" s="8">
        <v>9.6638655462184868</v>
      </c>
      <c r="F105" s="8">
        <v>519.19720767888305</v>
      </c>
    </row>
    <row r="106" spans="1:6" x14ac:dyDescent="0.3">
      <c r="A106" s="8">
        <v>82</v>
      </c>
      <c r="B106" s="8">
        <v>946.4728189828204</v>
      </c>
      <c r="C106" s="8">
        <v>524.11541631129717</v>
      </c>
      <c r="E106" s="8">
        <v>9.78391356542617</v>
      </c>
      <c r="F106" s="8">
        <v>519.20693928128867</v>
      </c>
    </row>
    <row r="107" spans="1:6" x14ac:dyDescent="0.3">
      <c r="A107" s="8">
        <v>83</v>
      </c>
      <c r="B107" s="8">
        <v>939.43878652553553</v>
      </c>
      <c r="C107" s="8">
        <v>365.02744441128357</v>
      </c>
      <c r="E107" s="8">
        <v>9.9039615846338531</v>
      </c>
      <c r="F107" s="8">
        <v>520.74418604651157</v>
      </c>
    </row>
    <row r="108" spans="1:6" x14ac:dyDescent="0.3">
      <c r="A108" s="8">
        <v>84</v>
      </c>
      <c r="B108" s="8">
        <v>951.69934464767596</v>
      </c>
      <c r="C108" s="8">
        <v>576.46966943683117</v>
      </c>
      <c r="E108" s="8">
        <v>10.024009603841536</v>
      </c>
      <c r="F108" s="8">
        <v>522.08646616541353</v>
      </c>
    </row>
    <row r="109" spans="1:6" x14ac:dyDescent="0.3">
      <c r="A109" s="8">
        <v>85</v>
      </c>
      <c r="B109" s="8">
        <v>919.62154337962488</v>
      </c>
      <c r="C109" s="8">
        <v>-345.22329392667086</v>
      </c>
      <c r="E109" s="8">
        <v>10.144057623049219</v>
      </c>
      <c r="F109" s="8">
        <v>523.07692307692309</v>
      </c>
    </row>
    <row r="110" spans="1:6" x14ac:dyDescent="0.3">
      <c r="A110" s="8">
        <v>86</v>
      </c>
      <c r="B110" s="8">
        <v>943.67445003309558</v>
      </c>
      <c r="C110" s="8">
        <v>-184.17203123558352</v>
      </c>
      <c r="E110" s="8">
        <v>10.264105642256903</v>
      </c>
      <c r="F110" s="8">
        <v>525</v>
      </c>
    </row>
    <row r="111" spans="1:6" x14ac:dyDescent="0.3">
      <c r="A111" s="8">
        <v>87</v>
      </c>
      <c r="B111" s="8">
        <v>941.21362753255949</v>
      </c>
      <c r="C111" s="8">
        <v>12.16353923372867</v>
      </c>
      <c r="E111" s="8">
        <v>10.384153661464586</v>
      </c>
      <c r="F111" s="8">
        <v>525.31096326294471</v>
      </c>
    </row>
    <row r="112" spans="1:6" x14ac:dyDescent="0.3">
      <c r="A112" s="8">
        <v>88</v>
      </c>
      <c r="B112" s="8">
        <v>945.8848348455241</v>
      </c>
      <c r="C112" s="8">
        <v>380.48172464000652</v>
      </c>
      <c r="E112" s="8">
        <v>10.504201680672269</v>
      </c>
      <c r="F112" s="8">
        <v>526.31578947368416</v>
      </c>
    </row>
    <row r="113" spans="1:6" x14ac:dyDescent="0.3">
      <c r="A113" s="8">
        <v>89</v>
      </c>
      <c r="B113" s="8">
        <v>946.69059088552262</v>
      </c>
      <c r="C113" s="8">
        <v>74.676930481998738</v>
      </c>
      <c r="E113" s="8">
        <v>10.624249699879952</v>
      </c>
      <c r="F113" s="8">
        <v>527.2363796133568</v>
      </c>
    </row>
    <row r="114" spans="1:6" x14ac:dyDescent="0.3">
      <c r="A114" s="8">
        <v>90</v>
      </c>
      <c r="B114" s="8">
        <v>935.8999931066229</v>
      </c>
      <c r="C114" s="8">
        <v>-126.08972008487376</v>
      </c>
      <c r="E114" s="8">
        <v>10.744297719087635</v>
      </c>
      <c r="F114" s="8">
        <v>528.64259028642596</v>
      </c>
    </row>
    <row r="115" spans="1:6" x14ac:dyDescent="0.3">
      <c r="A115" s="8">
        <v>91</v>
      </c>
      <c r="B115" s="8">
        <v>943.69622722336578</v>
      </c>
      <c r="C115" s="8">
        <v>163.50100461054433</v>
      </c>
      <c r="E115" s="8">
        <v>10.864345738295318</v>
      </c>
      <c r="F115" s="8">
        <v>528.81584871679422</v>
      </c>
    </row>
    <row r="116" spans="1:6" x14ac:dyDescent="0.3">
      <c r="A116" s="8">
        <v>92</v>
      </c>
      <c r="B116" s="8">
        <v>930.27058942176802</v>
      </c>
      <c r="C116" s="8">
        <v>-183.44497329032663</v>
      </c>
      <c r="E116" s="8">
        <v>10.984393757503002</v>
      </c>
      <c r="F116" s="8">
        <v>530</v>
      </c>
    </row>
    <row r="117" spans="1:6" x14ac:dyDescent="0.3">
      <c r="A117" s="8">
        <v>93</v>
      </c>
      <c r="B117" s="8">
        <v>947.82300477957472</v>
      </c>
      <c r="C117" s="8">
        <v>233.22765188083815</v>
      </c>
      <c r="E117" s="8">
        <v>11.104441776710685</v>
      </c>
      <c r="F117" s="8">
        <v>530.30303030303025</v>
      </c>
    </row>
    <row r="118" spans="1:6" x14ac:dyDescent="0.3">
      <c r="A118" s="8">
        <v>94</v>
      </c>
      <c r="B118" s="8">
        <v>938.38259279742931</v>
      </c>
      <c r="C118" s="8">
        <v>-33.571418457025743</v>
      </c>
      <c r="E118" s="8">
        <v>11.224489795918368</v>
      </c>
      <c r="F118" s="8">
        <v>530.62000760745525</v>
      </c>
    </row>
    <row r="119" spans="1:6" x14ac:dyDescent="0.3">
      <c r="A119" s="8">
        <v>95</v>
      </c>
      <c r="B119" s="8">
        <v>938.58947610499649</v>
      </c>
      <c r="C119" s="8">
        <v>-154.89041654386801</v>
      </c>
      <c r="E119" s="8">
        <v>11.344537815126051</v>
      </c>
      <c r="F119" s="8">
        <v>531.171875</v>
      </c>
    </row>
    <row r="120" spans="1:6" x14ac:dyDescent="0.3">
      <c r="A120" s="8">
        <v>96</v>
      </c>
      <c r="B120" s="8">
        <v>940.60931050256045</v>
      </c>
      <c r="C120" s="8">
        <v>-75.697537288791295</v>
      </c>
      <c r="E120" s="8">
        <v>11.464585834333734</v>
      </c>
      <c r="F120" s="8">
        <v>531.34110787172017</v>
      </c>
    </row>
    <row r="121" spans="1:6" x14ac:dyDescent="0.3">
      <c r="A121" s="8">
        <v>97</v>
      </c>
      <c r="B121" s="8">
        <v>940.60931050256045</v>
      </c>
      <c r="C121" s="8">
        <v>-75.697537288791295</v>
      </c>
      <c r="E121" s="8">
        <v>11.584633853541417</v>
      </c>
      <c r="F121" s="8">
        <v>531.35888501742158</v>
      </c>
    </row>
    <row r="122" spans="1:6" x14ac:dyDescent="0.3">
      <c r="A122" s="8">
        <v>98</v>
      </c>
      <c r="B122" s="8">
        <v>943.29334920336657</v>
      </c>
      <c r="C122" s="8">
        <v>2.6488853313594518E-2</v>
      </c>
      <c r="E122" s="8">
        <v>11.704681872749099</v>
      </c>
      <c r="F122" s="8">
        <v>534.09710856519371</v>
      </c>
    </row>
    <row r="123" spans="1:6" x14ac:dyDescent="0.3">
      <c r="A123" s="8">
        <v>99</v>
      </c>
      <c r="B123" s="8">
        <v>946.99547154930588</v>
      </c>
      <c r="C123" s="8">
        <v>191.27072810043137</v>
      </c>
      <c r="E123" s="8">
        <v>11.824729891956782</v>
      </c>
      <c r="F123" s="8">
        <v>535.31073446327684</v>
      </c>
    </row>
    <row r="124" spans="1:6" x14ac:dyDescent="0.3">
      <c r="A124" s="8">
        <v>100</v>
      </c>
      <c r="B124" s="8">
        <v>937.96882618229495</v>
      </c>
      <c r="C124" s="8">
        <v>-177.44117524368505</v>
      </c>
      <c r="E124" s="8">
        <v>11.944777911164465</v>
      </c>
      <c r="F124" s="8">
        <v>535.39518900343637</v>
      </c>
    </row>
    <row r="125" spans="1:6" x14ac:dyDescent="0.3">
      <c r="A125" s="8">
        <v>101</v>
      </c>
      <c r="B125" s="8">
        <v>937.96882618229495</v>
      </c>
      <c r="C125" s="8">
        <v>-177.44117524368505</v>
      </c>
      <c r="E125" s="8">
        <v>12.064825930372148</v>
      </c>
      <c r="F125" s="8">
        <v>538.64168618266979</v>
      </c>
    </row>
    <row r="126" spans="1:6" x14ac:dyDescent="0.3">
      <c r="A126" s="8">
        <v>102</v>
      </c>
      <c r="B126" s="8">
        <v>926.122034675289</v>
      </c>
      <c r="C126" s="8">
        <v>20.26567372614943</v>
      </c>
      <c r="E126" s="8">
        <v>12.184873949579831</v>
      </c>
      <c r="F126" s="8">
        <v>538.70967741935488</v>
      </c>
    </row>
    <row r="127" spans="1:6" x14ac:dyDescent="0.3">
      <c r="A127" s="8">
        <v>103</v>
      </c>
      <c r="B127" s="8">
        <v>939.01413131526601</v>
      </c>
      <c r="C127" s="8">
        <v>-299.54746464859932</v>
      </c>
      <c r="E127" s="8">
        <v>12.304921968787514</v>
      </c>
      <c r="F127" s="8">
        <v>539.88480921526275</v>
      </c>
    </row>
    <row r="128" spans="1:6" x14ac:dyDescent="0.3">
      <c r="A128" s="8">
        <v>104</v>
      </c>
      <c r="B128" s="8">
        <v>934.16870648013946</v>
      </c>
      <c r="C128" s="8">
        <v>-225.11698234220842</v>
      </c>
      <c r="E128" s="8">
        <v>12.424969987995198</v>
      </c>
      <c r="F128" s="8">
        <v>539.97194950911637</v>
      </c>
    </row>
    <row r="129" spans="1:6" x14ac:dyDescent="0.3">
      <c r="A129" s="8">
        <v>105</v>
      </c>
      <c r="B129" s="8">
        <v>951.15491489092017</v>
      </c>
      <c r="C129" s="8">
        <v>627.79245353013255</v>
      </c>
      <c r="E129" s="8">
        <v>12.545018007202881</v>
      </c>
      <c r="F129" s="8">
        <v>541.70008019246188</v>
      </c>
    </row>
    <row r="130" spans="1:6" x14ac:dyDescent="0.3">
      <c r="A130" s="8">
        <v>106</v>
      </c>
      <c r="B130" s="8">
        <v>949.45629404984209</v>
      </c>
      <c r="C130" s="8">
        <v>-310.81000584023514</v>
      </c>
      <c r="E130" s="8">
        <v>12.665066026410564</v>
      </c>
      <c r="F130" s="8">
        <v>548.01097393689986</v>
      </c>
    </row>
    <row r="131" spans="1:6" x14ac:dyDescent="0.3">
      <c r="A131" s="8">
        <v>107</v>
      </c>
      <c r="B131" s="8">
        <v>952.09133407254012</v>
      </c>
      <c r="C131" s="8">
        <v>-232.50676433960246</v>
      </c>
      <c r="E131" s="8">
        <v>12.785114045618247</v>
      </c>
      <c r="F131" s="8">
        <v>550.13927576601668</v>
      </c>
    </row>
    <row r="132" spans="1:6" x14ac:dyDescent="0.3">
      <c r="A132" s="8">
        <v>108</v>
      </c>
      <c r="B132" s="8">
        <v>947.1261346909273</v>
      </c>
      <c r="C132" s="8">
        <v>-208.18808159358218</v>
      </c>
      <c r="E132" s="8">
        <v>12.90516206482593</v>
      </c>
      <c r="F132" s="8">
        <v>550.96280991735534</v>
      </c>
    </row>
    <row r="133" spans="1:6" x14ac:dyDescent="0.3">
      <c r="A133" s="8">
        <v>109</v>
      </c>
      <c r="B133" s="8">
        <v>950.1531641384895</v>
      </c>
      <c r="C133" s="8">
        <v>-304.73062892722191</v>
      </c>
      <c r="E133" s="8">
        <v>13.025210084033613</v>
      </c>
      <c r="F133" s="8">
        <v>551.14988104678821</v>
      </c>
    </row>
    <row r="134" spans="1:6" x14ac:dyDescent="0.3">
      <c r="A134" s="8">
        <v>110</v>
      </c>
      <c r="B134" s="8">
        <v>938.74191643688812</v>
      </c>
      <c r="C134" s="8">
        <v>-307.68928485794072</v>
      </c>
      <c r="E134" s="8">
        <v>13.145258103241297</v>
      </c>
      <c r="F134" s="8">
        <v>551.78268251273346</v>
      </c>
    </row>
    <row r="135" spans="1:6" x14ac:dyDescent="0.3">
      <c r="A135" s="8">
        <v>111</v>
      </c>
      <c r="B135" s="8">
        <v>949.41273966930157</v>
      </c>
      <c r="C135" s="8">
        <v>-291.80404401712769</v>
      </c>
      <c r="E135" s="8">
        <v>13.26530612244898</v>
      </c>
      <c r="F135" s="8">
        <v>555</v>
      </c>
    </row>
    <row r="136" spans="1:6" x14ac:dyDescent="0.3">
      <c r="A136" s="8">
        <v>112</v>
      </c>
      <c r="B136" s="8">
        <v>950.1531641384895</v>
      </c>
      <c r="C136" s="8">
        <v>-328.087436438959</v>
      </c>
      <c r="E136" s="8">
        <v>13.385354141656663</v>
      </c>
      <c r="F136" s="8">
        <v>555.44444444444446</v>
      </c>
    </row>
    <row r="137" spans="1:6" x14ac:dyDescent="0.3">
      <c r="A137" s="8">
        <v>113</v>
      </c>
      <c r="B137" s="8">
        <v>940.60931050256045</v>
      </c>
      <c r="C137" s="8">
        <v>-561.6680319373304</v>
      </c>
      <c r="E137" s="8">
        <v>13.505402160864346</v>
      </c>
      <c r="F137" s="8">
        <v>555.55555555555554</v>
      </c>
    </row>
    <row r="138" spans="1:6" x14ac:dyDescent="0.3">
      <c r="A138" s="8">
        <v>114</v>
      </c>
      <c r="B138" s="8">
        <v>940.45142587310136</v>
      </c>
      <c r="C138" s="8">
        <v>-258.29422564361198</v>
      </c>
      <c r="E138" s="8">
        <v>13.625450180072029</v>
      </c>
      <c r="F138" s="8">
        <v>557.50798722044726</v>
      </c>
    </row>
    <row r="139" spans="1:6" x14ac:dyDescent="0.3">
      <c r="A139" s="8">
        <v>115</v>
      </c>
      <c r="B139" s="8">
        <v>945.77594889417298</v>
      </c>
      <c r="C139" s="8">
        <v>-152.31502385430053</v>
      </c>
      <c r="E139" s="8">
        <v>13.745498199279712</v>
      </c>
      <c r="F139" s="8">
        <v>563.15789473684208</v>
      </c>
    </row>
    <row r="140" spans="1:6" x14ac:dyDescent="0.3">
      <c r="A140" s="8">
        <v>116</v>
      </c>
      <c r="B140" s="8">
        <v>947.74678461362885</v>
      </c>
      <c r="C140" s="8">
        <v>-342.43457585314422</v>
      </c>
      <c r="E140" s="8">
        <v>13.865546218487395</v>
      </c>
      <c r="F140" s="8">
        <v>563.31309627059841</v>
      </c>
    </row>
    <row r="141" spans="1:6" x14ac:dyDescent="0.3">
      <c r="A141" s="8">
        <v>117</v>
      </c>
      <c r="B141" s="8">
        <v>947.74678461362885</v>
      </c>
      <c r="C141" s="8">
        <v>-300.03010241418804</v>
      </c>
      <c r="E141" s="8">
        <v>13.985594237695079</v>
      </c>
      <c r="F141" s="8">
        <v>563.5593220338983</v>
      </c>
    </row>
    <row r="142" spans="1:6" x14ac:dyDescent="0.3">
      <c r="A142" s="8">
        <v>118</v>
      </c>
      <c r="B142" s="8">
        <v>946.12438393849663</v>
      </c>
      <c r="C142" s="8">
        <v>-185.07692076337389</v>
      </c>
      <c r="E142" s="8">
        <v>14.105642256902762</v>
      </c>
      <c r="F142" s="8">
        <v>564.73829201101933</v>
      </c>
    </row>
    <row r="143" spans="1:6" x14ac:dyDescent="0.3">
      <c r="A143" s="8">
        <v>119</v>
      </c>
      <c r="B143" s="8">
        <v>950.21849570930021</v>
      </c>
      <c r="C143" s="8">
        <v>-394.66294015374467</v>
      </c>
      <c r="E143" s="8">
        <v>14.225690276110443</v>
      </c>
      <c r="F143" s="8">
        <v>568.18181818181813</v>
      </c>
    </row>
    <row r="144" spans="1:6" x14ac:dyDescent="0.3">
      <c r="A144" s="8">
        <v>120</v>
      </c>
      <c r="B144" s="8">
        <v>949.78295190389554</v>
      </c>
      <c r="C144" s="8">
        <v>-331.27279389035152</v>
      </c>
      <c r="E144" s="8">
        <v>14.345738295318126</v>
      </c>
      <c r="F144" s="8">
        <v>568.75041820006686</v>
      </c>
    </row>
    <row r="145" spans="1:6" x14ac:dyDescent="0.3">
      <c r="A145" s="8">
        <v>121</v>
      </c>
      <c r="B145" s="8">
        <v>944.99197004444466</v>
      </c>
      <c r="C145" s="8">
        <v>-459.32077849090018</v>
      </c>
      <c r="E145" s="8">
        <v>14.465786314525809</v>
      </c>
      <c r="F145" s="8">
        <v>569.20952709699691</v>
      </c>
    </row>
    <row r="146" spans="1:6" x14ac:dyDescent="0.3">
      <c r="A146" s="8">
        <v>122</v>
      </c>
      <c r="B146" s="8">
        <v>940.19009958985851</v>
      </c>
      <c r="C146" s="8">
        <v>-388.40741707712505</v>
      </c>
      <c r="E146" s="8">
        <v>14.585834333733493</v>
      </c>
      <c r="F146" s="8">
        <v>569.72524624157597</v>
      </c>
    </row>
    <row r="147" spans="1:6" x14ac:dyDescent="0.3">
      <c r="A147" s="8">
        <v>123</v>
      </c>
      <c r="B147" s="8">
        <v>951.11136051037965</v>
      </c>
      <c r="C147" s="8">
        <v>-350.32602019624358</v>
      </c>
      <c r="E147" s="8">
        <v>14.705882352941176</v>
      </c>
      <c r="F147" s="8">
        <v>570.88948787061997</v>
      </c>
    </row>
    <row r="148" spans="1:6" x14ac:dyDescent="0.3">
      <c r="A148" s="8">
        <v>124</v>
      </c>
      <c r="B148" s="8">
        <v>945.48195682552478</v>
      </c>
      <c r="C148" s="8">
        <v>-406.84027064285499</v>
      </c>
      <c r="E148" s="8">
        <v>14.825930372148859</v>
      </c>
      <c r="F148" s="8">
        <v>570.95238095238096</v>
      </c>
    </row>
    <row r="149" spans="1:6" x14ac:dyDescent="0.3">
      <c r="A149" s="8">
        <v>125</v>
      </c>
      <c r="B149" s="8">
        <v>946.27682427038826</v>
      </c>
      <c r="C149" s="8">
        <v>-370.94569844257364</v>
      </c>
      <c r="E149" s="8">
        <v>14.945978391356542</v>
      </c>
      <c r="F149" s="8">
        <v>571.20500782472618</v>
      </c>
    </row>
    <row r="150" spans="1:6" x14ac:dyDescent="0.3">
      <c r="A150" s="8">
        <v>126</v>
      </c>
      <c r="B150" s="8">
        <v>946.90836278822496</v>
      </c>
      <c r="C150" s="8">
        <v>-320.82140626648584</v>
      </c>
      <c r="E150" s="8">
        <v>15.066026410564225</v>
      </c>
      <c r="F150" s="8">
        <v>574.34402332361515</v>
      </c>
    </row>
    <row r="151" spans="1:6" x14ac:dyDescent="0.3">
      <c r="A151" s="8">
        <v>127</v>
      </c>
      <c r="B151" s="8">
        <v>948.14966263362817</v>
      </c>
      <c r="C151" s="8">
        <v>-369.00004873401429</v>
      </c>
      <c r="E151" s="8">
        <v>15.186074429771908</v>
      </c>
      <c r="F151" s="8">
        <v>574.39824945295402</v>
      </c>
    </row>
    <row r="152" spans="1:6" x14ac:dyDescent="0.3">
      <c r="A152" s="8">
        <v>128</v>
      </c>
      <c r="B152" s="8">
        <v>952.09133407254012</v>
      </c>
      <c r="C152" s="8">
        <v>-211.73525098648668</v>
      </c>
      <c r="E152" s="8">
        <v>15.306122448979592</v>
      </c>
      <c r="F152" s="8">
        <v>574.82732156561781</v>
      </c>
    </row>
    <row r="153" spans="1:6" x14ac:dyDescent="0.3">
      <c r="A153" s="8">
        <v>129</v>
      </c>
      <c r="B153" s="8">
        <v>944.76330954660716</v>
      </c>
      <c r="C153" s="8">
        <v>-488.93554414200435</v>
      </c>
      <c r="E153" s="8">
        <v>15.426170468187275</v>
      </c>
      <c r="F153" s="8">
        <v>575.33112582781462</v>
      </c>
    </row>
    <row r="154" spans="1:6" x14ac:dyDescent="0.3">
      <c r="A154" s="8">
        <v>130</v>
      </c>
      <c r="B154" s="8">
        <v>943.43490094012304</v>
      </c>
      <c r="C154" s="8">
        <v>-331.45396152555531</v>
      </c>
      <c r="E154" s="8">
        <v>15.546218487394958</v>
      </c>
      <c r="F154" s="8">
        <v>575.75757575757575</v>
      </c>
    </row>
    <row r="155" spans="1:6" x14ac:dyDescent="0.3">
      <c r="A155" s="8">
        <v>131</v>
      </c>
      <c r="B155" s="8">
        <v>948.84653272227558</v>
      </c>
      <c r="C155" s="8">
        <v>-342.87945453297516</v>
      </c>
      <c r="E155" s="8">
        <v>15.666266506602641</v>
      </c>
      <c r="F155" s="8">
        <v>576.37647058823529</v>
      </c>
    </row>
    <row r="156" spans="1:6" x14ac:dyDescent="0.3">
      <c r="A156" s="8">
        <v>132</v>
      </c>
      <c r="B156" s="8">
        <v>947.27857502281893</v>
      </c>
      <c r="C156" s="8">
        <v>-288.6764244851845</v>
      </c>
      <c r="E156" s="8">
        <v>15.786314525810324</v>
      </c>
      <c r="F156" s="8">
        <v>579.14961389961388</v>
      </c>
    </row>
    <row r="157" spans="1:6" x14ac:dyDescent="0.3">
      <c r="A157" s="8">
        <v>133</v>
      </c>
      <c r="B157" s="8">
        <v>947.27857502281893</v>
      </c>
      <c r="C157" s="8">
        <v>-288.6764244851845</v>
      </c>
      <c r="E157" s="8">
        <v>15.906362545018007</v>
      </c>
      <c r="F157" s="8">
        <v>580.91182572614105</v>
      </c>
    </row>
    <row r="158" spans="1:6" x14ac:dyDescent="0.3">
      <c r="A158" s="8">
        <v>134</v>
      </c>
      <c r="B158" s="8">
        <v>937.11951576175591</v>
      </c>
      <c r="C158" s="8">
        <v>-327.55387398527955</v>
      </c>
      <c r="E158" s="8">
        <v>16.026410564225689</v>
      </c>
      <c r="F158" s="8">
        <v>581.5644082582146</v>
      </c>
    </row>
    <row r="159" spans="1:6" x14ac:dyDescent="0.3">
      <c r="A159" s="8">
        <v>135</v>
      </c>
      <c r="B159" s="8">
        <v>942.96669134931312</v>
      </c>
      <c r="C159" s="8">
        <v>244.20262081999908</v>
      </c>
      <c r="E159" s="8">
        <v>16.146458583433372</v>
      </c>
      <c r="F159" s="8">
        <v>581.67141500474838</v>
      </c>
    </row>
    <row r="160" spans="1:6" x14ac:dyDescent="0.3">
      <c r="A160" s="8">
        <v>136</v>
      </c>
      <c r="B160" s="8">
        <v>946.03727517741572</v>
      </c>
      <c r="C160" s="8">
        <v>273.06841587949475</v>
      </c>
      <c r="E160" s="8">
        <v>16.266506602641055</v>
      </c>
      <c r="F160" s="8">
        <v>581.74904942965782</v>
      </c>
    </row>
    <row r="161" spans="1:6" x14ac:dyDescent="0.3">
      <c r="A161" s="8">
        <v>137</v>
      </c>
      <c r="B161" s="8">
        <v>948.83564412714043</v>
      </c>
      <c r="C161" s="8">
        <v>746.95058403318842</v>
      </c>
      <c r="E161" s="8">
        <v>16.386554621848738</v>
      </c>
      <c r="F161" s="8">
        <v>581.8476499189627</v>
      </c>
    </row>
    <row r="162" spans="1:6" x14ac:dyDescent="0.3">
      <c r="A162" s="8">
        <v>138</v>
      </c>
      <c r="B162" s="8">
        <v>940.418760087696</v>
      </c>
      <c r="C162" s="8">
        <v>-339.04418964096055</v>
      </c>
      <c r="E162" s="8">
        <v>16.506602641056421</v>
      </c>
      <c r="F162" s="8">
        <v>583.33333333333337</v>
      </c>
    </row>
    <row r="163" spans="1:6" x14ac:dyDescent="0.3">
      <c r="A163" s="8">
        <v>139</v>
      </c>
      <c r="B163" s="8">
        <v>941.69272571850456</v>
      </c>
      <c r="C163" s="8">
        <v>147.9328114208447</v>
      </c>
      <c r="E163" s="8">
        <v>16.626650660264104</v>
      </c>
      <c r="F163" s="8">
        <v>587.25490196078431</v>
      </c>
    </row>
    <row r="164" spans="1:6" x14ac:dyDescent="0.3">
      <c r="A164" s="8">
        <v>140</v>
      </c>
      <c r="B164" s="8">
        <v>933.90738019689672</v>
      </c>
      <c r="C164" s="8">
        <v>-336.63818224467832</v>
      </c>
      <c r="E164" s="8">
        <v>16.746698679471788</v>
      </c>
      <c r="F164" s="8">
        <v>587.79956427015247</v>
      </c>
    </row>
    <row r="165" spans="1:6" x14ac:dyDescent="0.3">
      <c r="A165" s="8">
        <v>141</v>
      </c>
      <c r="B165" s="8">
        <v>949.76117471362534</v>
      </c>
      <c r="C165" s="8">
        <v>733.79738384493328</v>
      </c>
      <c r="E165" s="8">
        <v>16.866746698679471</v>
      </c>
      <c r="F165" s="8">
        <v>588.55700462768198</v>
      </c>
    </row>
    <row r="166" spans="1:6" x14ac:dyDescent="0.3">
      <c r="A166" s="8">
        <v>142</v>
      </c>
      <c r="B166" s="8">
        <v>837.60864482193278</v>
      </c>
      <c r="C166" s="8">
        <v>-670.01836952697386</v>
      </c>
      <c r="E166" s="8">
        <v>16.986794717887154</v>
      </c>
      <c r="F166" s="8">
        <v>589.79763912310284</v>
      </c>
    </row>
    <row r="167" spans="1:6" x14ac:dyDescent="0.3">
      <c r="A167" s="8">
        <v>143</v>
      </c>
      <c r="B167" s="8">
        <v>936.61864038554052</v>
      </c>
      <c r="C167" s="8">
        <v>-32.084034180289905</v>
      </c>
      <c r="E167" s="8">
        <v>17.106842737094837</v>
      </c>
      <c r="F167" s="8">
        <v>592.92035398230087</v>
      </c>
    </row>
    <row r="168" spans="1:6" x14ac:dyDescent="0.3">
      <c r="A168" s="8">
        <v>144</v>
      </c>
      <c r="B168" s="8">
        <v>947.61612147200753</v>
      </c>
      <c r="C168" s="8">
        <v>388.7894084819095</v>
      </c>
      <c r="E168" s="8">
        <v>17.22689075630252</v>
      </c>
      <c r="F168" s="8">
        <v>592.96097934200463</v>
      </c>
    </row>
    <row r="169" spans="1:6" x14ac:dyDescent="0.3">
      <c r="A169" s="8">
        <v>145</v>
      </c>
      <c r="B169" s="8">
        <v>923.96609283853604</v>
      </c>
      <c r="C169" s="8">
        <v>-4.4082174931261306</v>
      </c>
      <c r="E169" s="8">
        <v>17.346938775510203</v>
      </c>
      <c r="F169" s="8">
        <v>592.99392536881692</v>
      </c>
    </row>
    <row r="170" spans="1:6" x14ac:dyDescent="0.3">
      <c r="A170" s="8">
        <v>146</v>
      </c>
      <c r="B170" s="8">
        <v>935.95443608229846</v>
      </c>
      <c r="C170" s="8">
        <v>-13.876514004376418</v>
      </c>
      <c r="E170" s="8">
        <v>17.466986794717887</v>
      </c>
      <c r="F170" s="8">
        <v>593.60159960010003</v>
      </c>
    </row>
    <row r="171" spans="1:6" x14ac:dyDescent="0.3">
      <c r="A171" s="8">
        <v>147</v>
      </c>
      <c r="B171" s="8">
        <v>939.39523214499513</v>
      </c>
      <c r="C171" s="8">
        <v>-289.93871040586475</v>
      </c>
      <c r="E171" s="8">
        <v>17.58703481392557</v>
      </c>
      <c r="F171" s="8">
        <v>594.29477020602224</v>
      </c>
    </row>
    <row r="172" spans="1:6" x14ac:dyDescent="0.3">
      <c r="A172" s="8">
        <v>148</v>
      </c>
      <c r="B172" s="8">
        <v>945.11174459093093</v>
      </c>
      <c r="C172" s="8">
        <v>-363.36269516127311</v>
      </c>
      <c r="E172" s="8">
        <v>17.707082833133253</v>
      </c>
      <c r="F172" s="8">
        <v>594.71074380165294</v>
      </c>
    </row>
    <row r="173" spans="1:6" x14ac:dyDescent="0.3">
      <c r="A173" s="8">
        <v>149</v>
      </c>
      <c r="B173" s="8">
        <v>946.58170493417151</v>
      </c>
      <c r="C173" s="8">
        <v>-450.81899306976476</v>
      </c>
      <c r="E173" s="8">
        <v>17.827130852340936</v>
      </c>
      <c r="F173" s="8">
        <v>595.13651877133111</v>
      </c>
    </row>
    <row r="174" spans="1:6" x14ac:dyDescent="0.3">
      <c r="A174" s="8">
        <v>150</v>
      </c>
      <c r="B174" s="8">
        <v>946.62525931471191</v>
      </c>
      <c r="C174" s="8">
        <v>-330.12866067525613</v>
      </c>
      <c r="E174" s="8">
        <v>17.947178871548619</v>
      </c>
      <c r="F174" s="8">
        <v>595.33267130089371</v>
      </c>
    </row>
    <row r="175" spans="1:6" x14ac:dyDescent="0.3">
      <c r="A175" s="8">
        <v>151</v>
      </c>
      <c r="B175" s="8">
        <v>940.48409165850671</v>
      </c>
      <c r="C175" s="8">
        <v>-466.34616062402398</v>
      </c>
      <c r="E175" s="8">
        <v>18.067226890756299</v>
      </c>
      <c r="F175" s="8">
        <v>595.371407241508</v>
      </c>
    </row>
    <row r="176" spans="1:6" x14ac:dyDescent="0.3">
      <c r="A176" s="8">
        <v>152</v>
      </c>
      <c r="B176" s="8">
        <v>941.58383976715334</v>
      </c>
      <c r="C176" s="8">
        <v>-11.138446234511434</v>
      </c>
      <c r="E176" s="8">
        <v>18.187274909963982</v>
      </c>
      <c r="F176" s="8">
        <v>596.02649006622516</v>
      </c>
    </row>
    <row r="177" spans="1:6" x14ac:dyDescent="0.3">
      <c r="A177" s="8">
        <v>153</v>
      </c>
      <c r="B177" s="8">
        <v>950.58870794389406</v>
      </c>
      <c r="C177" s="8">
        <v>126.99749895265757</v>
      </c>
      <c r="E177" s="8">
        <v>18.307322929171665</v>
      </c>
      <c r="F177" s="8">
        <v>596.37404580152668</v>
      </c>
    </row>
    <row r="178" spans="1:6" x14ac:dyDescent="0.3">
      <c r="A178" s="8">
        <v>154</v>
      </c>
      <c r="B178" s="8">
        <v>944.66531219039109</v>
      </c>
      <c r="C178" s="8">
        <v>-97.320179447028295</v>
      </c>
      <c r="E178" s="8">
        <v>18.427370948379348</v>
      </c>
      <c r="F178" s="8">
        <v>597.26919795221841</v>
      </c>
    </row>
    <row r="179" spans="1:6" x14ac:dyDescent="0.3">
      <c r="A179" s="8">
        <v>155</v>
      </c>
      <c r="B179" s="8">
        <v>926.88423633474702</v>
      </c>
      <c r="C179" s="8">
        <v>-358.13381813468015</v>
      </c>
      <c r="E179" s="8">
        <v>18.547418967587031</v>
      </c>
      <c r="F179" s="8">
        <v>597.98361688720854</v>
      </c>
    </row>
    <row r="180" spans="1:6" x14ac:dyDescent="0.3">
      <c r="A180" s="8">
        <v>156</v>
      </c>
      <c r="B180" s="8">
        <v>926.76446178826075</v>
      </c>
      <c r="C180" s="8">
        <v>-343.43112845492738</v>
      </c>
      <c r="E180" s="8">
        <v>18.667466986794715</v>
      </c>
      <c r="F180" s="8">
        <v>598.34177798249652</v>
      </c>
    </row>
    <row r="181" spans="1:6" x14ac:dyDescent="0.3">
      <c r="A181" s="8">
        <v>157</v>
      </c>
      <c r="B181" s="8">
        <v>935.57333525256945</v>
      </c>
      <c r="C181" s="8">
        <v>-193.90286514759453</v>
      </c>
      <c r="E181" s="8">
        <v>18.787515006002398</v>
      </c>
      <c r="F181" s="8">
        <v>600.19083969465646</v>
      </c>
    </row>
    <row r="182" spans="1:6" x14ac:dyDescent="0.3">
      <c r="A182" s="8">
        <v>158</v>
      </c>
      <c r="B182" s="8">
        <v>943.42401234498789</v>
      </c>
      <c r="C182" s="8">
        <v>-195.12469261709668</v>
      </c>
      <c r="E182" s="8">
        <v>18.907563025210081</v>
      </c>
      <c r="F182" s="8">
        <v>600.42432814710037</v>
      </c>
    </row>
    <row r="183" spans="1:6" x14ac:dyDescent="0.3">
      <c r="A183" s="8">
        <v>159</v>
      </c>
      <c r="B183" s="8">
        <v>928.13642477528538</v>
      </c>
      <c r="C183" s="8">
        <v>-512.33962588871611</v>
      </c>
      <c r="E183" s="8">
        <v>19.027611044417764</v>
      </c>
      <c r="F183" s="8">
        <v>600.78534031413608</v>
      </c>
    </row>
    <row r="184" spans="1:6" x14ac:dyDescent="0.3">
      <c r="A184" s="8">
        <v>160</v>
      </c>
      <c r="B184" s="8">
        <v>945.27507351795759</v>
      </c>
      <c r="C184" s="8">
        <v>-156.81353505641914</v>
      </c>
      <c r="E184" s="8">
        <v>19.147659063625447</v>
      </c>
      <c r="F184" s="8">
        <v>601.37457044673545</v>
      </c>
    </row>
    <row r="185" spans="1:6" x14ac:dyDescent="0.3">
      <c r="A185" s="8">
        <v>161</v>
      </c>
      <c r="B185" s="8">
        <v>945.77594889417298</v>
      </c>
      <c r="C185" s="8">
        <v>-468.10449753851111</v>
      </c>
      <c r="E185" s="8">
        <v>19.26770708283313</v>
      </c>
      <c r="F185" s="8">
        <v>602.53968253968253</v>
      </c>
    </row>
    <row r="186" spans="1:6" x14ac:dyDescent="0.3">
      <c r="A186" s="8">
        <v>162</v>
      </c>
      <c r="B186" s="8">
        <v>945.81950327471338</v>
      </c>
      <c r="C186" s="8">
        <v>-465.8235032747134</v>
      </c>
      <c r="E186" s="8">
        <v>19.387755102040813</v>
      </c>
      <c r="F186" s="8">
        <v>603.38201383551109</v>
      </c>
    </row>
    <row r="187" spans="1:6" x14ac:dyDescent="0.3">
      <c r="A187" s="8">
        <v>163</v>
      </c>
      <c r="B187" s="8">
        <v>947.03902592984639</v>
      </c>
      <c r="C187" s="8">
        <v>-419.80264631648959</v>
      </c>
      <c r="E187" s="8">
        <v>19.507803121248497</v>
      </c>
      <c r="F187" s="8">
        <v>604.13476263399696</v>
      </c>
    </row>
    <row r="188" spans="1:6" x14ac:dyDescent="0.3">
      <c r="A188" s="8">
        <v>164</v>
      </c>
      <c r="B188" s="8">
        <v>947.93189073092583</v>
      </c>
      <c r="C188" s="8">
        <v>-417.62886042789557</v>
      </c>
      <c r="E188" s="8">
        <v>19.62785114045618</v>
      </c>
      <c r="F188" s="8">
        <v>604.39560439560444</v>
      </c>
    </row>
    <row r="189" spans="1:6" x14ac:dyDescent="0.3">
      <c r="A189" s="8">
        <v>165</v>
      </c>
      <c r="B189" s="8">
        <v>899.9894063510111</v>
      </c>
      <c r="C189" s="8">
        <v>-194.73203320574635</v>
      </c>
      <c r="E189" s="8">
        <v>19.747899159663863</v>
      </c>
      <c r="F189" s="8">
        <v>604.62633451957299</v>
      </c>
    </row>
    <row r="190" spans="1:6" x14ac:dyDescent="0.3">
      <c r="A190" s="8">
        <v>166</v>
      </c>
      <c r="B190" s="8">
        <v>944.67620078552625</v>
      </c>
      <c r="C190" s="8">
        <v>-169.76845170803551</v>
      </c>
      <c r="E190" s="8">
        <v>19.867947178871546</v>
      </c>
      <c r="F190" s="8">
        <v>605.31220876048462</v>
      </c>
    </row>
    <row r="191" spans="1:6" x14ac:dyDescent="0.3">
      <c r="A191" s="8">
        <v>167</v>
      </c>
      <c r="B191" s="8">
        <v>922.24569480718776</v>
      </c>
      <c r="C191" s="8">
        <v>-427.3701457588715</v>
      </c>
      <c r="E191" s="8">
        <v>19.987995198079229</v>
      </c>
      <c r="F191" s="8">
        <v>605.53633217993081</v>
      </c>
    </row>
    <row r="192" spans="1:6" x14ac:dyDescent="0.3">
      <c r="A192" s="8">
        <v>168</v>
      </c>
      <c r="B192" s="8">
        <v>947.96455651633119</v>
      </c>
      <c r="C192" s="8">
        <v>-160.69010257521063</v>
      </c>
      <c r="E192" s="8">
        <v>20.108043217286912</v>
      </c>
      <c r="F192" s="8">
        <v>605.85858585858591</v>
      </c>
    </row>
    <row r="193" spans="1:6" x14ac:dyDescent="0.3">
      <c r="A193" s="8">
        <v>169</v>
      </c>
      <c r="B193" s="8">
        <v>935.67133260878552</v>
      </c>
      <c r="C193" s="8">
        <v>-288.55859200383588</v>
      </c>
      <c r="E193" s="8">
        <v>20.228091236494596</v>
      </c>
      <c r="F193" s="8">
        <v>605.96707818930042</v>
      </c>
    </row>
    <row r="194" spans="1:6" x14ac:dyDescent="0.3">
      <c r="A194" s="8">
        <v>170</v>
      </c>
      <c r="B194" s="8">
        <v>945.27507351795759</v>
      </c>
      <c r="C194" s="8">
        <v>-422.1981504410345</v>
      </c>
      <c r="E194" s="8">
        <v>20.348139255702279</v>
      </c>
      <c r="F194" s="8">
        <v>609.52380952380952</v>
      </c>
    </row>
    <row r="195" spans="1:6" x14ac:dyDescent="0.3">
      <c r="A195" s="8">
        <v>171</v>
      </c>
      <c r="B195" s="8">
        <v>946.01549798714552</v>
      </c>
      <c r="C195" s="8">
        <v>-442.76874474039226</v>
      </c>
      <c r="E195" s="8">
        <v>20.468187274909962</v>
      </c>
      <c r="F195" s="8">
        <v>609.56564177647635</v>
      </c>
    </row>
    <row r="196" spans="1:6" x14ac:dyDescent="0.3">
      <c r="A196" s="8">
        <v>172</v>
      </c>
      <c r="B196" s="8">
        <v>934.32114681203109</v>
      </c>
      <c r="C196" s="8">
        <v>-371.00805054143268</v>
      </c>
      <c r="E196" s="8">
        <v>20.588235294117645</v>
      </c>
      <c r="F196" s="8">
        <v>610</v>
      </c>
    </row>
    <row r="197" spans="1:6" x14ac:dyDescent="0.3">
      <c r="A197" s="8">
        <v>173</v>
      </c>
      <c r="B197" s="8">
        <v>943.62000705742003</v>
      </c>
      <c r="C197" s="8">
        <v>-378.8817150464007</v>
      </c>
      <c r="E197" s="8">
        <v>20.708283313325328</v>
      </c>
      <c r="F197" s="8">
        <v>611.98093941456773</v>
      </c>
    </row>
    <row r="198" spans="1:6" x14ac:dyDescent="0.3">
      <c r="A198" s="8">
        <v>174</v>
      </c>
      <c r="B198" s="8">
        <v>943.38045796444749</v>
      </c>
      <c r="C198" s="8">
        <v>-435.23934534572294</v>
      </c>
      <c r="E198" s="8">
        <v>20.828331332533011</v>
      </c>
      <c r="F198" s="8">
        <v>612.53337521595734</v>
      </c>
    </row>
    <row r="199" spans="1:6" x14ac:dyDescent="0.3">
      <c r="A199" s="8">
        <v>175</v>
      </c>
      <c r="B199" s="8">
        <v>946.95191716876548</v>
      </c>
      <c r="C199" s="8">
        <v>-427.75470948988243</v>
      </c>
      <c r="E199" s="8">
        <v>20.948379351740694</v>
      </c>
      <c r="F199" s="8">
        <v>614.75409836065569</v>
      </c>
    </row>
    <row r="200" spans="1:6" x14ac:dyDescent="0.3">
      <c r="A200" s="8">
        <v>176</v>
      </c>
      <c r="B200" s="8">
        <v>945.91750063092945</v>
      </c>
      <c r="C200" s="8">
        <v>286.95921169783765</v>
      </c>
      <c r="E200" s="8">
        <v>21.068427370948378</v>
      </c>
      <c r="F200" s="8">
        <v>615.45981173063001</v>
      </c>
    </row>
    <row r="201" spans="1:6" x14ac:dyDescent="0.3">
      <c r="A201" s="8">
        <v>177</v>
      </c>
      <c r="B201" s="8">
        <v>943.30423779850162</v>
      </c>
      <c r="C201" s="8">
        <v>-505.08681713678658</v>
      </c>
      <c r="E201" s="8">
        <v>21.188475390156061</v>
      </c>
      <c r="F201" s="8">
        <v>616.49659863945578</v>
      </c>
    </row>
    <row r="202" spans="1:6" x14ac:dyDescent="0.3">
      <c r="A202" s="8">
        <v>178</v>
      </c>
      <c r="B202" s="8">
        <v>942.44403878282753</v>
      </c>
      <c r="C202" s="8">
        <v>-309.11070544949416</v>
      </c>
      <c r="E202" s="8">
        <v>21.308523409363744</v>
      </c>
      <c r="F202" s="8">
        <v>616.52219482120836</v>
      </c>
    </row>
    <row r="203" spans="1:6" x14ac:dyDescent="0.3">
      <c r="A203" s="8">
        <v>179</v>
      </c>
      <c r="B203" s="8">
        <v>947.36568378389984</v>
      </c>
      <c r="C203" s="8">
        <v>-451.06604479473015</v>
      </c>
      <c r="E203" s="8">
        <v>21.428571428571427</v>
      </c>
      <c r="F203" s="8">
        <v>617.28395061728395</v>
      </c>
    </row>
    <row r="204" spans="1:6" x14ac:dyDescent="0.3">
      <c r="A204" s="8">
        <v>180</v>
      </c>
      <c r="B204" s="8">
        <v>951.52512712551402</v>
      </c>
      <c r="C204" s="8">
        <v>-400.56231720815867</v>
      </c>
      <c r="E204" s="8">
        <v>21.54861944777911</v>
      </c>
      <c r="F204" s="8">
        <v>617.49116607773851</v>
      </c>
    </row>
    <row r="205" spans="1:6" x14ac:dyDescent="0.3">
      <c r="A205" s="8">
        <v>181</v>
      </c>
      <c r="B205" s="8">
        <v>952.6139866390256</v>
      </c>
      <c r="C205" s="8">
        <v>-395.10599941857834</v>
      </c>
      <c r="E205" s="8">
        <v>21.668667466986793</v>
      </c>
      <c r="F205" s="8">
        <v>618.51015801354401</v>
      </c>
    </row>
    <row r="206" spans="1:6" x14ac:dyDescent="0.3">
      <c r="A206" s="8">
        <v>182</v>
      </c>
      <c r="B206" s="8">
        <v>949.19496776659935</v>
      </c>
      <c r="C206" s="8">
        <v>-153.45028691553557</v>
      </c>
      <c r="E206" s="8">
        <v>21.788715486194477</v>
      </c>
      <c r="F206" s="8">
        <v>619.65811965811963</v>
      </c>
    </row>
    <row r="207" spans="1:6" x14ac:dyDescent="0.3">
      <c r="A207" s="8">
        <v>183</v>
      </c>
      <c r="B207" s="8">
        <v>949.40185107416653</v>
      </c>
      <c r="C207" s="8">
        <v>-80.889364646370609</v>
      </c>
      <c r="E207" s="8">
        <v>21.90876350540216</v>
      </c>
      <c r="F207" s="8">
        <v>619.83471074380168</v>
      </c>
    </row>
    <row r="208" spans="1:6" x14ac:dyDescent="0.3">
      <c r="A208" s="8">
        <v>184</v>
      </c>
      <c r="B208" s="8">
        <v>933.78760565041046</v>
      </c>
      <c r="C208" s="8">
        <v>-296.84493049117475</v>
      </c>
      <c r="E208" s="8">
        <v>22.028811524609843</v>
      </c>
      <c r="F208" s="8">
        <v>622</v>
      </c>
    </row>
    <row r="209" spans="1:6" x14ac:dyDescent="0.3">
      <c r="A209" s="8">
        <v>185</v>
      </c>
      <c r="B209" s="8">
        <v>928.76796329312208</v>
      </c>
      <c r="C209" s="8">
        <v>-475.99807692948571</v>
      </c>
      <c r="E209" s="8">
        <v>22.148859543817526</v>
      </c>
      <c r="F209" s="8">
        <v>622.0657276995305</v>
      </c>
    </row>
    <row r="210" spans="1:6" x14ac:dyDescent="0.3">
      <c r="A210" s="8">
        <v>186</v>
      </c>
      <c r="B210" s="8">
        <v>948.36743453633051</v>
      </c>
      <c r="C210" s="8">
        <v>-24.154836111133704</v>
      </c>
      <c r="E210" s="8">
        <v>22.268907563025209</v>
      </c>
      <c r="F210" s="8">
        <v>625.17006802721085</v>
      </c>
    </row>
    <row r="211" spans="1:6" x14ac:dyDescent="0.3">
      <c r="A211" s="8">
        <v>187</v>
      </c>
      <c r="B211" s="8">
        <v>936.56419740986496</v>
      </c>
      <c r="C211" s="8">
        <v>-365.611816457484</v>
      </c>
      <c r="E211" s="8">
        <v>22.388955582232892</v>
      </c>
      <c r="F211" s="8">
        <v>625.4320987654321</v>
      </c>
    </row>
    <row r="212" spans="1:6" x14ac:dyDescent="0.3">
      <c r="A212" s="8">
        <v>188</v>
      </c>
      <c r="B212" s="8">
        <v>945.87394625038894</v>
      </c>
      <c r="C212" s="8">
        <v>-183.6249502664532</v>
      </c>
      <c r="E212" s="8">
        <v>22.509003601440575</v>
      </c>
      <c r="F212" s="8">
        <v>626.08695652173913</v>
      </c>
    </row>
    <row r="213" spans="1:6" x14ac:dyDescent="0.3">
      <c r="A213" s="8">
        <v>189</v>
      </c>
      <c r="B213" s="8">
        <v>942.80336242228634</v>
      </c>
      <c r="C213" s="8">
        <v>-25.97297604376638</v>
      </c>
      <c r="E213" s="8">
        <v>22.629051620648259</v>
      </c>
      <c r="F213" s="8">
        <v>627.09205020920501</v>
      </c>
    </row>
    <row r="214" spans="1:6" x14ac:dyDescent="0.3">
      <c r="A214" s="8">
        <v>190</v>
      </c>
      <c r="B214" s="8">
        <v>947.34390659362964</v>
      </c>
      <c r="C214" s="8">
        <v>-281.57814082786388</v>
      </c>
      <c r="E214" s="8">
        <v>22.749099639855942</v>
      </c>
      <c r="F214" s="8">
        <v>628.36588868940748</v>
      </c>
    </row>
    <row r="215" spans="1:6" x14ac:dyDescent="0.3">
      <c r="A215" s="8">
        <v>191</v>
      </c>
      <c r="B215" s="8">
        <v>953.26730234713261</v>
      </c>
      <c r="C215" s="8">
        <v>-335.7761362693941</v>
      </c>
      <c r="E215" s="8">
        <v>22.869147659063625</v>
      </c>
      <c r="F215" s="8">
        <v>630.25210084033608</v>
      </c>
    </row>
    <row r="216" spans="1:6" x14ac:dyDescent="0.3">
      <c r="A216" s="8">
        <v>192</v>
      </c>
      <c r="B216" s="8">
        <v>950.64315091956973</v>
      </c>
      <c r="C216" s="8">
        <v>-468.61093282787209</v>
      </c>
      <c r="E216" s="8">
        <v>22.989195678271308</v>
      </c>
      <c r="F216" s="8">
        <v>631.0526315789474</v>
      </c>
    </row>
    <row r="217" spans="1:6" x14ac:dyDescent="0.3">
      <c r="A217" s="8">
        <v>193</v>
      </c>
      <c r="B217" s="8">
        <v>950.64315091956973</v>
      </c>
      <c r="C217" s="8">
        <v>-431.43621163828107</v>
      </c>
      <c r="E217" s="8">
        <v>23.109243697478991</v>
      </c>
      <c r="F217" s="8">
        <v>631.31313131313129</v>
      </c>
    </row>
    <row r="218" spans="1:6" x14ac:dyDescent="0.3">
      <c r="A218" s="8">
        <v>194</v>
      </c>
      <c r="B218" s="8">
        <v>951.61223588659504</v>
      </c>
      <c r="C218" s="8">
        <v>-401.47296012057836</v>
      </c>
      <c r="E218" s="8">
        <v>23.229291716686671</v>
      </c>
      <c r="F218" s="8">
        <v>631.4856998228297</v>
      </c>
    </row>
    <row r="219" spans="1:6" x14ac:dyDescent="0.3">
      <c r="A219" s="8">
        <v>195</v>
      </c>
      <c r="B219" s="8">
        <v>951.72112183794616</v>
      </c>
      <c r="C219" s="8">
        <v>-388.16179980404786</v>
      </c>
      <c r="E219" s="8">
        <v>23.349339735894354</v>
      </c>
      <c r="F219" s="8">
        <v>631.57894736842104</v>
      </c>
    </row>
    <row r="220" spans="1:6" x14ac:dyDescent="0.3">
      <c r="A220" s="8">
        <v>196</v>
      </c>
      <c r="B220" s="8">
        <v>951.72112183794616</v>
      </c>
      <c r="C220" s="8">
        <v>-416.41038737466931</v>
      </c>
      <c r="E220" s="8">
        <v>23.469387755102037</v>
      </c>
      <c r="F220" s="8">
        <v>631.60919540229884</v>
      </c>
    </row>
    <row r="221" spans="1:6" x14ac:dyDescent="0.3">
      <c r="A221" s="8">
        <v>197</v>
      </c>
      <c r="B221" s="8">
        <v>946.18971550930735</v>
      </c>
      <c r="C221" s="8">
        <v>-473.32787340404417</v>
      </c>
      <c r="E221" s="8">
        <v>23.58943577430972</v>
      </c>
      <c r="F221" s="8">
        <v>632.6548672566372</v>
      </c>
    </row>
    <row r="222" spans="1:6" x14ac:dyDescent="0.3">
      <c r="A222" s="8">
        <v>198</v>
      </c>
      <c r="B222" s="8">
        <v>948.23677139470908</v>
      </c>
      <c r="C222" s="8">
        <v>-462.82821108342506</v>
      </c>
      <c r="E222" s="8">
        <v>23.709483793517403</v>
      </c>
      <c r="F222" s="8">
        <v>633.33333333333337</v>
      </c>
    </row>
    <row r="223" spans="1:6" x14ac:dyDescent="0.3">
      <c r="A223" s="8">
        <v>199</v>
      </c>
      <c r="B223" s="8">
        <v>944.49109466822927</v>
      </c>
      <c r="C223" s="8">
        <v>-370.14707134461412</v>
      </c>
      <c r="E223" s="8">
        <v>23.829531812725087</v>
      </c>
      <c r="F223" s="8">
        <v>633.91402535657687</v>
      </c>
    </row>
    <row r="224" spans="1:6" x14ac:dyDescent="0.3">
      <c r="A224" s="8">
        <v>200</v>
      </c>
      <c r="B224" s="8">
        <v>913.21904944017672</v>
      </c>
      <c r="C224" s="8">
        <v>-253.69972804526628</v>
      </c>
      <c r="E224" s="8">
        <v>23.94957983193277</v>
      </c>
      <c r="F224" s="8">
        <v>636.231884057971</v>
      </c>
    </row>
    <row r="225" spans="1:6" x14ac:dyDescent="0.3">
      <c r="A225" s="8">
        <v>201</v>
      </c>
      <c r="B225" s="8">
        <v>918.75045576881553</v>
      </c>
      <c r="C225" s="8">
        <v>-276.61983478380478</v>
      </c>
      <c r="E225" s="8">
        <v>24.069627851140453</v>
      </c>
      <c r="F225" s="8">
        <v>636.9426751592357</v>
      </c>
    </row>
    <row r="226" spans="1:6" x14ac:dyDescent="0.3">
      <c r="A226" s="8">
        <v>202</v>
      </c>
      <c r="B226" s="8">
        <v>898.2472311293925</v>
      </c>
      <c r="C226" s="8">
        <v>-239.94504212779077</v>
      </c>
      <c r="E226" s="8">
        <v>24.189675870348136</v>
      </c>
      <c r="F226" s="8">
        <v>637.22803823395543</v>
      </c>
    </row>
    <row r="227" spans="1:6" x14ac:dyDescent="0.3">
      <c r="A227" s="8">
        <v>203</v>
      </c>
      <c r="B227" s="8">
        <v>946.83214262227921</v>
      </c>
      <c r="C227" s="8">
        <v>-62.130327583385565</v>
      </c>
      <c r="E227" s="8">
        <v>24.309723889555819</v>
      </c>
      <c r="F227" s="8">
        <v>637.77372262773724</v>
      </c>
    </row>
    <row r="228" spans="1:6" x14ac:dyDescent="0.3">
      <c r="A228" s="8">
        <v>204</v>
      </c>
      <c r="B228" s="8">
        <v>934.69135904662505</v>
      </c>
      <c r="C228" s="8">
        <v>-296.48713369451241</v>
      </c>
      <c r="E228" s="8">
        <v>24.429771908763502</v>
      </c>
      <c r="F228" s="8">
        <v>638.20422535211264</v>
      </c>
    </row>
    <row r="229" spans="1:6" x14ac:dyDescent="0.3">
      <c r="A229" s="8">
        <v>205</v>
      </c>
      <c r="B229" s="8">
        <v>920.23130470719127</v>
      </c>
      <c r="C229" s="8">
        <v>-365.23130470719127</v>
      </c>
      <c r="E229" s="8">
        <v>24.549819927971186</v>
      </c>
      <c r="F229" s="8">
        <v>638.64628820960695</v>
      </c>
    </row>
    <row r="230" spans="1:6" x14ac:dyDescent="0.3">
      <c r="A230" s="8">
        <v>206</v>
      </c>
      <c r="B230" s="8">
        <v>938.28459544121324</v>
      </c>
      <c r="C230" s="8">
        <v>-217.8932463165994</v>
      </c>
      <c r="E230" s="8">
        <v>24.669867947178869</v>
      </c>
      <c r="F230" s="8">
        <v>639.4666666666667</v>
      </c>
    </row>
    <row r="231" spans="1:6" x14ac:dyDescent="0.3">
      <c r="A231" s="8">
        <v>207</v>
      </c>
      <c r="B231" s="8">
        <v>931.55544364771174</v>
      </c>
      <c r="C231" s="8">
        <v>-259.87575614771174</v>
      </c>
      <c r="E231" s="8">
        <v>24.789915966386552</v>
      </c>
      <c r="F231" s="8">
        <v>640.3415154749199</v>
      </c>
    </row>
    <row r="232" spans="1:6" x14ac:dyDescent="0.3">
      <c r="A232" s="8">
        <v>208</v>
      </c>
      <c r="B232" s="8">
        <v>930.80413058338877</v>
      </c>
      <c r="C232" s="8">
        <v>-400.18412297593352</v>
      </c>
      <c r="E232" s="8">
        <v>24.909963985594235</v>
      </c>
      <c r="F232" s="8">
        <v>641.24783362218375</v>
      </c>
    </row>
    <row r="233" spans="1:6" x14ac:dyDescent="0.3">
      <c r="A233" s="8">
        <v>209</v>
      </c>
      <c r="B233" s="8">
        <v>934.44092135851736</v>
      </c>
      <c r="C233" s="8">
        <v>-346.64135708836488</v>
      </c>
      <c r="E233" s="8">
        <v>25.030012004801918</v>
      </c>
      <c r="F233" s="8">
        <v>642.13062098501075</v>
      </c>
    </row>
    <row r="234" spans="1:6" x14ac:dyDescent="0.3">
      <c r="A234" s="8">
        <v>210</v>
      </c>
      <c r="B234" s="8">
        <v>945.31862789849811</v>
      </c>
      <c r="C234" s="8">
        <v>-251.64578839232524</v>
      </c>
      <c r="E234" s="8">
        <v>25.150060024009601</v>
      </c>
      <c r="F234" s="8">
        <v>642.14285714285711</v>
      </c>
    </row>
    <row r="235" spans="1:6" x14ac:dyDescent="0.3">
      <c r="A235" s="8">
        <v>211</v>
      </c>
      <c r="B235" s="8">
        <v>944.49109466822927</v>
      </c>
      <c r="C235" s="8">
        <v>-26.123747729453726</v>
      </c>
      <c r="E235" s="8">
        <v>25.270108043217284</v>
      </c>
      <c r="F235" s="8">
        <v>643.7930250189537</v>
      </c>
    </row>
    <row r="236" spans="1:6" x14ac:dyDescent="0.3">
      <c r="A236" s="8">
        <v>212</v>
      </c>
      <c r="B236" s="8">
        <v>939.99410487742648</v>
      </c>
      <c r="C236" s="8">
        <v>-330.47029535361696</v>
      </c>
      <c r="E236" s="8">
        <v>25.390156062424968</v>
      </c>
      <c r="F236" s="8">
        <v>644.65251572327043</v>
      </c>
    </row>
    <row r="237" spans="1:6" x14ac:dyDescent="0.3">
      <c r="A237" s="8">
        <v>213</v>
      </c>
      <c r="B237" s="8">
        <v>952.2982173801073</v>
      </c>
      <c r="C237" s="8">
        <v>-268.3287517312524</v>
      </c>
      <c r="E237" s="8">
        <v>25.510204081632651</v>
      </c>
      <c r="F237" s="8">
        <v>644.73684210526312</v>
      </c>
    </row>
    <row r="238" spans="1:6" x14ac:dyDescent="0.3">
      <c r="A238" s="8">
        <v>214</v>
      </c>
      <c r="B238" s="8">
        <v>943.60911846228487</v>
      </c>
      <c r="C238" s="8">
        <v>-513.46458990068822</v>
      </c>
      <c r="E238" s="8">
        <v>25.630252100840334</v>
      </c>
      <c r="F238" s="8">
        <v>645.30551415797322</v>
      </c>
    </row>
    <row r="239" spans="1:6" x14ac:dyDescent="0.3">
      <c r="A239" s="8">
        <v>215</v>
      </c>
      <c r="B239" s="8">
        <v>952.71198399524167</v>
      </c>
      <c r="C239" s="8">
        <v>-370.86433407627896</v>
      </c>
      <c r="E239" s="8">
        <v>25.750300120048017</v>
      </c>
      <c r="F239" s="8">
        <v>645.42253521126759</v>
      </c>
    </row>
    <row r="240" spans="1:6" x14ac:dyDescent="0.3">
      <c r="A240" s="8">
        <v>216</v>
      </c>
      <c r="B240" s="8">
        <v>948.9336414833565</v>
      </c>
      <c r="C240" s="8">
        <v>-368.02181575721545</v>
      </c>
      <c r="E240" s="8">
        <v>25.8703481392557</v>
      </c>
      <c r="F240" s="8">
        <v>646.99792960662523</v>
      </c>
    </row>
    <row r="241" spans="1:6" x14ac:dyDescent="0.3">
      <c r="A241" s="8">
        <v>217</v>
      </c>
      <c r="B241" s="8">
        <v>935.79110715527179</v>
      </c>
      <c r="C241" s="8">
        <v>-337.44932917277526</v>
      </c>
      <c r="E241" s="8">
        <v>25.990396158463383</v>
      </c>
      <c r="F241" s="8">
        <v>647.11274060494964</v>
      </c>
    </row>
    <row r="242" spans="1:6" x14ac:dyDescent="0.3">
      <c r="A242" s="8">
        <v>218</v>
      </c>
      <c r="B242" s="8">
        <v>935.79110715527179</v>
      </c>
      <c r="C242" s="8">
        <v>-532.75103345651542</v>
      </c>
      <c r="E242" s="8">
        <v>26.110444177671067</v>
      </c>
      <c r="F242" s="8">
        <v>647.53086419753083</v>
      </c>
    </row>
    <row r="243" spans="1:6" x14ac:dyDescent="0.3">
      <c r="A243" s="8">
        <v>219</v>
      </c>
      <c r="B243" s="8">
        <v>952.96242168334936</v>
      </c>
      <c r="C243" s="8">
        <v>-321.64929037021807</v>
      </c>
      <c r="E243" s="8">
        <v>26.23049219687875</v>
      </c>
      <c r="F243" s="8">
        <v>647.71668219944081</v>
      </c>
    </row>
    <row r="244" spans="1:6" x14ac:dyDescent="0.3">
      <c r="A244" s="8">
        <v>220</v>
      </c>
      <c r="B244" s="8">
        <v>952.50510068767449</v>
      </c>
      <c r="C244" s="8">
        <v>-307.85258496440406</v>
      </c>
      <c r="E244" s="8">
        <v>26.350540216086433</v>
      </c>
      <c r="F244" s="8">
        <v>648.17518248175179</v>
      </c>
    </row>
    <row r="245" spans="1:6" x14ac:dyDescent="0.3">
      <c r="A245" s="8">
        <v>221</v>
      </c>
      <c r="B245" s="8">
        <v>947.00636014444103</v>
      </c>
      <c r="C245" s="8">
        <v>-482.50153981139982</v>
      </c>
      <c r="E245" s="8">
        <v>26.470588235294116</v>
      </c>
      <c r="F245" s="8">
        <v>649.45652173913038</v>
      </c>
    </row>
    <row r="246" spans="1:6" x14ac:dyDescent="0.3">
      <c r="A246" s="8">
        <v>222</v>
      </c>
      <c r="B246" s="8">
        <v>948.55254065362749</v>
      </c>
      <c r="C246" s="8">
        <v>-449.05304115412798</v>
      </c>
      <c r="E246" s="8">
        <v>26.590636254501799</v>
      </c>
      <c r="F246" s="8">
        <v>651.66908563134973</v>
      </c>
    </row>
    <row r="247" spans="1:6" x14ac:dyDescent="0.3">
      <c r="A247" s="8">
        <v>223</v>
      </c>
      <c r="B247" s="8">
        <v>947.1261346909273</v>
      </c>
      <c r="C247" s="8">
        <v>-354.20578070862643</v>
      </c>
      <c r="E247" s="8">
        <v>26.710684273709482</v>
      </c>
      <c r="F247" s="8">
        <v>653.45699831365937</v>
      </c>
    </row>
    <row r="248" spans="1:6" x14ac:dyDescent="0.3">
      <c r="A248" s="8">
        <v>224</v>
      </c>
      <c r="B248" s="8">
        <v>947.7794503990342</v>
      </c>
      <c r="C248" s="8">
        <v>-452.54580553922113</v>
      </c>
      <c r="E248" s="8">
        <v>26.830732292917165</v>
      </c>
      <c r="F248" s="8">
        <v>657.60869565217388</v>
      </c>
    </row>
    <row r="249" spans="1:6" x14ac:dyDescent="0.3">
      <c r="A249" s="8">
        <v>225</v>
      </c>
      <c r="B249" s="8">
        <v>916.58362533692753</v>
      </c>
      <c r="C249" s="8">
        <v>-217.72720856437354</v>
      </c>
      <c r="E249" s="8">
        <v>26.950780312124849</v>
      </c>
      <c r="F249" s="8">
        <v>658.30218900160173</v>
      </c>
    </row>
    <row r="250" spans="1:6" x14ac:dyDescent="0.3">
      <c r="A250" s="8">
        <v>226</v>
      </c>
      <c r="B250" s="8">
        <v>942.66181068552987</v>
      </c>
      <c r="C250" s="8">
        <v>-374.47999250371174</v>
      </c>
      <c r="E250" s="8">
        <v>27.070828331332532</v>
      </c>
      <c r="F250" s="8">
        <v>658.60215053763443</v>
      </c>
    </row>
    <row r="251" spans="1:6" x14ac:dyDescent="0.3">
      <c r="A251" s="8">
        <v>227</v>
      </c>
      <c r="B251" s="8">
        <v>946.62525931471191</v>
      </c>
      <c r="C251" s="8">
        <v>-437.2715178181133</v>
      </c>
      <c r="E251" s="8">
        <v>27.190876350540215</v>
      </c>
      <c r="F251" s="8">
        <v>658.60215053763443</v>
      </c>
    </row>
    <row r="252" spans="1:6" x14ac:dyDescent="0.3">
      <c r="A252" s="8">
        <v>228</v>
      </c>
      <c r="B252" s="8">
        <v>934.6369160709495</v>
      </c>
      <c r="C252" s="8">
        <v>-220.97859371697496</v>
      </c>
      <c r="E252" s="8">
        <v>27.310924369747898</v>
      </c>
      <c r="F252" s="8">
        <v>659.51932139491043</v>
      </c>
    </row>
    <row r="253" spans="1:6" x14ac:dyDescent="0.3">
      <c r="A253" s="8">
        <v>229</v>
      </c>
      <c r="B253" s="8">
        <v>937.51150518662007</v>
      </c>
      <c r="C253" s="8">
        <v>-292.20599102864685</v>
      </c>
      <c r="E253" s="8">
        <v>27.430972388955581</v>
      </c>
      <c r="F253" s="8">
        <v>659.70873786407765</v>
      </c>
    </row>
    <row r="254" spans="1:6" x14ac:dyDescent="0.3">
      <c r="A254" s="8">
        <v>230</v>
      </c>
      <c r="B254" s="8">
        <v>941.37695645958615</v>
      </c>
      <c r="C254" s="8">
        <v>-100.00180567550899</v>
      </c>
      <c r="E254" s="8">
        <v>27.551020408163264</v>
      </c>
      <c r="F254" s="8">
        <v>660.35054476551397</v>
      </c>
    </row>
    <row r="255" spans="1:6" x14ac:dyDescent="0.3">
      <c r="A255" s="8">
        <v>231</v>
      </c>
      <c r="B255" s="8">
        <v>947.1479118811975</v>
      </c>
      <c r="C255" s="8">
        <v>112.24925123936998</v>
      </c>
      <c r="E255" s="8">
        <v>27.671068427370948</v>
      </c>
      <c r="F255" s="8">
        <v>664.39075630252103</v>
      </c>
    </row>
    <row r="256" spans="1:6" x14ac:dyDescent="0.3">
      <c r="A256" s="8">
        <v>232</v>
      </c>
      <c r="B256" s="8">
        <v>943.53289829633911</v>
      </c>
      <c r="C256" s="8">
        <v>-122.30002158401032</v>
      </c>
      <c r="E256" s="8">
        <v>27.791116446578631</v>
      </c>
      <c r="F256" s="8">
        <v>664.53965360072925</v>
      </c>
    </row>
    <row r="257" spans="1:6" x14ac:dyDescent="0.3">
      <c r="A257" s="8">
        <v>233</v>
      </c>
      <c r="B257" s="8">
        <v>930.62991306122694</v>
      </c>
      <c r="C257" s="8">
        <v>-193.76790928050866</v>
      </c>
      <c r="E257" s="8">
        <v>27.911164465786314</v>
      </c>
      <c r="F257" s="8">
        <v>665.76576576576576</v>
      </c>
    </row>
    <row r="258" spans="1:6" x14ac:dyDescent="0.3">
      <c r="A258" s="8">
        <v>234</v>
      </c>
      <c r="B258" s="8">
        <v>913.56748448450048</v>
      </c>
      <c r="C258" s="8">
        <v>-331.8960694797521</v>
      </c>
      <c r="E258" s="8">
        <v>28.031212484993997</v>
      </c>
      <c r="F258" s="8">
        <v>666.98473282442751</v>
      </c>
    </row>
    <row r="259" spans="1:6" x14ac:dyDescent="0.3">
      <c r="A259" s="8">
        <v>235</v>
      </c>
      <c r="B259" s="8">
        <v>921.98436852394491</v>
      </c>
      <c r="C259" s="8">
        <v>-340.41996026573031</v>
      </c>
      <c r="E259" s="8">
        <v>28.15126050420168</v>
      </c>
      <c r="F259" s="8">
        <v>671.1462450592885</v>
      </c>
    </row>
    <row r="260" spans="1:6" x14ac:dyDescent="0.3">
      <c r="A260" s="8">
        <v>236</v>
      </c>
      <c r="B260" s="8">
        <v>886.47665978833243</v>
      </c>
      <c r="C260" s="8">
        <v>-485.28262993758614</v>
      </c>
      <c r="E260" s="8">
        <v>28.27130852340936</v>
      </c>
      <c r="F260" s="8">
        <v>671.6796875</v>
      </c>
    </row>
    <row r="261" spans="1:6" x14ac:dyDescent="0.3">
      <c r="A261" s="8">
        <v>237</v>
      </c>
      <c r="B261" s="8">
        <v>938.54592172445609</v>
      </c>
      <c r="C261" s="8">
        <v>-216.43956093196391</v>
      </c>
      <c r="E261" s="8">
        <v>28.391356542617043</v>
      </c>
      <c r="F261" s="8">
        <v>673.07692307692309</v>
      </c>
    </row>
    <row r="262" spans="1:6" x14ac:dyDescent="0.3">
      <c r="A262" s="8">
        <v>238</v>
      </c>
      <c r="B262" s="8">
        <v>934.73491342716557</v>
      </c>
      <c r="C262" s="8">
        <v>-229.70845840071058</v>
      </c>
      <c r="E262" s="8">
        <v>28.511404561824726</v>
      </c>
      <c r="F262" s="8">
        <v>673.46938775510205</v>
      </c>
    </row>
    <row r="263" spans="1:6" x14ac:dyDescent="0.3">
      <c r="A263" s="8">
        <v>239</v>
      </c>
      <c r="B263" s="8">
        <v>936.06332203364968</v>
      </c>
      <c r="C263" s="8">
        <v>-470.54608065433933</v>
      </c>
      <c r="E263" s="8">
        <v>28.631452581032409</v>
      </c>
      <c r="F263" s="8">
        <v>675.88235294117646</v>
      </c>
    </row>
    <row r="264" spans="1:6" x14ac:dyDescent="0.3">
      <c r="A264" s="8">
        <v>240</v>
      </c>
      <c r="B264" s="8">
        <v>951.92800514551334</v>
      </c>
      <c r="C264" s="8">
        <v>-300.25891951416361</v>
      </c>
      <c r="E264" s="8">
        <v>28.751500600240092</v>
      </c>
      <c r="F264" s="8">
        <v>676.1133603238867</v>
      </c>
    </row>
    <row r="265" spans="1:6" x14ac:dyDescent="0.3">
      <c r="A265" s="8">
        <v>241</v>
      </c>
      <c r="B265" s="8">
        <v>945.52551120606529</v>
      </c>
      <c r="C265" s="8">
        <v>-99.793326397921192</v>
      </c>
      <c r="E265" s="8">
        <v>28.871548619447776</v>
      </c>
      <c r="F265" s="8">
        <v>678.49686847599162</v>
      </c>
    </row>
    <row r="266" spans="1:6" x14ac:dyDescent="0.3">
      <c r="A266" s="8">
        <v>242</v>
      </c>
      <c r="B266" s="8">
        <v>945.40573665957902</v>
      </c>
      <c r="C266" s="8">
        <v>-448.51132672169081</v>
      </c>
      <c r="E266" s="8">
        <v>28.991596638655459</v>
      </c>
      <c r="F266" s="8">
        <v>678.91373801916927</v>
      </c>
    </row>
    <row r="267" spans="1:6" x14ac:dyDescent="0.3">
      <c r="A267" s="8">
        <v>243</v>
      </c>
      <c r="B267" s="8">
        <v>943.63089565255518</v>
      </c>
      <c r="C267" s="8">
        <v>-444.04440357812376</v>
      </c>
      <c r="E267" s="8">
        <v>29.111644657863142</v>
      </c>
      <c r="F267" s="8">
        <v>680.95238095238096</v>
      </c>
    </row>
    <row r="268" spans="1:6" x14ac:dyDescent="0.3">
      <c r="A268" s="8">
        <v>244</v>
      </c>
      <c r="B268" s="8">
        <v>948.32388015578999</v>
      </c>
      <c r="C268" s="8">
        <v>-361.06897819500568</v>
      </c>
      <c r="E268" s="8">
        <v>29.231692677070825</v>
      </c>
      <c r="F268" s="8">
        <v>681.63592622293504</v>
      </c>
    </row>
    <row r="269" spans="1:6" x14ac:dyDescent="0.3">
      <c r="A269" s="8">
        <v>245</v>
      </c>
      <c r="B269" s="8">
        <v>952.5704322584852</v>
      </c>
      <c r="C269" s="8">
        <v>-271.61805130610423</v>
      </c>
      <c r="E269" s="8">
        <v>29.351740696278508</v>
      </c>
      <c r="F269" s="8">
        <v>682.15720022948938</v>
      </c>
    </row>
    <row r="270" spans="1:6" x14ac:dyDescent="0.3">
      <c r="A270" s="8">
        <v>246</v>
      </c>
      <c r="B270" s="8">
        <v>947.72500742335865</v>
      </c>
      <c r="C270" s="8">
        <v>-440.74826323731213</v>
      </c>
      <c r="E270" s="8">
        <v>29.471788715486191</v>
      </c>
      <c r="F270" s="8">
        <v>683.96946564885491</v>
      </c>
    </row>
    <row r="271" spans="1:6" x14ac:dyDescent="0.3">
      <c r="A271" s="8">
        <v>247</v>
      </c>
      <c r="B271" s="8">
        <v>947.72500742335865</v>
      </c>
      <c r="C271" s="8">
        <v>-426.98082137684708</v>
      </c>
      <c r="E271" s="8">
        <v>29.591836734693874</v>
      </c>
      <c r="F271" s="8">
        <v>687.14376187460414</v>
      </c>
    </row>
    <row r="272" spans="1:6" x14ac:dyDescent="0.3">
      <c r="A272" s="8">
        <v>248</v>
      </c>
      <c r="B272" s="8">
        <v>948.42187751200606</v>
      </c>
      <c r="C272" s="8">
        <v>-458.80763418856395</v>
      </c>
      <c r="E272" s="8">
        <v>29.711884753901558</v>
      </c>
      <c r="F272" s="8">
        <v>688.36915297092287</v>
      </c>
    </row>
    <row r="273" spans="1:6" x14ac:dyDescent="0.3">
      <c r="A273" s="8">
        <v>249</v>
      </c>
      <c r="B273" s="8">
        <v>942.55292473417865</v>
      </c>
      <c r="C273" s="8">
        <v>-491.5851827986948</v>
      </c>
      <c r="E273" s="8">
        <v>29.831932773109241</v>
      </c>
      <c r="F273" s="8">
        <v>693.66502748047435</v>
      </c>
    </row>
    <row r="274" spans="1:6" x14ac:dyDescent="0.3">
      <c r="A274" s="8">
        <v>250</v>
      </c>
      <c r="B274" s="8">
        <v>945.65617434768672</v>
      </c>
      <c r="C274" s="8">
        <v>-274.50992928839821</v>
      </c>
      <c r="E274" s="8">
        <v>29.951980792316924</v>
      </c>
      <c r="F274" s="8">
        <v>693.67283950617286</v>
      </c>
    </row>
    <row r="275" spans="1:6" x14ac:dyDescent="0.3">
      <c r="A275" s="8">
        <v>251</v>
      </c>
      <c r="B275" s="8">
        <v>945.79772608444318</v>
      </c>
      <c r="C275" s="8">
        <v>-266.88398806527391</v>
      </c>
      <c r="E275" s="8">
        <v>30.072028811524607</v>
      </c>
      <c r="F275" s="8">
        <v>694.0397350993378</v>
      </c>
    </row>
    <row r="276" spans="1:6" x14ac:dyDescent="0.3">
      <c r="A276" s="8">
        <v>252</v>
      </c>
      <c r="B276" s="8">
        <v>943.42401234498789</v>
      </c>
      <c r="C276" s="8">
        <v>-449.5464613245797</v>
      </c>
      <c r="E276" s="8">
        <v>30.19207683073229</v>
      </c>
      <c r="F276" s="8">
        <v>694.30291801760075</v>
      </c>
    </row>
    <row r="277" spans="1:6" x14ac:dyDescent="0.3">
      <c r="A277" s="8">
        <v>253</v>
      </c>
      <c r="B277" s="8">
        <v>948.30210296551979</v>
      </c>
      <c r="C277" s="8">
        <v>-68.654353454756574</v>
      </c>
      <c r="E277" s="8">
        <v>30.312124849939973</v>
      </c>
      <c r="F277" s="8">
        <v>695.09516837481704</v>
      </c>
    </row>
    <row r="278" spans="1:6" x14ac:dyDescent="0.3">
      <c r="A278" s="8">
        <v>254</v>
      </c>
      <c r="B278" s="8">
        <v>948.80297834173507</v>
      </c>
      <c r="C278" s="8">
        <v>-502.08166686632524</v>
      </c>
      <c r="E278" s="8">
        <v>30.432172869147657</v>
      </c>
      <c r="F278" s="8">
        <v>698.0161645848641</v>
      </c>
    </row>
    <row r="279" spans="1:6" x14ac:dyDescent="0.3">
      <c r="A279" s="8">
        <v>255</v>
      </c>
      <c r="B279" s="8">
        <v>948.33476875092515</v>
      </c>
      <c r="C279" s="8">
        <v>-487.09826237212241</v>
      </c>
      <c r="E279" s="8">
        <v>30.55222088835534</v>
      </c>
      <c r="F279" s="8">
        <v>698.85641677255398</v>
      </c>
    </row>
    <row r="280" spans="1:6" x14ac:dyDescent="0.3">
      <c r="A280" s="8">
        <v>256</v>
      </c>
      <c r="B280" s="8">
        <v>946.93013997849516</v>
      </c>
      <c r="C280" s="8">
        <v>-446.05905983912231</v>
      </c>
      <c r="E280" s="8">
        <v>30.672268907563023</v>
      </c>
      <c r="F280" s="8">
        <v>699.37694704049841</v>
      </c>
    </row>
    <row r="281" spans="1:6" x14ac:dyDescent="0.3">
      <c r="A281" s="8">
        <v>257</v>
      </c>
      <c r="B281" s="8">
        <v>948.17143982389837</v>
      </c>
      <c r="C281" s="8">
        <v>-434.34165258985581</v>
      </c>
      <c r="E281" s="8">
        <v>30.792316926770706</v>
      </c>
      <c r="F281" s="8">
        <v>700.33955857385399</v>
      </c>
    </row>
    <row r="282" spans="1:6" x14ac:dyDescent="0.3">
      <c r="A282" s="8">
        <v>258</v>
      </c>
      <c r="B282" s="8">
        <v>949.00986164930237</v>
      </c>
      <c r="C282" s="8">
        <v>-489.24079163885307</v>
      </c>
      <c r="E282" s="8">
        <v>30.912364945978389</v>
      </c>
      <c r="F282" s="8">
        <v>701.98019801980195</v>
      </c>
    </row>
    <row r="283" spans="1:6" x14ac:dyDescent="0.3">
      <c r="A283" s="8">
        <v>259</v>
      </c>
      <c r="B283" s="8">
        <v>944.18621400444601</v>
      </c>
      <c r="C283" s="8">
        <v>-302.0433568615889</v>
      </c>
      <c r="E283" s="8">
        <v>31.032412965186072</v>
      </c>
      <c r="F283" s="8">
        <v>702.47295208655328</v>
      </c>
    </row>
    <row r="284" spans="1:6" x14ac:dyDescent="0.3">
      <c r="A284" s="8">
        <v>260</v>
      </c>
      <c r="B284" s="8">
        <v>947.93189073092583</v>
      </c>
      <c r="C284" s="8">
        <v>-238.65158770062283</v>
      </c>
      <c r="E284" s="8">
        <v>31.152460984393755</v>
      </c>
      <c r="F284" s="8">
        <v>703.06038047973527</v>
      </c>
    </row>
    <row r="285" spans="1:6" x14ac:dyDescent="0.3">
      <c r="A285" s="8">
        <v>261</v>
      </c>
      <c r="B285" s="8">
        <v>941.74716869418012</v>
      </c>
      <c r="C285" s="8">
        <v>-110.46638051684022</v>
      </c>
      <c r="E285" s="8">
        <v>31.272509003601439</v>
      </c>
      <c r="F285" s="8">
        <v>705.02645502645498</v>
      </c>
    </row>
    <row r="286" spans="1:6" x14ac:dyDescent="0.3">
      <c r="A286" s="8">
        <v>262</v>
      </c>
      <c r="B286" s="8">
        <v>943.4893439157986</v>
      </c>
      <c r="C286" s="8">
        <v>-458.5166663201702</v>
      </c>
      <c r="E286" s="8">
        <v>31.392557022809122</v>
      </c>
      <c r="F286" s="8">
        <v>705.25737314526475</v>
      </c>
    </row>
    <row r="287" spans="1:6" x14ac:dyDescent="0.3">
      <c r="A287" s="8">
        <v>263</v>
      </c>
      <c r="B287" s="8">
        <v>947.1696890714677</v>
      </c>
      <c r="C287" s="8">
        <v>-166.53025745512662</v>
      </c>
      <c r="E287" s="8">
        <v>31.512605042016805</v>
      </c>
      <c r="F287" s="8">
        <v>708.45150311968234</v>
      </c>
    </row>
    <row r="288" spans="1:6" x14ac:dyDescent="0.3">
      <c r="A288" s="8">
        <v>264</v>
      </c>
      <c r="B288" s="8">
        <v>950.51248777794831</v>
      </c>
      <c r="C288" s="8">
        <v>-219.13275639821688</v>
      </c>
      <c r="E288" s="8">
        <v>31.632653061224488</v>
      </c>
      <c r="F288" s="8">
        <v>708.51063829787233</v>
      </c>
    </row>
    <row r="289" spans="1:6" x14ac:dyDescent="0.3">
      <c r="A289" s="8">
        <v>265</v>
      </c>
      <c r="B289" s="8">
        <v>943.42401234498789</v>
      </c>
      <c r="C289" s="8">
        <v>-318.25394431777704</v>
      </c>
      <c r="E289" s="8">
        <v>31.752701080432171</v>
      </c>
      <c r="F289" s="8">
        <v>709.05172413793105</v>
      </c>
    </row>
    <row r="290" spans="1:6" x14ac:dyDescent="0.3">
      <c r="A290" s="8">
        <v>266</v>
      </c>
      <c r="B290" s="8">
        <v>949.63051157200391</v>
      </c>
      <c r="C290" s="8">
        <v>-339.63051157200391</v>
      </c>
      <c r="E290" s="8">
        <v>31.872749099639854</v>
      </c>
      <c r="F290" s="8">
        <v>709.280303030303</v>
      </c>
    </row>
    <row r="291" spans="1:6" x14ac:dyDescent="0.3">
      <c r="A291" s="8">
        <v>267</v>
      </c>
      <c r="B291" s="8">
        <v>949.63051157200391</v>
      </c>
      <c r="C291" s="8">
        <v>-394.18606712755945</v>
      </c>
      <c r="E291" s="8">
        <v>31.992797118847538</v>
      </c>
      <c r="F291" s="8">
        <v>709.81507823613083</v>
      </c>
    </row>
    <row r="292" spans="1:6" x14ac:dyDescent="0.3">
      <c r="A292" s="8">
        <v>268</v>
      </c>
      <c r="B292" s="8">
        <v>949.5651800011932</v>
      </c>
      <c r="C292" s="8">
        <v>-353.53868993496803</v>
      </c>
      <c r="E292" s="8">
        <v>32.112845138055221</v>
      </c>
      <c r="F292" s="8">
        <v>709.81507823613083</v>
      </c>
    </row>
    <row r="293" spans="1:6" x14ac:dyDescent="0.3">
      <c r="A293" s="8">
        <v>269</v>
      </c>
      <c r="B293" s="8">
        <v>937.63127973310634</v>
      </c>
      <c r="C293" s="8">
        <v>11.419169817343231</v>
      </c>
      <c r="E293" s="8">
        <v>32.232893157262907</v>
      </c>
      <c r="F293" s="8">
        <v>712.80487804878044</v>
      </c>
    </row>
    <row r="294" spans="1:6" x14ac:dyDescent="0.3">
      <c r="A294" s="8">
        <v>270</v>
      </c>
      <c r="B294" s="8">
        <v>941.69272571850456</v>
      </c>
      <c r="C294" s="8">
        <v>70.584745122502227</v>
      </c>
      <c r="E294" s="8">
        <v>32.352941176470587</v>
      </c>
      <c r="F294" s="8">
        <v>713.39285714285711</v>
      </c>
    </row>
    <row r="295" spans="1:6" x14ac:dyDescent="0.3">
      <c r="A295" s="8">
        <v>271</v>
      </c>
      <c r="B295" s="8">
        <v>923.21477977421307</v>
      </c>
      <c r="C295" s="8">
        <v>61.451486010513349</v>
      </c>
      <c r="E295" s="8">
        <v>32.472989195678274</v>
      </c>
      <c r="F295" s="8">
        <v>713.53383458646613</v>
      </c>
    </row>
    <row r="296" spans="1:6" x14ac:dyDescent="0.3">
      <c r="A296" s="8">
        <v>272</v>
      </c>
      <c r="B296" s="8">
        <v>940.61475480012803</v>
      </c>
      <c r="C296" s="8">
        <v>57.577953533205346</v>
      </c>
      <c r="E296" s="8">
        <v>32.593037214885953</v>
      </c>
      <c r="F296" s="8">
        <v>713.63311920057106</v>
      </c>
    </row>
    <row r="297" spans="1:6" x14ac:dyDescent="0.3">
      <c r="A297" s="8">
        <v>273</v>
      </c>
      <c r="B297" s="8">
        <v>939.37345495472482</v>
      </c>
      <c r="C297" s="8">
        <v>-59.894627593161317</v>
      </c>
      <c r="E297" s="8">
        <v>32.71308523409364</v>
      </c>
      <c r="F297" s="8">
        <v>713.65832235397454</v>
      </c>
    </row>
    <row r="298" spans="1:6" x14ac:dyDescent="0.3">
      <c r="A298" s="8">
        <v>274</v>
      </c>
      <c r="B298" s="8">
        <v>945.69972872822711</v>
      </c>
      <c r="C298" s="8">
        <v>-394.54984768143891</v>
      </c>
      <c r="E298" s="8">
        <v>32.83313325330132</v>
      </c>
      <c r="F298" s="8">
        <v>714.51612903225805</v>
      </c>
    </row>
    <row r="299" spans="1:6" x14ac:dyDescent="0.3">
      <c r="A299" s="8">
        <v>275</v>
      </c>
      <c r="B299" s="8">
        <v>947.23502064227841</v>
      </c>
      <c r="C299" s="8">
        <v>-233.8421634994213</v>
      </c>
      <c r="E299" s="8">
        <v>32.953181272509006</v>
      </c>
      <c r="F299" s="8">
        <v>714.88734470414829</v>
      </c>
    </row>
    <row r="300" spans="1:6" x14ac:dyDescent="0.3">
      <c r="A300" s="8">
        <v>276</v>
      </c>
      <c r="B300" s="8">
        <v>951.85178497956758</v>
      </c>
      <c r="C300" s="8">
        <v>-211.90925624393537</v>
      </c>
      <c r="E300" s="8">
        <v>33.073229291716686</v>
      </c>
      <c r="F300" s="8">
        <v>714.92805755395682</v>
      </c>
    </row>
    <row r="301" spans="1:6" x14ac:dyDescent="0.3">
      <c r="A301" s="8">
        <v>277</v>
      </c>
      <c r="B301" s="8">
        <v>940.60931050256045</v>
      </c>
      <c r="C301" s="8">
        <v>-536.2124345985975</v>
      </c>
      <c r="E301" s="8">
        <v>33.193277310924373</v>
      </c>
      <c r="F301" s="8">
        <v>717.47572815533977</v>
      </c>
    </row>
    <row r="302" spans="1:6" x14ac:dyDescent="0.3">
      <c r="A302" s="8">
        <v>278</v>
      </c>
      <c r="B302" s="8">
        <v>938.56769891472629</v>
      </c>
      <c r="C302" s="8">
        <v>-53.912166555644831</v>
      </c>
      <c r="E302" s="8">
        <v>33.313325330132052</v>
      </c>
      <c r="F302" s="8">
        <v>718.80650994575046</v>
      </c>
    </row>
    <row r="303" spans="1:6" x14ac:dyDescent="0.3">
      <c r="A303" s="8">
        <v>279</v>
      </c>
      <c r="B303" s="8">
        <v>942.28070985580075</v>
      </c>
      <c r="C303" s="8">
        <v>-339.74102731611822</v>
      </c>
      <c r="E303" s="8">
        <v>33.433373349339739</v>
      </c>
      <c r="F303" s="8">
        <v>719.1873589164785</v>
      </c>
    </row>
    <row r="304" spans="1:6" x14ac:dyDescent="0.3">
      <c r="A304" s="8">
        <v>280</v>
      </c>
      <c r="B304" s="8">
        <v>945.85216906011874</v>
      </c>
      <c r="C304" s="8">
        <v>-264.2162428371837</v>
      </c>
      <c r="E304" s="8">
        <v>33.553421368547419</v>
      </c>
      <c r="F304" s="8">
        <v>719.58456973293767</v>
      </c>
    </row>
    <row r="305" spans="1:6" x14ac:dyDescent="0.3">
      <c r="A305" s="8">
        <v>281</v>
      </c>
      <c r="B305" s="8">
        <v>940.37520570715549</v>
      </c>
      <c r="C305" s="8">
        <v>-126.08949142144115</v>
      </c>
      <c r="E305" s="8">
        <v>33.673469387755105</v>
      </c>
      <c r="F305" s="8">
        <v>720.13651877133111</v>
      </c>
    </row>
    <row r="306" spans="1:6" x14ac:dyDescent="0.3">
      <c r="A306" s="8">
        <v>282</v>
      </c>
      <c r="B306" s="8">
        <v>942.55292473417865</v>
      </c>
      <c r="C306" s="8">
        <v>-71.585182798694746</v>
      </c>
      <c r="E306" s="8">
        <v>33.793517406962785</v>
      </c>
      <c r="F306" s="8">
        <v>720.13651877133111</v>
      </c>
    </row>
    <row r="307" spans="1:6" x14ac:dyDescent="0.3">
      <c r="A307" s="8">
        <v>283</v>
      </c>
      <c r="B307" s="8">
        <v>940.37520570715549</v>
      </c>
      <c r="C307" s="8">
        <v>-111.80377713572693</v>
      </c>
      <c r="E307" s="8">
        <v>33.913565426170472</v>
      </c>
      <c r="F307" s="8">
        <v>720.39134912461384</v>
      </c>
    </row>
    <row r="308" spans="1:6" x14ac:dyDescent="0.3">
      <c r="A308" s="8">
        <v>284</v>
      </c>
      <c r="B308" s="8">
        <v>940.60931050256045</v>
      </c>
      <c r="C308" s="8">
        <v>-478.35880428329517</v>
      </c>
      <c r="E308" s="8">
        <v>34.033613445378151</v>
      </c>
      <c r="F308" s="8">
        <v>721.3067360508818</v>
      </c>
    </row>
    <row r="309" spans="1:6" x14ac:dyDescent="0.3">
      <c r="A309" s="8">
        <v>285</v>
      </c>
      <c r="B309" s="8">
        <v>929.35594743041838</v>
      </c>
      <c r="C309" s="8">
        <v>-313.89613569978837</v>
      </c>
      <c r="E309" s="8">
        <v>34.153661464585838</v>
      </c>
      <c r="F309" s="8">
        <v>722.10636079249218</v>
      </c>
    </row>
    <row r="310" spans="1:6" x14ac:dyDescent="0.3">
      <c r="A310" s="8">
        <v>286</v>
      </c>
      <c r="B310" s="8">
        <v>929.10550974231069</v>
      </c>
      <c r="C310" s="8">
        <v>-300.7396210529032</v>
      </c>
      <c r="E310" s="8">
        <v>34.273709483793517</v>
      </c>
      <c r="F310" s="8">
        <v>723.27469553450612</v>
      </c>
    </row>
    <row r="311" spans="1:6" x14ac:dyDescent="0.3">
      <c r="A311" s="8">
        <v>287</v>
      </c>
      <c r="B311" s="8">
        <v>927.88598708717768</v>
      </c>
      <c r="C311" s="8">
        <v>-358.67645999018077</v>
      </c>
      <c r="E311" s="8">
        <v>34.393757503001204</v>
      </c>
      <c r="F311" s="8">
        <v>723.63886974500349</v>
      </c>
    </row>
    <row r="312" spans="1:6" x14ac:dyDescent="0.3">
      <c r="A312" s="8">
        <v>288</v>
      </c>
      <c r="B312" s="8">
        <v>945.49284542065993</v>
      </c>
      <c r="C312" s="8">
        <v>-414.32097042065993</v>
      </c>
      <c r="E312" s="8">
        <v>34.513805522208884</v>
      </c>
      <c r="F312" s="8">
        <v>723.86058981233248</v>
      </c>
    </row>
    <row r="313" spans="1:6" x14ac:dyDescent="0.3">
      <c r="A313" s="8">
        <v>289</v>
      </c>
      <c r="B313" s="8">
        <v>943.01024572985352</v>
      </c>
      <c r="C313" s="8">
        <v>-97.519529549482172</v>
      </c>
      <c r="E313" s="8">
        <v>34.63385354141657</v>
      </c>
      <c r="F313" s="8">
        <v>724.3386243386243</v>
      </c>
    </row>
    <row r="314" spans="1:6" x14ac:dyDescent="0.3">
      <c r="A314" s="8">
        <v>290</v>
      </c>
      <c r="B314" s="8">
        <v>940.11387942391275</v>
      </c>
      <c r="C314" s="8">
        <v>-97.441951577238569</v>
      </c>
      <c r="E314" s="8">
        <v>34.75390156062425</v>
      </c>
      <c r="F314" s="8">
        <v>728.46715328467155</v>
      </c>
    </row>
    <row r="315" spans="1:6" x14ac:dyDescent="0.3">
      <c r="A315" s="8">
        <v>291</v>
      </c>
      <c r="B315" s="8">
        <v>935.31200896932671</v>
      </c>
      <c r="C315" s="8">
        <v>-216.12465005284821</v>
      </c>
      <c r="E315" s="8">
        <v>34.873949579831937</v>
      </c>
      <c r="F315" s="8">
        <v>729.81366459627327</v>
      </c>
    </row>
    <row r="316" spans="1:6" x14ac:dyDescent="0.3">
      <c r="A316" s="8">
        <v>292</v>
      </c>
      <c r="B316" s="8">
        <v>938.51325593905074</v>
      </c>
      <c r="C316" s="8">
        <v>-158.19050737059683</v>
      </c>
      <c r="E316" s="8">
        <v>34.993997599039616</v>
      </c>
      <c r="F316" s="8">
        <v>731.37973137973142</v>
      </c>
    </row>
    <row r="317" spans="1:6" x14ac:dyDescent="0.3">
      <c r="A317" s="8">
        <v>293</v>
      </c>
      <c r="B317" s="8">
        <v>924.94606640069651</v>
      </c>
      <c r="C317" s="8">
        <v>-182.9189113643846</v>
      </c>
      <c r="E317" s="8">
        <v>35.114045618247303</v>
      </c>
      <c r="F317" s="8">
        <v>732.36196319018404</v>
      </c>
    </row>
    <row r="318" spans="1:6" x14ac:dyDescent="0.3">
      <c r="A318" s="8">
        <v>294</v>
      </c>
      <c r="B318" s="8">
        <v>946.83214262227921</v>
      </c>
      <c r="C318" s="8">
        <v>-164.63680986514873</v>
      </c>
      <c r="E318" s="8">
        <v>35.234093637454983</v>
      </c>
      <c r="F318" s="8">
        <v>732.43647234678622</v>
      </c>
    </row>
    <row r="319" spans="1:6" x14ac:dyDescent="0.3">
      <c r="A319" s="8">
        <v>295</v>
      </c>
      <c r="B319" s="8">
        <v>946.2441584849829</v>
      </c>
      <c r="C319" s="8">
        <v>85.960630945240041</v>
      </c>
      <c r="E319" s="8">
        <v>35.354141656662669</v>
      </c>
      <c r="F319" s="8">
        <v>733.85518590998038</v>
      </c>
    </row>
    <row r="320" spans="1:6" x14ac:dyDescent="0.3">
      <c r="A320" s="8">
        <v>296</v>
      </c>
      <c r="B320" s="8">
        <v>921.76659662124268</v>
      </c>
      <c r="C320" s="8">
        <v>-200.45986057036089</v>
      </c>
      <c r="E320" s="8">
        <v>35.474189675870349</v>
      </c>
      <c r="F320" s="8">
        <v>736.86200378071828</v>
      </c>
    </row>
    <row r="321" spans="1:6" x14ac:dyDescent="0.3">
      <c r="A321" s="8">
        <v>297</v>
      </c>
      <c r="B321" s="8">
        <v>922.94256489583518</v>
      </c>
      <c r="C321" s="8">
        <v>-150.03895403340607</v>
      </c>
      <c r="E321" s="8">
        <v>35.594237695078036</v>
      </c>
      <c r="F321" s="8">
        <v>738.93805309734512</v>
      </c>
    </row>
    <row r="322" spans="1:6" x14ac:dyDescent="0.3">
      <c r="A322" s="8">
        <v>298</v>
      </c>
      <c r="B322" s="8">
        <v>929.68260528447183</v>
      </c>
      <c r="C322" s="8">
        <v>-234.5874369096548</v>
      </c>
      <c r="E322" s="8">
        <v>35.714285714285715</v>
      </c>
      <c r="F322" s="8">
        <v>739.24731182795699</v>
      </c>
    </row>
    <row r="323" spans="1:6" x14ac:dyDescent="0.3">
      <c r="A323" s="8">
        <v>299</v>
      </c>
      <c r="B323" s="8">
        <v>939.73277859418363</v>
      </c>
      <c r="C323" s="8">
        <v>-58.030180473675046</v>
      </c>
      <c r="E323" s="8">
        <v>35.834333733493402</v>
      </c>
      <c r="F323" s="8">
        <v>739.94252873563221</v>
      </c>
    </row>
    <row r="324" spans="1:6" x14ac:dyDescent="0.3">
      <c r="A324" s="8">
        <v>300</v>
      </c>
      <c r="B324" s="8">
        <v>932.88385225419586</v>
      </c>
      <c r="C324" s="8">
        <v>-153.96670705321139</v>
      </c>
      <c r="E324" s="8">
        <v>35.954381752701082</v>
      </c>
      <c r="F324" s="8">
        <v>740.35608308605345</v>
      </c>
    </row>
    <row r="325" spans="1:6" x14ac:dyDescent="0.3">
      <c r="A325" s="8">
        <v>301</v>
      </c>
      <c r="B325" s="8">
        <v>930.71702182230786</v>
      </c>
      <c r="C325" s="8">
        <v>-210.58050305097674</v>
      </c>
      <c r="E325" s="8">
        <v>36.074429771908761</v>
      </c>
      <c r="F325" s="8">
        <v>740.84668192219681</v>
      </c>
    </row>
    <row r="326" spans="1:6" x14ac:dyDescent="0.3">
      <c r="A326" s="8">
        <v>302</v>
      </c>
      <c r="B326" s="8">
        <v>930.71702182230786</v>
      </c>
      <c r="C326" s="8">
        <v>-210.58050305097674</v>
      </c>
      <c r="E326" s="8">
        <v>36.194477791116448</v>
      </c>
      <c r="F326" s="8">
        <v>741.17981025793063</v>
      </c>
    </row>
    <row r="327" spans="1:6" x14ac:dyDescent="0.3">
      <c r="A327" s="8">
        <v>303</v>
      </c>
      <c r="B327" s="8">
        <v>947.25679783254873</v>
      </c>
      <c r="C327" s="8">
        <v>126.0884615592222</v>
      </c>
      <c r="E327" s="8">
        <v>36.314525810324128</v>
      </c>
      <c r="F327" s="8">
        <v>741.67047010497492</v>
      </c>
    </row>
    <row r="328" spans="1:6" x14ac:dyDescent="0.3">
      <c r="A328" s="8">
        <v>304</v>
      </c>
      <c r="B328" s="8">
        <v>927.85332130177233</v>
      </c>
      <c r="C328" s="8">
        <v>-514.40504543970337</v>
      </c>
      <c r="E328" s="8">
        <v>36.434573829531814</v>
      </c>
      <c r="F328" s="8">
        <v>742.02715503631191</v>
      </c>
    </row>
    <row r="329" spans="1:6" x14ac:dyDescent="0.3">
      <c r="A329" s="8">
        <v>305</v>
      </c>
      <c r="B329" s="8">
        <v>930.03104032879548</v>
      </c>
      <c r="C329" s="8">
        <v>-41.512521810277008</v>
      </c>
      <c r="E329" s="8">
        <v>36.554621848739494</v>
      </c>
      <c r="F329" s="8">
        <v>745.1484685527239</v>
      </c>
    </row>
    <row r="330" spans="1:6" x14ac:dyDescent="0.3">
      <c r="A330" s="8">
        <v>306</v>
      </c>
      <c r="B330" s="8">
        <v>665.43817854548206</v>
      </c>
      <c r="C330" s="8">
        <v>-576.58632669363021</v>
      </c>
      <c r="E330" s="8">
        <v>36.674669867947181</v>
      </c>
      <c r="F330" s="8">
        <v>745.30386740331494</v>
      </c>
    </row>
    <row r="331" spans="1:6" x14ac:dyDescent="0.3">
      <c r="A331" s="8">
        <v>307</v>
      </c>
      <c r="B331" s="8">
        <v>915.87586665314507</v>
      </c>
      <c r="C331" s="8">
        <v>-117.12586665314507</v>
      </c>
      <c r="E331" s="8">
        <v>36.79471788715486</v>
      </c>
      <c r="F331" s="8">
        <v>745.83783783783781</v>
      </c>
    </row>
    <row r="332" spans="1:6" x14ac:dyDescent="0.3">
      <c r="A332" s="8">
        <v>308</v>
      </c>
      <c r="B332" s="8">
        <v>948.0081108968717</v>
      </c>
      <c r="C332" s="8">
        <v>290.3141007332523</v>
      </c>
      <c r="E332" s="8">
        <v>36.914765906362547</v>
      </c>
      <c r="F332" s="8">
        <v>746.82561613144139</v>
      </c>
    </row>
    <row r="333" spans="1:6" x14ac:dyDescent="0.3">
      <c r="A333" s="8">
        <v>309</v>
      </c>
      <c r="B333" s="8">
        <v>930.7061332271727</v>
      </c>
      <c r="C333" s="8">
        <v>-286.913108208219</v>
      </c>
      <c r="E333" s="8">
        <v>37.034813925570226</v>
      </c>
      <c r="F333" s="8">
        <v>748.25262106839739</v>
      </c>
    </row>
    <row r="334" spans="1:6" x14ac:dyDescent="0.3">
      <c r="A334" s="8">
        <v>310</v>
      </c>
      <c r="B334" s="8">
        <v>928.82240626879764</v>
      </c>
      <c r="C334" s="8">
        <v>-288.48089079387773</v>
      </c>
      <c r="E334" s="8">
        <v>37.154861944777913</v>
      </c>
      <c r="F334" s="8">
        <v>748.2993197278912</v>
      </c>
    </row>
    <row r="335" spans="1:6" x14ac:dyDescent="0.3">
      <c r="A335" s="8">
        <v>311</v>
      </c>
      <c r="B335" s="8">
        <v>944.17532540931097</v>
      </c>
      <c r="C335" s="8">
        <v>-89.07182790752654</v>
      </c>
      <c r="E335" s="8">
        <v>37.274909963985593</v>
      </c>
      <c r="F335" s="8">
        <v>748.84080370942809</v>
      </c>
    </row>
    <row r="336" spans="1:6" x14ac:dyDescent="0.3">
      <c r="A336" s="8">
        <v>312</v>
      </c>
      <c r="B336" s="8">
        <v>948.46543189254658</v>
      </c>
      <c r="C336" s="8">
        <v>-353.13276059165287</v>
      </c>
      <c r="E336" s="8">
        <v>37.394957983193279</v>
      </c>
      <c r="F336" s="8">
        <v>749.53095684802997</v>
      </c>
    </row>
    <row r="337" spans="1:6" x14ac:dyDescent="0.3">
      <c r="A337" s="8">
        <v>313</v>
      </c>
      <c r="B337" s="8">
        <v>953.26730234713261</v>
      </c>
      <c r="C337" s="8">
        <v>-161.74786771815729</v>
      </c>
      <c r="E337" s="8">
        <v>37.515006002400959</v>
      </c>
      <c r="F337" s="8">
        <v>750</v>
      </c>
    </row>
    <row r="338" spans="1:6" x14ac:dyDescent="0.3">
      <c r="A338" s="8">
        <v>314</v>
      </c>
      <c r="B338" s="8">
        <v>947.1261346909273</v>
      </c>
      <c r="C338" s="8">
        <v>-314.4712674342901</v>
      </c>
      <c r="E338" s="8">
        <v>37.635054021608646</v>
      </c>
      <c r="F338" s="8">
        <v>750.17445917655266</v>
      </c>
    </row>
    <row r="339" spans="1:6" x14ac:dyDescent="0.3">
      <c r="A339" s="8">
        <v>315</v>
      </c>
      <c r="B339" s="8">
        <v>952.43976911686377</v>
      </c>
      <c r="C339" s="8">
        <v>-253.06282207636536</v>
      </c>
      <c r="E339" s="8">
        <v>37.755102040816325</v>
      </c>
      <c r="F339" s="8">
        <v>750.3192848020434</v>
      </c>
    </row>
    <row r="340" spans="1:6" x14ac:dyDescent="0.3">
      <c r="A340" s="8">
        <v>316</v>
      </c>
      <c r="B340" s="8">
        <v>951.77556481362171</v>
      </c>
      <c r="C340" s="8">
        <v>-241.96048657749088</v>
      </c>
      <c r="E340" s="8">
        <v>37.875150060024012</v>
      </c>
      <c r="F340" s="8">
        <v>750.69637883008352</v>
      </c>
    </row>
    <row r="341" spans="1:6" x14ac:dyDescent="0.3">
      <c r="A341" s="8">
        <v>317</v>
      </c>
      <c r="B341" s="8">
        <v>929.70438247474203</v>
      </c>
      <c r="C341" s="8">
        <v>-325.3087780791376</v>
      </c>
      <c r="E341" s="8">
        <v>37.995198079231692</v>
      </c>
      <c r="F341" s="8">
        <v>751.43741707209199</v>
      </c>
    </row>
    <row r="342" spans="1:6" x14ac:dyDescent="0.3">
      <c r="A342" s="8">
        <v>318</v>
      </c>
      <c r="B342" s="8">
        <v>932.02365323852166</v>
      </c>
      <c r="C342" s="8">
        <v>-79.818647279046104</v>
      </c>
      <c r="E342" s="8">
        <v>38.115246098439378</v>
      </c>
      <c r="F342" s="8">
        <v>752.76405551634912</v>
      </c>
    </row>
    <row r="343" spans="1:6" x14ac:dyDescent="0.3">
      <c r="A343" s="8">
        <v>319</v>
      </c>
      <c r="B343" s="8">
        <v>916.4094078147657</v>
      </c>
      <c r="C343" s="8">
        <v>-284.923707991936</v>
      </c>
      <c r="E343" s="8">
        <v>38.235294117647058</v>
      </c>
      <c r="F343" s="8">
        <v>753.17946302402265</v>
      </c>
    </row>
    <row r="344" spans="1:6" x14ac:dyDescent="0.3">
      <c r="A344" s="8">
        <v>320</v>
      </c>
      <c r="B344" s="8">
        <v>914.04658267044556</v>
      </c>
      <c r="C344" s="8">
        <v>129.61944420095551</v>
      </c>
      <c r="E344" s="8">
        <v>38.355342136854745</v>
      </c>
      <c r="F344" s="8">
        <v>754.61151481274453</v>
      </c>
    </row>
    <row r="345" spans="1:6" x14ac:dyDescent="0.3">
      <c r="A345" s="8">
        <v>321</v>
      </c>
      <c r="B345" s="8">
        <v>937.04329559581004</v>
      </c>
      <c r="C345" s="8">
        <v>266.75047872325615</v>
      </c>
      <c r="E345" s="8">
        <v>38.475390156062424</v>
      </c>
      <c r="F345" s="8">
        <v>756.28568727547736</v>
      </c>
    </row>
    <row r="346" spans="1:6" x14ac:dyDescent="0.3">
      <c r="A346" s="8">
        <v>322</v>
      </c>
      <c r="B346" s="8">
        <v>912.05396976071938</v>
      </c>
      <c r="C346" s="8">
        <v>71.62794244337158</v>
      </c>
      <c r="E346" s="8">
        <v>38.595438175270111</v>
      </c>
      <c r="F346" s="8">
        <v>758.92857142857144</v>
      </c>
    </row>
    <row r="347" spans="1:6" x14ac:dyDescent="0.3">
      <c r="A347" s="8">
        <v>323</v>
      </c>
      <c r="B347" s="8">
        <v>940.07032504337224</v>
      </c>
      <c r="C347" s="8">
        <v>69.490979793523138</v>
      </c>
      <c r="E347" s="8">
        <v>38.715486194477791</v>
      </c>
      <c r="F347" s="8">
        <v>759.50241879751206</v>
      </c>
    </row>
    <row r="348" spans="1:6" x14ac:dyDescent="0.3">
      <c r="A348" s="8">
        <v>324</v>
      </c>
      <c r="B348" s="8">
        <v>950.28382728011093</v>
      </c>
      <c r="C348" s="8">
        <v>-177.66477966106333</v>
      </c>
      <c r="E348" s="8">
        <v>38.835534213685477</v>
      </c>
      <c r="F348" s="8">
        <v>760.5276509386099</v>
      </c>
    </row>
    <row r="349" spans="1:6" x14ac:dyDescent="0.3">
      <c r="A349" s="8">
        <v>325</v>
      </c>
      <c r="B349" s="8">
        <v>951.60134729145989</v>
      </c>
      <c r="C349" s="8">
        <v>-7.2341706572457269</v>
      </c>
      <c r="E349" s="8">
        <v>38.955582232893157</v>
      </c>
      <c r="F349" s="8">
        <v>760.5276509386099</v>
      </c>
    </row>
    <row r="350" spans="1:6" x14ac:dyDescent="0.3">
      <c r="A350" s="8">
        <v>326</v>
      </c>
      <c r="B350" s="8">
        <v>950.1749413287597</v>
      </c>
      <c r="C350" s="8">
        <v>-11.351411916994948</v>
      </c>
      <c r="E350" s="8">
        <v>39.075630252100844</v>
      </c>
      <c r="F350" s="8">
        <v>761.04746317512274</v>
      </c>
    </row>
    <row r="351" spans="1:6" x14ac:dyDescent="0.3">
      <c r="A351" s="8">
        <v>327</v>
      </c>
      <c r="B351" s="8">
        <v>951.61223588659504</v>
      </c>
      <c r="C351" s="8">
        <v>-61.640091039798335</v>
      </c>
      <c r="E351" s="8">
        <v>39.195678271308523</v>
      </c>
      <c r="F351" s="8">
        <v>761.19402985074623</v>
      </c>
    </row>
    <row r="352" spans="1:6" x14ac:dyDescent="0.3">
      <c r="A352" s="8">
        <v>328</v>
      </c>
      <c r="B352" s="8">
        <v>946.39659881687453</v>
      </c>
      <c r="C352" s="8">
        <v>-152.74580516608091</v>
      </c>
      <c r="E352" s="8">
        <v>39.31572629051621</v>
      </c>
      <c r="F352" s="8">
        <v>762.24899598393574</v>
      </c>
    </row>
    <row r="353" spans="1:6" x14ac:dyDescent="0.3">
      <c r="A353" s="8">
        <v>329</v>
      </c>
      <c r="B353" s="8">
        <v>946.69059088552262</v>
      </c>
      <c r="C353" s="8">
        <v>-327.03247122740299</v>
      </c>
      <c r="E353" s="8">
        <v>39.43577430972389</v>
      </c>
      <c r="F353" s="8">
        <v>762.45210727969345</v>
      </c>
    </row>
    <row r="354" spans="1:6" x14ac:dyDescent="0.3">
      <c r="A354" s="8">
        <v>330</v>
      </c>
      <c r="B354" s="8">
        <v>948.78120115146487</v>
      </c>
      <c r="C354" s="8">
        <v>-28.535802378458698</v>
      </c>
      <c r="E354" s="8">
        <v>39.555822328931576</v>
      </c>
      <c r="F354" s="8">
        <v>763.66120218579238</v>
      </c>
    </row>
    <row r="355" spans="1:6" x14ac:dyDescent="0.3">
      <c r="A355" s="8">
        <v>331</v>
      </c>
      <c r="B355" s="8">
        <v>938.52414453418578</v>
      </c>
      <c r="C355" s="8">
        <v>103.14200129914752</v>
      </c>
      <c r="E355" s="8">
        <v>39.675870348139256</v>
      </c>
      <c r="F355" s="8">
        <v>768.3239364428498</v>
      </c>
    </row>
    <row r="356" spans="1:6" x14ac:dyDescent="0.3">
      <c r="A356" s="8">
        <v>332</v>
      </c>
      <c r="B356" s="8">
        <v>944.51287185849947</v>
      </c>
      <c r="C356" s="8">
        <v>1573.7353033239822</v>
      </c>
      <c r="E356" s="8">
        <v>39.795918367346943</v>
      </c>
      <c r="F356" s="8">
        <v>770.07299270072997</v>
      </c>
    </row>
    <row r="357" spans="1:6" x14ac:dyDescent="0.3">
      <c r="A357" s="8">
        <v>333</v>
      </c>
      <c r="B357" s="8">
        <v>942.34604142661146</v>
      </c>
      <c r="C357" s="8">
        <v>969.69984767472693</v>
      </c>
      <c r="E357" s="8">
        <v>39.915966386554622</v>
      </c>
      <c r="F357" s="8">
        <v>772.56740914419697</v>
      </c>
    </row>
    <row r="358" spans="1:6" x14ac:dyDescent="0.3">
      <c r="A358" s="8">
        <v>334</v>
      </c>
      <c r="B358" s="8">
        <v>922.24569480718776</v>
      </c>
      <c r="C358" s="8">
        <v>-408.33647079547472</v>
      </c>
      <c r="E358" s="8">
        <v>40.036014405762309</v>
      </c>
      <c r="F358" s="8">
        <v>772.61904761904759</v>
      </c>
    </row>
    <row r="359" spans="1:6" x14ac:dyDescent="0.3">
      <c r="A359" s="8">
        <v>335</v>
      </c>
      <c r="B359" s="8">
        <v>925.70826806015452</v>
      </c>
      <c r="C359" s="8">
        <v>-399.39247858647036</v>
      </c>
      <c r="E359" s="8">
        <v>40.156062424969988</v>
      </c>
      <c r="F359" s="8">
        <v>772.9036108624291</v>
      </c>
    </row>
    <row r="360" spans="1:6" x14ac:dyDescent="0.3">
      <c r="A360" s="8">
        <v>336</v>
      </c>
      <c r="B360" s="8">
        <v>923.24744555961843</v>
      </c>
      <c r="C360" s="8">
        <v>-478.16769834324765</v>
      </c>
      <c r="E360" s="8">
        <v>40.276110444177675</v>
      </c>
      <c r="F360" s="8">
        <v>773.71357718536888</v>
      </c>
    </row>
    <row r="361" spans="1:6" x14ac:dyDescent="0.3">
      <c r="A361" s="8">
        <v>337</v>
      </c>
      <c r="B361" s="8">
        <v>926.49224690988285</v>
      </c>
      <c r="C361" s="8">
        <v>-331.78150310822991</v>
      </c>
      <c r="E361" s="8">
        <v>40.396158463385355</v>
      </c>
      <c r="F361" s="8">
        <v>773.82012466607307</v>
      </c>
    </row>
    <row r="362" spans="1:6" x14ac:dyDescent="0.3">
      <c r="A362" s="8">
        <v>338</v>
      </c>
      <c r="B362" s="8">
        <v>945.23151913741719</v>
      </c>
      <c r="C362" s="8">
        <v>-485.10881975091411</v>
      </c>
      <c r="E362" s="8">
        <v>40.516206482593041</v>
      </c>
      <c r="F362" s="8">
        <v>774.90774907749073</v>
      </c>
    </row>
    <row r="363" spans="1:6" x14ac:dyDescent="0.3">
      <c r="A363" s="8">
        <v>339</v>
      </c>
      <c r="B363" s="8">
        <v>933.90738019689672</v>
      </c>
      <c r="C363" s="8">
        <v>-338.77086142556561</v>
      </c>
      <c r="E363" s="8">
        <v>40.636254501800721</v>
      </c>
      <c r="F363" s="8">
        <v>776.22377622377621</v>
      </c>
    </row>
    <row r="364" spans="1:6" x14ac:dyDescent="0.3">
      <c r="A364" s="8">
        <v>340</v>
      </c>
      <c r="B364" s="8">
        <v>945.6126199671462</v>
      </c>
      <c r="C364" s="8">
        <v>-158.37857741395476</v>
      </c>
      <c r="E364" s="8">
        <v>40.756302521008408</v>
      </c>
      <c r="F364" s="8">
        <v>776.45788336933049</v>
      </c>
    </row>
    <row r="365" spans="1:6" x14ac:dyDescent="0.3">
      <c r="A365" s="8">
        <v>341</v>
      </c>
      <c r="B365" s="8">
        <v>936.31375972175738</v>
      </c>
      <c r="C365" s="8">
        <v>-183.13429669773473</v>
      </c>
      <c r="E365" s="8">
        <v>40.876350540216087</v>
      </c>
      <c r="F365" s="8">
        <v>776.97095435684651</v>
      </c>
    </row>
    <row r="366" spans="1:6" x14ac:dyDescent="0.3">
      <c r="A366" s="8">
        <v>342</v>
      </c>
      <c r="B366" s="8">
        <v>941.43139943526171</v>
      </c>
      <c r="C366" s="8">
        <v>-125.33944541227322</v>
      </c>
      <c r="E366" s="8">
        <v>40.996398559423774</v>
      </c>
      <c r="F366" s="8">
        <v>777.64976958525347</v>
      </c>
    </row>
    <row r="367" spans="1:6" x14ac:dyDescent="0.3">
      <c r="A367" s="8">
        <v>343</v>
      </c>
      <c r="B367" s="8">
        <v>925.74093384555988</v>
      </c>
      <c r="C367" s="8">
        <v>-54.700209863659438</v>
      </c>
      <c r="E367" s="8">
        <v>41.116446578631454</v>
      </c>
      <c r="F367" s="8">
        <v>778.34572490706319</v>
      </c>
    </row>
    <row r="368" spans="1:6" x14ac:dyDescent="0.3">
      <c r="A368" s="8">
        <v>344</v>
      </c>
      <c r="B368" s="8">
        <v>943.52200970120396</v>
      </c>
      <c r="C368" s="8">
        <v>253.60324697230737</v>
      </c>
      <c r="E368" s="8">
        <v>41.236494597839133</v>
      </c>
      <c r="F368" s="8">
        <v>778.90892750149794</v>
      </c>
    </row>
    <row r="369" spans="1:6" x14ac:dyDescent="0.3">
      <c r="A369" s="8">
        <v>345</v>
      </c>
      <c r="B369" s="8">
        <v>930.25970082663298</v>
      </c>
      <c r="C369" s="8">
        <v>-334.88829358512498</v>
      </c>
      <c r="E369" s="8">
        <v>41.35654261704682</v>
      </c>
      <c r="F369" s="8">
        <v>778.91714520098446</v>
      </c>
    </row>
    <row r="370" spans="1:6" x14ac:dyDescent="0.3">
      <c r="A370" s="8">
        <v>346</v>
      </c>
      <c r="B370" s="8">
        <v>945.31862789849811</v>
      </c>
      <c r="C370" s="8">
        <v>288.4776683977982</v>
      </c>
      <c r="E370" s="8">
        <v>41.4765906362545</v>
      </c>
      <c r="F370" s="8">
        <v>780.3227485684539</v>
      </c>
    </row>
    <row r="371" spans="1:6" x14ac:dyDescent="0.3">
      <c r="A371" s="8">
        <v>347</v>
      </c>
      <c r="B371" s="8">
        <v>944.54553764390482</v>
      </c>
      <c r="C371" s="8">
        <v>408.78291883012582</v>
      </c>
      <c r="E371" s="8">
        <v>41.596638655462186</v>
      </c>
      <c r="F371" s="8">
        <v>780.63943161634108</v>
      </c>
    </row>
    <row r="372" spans="1:6" x14ac:dyDescent="0.3">
      <c r="A372" s="8">
        <v>348</v>
      </c>
      <c r="B372" s="8">
        <v>943.55467548660931</v>
      </c>
      <c r="C372" s="8">
        <v>-17.628749560683332</v>
      </c>
      <c r="E372" s="8">
        <v>41.716686674669866</v>
      </c>
      <c r="F372" s="8">
        <v>782.18884120171674</v>
      </c>
    </row>
    <row r="373" spans="1:6" x14ac:dyDescent="0.3">
      <c r="A373" s="8">
        <v>349</v>
      </c>
      <c r="B373" s="8">
        <v>946.01549798714552</v>
      </c>
      <c r="C373" s="8">
        <v>348.62735915571159</v>
      </c>
      <c r="E373" s="8">
        <v>41.836734693877553</v>
      </c>
      <c r="F373" s="8">
        <v>782.19533275713047</v>
      </c>
    </row>
    <row r="374" spans="1:6" x14ac:dyDescent="0.3">
      <c r="A374" s="8">
        <v>350</v>
      </c>
      <c r="B374" s="8">
        <v>935.0180169006785</v>
      </c>
      <c r="C374" s="8">
        <v>-98.711148033595578</v>
      </c>
      <c r="E374" s="8">
        <v>41.956782713085232</v>
      </c>
      <c r="F374" s="8">
        <v>783.69905956112848</v>
      </c>
    </row>
    <row r="375" spans="1:6" x14ac:dyDescent="0.3">
      <c r="A375" s="8">
        <v>351</v>
      </c>
      <c r="B375" s="8">
        <v>918.94645048124767</v>
      </c>
      <c r="C375" s="8">
        <v>89.391365548876024</v>
      </c>
      <c r="E375" s="8">
        <v>42.076830732292919</v>
      </c>
      <c r="F375" s="8">
        <v>784.19071518193221</v>
      </c>
    </row>
    <row r="376" spans="1:6" x14ac:dyDescent="0.3">
      <c r="A376" s="8">
        <v>352</v>
      </c>
      <c r="B376" s="8">
        <v>898.36700567587889</v>
      </c>
      <c r="C376" s="8">
        <v>-25.506805961185592</v>
      </c>
      <c r="E376" s="8">
        <v>42.196878751500599</v>
      </c>
      <c r="F376" s="8">
        <v>784.75336322869953</v>
      </c>
    </row>
    <row r="377" spans="1:6" x14ac:dyDescent="0.3">
      <c r="A377" s="8">
        <v>353</v>
      </c>
      <c r="B377" s="8">
        <v>918.91378469584231</v>
      </c>
      <c r="C377" s="8">
        <v>100.9733424205242</v>
      </c>
      <c r="E377" s="8">
        <v>42.316926770708285</v>
      </c>
      <c r="F377" s="8">
        <v>784.7604084838963</v>
      </c>
    </row>
    <row r="378" spans="1:6" x14ac:dyDescent="0.3">
      <c r="A378" s="8">
        <v>354</v>
      </c>
      <c r="B378" s="8">
        <v>926.7753503833959</v>
      </c>
      <c r="C378" s="8">
        <v>-13.137471090298163</v>
      </c>
      <c r="E378" s="8">
        <v>42.436974789915965</v>
      </c>
      <c r="F378" s="8">
        <v>786.84210526315792</v>
      </c>
    </row>
    <row r="379" spans="1:6" x14ac:dyDescent="0.3">
      <c r="A379" s="8">
        <v>355</v>
      </c>
      <c r="B379" s="8">
        <v>926.24180922177527</v>
      </c>
      <c r="C379" s="8">
        <v>90.490474242791606</v>
      </c>
      <c r="E379" s="8">
        <v>42.557022809123652</v>
      </c>
      <c r="F379" s="8">
        <v>787.04784130688449</v>
      </c>
    </row>
    <row r="380" spans="1:6" x14ac:dyDescent="0.3">
      <c r="A380" s="8">
        <v>356</v>
      </c>
      <c r="B380" s="8">
        <v>934.60425028554414</v>
      </c>
      <c r="C380" s="8">
        <v>-59.60425028554414</v>
      </c>
      <c r="E380" s="8">
        <v>42.677070828331331</v>
      </c>
      <c r="F380" s="8">
        <v>787.10644677661173</v>
      </c>
    </row>
    <row r="381" spans="1:6" x14ac:dyDescent="0.3">
      <c r="A381" s="8">
        <v>357</v>
      </c>
      <c r="B381" s="8">
        <v>951.15491489092017</v>
      </c>
      <c r="C381" s="8">
        <v>165.95034826697463</v>
      </c>
      <c r="E381" s="8">
        <v>42.797118847539018</v>
      </c>
      <c r="F381" s="8">
        <v>787.23404255319144</v>
      </c>
    </row>
    <row r="382" spans="1:6" x14ac:dyDescent="0.3">
      <c r="A382" s="8">
        <v>358</v>
      </c>
      <c r="B382" s="8">
        <v>941.42051084012667</v>
      </c>
      <c r="C382" s="8">
        <v>22.908388797116345</v>
      </c>
      <c r="E382" s="8">
        <v>42.917166866746697</v>
      </c>
      <c r="F382" s="8">
        <v>787.27445394112056</v>
      </c>
    </row>
    <row r="383" spans="1:6" x14ac:dyDescent="0.3">
      <c r="A383" s="8">
        <v>359</v>
      </c>
      <c r="B383" s="8">
        <v>944.21887978985137</v>
      </c>
      <c r="C383" s="8">
        <v>128.79472078280423</v>
      </c>
      <c r="E383" s="8">
        <v>43.037214885954384</v>
      </c>
      <c r="F383" s="8">
        <v>788.46153846153845</v>
      </c>
    </row>
    <row r="384" spans="1:6" x14ac:dyDescent="0.3">
      <c r="A384" s="8">
        <v>360</v>
      </c>
      <c r="B384" s="8">
        <v>950.93714298821783</v>
      </c>
      <c r="C384" s="8">
        <v>581.11413906306416</v>
      </c>
      <c r="E384" s="8">
        <v>43.157262905162064</v>
      </c>
      <c r="F384" s="8">
        <v>789.15418858761632</v>
      </c>
    </row>
    <row r="385" spans="1:6" x14ac:dyDescent="0.3">
      <c r="A385" s="8">
        <v>361</v>
      </c>
      <c r="B385" s="8">
        <v>947.18057766660286</v>
      </c>
      <c r="C385" s="8">
        <v>163.04164455561931</v>
      </c>
      <c r="E385" s="8">
        <v>43.27731092436975</v>
      </c>
      <c r="F385" s="8">
        <v>789.85061511423555</v>
      </c>
    </row>
    <row r="386" spans="1:6" x14ac:dyDescent="0.3">
      <c r="A386" s="8">
        <v>362</v>
      </c>
      <c r="B386" s="8">
        <v>935.15956863743509</v>
      </c>
      <c r="C386" s="8">
        <v>91.758331766333413</v>
      </c>
      <c r="E386" s="8">
        <v>43.39735894357743</v>
      </c>
      <c r="F386" s="8">
        <v>791.51943462897532</v>
      </c>
    </row>
    <row r="387" spans="1:6" x14ac:dyDescent="0.3">
      <c r="A387" s="8">
        <v>363</v>
      </c>
      <c r="B387" s="8">
        <v>933.66783110392419</v>
      </c>
      <c r="C387" s="8">
        <v>-4.2510939948793975</v>
      </c>
      <c r="E387" s="8">
        <v>43.517406962785117</v>
      </c>
      <c r="F387" s="8">
        <v>791.55606860158309</v>
      </c>
    </row>
    <row r="388" spans="1:6" x14ac:dyDescent="0.3">
      <c r="A388" s="8">
        <v>364</v>
      </c>
      <c r="B388" s="8">
        <v>944.9810814493095</v>
      </c>
      <c r="C388" s="8">
        <v>147.70919737510656</v>
      </c>
      <c r="E388" s="8">
        <v>43.637454981992796</v>
      </c>
      <c r="F388" s="8">
        <v>793.46092503987245</v>
      </c>
    </row>
    <row r="389" spans="1:6" x14ac:dyDescent="0.3">
      <c r="A389" s="8">
        <v>365</v>
      </c>
      <c r="B389" s="8">
        <v>944.0991052433651</v>
      </c>
      <c r="C389" s="8">
        <v>-128.04796887972873</v>
      </c>
      <c r="E389" s="8">
        <v>43.757503001200483</v>
      </c>
      <c r="F389" s="8">
        <v>793.65079365079362</v>
      </c>
    </row>
    <row r="390" spans="1:6" x14ac:dyDescent="0.3">
      <c r="A390" s="8">
        <v>366</v>
      </c>
      <c r="B390" s="8">
        <v>945.20974194714688</v>
      </c>
      <c r="C390" s="8">
        <v>-341.07497931314992</v>
      </c>
      <c r="E390" s="8">
        <v>43.877551020408163</v>
      </c>
      <c r="F390" s="8">
        <v>795.74468085106378</v>
      </c>
    </row>
    <row r="391" spans="1:6" x14ac:dyDescent="0.3">
      <c r="A391" s="8">
        <v>367</v>
      </c>
      <c r="B391" s="8">
        <v>944.94841566390414</v>
      </c>
      <c r="C391" s="8">
        <v>-231.41458107743802</v>
      </c>
      <c r="E391" s="8">
        <v>43.997599039615849</v>
      </c>
      <c r="F391" s="8">
        <v>796.01990049751248</v>
      </c>
    </row>
    <row r="392" spans="1:6" x14ac:dyDescent="0.3">
      <c r="A392" s="8">
        <v>368</v>
      </c>
      <c r="B392" s="8">
        <v>945.22063054228204</v>
      </c>
      <c r="C392" s="8">
        <v>-182.76852326258859</v>
      </c>
      <c r="E392" s="8">
        <v>44.117647058823529</v>
      </c>
      <c r="F392" s="8">
        <v>796.17834394904457</v>
      </c>
    </row>
    <row r="393" spans="1:6" x14ac:dyDescent="0.3">
      <c r="A393" s="8">
        <v>369</v>
      </c>
      <c r="B393" s="8">
        <v>948.30210296551979</v>
      </c>
      <c r="C393" s="8">
        <v>-214.44691705553942</v>
      </c>
      <c r="E393" s="8">
        <v>44.237695078031216</v>
      </c>
      <c r="F393" s="8">
        <v>797.27564102564099</v>
      </c>
    </row>
    <row r="394" spans="1:6" x14ac:dyDescent="0.3">
      <c r="A394" s="8">
        <v>370</v>
      </c>
      <c r="B394" s="8">
        <v>946.86480840768456</v>
      </c>
      <c r="C394" s="8">
        <v>-305.61697478550082</v>
      </c>
      <c r="E394" s="8">
        <v>44.357743097238895</v>
      </c>
      <c r="F394" s="8">
        <v>797.37335834896805</v>
      </c>
    </row>
    <row r="395" spans="1:6" x14ac:dyDescent="0.3">
      <c r="A395" s="8">
        <v>371</v>
      </c>
      <c r="B395" s="8">
        <v>941.94316340661214</v>
      </c>
      <c r="C395" s="8">
        <v>-413.30057312018619</v>
      </c>
      <c r="E395" s="8">
        <v>44.477791116446582</v>
      </c>
      <c r="F395" s="8">
        <v>798.37702871410738</v>
      </c>
    </row>
    <row r="396" spans="1:6" x14ac:dyDescent="0.3">
      <c r="A396" s="8">
        <v>372</v>
      </c>
      <c r="B396" s="8">
        <v>945.19885335201184</v>
      </c>
      <c r="C396" s="8">
        <v>-352.2378740100072</v>
      </c>
      <c r="E396" s="8">
        <v>44.597839135654262</v>
      </c>
      <c r="F396" s="8">
        <v>798.75</v>
      </c>
    </row>
    <row r="397" spans="1:6" x14ac:dyDescent="0.3">
      <c r="A397" s="8">
        <v>373</v>
      </c>
      <c r="B397" s="8">
        <v>947.01724873957619</v>
      </c>
      <c r="C397" s="8">
        <v>-113.68391540624282</v>
      </c>
      <c r="E397" s="8">
        <v>44.717887154861948</v>
      </c>
      <c r="F397" s="8">
        <v>800.81300813008136</v>
      </c>
    </row>
    <row r="398" spans="1:6" x14ac:dyDescent="0.3">
      <c r="A398" s="8">
        <v>374</v>
      </c>
      <c r="B398" s="8">
        <v>928.51752560501438</v>
      </c>
      <c r="C398" s="8">
        <v>690.01012497617614</v>
      </c>
      <c r="E398" s="8">
        <v>44.837935174069628</v>
      </c>
      <c r="F398" s="8">
        <v>801.0514665190924</v>
      </c>
    </row>
    <row r="399" spans="1:6" x14ac:dyDescent="0.3">
      <c r="A399" s="8">
        <v>375</v>
      </c>
      <c r="B399" s="8">
        <v>931.20700860338798</v>
      </c>
      <c r="C399" s="8">
        <v>417.17262102624159</v>
      </c>
      <c r="E399" s="8">
        <v>44.957983193277315</v>
      </c>
      <c r="F399" s="8">
        <v>801.7492711370262</v>
      </c>
    </row>
    <row r="400" spans="1:6" x14ac:dyDescent="0.3">
      <c r="A400" s="8">
        <v>376</v>
      </c>
      <c r="B400" s="8">
        <v>930.94568232014524</v>
      </c>
      <c r="C400" s="8">
        <v>789.23780391838693</v>
      </c>
      <c r="E400" s="8">
        <v>45.078031212484994</v>
      </c>
      <c r="F400" s="8">
        <v>801.83161512027493</v>
      </c>
    </row>
    <row r="401" spans="1:6" x14ac:dyDescent="0.3">
      <c r="A401" s="8">
        <v>377</v>
      </c>
      <c r="B401" s="8">
        <v>934.72402483203041</v>
      </c>
      <c r="C401" s="8">
        <v>277.26363492997939</v>
      </c>
      <c r="E401" s="8">
        <v>45.198079231692681</v>
      </c>
      <c r="F401" s="8">
        <v>803.61117981696759</v>
      </c>
    </row>
    <row r="402" spans="1:6" x14ac:dyDescent="0.3">
      <c r="A402" s="8">
        <v>378</v>
      </c>
      <c r="B402" s="8">
        <v>929.34505883528323</v>
      </c>
      <c r="C402" s="8">
        <v>464.06789809558904</v>
      </c>
      <c r="E402" s="8">
        <v>45.318127250900361</v>
      </c>
      <c r="F402" s="8">
        <v>804.66101694915255</v>
      </c>
    </row>
    <row r="403" spans="1:6" x14ac:dyDescent="0.3">
      <c r="A403" s="8">
        <v>379</v>
      </c>
      <c r="B403" s="8">
        <v>947.67056444768309</v>
      </c>
      <c r="C403" s="8">
        <v>-115.2631570402757</v>
      </c>
      <c r="E403" s="8">
        <v>45.438175270108047</v>
      </c>
      <c r="F403" s="8">
        <v>804.90405117270791</v>
      </c>
    </row>
    <row r="404" spans="1:6" x14ac:dyDescent="0.3">
      <c r="A404" s="8">
        <v>380</v>
      </c>
      <c r="B404" s="8">
        <v>944.49109466822927</v>
      </c>
      <c r="C404" s="8">
        <v>-413.1499867965091</v>
      </c>
      <c r="E404" s="8">
        <v>45.558223289315727</v>
      </c>
      <c r="F404" s="8">
        <v>804.98866213151928</v>
      </c>
    </row>
    <row r="405" spans="1:6" x14ac:dyDescent="0.3">
      <c r="A405" s="8">
        <v>381</v>
      </c>
      <c r="B405" s="8">
        <v>947.96455651633119</v>
      </c>
      <c r="C405" s="8">
        <v>-31.535306753748046</v>
      </c>
      <c r="E405" s="8">
        <v>45.678271308523414</v>
      </c>
      <c r="F405" s="8">
        <v>806.42201834862385</v>
      </c>
    </row>
    <row r="406" spans="1:6" x14ac:dyDescent="0.3">
      <c r="A406" s="8">
        <v>382</v>
      </c>
      <c r="B406" s="8">
        <v>947.67056444768309</v>
      </c>
      <c r="C406" s="8">
        <v>-137.48537926249787</v>
      </c>
      <c r="E406" s="8">
        <v>45.798319327731093</v>
      </c>
      <c r="F406" s="8">
        <v>807.21747388414053</v>
      </c>
    </row>
    <row r="407" spans="1:6" x14ac:dyDescent="0.3">
      <c r="A407" s="8">
        <v>383</v>
      </c>
      <c r="B407" s="8">
        <v>950.66492810983993</v>
      </c>
      <c r="C407" s="8">
        <v>117.65805325661961</v>
      </c>
      <c r="E407" s="8">
        <v>45.91836734693878</v>
      </c>
      <c r="F407" s="8">
        <v>807.24876441515653</v>
      </c>
    </row>
    <row r="408" spans="1:6" x14ac:dyDescent="0.3">
      <c r="A408" s="8">
        <v>384</v>
      </c>
      <c r="B408" s="8">
        <v>947.48545833038611</v>
      </c>
      <c r="C408" s="8">
        <v>-282.94580472965686</v>
      </c>
      <c r="E408" s="8">
        <v>46.038415366146459</v>
      </c>
      <c r="F408" s="8">
        <v>808.47890924584578</v>
      </c>
    </row>
    <row r="409" spans="1:6" x14ac:dyDescent="0.3">
      <c r="A409" s="8">
        <v>385</v>
      </c>
      <c r="B409" s="8">
        <v>950.14227554335434</v>
      </c>
      <c r="C409" s="8">
        <v>-70.892568626589991</v>
      </c>
      <c r="E409" s="8">
        <v>46.158463385354146</v>
      </c>
      <c r="F409" s="8">
        <v>808.60215053763443</v>
      </c>
    </row>
    <row r="410" spans="1:6" x14ac:dyDescent="0.3">
      <c r="A410" s="8">
        <v>386</v>
      </c>
      <c r="B410" s="8">
        <v>933.60249953311347</v>
      </c>
      <c r="C410" s="8">
        <v>-343.80486041001063</v>
      </c>
      <c r="E410" s="8">
        <v>46.278511404561826</v>
      </c>
      <c r="F410" s="8">
        <v>809.81027302174914</v>
      </c>
    </row>
    <row r="411" spans="1:6" x14ac:dyDescent="0.3">
      <c r="A411" s="8">
        <v>387</v>
      </c>
      <c r="B411" s="8">
        <v>933.54805655743792</v>
      </c>
      <c r="C411" s="8">
        <v>-344.99105192975594</v>
      </c>
      <c r="E411" s="8">
        <v>46.398559423769505</v>
      </c>
      <c r="F411" s="8">
        <v>810.17881705639616</v>
      </c>
    </row>
    <row r="412" spans="1:6" x14ac:dyDescent="0.3">
      <c r="A412" s="8">
        <v>388</v>
      </c>
      <c r="B412" s="8">
        <v>947.48545833038611</v>
      </c>
      <c r="C412" s="8">
        <v>99.916547139076101</v>
      </c>
      <c r="E412" s="8">
        <v>46.518607442977192</v>
      </c>
      <c r="F412" s="8">
        <v>810.18518518518522</v>
      </c>
    </row>
    <row r="413" spans="1:6" x14ac:dyDescent="0.3">
      <c r="A413" s="8">
        <v>389</v>
      </c>
      <c r="B413" s="8">
        <v>947.7794503990342</v>
      </c>
      <c r="C413" s="8">
        <v>-107.59253451118377</v>
      </c>
      <c r="E413" s="8">
        <v>46.638655462184872</v>
      </c>
      <c r="F413" s="8">
        <v>810.22443890274315</v>
      </c>
    </row>
    <row r="414" spans="1:6" x14ac:dyDescent="0.3">
      <c r="A414" s="8">
        <v>390</v>
      </c>
      <c r="B414" s="8">
        <v>947.96455651633119</v>
      </c>
      <c r="C414" s="8">
        <v>0.75339220161754383</v>
      </c>
      <c r="E414" s="8">
        <v>46.758703481392558</v>
      </c>
      <c r="F414" s="8">
        <v>813.24647122692727</v>
      </c>
    </row>
    <row r="415" spans="1:6" x14ac:dyDescent="0.3">
      <c r="A415" s="8">
        <v>391</v>
      </c>
      <c r="B415" s="8">
        <v>947.82300477957472</v>
      </c>
      <c r="C415" s="8">
        <v>-198.29204793154474</v>
      </c>
      <c r="E415" s="8">
        <v>46.878751500600238</v>
      </c>
      <c r="F415" s="8">
        <v>813.81733021077287</v>
      </c>
    </row>
    <row r="416" spans="1:6" x14ac:dyDescent="0.3">
      <c r="A416" s="8">
        <v>392</v>
      </c>
      <c r="B416" s="8">
        <v>950.14227554335434</v>
      </c>
      <c r="C416" s="8">
        <v>-177.57486639915737</v>
      </c>
      <c r="E416" s="8">
        <v>46.998799519807925</v>
      </c>
      <c r="F416" s="8">
        <v>814.28571428571433</v>
      </c>
    </row>
    <row r="417" spans="1:6" x14ac:dyDescent="0.3">
      <c r="A417" s="8">
        <v>393</v>
      </c>
      <c r="B417" s="8">
        <v>947.96455651633119</v>
      </c>
      <c r="C417" s="8">
        <v>-140.74708263219065</v>
      </c>
      <c r="E417" s="8">
        <v>47.118847539015604</v>
      </c>
      <c r="F417" s="8">
        <v>816.05113636363637</v>
      </c>
    </row>
    <row r="418" spans="1:6" x14ac:dyDescent="0.3">
      <c r="A418" s="8">
        <v>394</v>
      </c>
      <c r="B418" s="8">
        <v>947.96455651633119</v>
      </c>
      <c r="C418" s="8">
        <v>0.75339220161754383</v>
      </c>
      <c r="E418" s="8">
        <v>47.238895558223291</v>
      </c>
      <c r="F418" s="8">
        <v>816.09195402298849</v>
      </c>
    </row>
    <row r="419" spans="1:6" x14ac:dyDescent="0.3">
      <c r="A419" s="8">
        <v>395</v>
      </c>
      <c r="B419" s="8">
        <v>947.82300477957472</v>
      </c>
      <c r="C419" s="8">
        <v>-150.44964643060666</v>
      </c>
      <c r="E419" s="8">
        <v>47.358943577430971</v>
      </c>
      <c r="F419" s="8">
        <v>817.07208514755689</v>
      </c>
    </row>
    <row r="420" spans="1:6" x14ac:dyDescent="0.3">
      <c r="A420" s="8">
        <v>396</v>
      </c>
      <c r="B420" s="8">
        <v>924.21653052664374</v>
      </c>
      <c r="C420" s="8">
        <v>-89.646338813594866</v>
      </c>
      <c r="E420" s="8">
        <v>47.478991596638657</v>
      </c>
      <c r="F420" s="8">
        <v>820.22471910112358</v>
      </c>
    </row>
    <row r="421" spans="1:6" x14ac:dyDescent="0.3">
      <c r="A421" s="8">
        <v>397</v>
      </c>
      <c r="B421" s="8">
        <v>931.9474330725759</v>
      </c>
      <c r="C421" s="8">
        <v>-298.03340771599903</v>
      </c>
      <c r="E421" s="8">
        <v>47.599039615846337</v>
      </c>
      <c r="F421" s="8">
        <v>821.23287671232879</v>
      </c>
    </row>
    <row r="422" spans="1:6" x14ac:dyDescent="0.3">
      <c r="A422" s="8">
        <v>398</v>
      </c>
      <c r="B422" s="8">
        <v>927.72265816015101</v>
      </c>
      <c r="C422" s="8">
        <v>274.20041876292589</v>
      </c>
      <c r="E422" s="8">
        <v>47.719087635054024</v>
      </c>
      <c r="F422" s="8">
        <v>823.9104829210836</v>
      </c>
    </row>
    <row r="423" spans="1:6" x14ac:dyDescent="0.3">
      <c r="A423" s="8">
        <v>399</v>
      </c>
      <c r="B423" s="8">
        <v>933.60249953311347</v>
      </c>
      <c r="C423" s="8">
        <v>-280.1455012194541</v>
      </c>
      <c r="E423" s="8">
        <v>47.839135654261703</v>
      </c>
      <c r="F423" s="8">
        <v>824.16666666666663</v>
      </c>
    </row>
    <row r="424" spans="1:6" x14ac:dyDescent="0.3">
      <c r="A424" s="8">
        <v>400</v>
      </c>
      <c r="B424" s="8">
        <v>931.79499274068428</v>
      </c>
      <c r="C424" s="8">
        <v>445.27356517893747</v>
      </c>
      <c r="E424" s="8">
        <v>47.95918367346939</v>
      </c>
      <c r="F424" s="8">
        <v>825.26115859449192</v>
      </c>
    </row>
    <row r="425" spans="1:6" x14ac:dyDescent="0.3">
      <c r="A425" s="8">
        <v>401</v>
      </c>
      <c r="B425" s="8">
        <v>904.67150225911087</v>
      </c>
      <c r="C425" s="8">
        <v>87.573476861986819</v>
      </c>
      <c r="E425" s="8">
        <v>48.07923169267707</v>
      </c>
      <c r="F425" s="8">
        <v>825.6210423770093</v>
      </c>
    </row>
    <row r="426" spans="1:6" x14ac:dyDescent="0.3">
      <c r="A426" s="8">
        <v>402</v>
      </c>
      <c r="B426" s="8">
        <v>919.14244519367969</v>
      </c>
      <c r="C426" s="8">
        <v>160.58728453605011</v>
      </c>
      <c r="E426" s="8">
        <v>48.199279711884756</v>
      </c>
      <c r="F426" s="8">
        <v>828.57142857142856</v>
      </c>
    </row>
    <row r="427" spans="1:6" x14ac:dyDescent="0.3">
      <c r="A427" s="8">
        <v>403</v>
      </c>
      <c r="B427" s="8">
        <v>916.64895690773824</v>
      </c>
      <c r="C427" s="8">
        <v>-2.930453471749388</v>
      </c>
      <c r="E427" s="8">
        <v>48.319327731092436</v>
      </c>
      <c r="F427" s="8">
        <v>829.06530089628677</v>
      </c>
    </row>
    <row r="428" spans="1:6" x14ac:dyDescent="0.3">
      <c r="A428" s="8">
        <v>404</v>
      </c>
      <c r="B428" s="8">
        <v>909.95247089964198</v>
      </c>
      <c r="C428" s="8">
        <v>179.39612064965388</v>
      </c>
      <c r="E428" s="8">
        <v>48.439375750300123</v>
      </c>
      <c r="F428" s="8">
        <v>830.8243727598566</v>
      </c>
    </row>
    <row r="429" spans="1:6" x14ac:dyDescent="0.3">
      <c r="A429" s="8">
        <v>405</v>
      </c>
      <c r="B429" s="8">
        <v>909.95247089964198</v>
      </c>
      <c r="C429" s="8">
        <v>179.39612064965388</v>
      </c>
      <c r="E429" s="8">
        <v>48.559423769507802</v>
      </c>
      <c r="F429" s="8">
        <v>831.06575963718819</v>
      </c>
    </row>
    <row r="430" spans="1:6" x14ac:dyDescent="0.3">
      <c r="A430" s="8">
        <v>406</v>
      </c>
      <c r="B430" s="8">
        <v>934.13604069473422</v>
      </c>
      <c r="C430" s="8">
        <v>529.4885826371642</v>
      </c>
      <c r="E430" s="8">
        <v>48.679471788715489</v>
      </c>
      <c r="F430" s="8">
        <v>831.2807881773399</v>
      </c>
    </row>
    <row r="431" spans="1:6" x14ac:dyDescent="0.3">
      <c r="A431" s="8">
        <v>407</v>
      </c>
      <c r="B431" s="8">
        <v>941.24629331796473</v>
      </c>
      <c r="C431" s="8">
        <v>121.56089231077772</v>
      </c>
      <c r="E431" s="8">
        <v>48.799519807923168</v>
      </c>
      <c r="F431" s="8">
        <v>831.81818181818187</v>
      </c>
    </row>
    <row r="432" spans="1:6" x14ac:dyDescent="0.3">
      <c r="A432" s="8">
        <v>408</v>
      </c>
      <c r="B432" s="8">
        <v>915.76698070179384</v>
      </c>
      <c r="C432" s="8">
        <v>-105.5425417990507</v>
      </c>
      <c r="E432" s="8">
        <v>48.919567827130855</v>
      </c>
      <c r="F432" s="8">
        <v>831.82640144665459</v>
      </c>
    </row>
    <row r="433" spans="1:6" x14ac:dyDescent="0.3">
      <c r="A433" s="8">
        <v>409</v>
      </c>
      <c r="B433" s="8">
        <v>903.35398224776191</v>
      </c>
      <c r="C433" s="8">
        <v>-185.87825409242214</v>
      </c>
      <c r="E433" s="8">
        <v>49.039615846338535</v>
      </c>
      <c r="F433" s="8">
        <v>832.40740740740739</v>
      </c>
    </row>
    <row r="434" spans="1:6" x14ac:dyDescent="0.3">
      <c r="A434" s="8">
        <v>410</v>
      </c>
      <c r="B434" s="8">
        <v>931.09812265203686</v>
      </c>
      <c r="C434" s="8">
        <v>27.779663666179886</v>
      </c>
      <c r="E434" s="8">
        <v>49.159663865546221</v>
      </c>
      <c r="F434" s="8">
        <v>833.33333333333337</v>
      </c>
    </row>
    <row r="435" spans="1:6" x14ac:dyDescent="0.3">
      <c r="A435" s="8">
        <v>411</v>
      </c>
      <c r="B435" s="8">
        <v>908.31918162937461</v>
      </c>
      <c r="C435" s="8">
        <v>-99.840272383528827</v>
      </c>
      <c r="E435" s="8">
        <v>49.279711884753901</v>
      </c>
      <c r="F435" s="8">
        <v>833.33333333333337</v>
      </c>
    </row>
    <row r="436" spans="1:6" x14ac:dyDescent="0.3">
      <c r="A436" s="8">
        <v>412</v>
      </c>
      <c r="B436" s="8">
        <v>915.87586665314507</v>
      </c>
      <c r="C436" s="8">
        <v>82.874133346854933</v>
      </c>
      <c r="E436" s="8">
        <v>49.399759903961588</v>
      </c>
      <c r="F436" s="8">
        <v>834.57019171304887</v>
      </c>
    </row>
    <row r="437" spans="1:6" x14ac:dyDescent="0.3">
      <c r="A437" s="8">
        <v>413</v>
      </c>
      <c r="B437" s="8">
        <v>912.85972580071791</v>
      </c>
      <c r="C437" s="8">
        <v>-167.71125724799401</v>
      </c>
      <c r="E437" s="8">
        <v>49.519807923169267</v>
      </c>
      <c r="F437" s="8">
        <v>835</v>
      </c>
    </row>
    <row r="438" spans="1:6" x14ac:dyDescent="0.3">
      <c r="A438" s="8">
        <v>414</v>
      </c>
      <c r="B438" s="8">
        <v>931.53366645744154</v>
      </c>
      <c r="C438" s="8">
        <v>-117.71633624666867</v>
      </c>
      <c r="E438" s="8">
        <v>49.639855942376954</v>
      </c>
      <c r="F438" s="8">
        <v>835.42538354253838</v>
      </c>
    </row>
    <row r="439" spans="1:6" x14ac:dyDescent="0.3">
      <c r="A439" s="8">
        <v>415</v>
      </c>
      <c r="B439" s="8">
        <v>938.61125329526681</v>
      </c>
      <c r="C439" s="8">
        <v>-311.51920308606179</v>
      </c>
      <c r="E439" s="8">
        <v>49.759903961584634</v>
      </c>
      <c r="F439" s="8">
        <v>836.30686886708293</v>
      </c>
    </row>
    <row r="440" spans="1:6" x14ac:dyDescent="0.3">
      <c r="A440" s="8">
        <v>416</v>
      </c>
      <c r="B440" s="8">
        <v>940.23365397039902</v>
      </c>
      <c r="C440" s="8">
        <v>-231.78215085071668</v>
      </c>
      <c r="E440" s="8">
        <v>49.87995198079232</v>
      </c>
      <c r="F440" s="8">
        <v>838.255033557047</v>
      </c>
    </row>
    <row r="441" spans="1:6" x14ac:dyDescent="0.3">
      <c r="A441" s="8">
        <v>417</v>
      </c>
      <c r="B441" s="8">
        <v>939.1774602422928</v>
      </c>
      <c r="C441" s="8">
        <v>-92.403266693905721</v>
      </c>
      <c r="E441" s="8">
        <v>50</v>
      </c>
      <c r="F441" s="8">
        <v>840.18691588785043</v>
      </c>
    </row>
    <row r="442" spans="1:6" x14ac:dyDescent="0.3">
      <c r="A442" s="8">
        <v>418</v>
      </c>
      <c r="B442" s="8">
        <v>938.74191643688812</v>
      </c>
      <c r="C442" s="8">
        <v>-151.8998111737302</v>
      </c>
      <c r="E442" s="8">
        <v>50.120048019207687</v>
      </c>
      <c r="F442" s="8">
        <v>841.37515078407716</v>
      </c>
    </row>
    <row r="443" spans="1:6" x14ac:dyDescent="0.3">
      <c r="A443" s="8">
        <v>419</v>
      </c>
      <c r="B443" s="8">
        <v>939.23190321796835</v>
      </c>
      <c r="C443" s="8">
        <v>-368.34241534734838</v>
      </c>
      <c r="E443" s="8">
        <v>50.240096038415366</v>
      </c>
      <c r="F443" s="8">
        <v>841.57894736842104</v>
      </c>
    </row>
    <row r="444" spans="1:6" x14ac:dyDescent="0.3">
      <c r="A444" s="8">
        <v>420</v>
      </c>
      <c r="B444" s="8">
        <v>938.74191643688812</v>
      </c>
      <c r="C444" s="8">
        <v>-307.16296906846708</v>
      </c>
      <c r="E444" s="8">
        <v>50.360144057623053</v>
      </c>
      <c r="F444" s="8">
        <v>842.67192784667418</v>
      </c>
    </row>
    <row r="445" spans="1:6" x14ac:dyDescent="0.3">
      <c r="A445" s="8">
        <v>421</v>
      </c>
      <c r="B445" s="8">
        <v>940.76719513201965</v>
      </c>
      <c r="C445" s="8">
        <v>-153.71935382513516</v>
      </c>
      <c r="E445" s="8">
        <v>50.480192076830733</v>
      </c>
      <c r="F445" s="8">
        <v>843.07228915662654</v>
      </c>
    </row>
    <row r="446" spans="1:6" x14ac:dyDescent="0.3">
      <c r="A446" s="8">
        <v>422</v>
      </c>
      <c r="B446" s="8">
        <v>940.39698289742569</v>
      </c>
      <c r="C446" s="8">
        <v>-199.55030097522888</v>
      </c>
      <c r="E446" s="8">
        <v>50.600240096038419</v>
      </c>
      <c r="F446" s="8">
        <v>845.49071618037135</v>
      </c>
    </row>
    <row r="447" spans="1:6" x14ac:dyDescent="0.3">
      <c r="A447" s="8">
        <v>423</v>
      </c>
      <c r="B447" s="8">
        <v>946.06994096282108</v>
      </c>
      <c r="C447" s="8">
        <v>357.1085431447583</v>
      </c>
      <c r="E447" s="8">
        <v>50.720288115246099</v>
      </c>
      <c r="F447" s="8">
        <v>845.7321848081441</v>
      </c>
    </row>
    <row r="448" spans="1:6" x14ac:dyDescent="0.3">
      <c r="A448" s="8">
        <v>424</v>
      </c>
      <c r="B448" s="8">
        <v>941.68183712336941</v>
      </c>
      <c r="C448" s="8">
        <v>116.60037146558761</v>
      </c>
      <c r="E448" s="8">
        <v>50.840336134453786</v>
      </c>
      <c r="F448" s="8">
        <v>846.15384615384619</v>
      </c>
    </row>
    <row r="449" spans="1:6" x14ac:dyDescent="0.3">
      <c r="A449" s="8">
        <v>425</v>
      </c>
      <c r="B449" s="8">
        <v>936.57508600500012</v>
      </c>
      <c r="C449" s="8">
        <v>158.23196497165543</v>
      </c>
      <c r="E449" s="8">
        <v>50.960384153661465</v>
      </c>
      <c r="F449" s="8">
        <v>846.77419354838707</v>
      </c>
    </row>
    <row r="450" spans="1:6" x14ac:dyDescent="0.3">
      <c r="A450" s="8">
        <v>426</v>
      </c>
      <c r="B450" s="8">
        <v>947.98633370660139</v>
      </c>
      <c r="C450" s="8">
        <v>287.97941320110556</v>
      </c>
      <c r="E450" s="8">
        <v>51.080432172869152</v>
      </c>
      <c r="F450" s="8">
        <v>846.77419354838707</v>
      </c>
    </row>
    <row r="451" spans="1:6" x14ac:dyDescent="0.3">
      <c r="A451" s="8">
        <v>427</v>
      </c>
      <c r="B451" s="8">
        <v>941.86694324066639</v>
      </c>
      <c r="C451" s="8">
        <v>-168.15336605529751</v>
      </c>
      <c r="E451" s="8">
        <v>51.200480192076832</v>
      </c>
      <c r="F451" s="8">
        <v>847.32142857142856</v>
      </c>
    </row>
    <row r="452" spans="1:6" x14ac:dyDescent="0.3">
      <c r="A452" s="8">
        <v>428</v>
      </c>
      <c r="B452" s="8">
        <v>942.55292473417865</v>
      </c>
      <c r="C452" s="8">
        <v>-42.552924734178646</v>
      </c>
      <c r="E452" s="8">
        <v>51.320528211284511</v>
      </c>
      <c r="F452" s="8">
        <v>847.3451327433628</v>
      </c>
    </row>
    <row r="453" spans="1:6" x14ac:dyDescent="0.3">
      <c r="A453" s="8">
        <v>429</v>
      </c>
      <c r="B453" s="8">
        <v>942.8360282076917</v>
      </c>
      <c r="C453" s="8">
        <v>-57.009256554148351</v>
      </c>
      <c r="E453" s="8">
        <v>51.440576230492198</v>
      </c>
      <c r="F453" s="8">
        <v>848.63945578231289</v>
      </c>
    </row>
    <row r="454" spans="1:6" x14ac:dyDescent="0.3">
      <c r="A454" s="8">
        <v>430</v>
      </c>
      <c r="B454" s="8">
        <v>938.89435676877974</v>
      </c>
      <c r="C454" s="8">
        <v>119.96036221319264</v>
      </c>
      <c r="E454" s="8">
        <v>51.560624249699877</v>
      </c>
      <c r="F454" s="8">
        <v>849.88649262202046</v>
      </c>
    </row>
    <row r="455" spans="1:6" x14ac:dyDescent="0.3">
      <c r="A455" s="8">
        <v>431</v>
      </c>
      <c r="B455" s="8">
        <v>941.89960902607174</v>
      </c>
      <c r="C455" s="8">
        <v>-212.08594442979847</v>
      </c>
      <c r="E455" s="8">
        <v>51.680672268907564</v>
      </c>
      <c r="F455" s="8">
        <v>851.73501577287061</v>
      </c>
    </row>
    <row r="456" spans="1:6" x14ac:dyDescent="0.3">
      <c r="A456" s="8">
        <v>432</v>
      </c>
      <c r="B456" s="8">
        <v>942.98846853958332</v>
      </c>
      <c r="C456" s="8">
        <v>-248.94873344024552</v>
      </c>
      <c r="E456" s="8">
        <v>51.800720288115244</v>
      </c>
      <c r="F456" s="8">
        <v>852.20500595947556</v>
      </c>
    </row>
    <row r="457" spans="1:6" x14ac:dyDescent="0.3">
      <c r="A457" s="8">
        <v>433</v>
      </c>
      <c r="B457" s="8">
        <v>940.48409165850671</v>
      </c>
      <c r="C457" s="8">
        <v>-308.87489625620788</v>
      </c>
      <c r="E457" s="8">
        <v>51.92076830732293</v>
      </c>
      <c r="F457" s="8">
        <v>854.59729151817533</v>
      </c>
    </row>
    <row r="458" spans="1:6" x14ac:dyDescent="0.3">
      <c r="A458" s="8">
        <v>434</v>
      </c>
      <c r="B458" s="8">
        <v>946.36393303146917</v>
      </c>
      <c r="C458" s="8">
        <v>-122.19726636480254</v>
      </c>
      <c r="E458" s="8">
        <v>52.04081632653061</v>
      </c>
      <c r="F458" s="8">
        <v>855.10349750178443</v>
      </c>
    </row>
    <row r="459" spans="1:6" x14ac:dyDescent="0.3">
      <c r="A459" s="8">
        <v>435</v>
      </c>
      <c r="B459" s="8">
        <v>941.57295117201829</v>
      </c>
      <c r="C459" s="8">
        <v>-228.76807312323785</v>
      </c>
      <c r="E459" s="8">
        <v>52.160864345738297</v>
      </c>
      <c r="F459" s="8">
        <v>857.82638414217365</v>
      </c>
    </row>
    <row r="460" spans="1:6" x14ac:dyDescent="0.3">
      <c r="A460" s="8">
        <v>436</v>
      </c>
      <c r="B460" s="8">
        <v>940.60931050256045</v>
      </c>
      <c r="C460" s="8">
        <v>-415.29834723961574</v>
      </c>
      <c r="E460" s="8">
        <v>52.280912364945976</v>
      </c>
      <c r="F460" s="8">
        <v>859.09373060211044</v>
      </c>
    </row>
    <row r="461" spans="1:6" x14ac:dyDescent="0.3">
      <c r="A461" s="8">
        <v>437</v>
      </c>
      <c r="B461" s="8">
        <v>940.68008637093874</v>
      </c>
      <c r="C461" s="8">
        <v>-409.32120135351715</v>
      </c>
      <c r="E461" s="8">
        <v>52.400960384153663</v>
      </c>
      <c r="F461" s="8">
        <v>864.91177321376915</v>
      </c>
    </row>
    <row r="462" spans="1:6" x14ac:dyDescent="0.3">
      <c r="A462" s="8">
        <v>438</v>
      </c>
      <c r="B462" s="8">
        <v>940.68008637093874</v>
      </c>
      <c r="C462" s="8">
        <v>-542.88682272401661</v>
      </c>
      <c r="E462" s="8">
        <v>52.521008403361343</v>
      </c>
      <c r="F462" s="8">
        <v>864.91177321376915</v>
      </c>
    </row>
    <row r="463" spans="1:6" x14ac:dyDescent="0.3">
      <c r="A463" s="8">
        <v>439</v>
      </c>
      <c r="B463" s="8">
        <v>939.8307759503997</v>
      </c>
      <c r="C463" s="8">
        <v>-463.16410928373301</v>
      </c>
      <c r="E463" s="8">
        <v>52.641056422569029</v>
      </c>
      <c r="F463" s="8">
        <v>866.15797071561144</v>
      </c>
    </row>
    <row r="464" spans="1:6" x14ac:dyDescent="0.3">
      <c r="A464" s="8">
        <v>440</v>
      </c>
      <c r="B464" s="8">
        <v>943.94666491147348</v>
      </c>
      <c r="C464" s="8">
        <v>-466.45018108587573</v>
      </c>
      <c r="E464" s="8">
        <v>52.761104441776709</v>
      </c>
      <c r="F464" s="8">
        <v>868.51248642779592</v>
      </c>
    </row>
    <row r="465" spans="1:6" x14ac:dyDescent="0.3">
      <c r="A465" s="8">
        <v>441</v>
      </c>
      <c r="B465" s="8">
        <v>940.60931050256045</v>
      </c>
      <c r="C465" s="8">
        <v>-610.84361770533746</v>
      </c>
      <c r="E465" s="8">
        <v>52.881152460984396</v>
      </c>
      <c r="F465" s="8">
        <v>870.9677419354839</v>
      </c>
    </row>
    <row r="466" spans="1:6" x14ac:dyDescent="0.3">
      <c r="A466" s="8">
        <v>442</v>
      </c>
      <c r="B466" s="8">
        <v>940.68008637093874</v>
      </c>
      <c r="C466" s="8">
        <v>-505.72073677744282</v>
      </c>
      <c r="E466" s="8">
        <v>53.001200480192075</v>
      </c>
      <c r="F466" s="8">
        <v>870.99023709902372</v>
      </c>
    </row>
    <row r="467" spans="1:6" x14ac:dyDescent="0.3">
      <c r="A467" s="8">
        <v>443</v>
      </c>
      <c r="B467" s="8">
        <v>943.94666491147348</v>
      </c>
      <c r="C467" s="8">
        <v>-529.74132032638204</v>
      </c>
      <c r="E467" s="8">
        <v>53.121248499399762</v>
      </c>
      <c r="F467" s="8">
        <v>871.04072398190044</v>
      </c>
    </row>
    <row r="468" spans="1:6" x14ac:dyDescent="0.3">
      <c r="A468" s="8">
        <v>444</v>
      </c>
      <c r="B468" s="8">
        <v>938.42614717796982</v>
      </c>
      <c r="C468" s="8">
        <v>-368.70090093639385</v>
      </c>
      <c r="E468" s="8">
        <v>53.241296518607442</v>
      </c>
      <c r="F468" s="8">
        <v>871.58469945355193</v>
      </c>
    </row>
    <row r="469" spans="1:6" x14ac:dyDescent="0.3">
      <c r="A469" s="8">
        <v>445</v>
      </c>
      <c r="B469" s="8">
        <v>942.585590519584</v>
      </c>
      <c r="C469" s="8">
        <v>-312.33348967924792</v>
      </c>
      <c r="E469" s="8">
        <v>53.361344537815128</v>
      </c>
      <c r="F469" s="8">
        <v>871.79487179487182</v>
      </c>
    </row>
    <row r="470" spans="1:6" x14ac:dyDescent="0.3">
      <c r="A470" s="8">
        <v>446</v>
      </c>
      <c r="B470" s="8">
        <v>942.204489689855</v>
      </c>
      <c r="C470" s="8">
        <v>-253.83533671893213</v>
      </c>
      <c r="E470" s="8">
        <v>53.481392557022808</v>
      </c>
      <c r="F470" s="8">
        <v>872.86019971469329</v>
      </c>
    </row>
    <row r="471" spans="1:6" x14ac:dyDescent="0.3">
      <c r="A471" s="8">
        <v>447</v>
      </c>
      <c r="B471" s="8">
        <v>940.60931050256045</v>
      </c>
      <c r="C471" s="8">
        <v>-246.9442830220861</v>
      </c>
      <c r="E471" s="8">
        <v>53.601440576230495</v>
      </c>
      <c r="F471" s="8">
        <v>874.47892542843908</v>
      </c>
    </row>
    <row r="472" spans="1:6" x14ac:dyDescent="0.3">
      <c r="A472" s="8">
        <v>448</v>
      </c>
      <c r="B472" s="8">
        <v>938.39348139256447</v>
      </c>
      <c r="C472" s="8">
        <v>-291.39555178593923</v>
      </c>
      <c r="E472" s="8">
        <v>53.721488595438174</v>
      </c>
      <c r="F472" s="8">
        <v>874.76099426386236</v>
      </c>
    </row>
    <row r="473" spans="1:6" x14ac:dyDescent="0.3">
      <c r="A473" s="8">
        <v>449</v>
      </c>
      <c r="B473" s="8">
        <v>947.03902592984639</v>
      </c>
      <c r="C473" s="8">
        <v>-157.18841081561084</v>
      </c>
      <c r="E473" s="8">
        <v>53.841536614645861</v>
      </c>
      <c r="F473" s="8">
        <v>875</v>
      </c>
    </row>
    <row r="474" spans="1:6" x14ac:dyDescent="0.3">
      <c r="A474" s="8">
        <v>450</v>
      </c>
      <c r="B474" s="8">
        <v>940.07032504337224</v>
      </c>
      <c r="C474" s="8">
        <v>-487.31441953156121</v>
      </c>
      <c r="E474" s="8">
        <v>53.961584633853541</v>
      </c>
      <c r="F474" s="8">
        <v>879.24970691676435</v>
      </c>
    </row>
    <row r="475" spans="1:6" x14ac:dyDescent="0.3">
      <c r="A475" s="8">
        <v>451</v>
      </c>
      <c r="B475" s="8">
        <v>926.01314872393777</v>
      </c>
      <c r="C475" s="8">
        <v>18.594215238264951</v>
      </c>
      <c r="E475" s="8">
        <v>54.081632653061227</v>
      </c>
      <c r="F475" s="8">
        <v>879.4788273615635</v>
      </c>
    </row>
    <row r="476" spans="1:6" x14ac:dyDescent="0.3">
      <c r="A476" s="8">
        <v>452</v>
      </c>
      <c r="B476" s="8">
        <v>914.97211325693036</v>
      </c>
      <c r="C476" s="8">
        <v>-216.95594867206626</v>
      </c>
      <c r="E476" s="8">
        <v>54.201680672268907</v>
      </c>
      <c r="F476" s="8">
        <v>879.64774951076322</v>
      </c>
    </row>
    <row r="477" spans="1:6" x14ac:dyDescent="0.3">
      <c r="A477" s="8">
        <v>453</v>
      </c>
      <c r="B477" s="8">
        <v>923.28011134502378</v>
      </c>
      <c r="C477" s="8">
        <v>-80.207822188397245</v>
      </c>
      <c r="E477" s="8">
        <v>54.321728691476594</v>
      </c>
      <c r="F477" s="8">
        <v>880.6262230919765</v>
      </c>
    </row>
    <row r="478" spans="1:6" x14ac:dyDescent="0.3">
      <c r="A478" s="8">
        <v>454</v>
      </c>
      <c r="B478" s="8">
        <v>913.14282927423096</v>
      </c>
      <c r="C478" s="8">
        <v>-160.37877375788185</v>
      </c>
      <c r="E478" s="8">
        <v>54.441776710684273</v>
      </c>
      <c r="F478" s="8">
        <v>881.70259812050858</v>
      </c>
    </row>
    <row r="479" spans="1:6" x14ac:dyDescent="0.3">
      <c r="A479" s="8">
        <v>455</v>
      </c>
      <c r="B479" s="8">
        <v>913.45859853314926</v>
      </c>
      <c r="C479" s="8">
        <v>-253.10805376763528</v>
      </c>
      <c r="E479" s="8">
        <v>54.56182472989196</v>
      </c>
      <c r="F479" s="8">
        <v>882.0070560564485</v>
      </c>
    </row>
    <row r="480" spans="1:6" x14ac:dyDescent="0.3">
      <c r="A480" s="8">
        <v>456</v>
      </c>
      <c r="B480" s="8">
        <v>910.43156908558717</v>
      </c>
      <c r="C480" s="8">
        <v>-288.43156908558717</v>
      </c>
      <c r="E480" s="8">
        <v>54.681872749099639</v>
      </c>
      <c r="F480" s="8">
        <v>882.63821532492727</v>
      </c>
    </row>
    <row r="481" spans="1:6" x14ac:dyDescent="0.3">
      <c r="A481" s="8">
        <v>457</v>
      </c>
      <c r="B481" s="8">
        <v>869.10935054782271</v>
      </c>
      <c r="C481" s="8">
        <v>-37.282949101168128</v>
      </c>
      <c r="E481" s="8">
        <v>54.801920768307326</v>
      </c>
      <c r="F481" s="8">
        <v>883.10412573673875</v>
      </c>
    </row>
    <row r="482" spans="1:6" x14ac:dyDescent="0.3">
      <c r="A482" s="8">
        <v>458</v>
      </c>
      <c r="B482" s="8">
        <v>930.36858677798409</v>
      </c>
      <c r="C482" s="8">
        <v>6.3118178679507082</v>
      </c>
      <c r="E482" s="8">
        <v>54.921968787515006</v>
      </c>
      <c r="F482" s="8">
        <v>884.65553235908146</v>
      </c>
    </row>
    <row r="483" spans="1:6" x14ac:dyDescent="0.3">
      <c r="A483" s="8">
        <v>459</v>
      </c>
      <c r="B483" s="8">
        <v>930.33592099257874</v>
      </c>
      <c r="C483" s="8">
        <v>4.9185700253852929</v>
      </c>
      <c r="E483" s="8">
        <v>55.042016806722692</v>
      </c>
      <c r="F483" s="8">
        <v>884.70181503889364</v>
      </c>
    </row>
    <row r="484" spans="1:6" x14ac:dyDescent="0.3">
      <c r="A484" s="8">
        <v>460</v>
      </c>
      <c r="B484" s="8">
        <v>885.97578441211704</v>
      </c>
      <c r="C484" s="8">
        <v>-144.79597415418641</v>
      </c>
      <c r="E484" s="8">
        <v>55.162064825930372</v>
      </c>
      <c r="F484" s="8">
        <v>885.20801232665644</v>
      </c>
    </row>
    <row r="485" spans="1:6" x14ac:dyDescent="0.3">
      <c r="A485" s="8">
        <v>461</v>
      </c>
      <c r="B485" s="8">
        <v>928.12553618015022</v>
      </c>
      <c r="C485" s="8">
        <v>289.26576816767579</v>
      </c>
      <c r="E485" s="8">
        <v>55.282112845138059</v>
      </c>
      <c r="F485" s="8">
        <v>885.82677165354335</v>
      </c>
    </row>
    <row r="486" spans="1:6" x14ac:dyDescent="0.3">
      <c r="A486" s="8">
        <v>462</v>
      </c>
      <c r="B486" s="8">
        <v>893.33647472345535</v>
      </c>
      <c r="C486" s="8">
        <v>-86.087710308298824</v>
      </c>
      <c r="E486" s="8">
        <v>55.402160864345738</v>
      </c>
      <c r="F486" s="8">
        <v>886.79914833215048</v>
      </c>
    </row>
    <row r="487" spans="1:6" x14ac:dyDescent="0.3">
      <c r="A487" s="8">
        <v>463</v>
      </c>
      <c r="B487" s="8">
        <v>928.74618610285188</v>
      </c>
      <c r="C487" s="8">
        <v>-41.947037770701399</v>
      </c>
      <c r="E487" s="8">
        <v>55.522208883553425</v>
      </c>
      <c r="F487" s="8">
        <v>887.32394366197184</v>
      </c>
    </row>
    <row r="488" spans="1:6" x14ac:dyDescent="0.3">
      <c r="A488" s="8">
        <v>464</v>
      </c>
      <c r="B488" s="8">
        <v>926.54668988555852</v>
      </c>
      <c r="C488" s="8">
        <v>58.552647862785875</v>
      </c>
      <c r="E488" s="8">
        <v>55.642256902761105</v>
      </c>
      <c r="F488" s="8">
        <v>888.51851851851848</v>
      </c>
    </row>
    <row r="489" spans="1:6" x14ac:dyDescent="0.3">
      <c r="A489" s="8">
        <v>465</v>
      </c>
      <c r="B489" s="8">
        <v>916.56184814665733</v>
      </c>
      <c r="C489" s="8">
        <v>239.14046325796551</v>
      </c>
      <c r="E489" s="8">
        <v>55.762304921968791</v>
      </c>
      <c r="F489" s="8">
        <v>889.97214484679671</v>
      </c>
    </row>
    <row r="490" spans="1:6" x14ac:dyDescent="0.3">
      <c r="A490" s="8">
        <v>466</v>
      </c>
      <c r="B490" s="8">
        <v>935.99799046283897</v>
      </c>
      <c r="C490" s="8">
        <v>-8.9533807974114552</v>
      </c>
      <c r="E490" s="8">
        <v>55.882352941176471</v>
      </c>
      <c r="F490" s="8">
        <v>891.25946317962837</v>
      </c>
    </row>
    <row r="491" spans="1:6" x14ac:dyDescent="0.3">
      <c r="A491" s="8">
        <v>467</v>
      </c>
      <c r="B491" s="8">
        <v>925.2400584693446</v>
      </c>
      <c r="C491" s="8">
        <v>221.25675681727967</v>
      </c>
      <c r="E491" s="8">
        <v>56.002400960384158</v>
      </c>
      <c r="F491" s="8">
        <v>892.28554979850321</v>
      </c>
    </row>
    <row r="492" spans="1:6" x14ac:dyDescent="0.3">
      <c r="A492" s="8">
        <v>468</v>
      </c>
      <c r="B492" s="8">
        <v>928.64818874663581</v>
      </c>
      <c r="C492" s="8">
        <v>61.093586987357867</v>
      </c>
      <c r="E492" s="8">
        <v>56.122448979591837</v>
      </c>
      <c r="F492" s="8">
        <v>894.08528198074282</v>
      </c>
    </row>
    <row r="493" spans="1:6" x14ac:dyDescent="0.3">
      <c r="A493" s="8">
        <v>469</v>
      </c>
      <c r="B493" s="8">
        <v>926.20914343636991</v>
      </c>
      <c r="C493" s="8">
        <v>252.09305256494122</v>
      </c>
      <c r="E493" s="8">
        <v>56.242496998799524</v>
      </c>
      <c r="F493" s="8">
        <v>894.82517482517483</v>
      </c>
    </row>
    <row r="494" spans="1:6" x14ac:dyDescent="0.3">
      <c r="A494" s="8">
        <v>470</v>
      </c>
      <c r="B494" s="8">
        <v>931.18523141311778</v>
      </c>
      <c r="C494" s="8">
        <v>69.200273598447325</v>
      </c>
      <c r="E494" s="8">
        <v>56.362545018007204</v>
      </c>
      <c r="F494" s="8">
        <v>895.44513457556934</v>
      </c>
    </row>
    <row r="495" spans="1:6" x14ac:dyDescent="0.3">
      <c r="A495" s="8">
        <v>471</v>
      </c>
      <c r="B495" s="8">
        <v>923.44344027205045</v>
      </c>
      <c r="C495" s="8">
        <v>250.23280783687539</v>
      </c>
      <c r="E495" s="8">
        <v>56.482593037214883</v>
      </c>
      <c r="F495" s="8">
        <v>898.4375</v>
      </c>
    </row>
    <row r="496" spans="1:6" x14ac:dyDescent="0.3">
      <c r="A496" s="8">
        <v>472</v>
      </c>
      <c r="B496" s="8">
        <v>906.63144938343169</v>
      </c>
      <c r="C496" s="8">
        <v>-40.473478667820245</v>
      </c>
      <c r="E496" s="8">
        <v>56.60264105642257</v>
      </c>
      <c r="F496" s="8">
        <v>899.44134078212289</v>
      </c>
    </row>
    <row r="497" spans="1:6" x14ac:dyDescent="0.3">
      <c r="A497" s="8">
        <v>473</v>
      </c>
      <c r="B497" s="8">
        <v>930.61902446609179</v>
      </c>
      <c r="C497" s="8">
        <v>-99.553264828903593</v>
      </c>
      <c r="E497" s="8">
        <v>56.72268907563025</v>
      </c>
      <c r="F497" s="8">
        <v>900</v>
      </c>
    </row>
    <row r="498" spans="1:6" x14ac:dyDescent="0.3">
      <c r="A498" s="8">
        <v>474</v>
      </c>
      <c r="B498" s="8">
        <v>896.59216466885493</v>
      </c>
      <c r="C498" s="8">
        <v>316.02263345971903</v>
      </c>
      <c r="E498" s="8">
        <v>56.842737094837936</v>
      </c>
      <c r="F498" s="8">
        <v>901.72503920543647</v>
      </c>
    </row>
    <row r="499" spans="1:6" x14ac:dyDescent="0.3">
      <c r="A499" s="8">
        <v>475</v>
      </c>
      <c r="B499" s="8">
        <v>925.16383830339873</v>
      </c>
      <c r="C499" s="8">
        <v>820.94356557330934</v>
      </c>
      <c r="E499" s="8">
        <v>56.962785114045616</v>
      </c>
      <c r="F499" s="8">
        <v>902.71021542738015</v>
      </c>
    </row>
    <row r="500" spans="1:6" x14ac:dyDescent="0.3">
      <c r="A500" s="8">
        <v>476</v>
      </c>
      <c r="B500" s="8">
        <v>944.51287185849947</v>
      </c>
      <c r="C500" s="8">
        <v>-296.33768937674768</v>
      </c>
      <c r="E500" s="8">
        <v>57.082833133253303</v>
      </c>
      <c r="F500" s="8">
        <v>904.25531914893622</v>
      </c>
    </row>
    <row r="501" spans="1:6" x14ac:dyDescent="0.3">
      <c r="A501" s="8">
        <v>477</v>
      </c>
      <c r="B501" s="8">
        <v>899.0638757645263</v>
      </c>
      <c r="C501" s="8">
        <v>-430.99028269093321</v>
      </c>
      <c r="E501" s="8">
        <v>57.202881152460982</v>
      </c>
      <c r="F501" s="8">
        <v>904.53460620525061</v>
      </c>
    </row>
    <row r="502" spans="1:6" x14ac:dyDescent="0.3">
      <c r="A502" s="8">
        <v>478</v>
      </c>
      <c r="B502" s="8">
        <v>915.70164913098313</v>
      </c>
      <c r="C502" s="8">
        <v>-418.93870092381184</v>
      </c>
      <c r="E502" s="8">
        <v>57.322929171668669</v>
      </c>
      <c r="F502" s="8">
        <v>904.81117434040357</v>
      </c>
    </row>
    <row r="503" spans="1:6" x14ac:dyDescent="0.3">
      <c r="A503" s="8">
        <v>479</v>
      </c>
      <c r="B503" s="8">
        <v>938.74191643688812</v>
      </c>
      <c r="C503" s="8">
        <v>-97.162969068467078</v>
      </c>
      <c r="E503" s="8">
        <v>57.442977190876348</v>
      </c>
      <c r="F503" s="8">
        <v>905.27182866556836</v>
      </c>
    </row>
    <row r="504" spans="1:6" x14ac:dyDescent="0.3">
      <c r="A504" s="8">
        <v>480</v>
      </c>
      <c r="B504" s="8">
        <v>925.87159698718131</v>
      </c>
      <c r="C504" s="8">
        <v>14.751375108860202</v>
      </c>
      <c r="E504" s="8">
        <v>57.563025210084035</v>
      </c>
      <c r="F504" s="8">
        <v>907.82122905027938</v>
      </c>
    </row>
    <row r="505" spans="1:6" x14ac:dyDescent="0.3">
      <c r="A505" s="8">
        <v>481</v>
      </c>
      <c r="B505" s="8">
        <v>872.19082297106047</v>
      </c>
      <c r="C505" s="8">
        <v>-123.93820190266308</v>
      </c>
      <c r="E505" s="8">
        <v>57.683073229291715</v>
      </c>
      <c r="F505" s="8">
        <v>909.63855421686742</v>
      </c>
    </row>
    <row r="506" spans="1:6" x14ac:dyDescent="0.3">
      <c r="A506" s="8">
        <v>482</v>
      </c>
      <c r="B506" s="8">
        <v>905.53170127478506</v>
      </c>
      <c r="C506" s="8">
        <v>-299.67311541619915</v>
      </c>
      <c r="E506" s="8">
        <v>57.803121248499401</v>
      </c>
      <c r="F506" s="8">
        <v>910.17964071856284</v>
      </c>
    </row>
    <row r="507" spans="1:6" x14ac:dyDescent="0.3">
      <c r="A507" s="8">
        <v>483</v>
      </c>
      <c r="B507" s="8">
        <v>903.8984120045177</v>
      </c>
      <c r="C507" s="8">
        <v>66.689823289599985</v>
      </c>
      <c r="E507" s="8">
        <v>57.923169267707081</v>
      </c>
      <c r="F507" s="8">
        <v>910.94295692665889</v>
      </c>
    </row>
    <row r="508" spans="1:6" x14ac:dyDescent="0.3">
      <c r="A508" s="8">
        <v>484</v>
      </c>
      <c r="B508" s="8">
        <v>939.63478123796767</v>
      </c>
      <c r="C508" s="8">
        <v>102.7194541855747</v>
      </c>
      <c r="E508" s="8">
        <v>58.043217286914768</v>
      </c>
      <c r="F508" s="8">
        <v>911.6541353383459</v>
      </c>
    </row>
    <row r="509" spans="1:6" x14ac:dyDescent="0.3">
      <c r="A509" s="8">
        <v>485</v>
      </c>
      <c r="B509" s="8">
        <v>941.08296439093806</v>
      </c>
      <c r="C509" s="8">
        <v>183.54611572775639</v>
      </c>
      <c r="E509" s="8">
        <v>58.163265306122447</v>
      </c>
      <c r="F509" s="8">
        <v>912.10374639769452</v>
      </c>
    </row>
    <row r="510" spans="1:6" x14ac:dyDescent="0.3">
      <c r="A510" s="8">
        <v>486</v>
      </c>
      <c r="B510" s="8">
        <v>938.95968833959046</v>
      </c>
      <c r="C510" s="8">
        <v>-34.704369190654234</v>
      </c>
      <c r="E510" s="8">
        <v>58.283313325330134</v>
      </c>
      <c r="F510" s="8">
        <v>913.63787929309774</v>
      </c>
    </row>
    <row r="511" spans="1:6" x14ac:dyDescent="0.3">
      <c r="A511" s="8">
        <v>487</v>
      </c>
      <c r="B511" s="8">
        <v>934.81113359311132</v>
      </c>
      <c r="C511" s="8">
        <v>-183.37371652101933</v>
      </c>
      <c r="E511" s="8">
        <v>58.403361344537814</v>
      </c>
      <c r="F511" s="8">
        <v>913.71850343598885</v>
      </c>
    </row>
    <row r="512" spans="1:6" x14ac:dyDescent="0.3">
      <c r="A512" s="8">
        <v>488</v>
      </c>
      <c r="B512" s="8">
        <v>948.01899949200674</v>
      </c>
      <c r="C512" s="8">
        <v>-351.64495369048007</v>
      </c>
      <c r="E512" s="8">
        <v>58.5234093637455</v>
      </c>
      <c r="F512" s="8">
        <v>916.29676601141409</v>
      </c>
    </row>
    <row r="513" spans="1:6" x14ac:dyDescent="0.3">
      <c r="A513" s="8">
        <v>489</v>
      </c>
      <c r="B513" s="8">
        <v>948.01899949200674</v>
      </c>
      <c r="C513" s="8">
        <v>-281.03426666757923</v>
      </c>
      <c r="E513" s="8">
        <v>58.64345738295318</v>
      </c>
      <c r="F513" s="8">
        <v>916.42924976258314</v>
      </c>
    </row>
    <row r="514" spans="1:6" x14ac:dyDescent="0.3">
      <c r="A514" s="8">
        <v>490</v>
      </c>
      <c r="B514" s="8">
        <v>945.68884013309196</v>
      </c>
      <c r="C514" s="8">
        <v>-351.39406992706972</v>
      </c>
      <c r="E514" s="8">
        <v>58.763505402160867</v>
      </c>
      <c r="F514" s="8">
        <v>916.83038637851996</v>
      </c>
    </row>
    <row r="515" spans="1:6" x14ac:dyDescent="0.3">
      <c r="A515" s="8">
        <v>491</v>
      </c>
      <c r="B515" s="8">
        <v>951.61223588659504</v>
      </c>
      <c r="C515" s="8">
        <v>-200.91585705651153</v>
      </c>
      <c r="E515" s="8">
        <v>58.883553421368546</v>
      </c>
      <c r="F515" s="8">
        <v>917.78440139095881</v>
      </c>
    </row>
    <row r="516" spans="1:6" x14ac:dyDescent="0.3">
      <c r="A516" s="8">
        <v>492</v>
      </c>
      <c r="B516" s="8">
        <v>951.77556481362171</v>
      </c>
      <c r="C516" s="8">
        <v>-241.96048657749088</v>
      </c>
      <c r="E516" s="8">
        <v>59.003601440576233</v>
      </c>
      <c r="F516" s="8">
        <v>918.36734693877554</v>
      </c>
    </row>
    <row r="517" spans="1:6" x14ac:dyDescent="0.3">
      <c r="A517" s="8">
        <v>493</v>
      </c>
      <c r="B517" s="8">
        <v>951.97155952605385</v>
      </c>
      <c r="C517" s="8">
        <v>-223.5044062413823</v>
      </c>
      <c r="E517" s="8">
        <v>59.123649459783913</v>
      </c>
      <c r="F517" s="8">
        <v>919.55787534540991</v>
      </c>
    </row>
    <row r="518" spans="1:6" x14ac:dyDescent="0.3">
      <c r="A518" s="8">
        <v>494</v>
      </c>
      <c r="B518" s="8">
        <v>944.03377367255439</v>
      </c>
      <c r="C518" s="8">
        <v>-343.60944552545402</v>
      </c>
      <c r="E518" s="8">
        <v>59.243697478991599</v>
      </c>
      <c r="F518" s="8">
        <v>919.79522184300345</v>
      </c>
    </row>
    <row r="519" spans="1:6" x14ac:dyDescent="0.3">
      <c r="A519" s="8">
        <v>495</v>
      </c>
      <c r="B519" s="8">
        <v>945.26418492282255</v>
      </c>
      <c r="C519" s="8">
        <v>-341.88217108731146</v>
      </c>
      <c r="E519" s="8">
        <v>59.363745498199279</v>
      </c>
      <c r="F519" s="8">
        <v>920.24539877300617</v>
      </c>
    </row>
    <row r="520" spans="1:6" x14ac:dyDescent="0.3">
      <c r="A520" s="8">
        <v>496</v>
      </c>
      <c r="B520" s="8">
        <v>951.51423853037898</v>
      </c>
      <c r="C520" s="8">
        <v>-141.33542147398282</v>
      </c>
      <c r="E520" s="8">
        <v>59.483793517406966</v>
      </c>
      <c r="F520" s="8">
        <v>921.12838226827864</v>
      </c>
    </row>
    <row r="521" spans="1:6" x14ac:dyDescent="0.3">
      <c r="A521" s="8">
        <v>497</v>
      </c>
      <c r="B521" s="8">
        <v>947.27857502281893</v>
      </c>
      <c r="C521" s="8">
        <v>-208.03126319486194</v>
      </c>
      <c r="E521" s="8">
        <v>59.603841536614645</v>
      </c>
      <c r="F521" s="8">
        <v>921.35922330097083</v>
      </c>
    </row>
    <row r="522" spans="1:6" x14ac:dyDescent="0.3">
      <c r="A522" s="8">
        <v>498</v>
      </c>
      <c r="B522" s="8">
        <v>948.01899949200674</v>
      </c>
      <c r="C522" s="8">
        <v>-347.82815979735028</v>
      </c>
      <c r="E522" s="8">
        <v>59.723889555822332</v>
      </c>
      <c r="F522" s="8">
        <v>922.07792207792204</v>
      </c>
    </row>
    <row r="523" spans="1:6" x14ac:dyDescent="0.3">
      <c r="A523" s="8">
        <v>499</v>
      </c>
      <c r="B523" s="8">
        <v>951.9606709309187</v>
      </c>
      <c r="C523" s="8">
        <v>-150.2113997938925</v>
      </c>
      <c r="E523" s="8">
        <v>59.843937575030012</v>
      </c>
      <c r="F523" s="8">
        <v>922.60061919504642</v>
      </c>
    </row>
    <row r="524" spans="1:6" x14ac:dyDescent="0.3">
      <c r="A524" s="8">
        <v>500</v>
      </c>
      <c r="B524" s="8">
        <v>939.65655842823787</v>
      </c>
      <c r="C524" s="8">
        <v>106.59894817969155</v>
      </c>
      <c r="E524" s="8">
        <v>59.963985594237698</v>
      </c>
      <c r="F524" s="8">
        <v>923.55117139334152</v>
      </c>
    </row>
    <row r="525" spans="1:6" x14ac:dyDescent="0.3">
      <c r="A525" s="8">
        <v>501</v>
      </c>
      <c r="B525" s="8">
        <v>947.56167849633198</v>
      </c>
      <c r="C525" s="8">
        <v>-141.13966014770813</v>
      </c>
      <c r="E525" s="8">
        <v>60.084033613445378</v>
      </c>
      <c r="F525" s="8">
        <v>924.2125984251968</v>
      </c>
    </row>
    <row r="526" spans="1:6" x14ac:dyDescent="0.3">
      <c r="A526" s="8">
        <v>502</v>
      </c>
      <c r="B526" s="8">
        <v>945.23151913741719</v>
      </c>
      <c r="C526" s="8">
        <v>-212.86955594723315</v>
      </c>
      <c r="E526" s="8">
        <v>60.204081632653065</v>
      </c>
      <c r="F526" s="8">
        <v>924.60317460317458</v>
      </c>
    </row>
    <row r="527" spans="1:6" x14ac:dyDescent="0.3">
      <c r="A527" s="8">
        <v>503</v>
      </c>
      <c r="B527" s="8">
        <v>939.72188999904859</v>
      </c>
      <c r="C527" s="8">
        <v>-194.41802259573365</v>
      </c>
      <c r="E527" s="8">
        <v>60.324129651860744</v>
      </c>
      <c r="F527" s="8">
        <v>925.85727525486561</v>
      </c>
    </row>
    <row r="528" spans="1:6" x14ac:dyDescent="0.3">
      <c r="A528" s="8">
        <v>504</v>
      </c>
      <c r="B528" s="8">
        <v>946.03727517741572</v>
      </c>
      <c r="C528" s="8">
        <v>-145.22426704733437</v>
      </c>
      <c r="E528" s="8">
        <v>60.444177671068431</v>
      </c>
      <c r="F528" s="8">
        <v>925.92592592592598</v>
      </c>
    </row>
    <row r="529" spans="1:6" x14ac:dyDescent="0.3">
      <c r="A529" s="8">
        <v>505</v>
      </c>
      <c r="B529" s="8">
        <v>946.69059088552262</v>
      </c>
      <c r="C529" s="8">
        <v>-100.53674473167644</v>
      </c>
      <c r="E529" s="8">
        <v>60.56422569027611</v>
      </c>
      <c r="F529" s="8">
        <v>925.92592592592598</v>
      </c>
    </row>
    <row r="530" spans="1:6" x14ac:dyDescent="0.3">
      <c r="A530" s="8">
        <v>506</v>
      </c>
      <c r="B530" s="8">
        <v>940.60931050256045</v>
      </c>
      <c r="C530" s="8">
        <v>-347.61538513374353</v>
      </c>
      <c r="E530" s="8">
        <v>60.684273709483797</v>
      </c>
      <c r="F530" s="8">
        <v>927.04460966542752</v>
      </c>
    </row>
    <row r="531" spans="1:6" x14ac:dyDescent="0.3">
      <c r="A531" s="8">
        <v>507</v>
      </c>
      <c r="B531" s="8">
        <v>942.44403878282753</v>
      </c>
      <c r="C531" s="8">
        <v>-269.36711570590444</v>
      </c>
      <c r="E531" s="8">
        <v>60.804321728691477</v>
      </c>
      <c r="F531" s="8">
        <v>929.41673710904479</v>
      </c>
    </row>
    <row r="532" spans="1:6" x14ac:dyDescent="0.3">
      <c r="A532" s="8">
        <v>508</v>
      </c>
      <c r="B532" s="8">
        <v>941.79072307472052</v>
      </c>
      <c r="C532" s="8">
        <v>-294.25985887718969</v>
      </c>
      <c r="E532" s="8">
        <v>60.924369747899163</v>
      </c>
      <c r="F532" s="8">
        <v>930.14426727410785</v>
      </c>
    </row>
    <row r="533" spans="1:6" x14ac:dyDescent="0.3">
      <c r="A533" s="8">
        <v>509</v>
      </c>
      <c r="B533" s="8">
        <v>944.0773280530949</v>
      </c>
      <c r="C533" s="8">
        <v>-235.56668975522257</v>
      </c>
      <c r="E533" s="8">
        <v>61.044417767106843</v>
      </c>
      <c r="F533" s="8">
        <v>930.4453935326419</v>
      </c>
    </row>
    <row r="534" spans="1:6" x14ac:dyDescent="0.3">
      <c r="A534" s="8">
        <v>510</v>
      </c>
      <c r="B534" s="8">
        <v>928.83329486393279</v>
      </c>
      <c r="C534" s="8">
        <v>-324.2069603443598</v>
      </c>
      <c r="E534" s="8">
        <v>61.16446578631453</v>
      </c>
      <c r="F534" s="8">
        <v>933.03104290198814</v>
      </c>
    </row>
    <row r="535" spans="1:6" x14ac:dyDescent="0.3">
      <c r="A535" s="8">
        <v>511</v>
      </c>
      <c r="B535" s="8">
        <v>948.54165205849233</v>
      </c>
      <c r="C535" s="8">
        <v>-113.54165205849233</v>
      </c>
      <c r="E535" s="8">
        <v>61.284513805522209</v>
      </c>
      <c r="F535" s="8">
        <v>935.25449101796403</v>
      </c>
    </row>
    <row r="536" spans="1:6" x14ac:dyDescent="0.3">
      <c r="A536" s="8">
        <v>512</v>
      </c>
      <c r="B536" s="8">
        <v>950.93714298821783</v>
      </c>
      <c r="C536" s="8">
        <v>-79.142271193346005</v>
      </c>
      <c r="E536" s="8">
        <v>61.404561824729896</v>
      </c>
      <c r="F536" s="8">
        <v>936.6804046459348</v>
      </c>
    </row>
    <row r="537" spans="1:6" x14ac:dyDescent="0.3">
      <c r="A537" s="8">
        <v>513</v>
      </c>
      <c r="B537" s="8">
        <v>941.13740736661362</v>
      </c>
      <c r="C537" s="8">
        <v>-182.20883593804217</v>
      </c>
      <c r="E537" s="8">
        <v>61.524609843937576</v>
      </c>
      <c r="F537" s="8">
        <v>938.82352941176475</v>
      </c>
    </row>
    <row r="538" spans="1:6" x14ac:dyDescent="0.3">
      <c r="A538" s="8">
        <v>514</v>
      </c>
      <c r="B538" s="8">
        <v>936.29198253148706</v>
      </c>
      <c r="C538" s="8">
        <v>190.76684099792465</v>
      </c>
      <c r="E538" s="8">
        <v>61.644657863145255</v>
      </c>
      <c r="F538" s="8">
        <v>940.62297209604151</v>
      </c>
    </row>
    <row r="539" spans="1:6" x14ac:dyDescent="0.3">
      <c r="A539" s="8">
        <v>515</v>
      </c>
      <c r="B539" s="8">
        <v>928.6046343660953</v>
      </c>
      <c r="C539" s="8">
        <v>217.63344405142493</v>
      </c>
      <c r="E539" s="8">
        <v>61.764705882352942</v>
      </c>
      <c r="F539" s="8">
        <v>940.78431372549016</v>
      </c>
    </row>
    <row r="540" spans="1:6" x14ac:dyDescent="0.3">
      <c r="A540" s="8">
        <v>516</v>
      </c>
      <c r="B540" s="8">
        <v>942.8142510174215</v>
      </c>
      <c r="C540" s="8">
        <v>498.86333744915771</v>
      </c>
      <c r="E540" s="8">
        <v>61.884753901560622</v>
      </c>
      <c r="F540" s="8">
        <v>942.47787610619469</v>
      </c>
    </row>
    <row r="541" spans="1:6" x14ac:dyDescent="0.3">
      <c r="A541" s="8">
        <v>517</v>
      </c>
      <c r="B541" s="8">
        <v>938.0450463482407</v>
      </c>
      <c r="C541" s="8">
        <v>-439.57254125659102</v>
      </c>
      <c r="E541" s="8">
        <v>62.004801920768308</v>
      </c>
      <c r="F541" s="8">
        <v>943.31983805668017</v>
      </c>
    </row>
    <row r="542" spans="1:6" x14ac:dyDescent="0.3">
      <c r="A542" s="8">
        <v>518</v>
      </c>
      <c r="B542" s="8">
        <v>941.76894588445032</v>
      </c>
      <c r="C542" s="8">
        <v>-325.24675106324196</v>
      </c>
      <c r="E542" s="8">
        <v>62.124849939975988</v>
      </c>
      <c r="F542" s="8">
        <v>944.36717663421416</v>
      </c>
    </row>
    <row r="543" spans="1:6" x14ac:dyDescent="0.3">
      <c r="A543" s="8">
        <v>519</v>
      </c>
      <c r="B543" s="8">
        <v>948.20410560930372</v>
      </c>
      <c r="C543" s="8">
        <v>-65.565890284376451</v>
      </c>
      <c r="E543" s="8">
        <v>62.244897959183675</v>
      </c>
      <c r="F543" s="8">
        <v>944.40934933670246</v>
      </c>
    </row>
    <row r="544" spans="1:6" x14ac:dyDescent="0.3">
      <c r="A544" s="8">
        <v>520</v>
      </c>
      <c r="B544" s="8">
        <v>940.94141265418148</v>
      </c>
      <c r="C544" s="8">
        <v>-117.03092973309788</v>
      </c>
      <c r="E544" s="8">
        <v>62.364945978391354</v>
      </c>
      <c r="F544" s="8">
        <v>944.60736396220273</v>
      </c>
    </row>
    <row r="545" spans="1:6" x14ac:dyDescent="0.3">
      <c r="A545" s="8">
        <v>521</v>
      </c>
      <c r="B545" s="8">
        <v>943.4893439157986</v>
      </c>
      <c r="C545" s="8">
        <v>-328.73524555514291</v>
      </c>
      <c r="E545" s="8">
        <v>62.484993997599041</v>
      </c>
      <c r="F545" s="8">
        <v>946.38770840143843</v>
      </c>
    </row>
    <row r="546" spans="1:6" x14ac:dyDescent="0.3">
      <c r="A546" s="8">
        <v>522</v>
      </c>
      <c r="B546" s="8">
        <v>873.64989471916601</v>
      </c>
      <c r="C546" s="8">
        <v>-378.60038976867094</v>
      </c>
      <c r="E546" s="8">
        <v>62.605042016806721</v>
      </c>
      <c r="F546" s="8">
        <v>948.5530546623794</v>
      </c>
    </row>
    <row r="547" spans="1:6" x14ac:dyDescent="0.3">
      <c r="A547" s="8">
        <v>523</v>
      </c>
      <c r="B547" s="8">
        <v>924.44519102448112</v>
      </c>
      <c r="C547" s="8">
        <v>941.41226306826707</v>
      </c>
      <c r="E547" s="8">
        <v>62.725090036014407</v>
      </c>
      <c r="F547" s="8">
        <v>948.71794871794873</v>
      </c>
    </row>
    <row r="548" spans="1:6" x14ac:dyDescent="0.3">
      <c r="A548" s="8">
        <v>524</v>
      </c>
      <c r="B548" s="8">
        <v>952.38532614118822</v>
      </c>
      <c r="C548" s="8">
        <v>129.45393197318572</v>
      </c>
      <c r="E548" s="8">
        <v>62.845138055222087</v>
      </c>
      <c r="F548" s="8">
        <v>948.71794871794873</v>
      </c>
    </row>
    <row r="549" spans="1:6" x14ac:dyDescent="0.3">
      <c r="A549" s="8">
        <v>525</v>
      </c>
      <c r="B549" s="8">
        <v>941.25718191309988</v>
      </c>
      <c r="C549" s="8">
        <v>196.54988818875745</v>
      </c>
      <c r="E549" s="8">
        <v>62.965186074429774</v>
      </c>
      <c r="F549" s="8">
        <v>949.05044955044957</v>
      </c>
    </row>
    <row r="550" spans="1:6" x14ac:dyDescent="0.3">
      <c r="A550" s="8">
        <v>526</v>
      </c>
      <c r="B550" s="8">
        <v>941.9540520017473</v>
      </c>
      <c r="C550" s="8">
        <v>178.91822214155479</v>
      </c>
      <c r="E550" s="8">
        <v>63.085234093637453</v>
      </c>
      <c r="F550" s="8">
        <v>950.52083333333337</v>
      </c>
    </row>
    <row r="551" spans="1:6" x14ac:dyDescent="0.3">
      <c r="A551" s="8">
        <v>527</v>
      </c>
      <c r="B551" s="8">
        <v>943.76155879417649</v>
      </c>
      <c r="C551" s="8">
        <v>-41.051343366796345</v>
      </c>
      <c r="E551" s="8">
        <v>63.20528211284514</v>
      </c>
      <c r="F551" s="8">
        <v>950.89285714285711</v>
      </c>
    </row>
    <row r="552" spans="1:6" x14ac:dyDescent="0.3">
      <c r="A552" s="8">
        <v>528</v>
      </c>
      <c r="B552" s="8">
        <v>946.74503386119829</v>
      </c>
      <c r="C552" s="8">
        <v>319.34938673965996</v>
      </c>
      <c r="E552" s="8">
        <v>63.325330132052819</v>
      </c>
      <c r="F552" s="8">
        <v>953.07917888563054</v>
      </c>
    </row>
    <row r="553" spans="1:6" x14ac:dyDescent="0.3">
      <c r="A553" s="8">
        <v>529</v>
      </c>
      <c r="B553" s="8">
        <v>941.91049762120679</v>
      </c>
      <c r="C553" s="8">
        <v>608.74208162055834</v>
      </c>
      <c r="E553" s="8">
        <v>63.445378151260506</v>
      </c>
      <c r="F553" s="8">
        <v>953.37716676628816</v>
      </c>
    </row>
    <row r="554" spans="1:6" x14ac:dyDescent="0.3">
      <c r="A554" s="8">
        <v>530</v>
      </c>
      <c r="B554" s="8">
        <v>949.36918528876117</v>
      </c>
      <c r="C554" s="8">
        <v>671.84293592336007</v>
      </c>
      <c r="E554" s="8">
        <v>63.565426170468186</v>
      </c>
      <c r="F554" s="8">
        <v>955.14705882352939</v>
      </c>
    </row>
    <row r="555" spans="1:6" x14ac:dyDescent="0.3">
      <c r="A555" s="8">
        <v>531</v>
      </c>
      <c r="B555" s="8">
        <v>941.35517926931595</v>
      </c>
      <c r="C555" s="8">
        <v>353.82554362225039</v>
      </c>
      <c r="E555" s="8">
        <v>63.685474189675872</v>
      </c>
      <c r="F555" s="8">
        <v>958.87778631821675</v>
      </c>
    </row>
    <row r="556" spans="1:6" x14ac:dyDescent="0.3">
      <c r="A556" s="8">
        <v>532</v>
      </c>
      <c r="B556" s="8">
        <v>947.01724873957619</v>
      </c>
      <c r="C556" s="8">
        <v>539.82485652358173</v>
      </c>
      <c r="E556" s="8">
        <v>63.805522208883552</v>
      </c>
      <c r="F556" s="8">
        <v>960.16483516483515</v>
      </c>
    </row>
    <row r="557" spans="1:6" x14ac:dyDescent="0.3">
      <c r="A557" s="8">
        <v>533</v>
      </c>
      <c r="B557" s="8">
        <v>950.1749413287597</v>
      </c>
      <c r="C557" s="8">
        <v>667.4721174947698</v>
      </c>
      <c r="E557" s="8">
        <v>63.925570228091239</v>
      </c>
      <c r="F557" s="8">
        <v>962.40359897172232</v>
      </c>
    </row>
    <row r="558" spans="1:6" x14ac:dyDescent="0.3">
      <c r="A558" s="8">
        <v>534</v>
      </c>
      <c r="B558" s="8">
        <v>940.99585562985715</v>
      </c>
      <c r="C558" s="8">
        <v>1005.2534060358252</v>
      </c>
      <c r="E558" s="8">
        <v>64.045618247298918</v>
      </c>
      <c r="F558" s="8">
        <v>962.82527881040892</v>
      </c>
    </row>
    <row r="559" spans="1:6" x14ac:dyDescent="0.3">
      <c r="A559" s="8">
        <v>535</v>
      </c>
      <c r="B559" s="8">
        <v>950.88270001254227</v>
      </c>
      <c r="C559" s="8">
        <v>46.569529286820739</v>
      </c>
      <c r="E559" s="8">
        <v>64.165666266506591</v>
      </c>
      <c r="F559" s="8">
        <v>962.82527881040892</v>
      </c>
    </row>
    <row r="560" spans="1:6" x14ac:dyDescent="0.3">
      <c r="A560" s="8">
        <v>536</v>
      </c>
      <c r="B560" s="8">
        <v>933.24317589365467</v>
      </c>
      <c r="C560" s="8">
        <v>561.55931890884005</v>
      </c>
      <c r="E560" s="8">
        <v>64.285714285714278</v>
      </c>
      <c r="F560" s="8">
        <v>964.32889963724301</v>
      </c>
    </row>
    <row r="561" spans="1:6" x14ac:dyDescent="0.3">
      <c r="A561" s="8">
        <v>537</v>
      </c>
      <c r="B561" s="8">
        <v>911.05221900828872</v>
      </c>
      <c r="C561" s="8">
        <v>213.18815911460126</v>
      </c>
      <c r="E561" s="8">
        <v>64.405762304921964</v>
      </c>
      <c r="F561" s="8">
        <v>964.60176991150445</v>
      </c>
    </row>
    <row r="562" spans="1:6" x14ac:dyDescent="0.3">
      <c r="A562" s="8">
        <v>538</v>
      </c>
      <c r="B562" s="8">
        <v>929.13817552771604</v>
      </c>
      <c r="C562" s="8">
        <v>1047.8567921214571</v>
      </c>
      <c r="E562" s="8">
        <v>64.525810324129651</v>
      </c>
      <c r="F562" s="8">
        <v>964.77272727272725</v>
      </c>
    </row>
    <row r="563" spans="1:6" x14ac:dyDescent="0.3">
      <c r="A563" s="8">
        <v>539</v>
      </c>
      <c r="B563" s="8">
        <v>940.60931050256045</v>
      </c>
      <c r="C563" s="8">
        <v>1055.3409353753684</v>
      </c>
      <c r="E563" s="8">
        <v>64.645858343337324</v>
      </c>
      <c r="F563" s="8">
        <v>964.82758620689651</v>
      </c>
    </row>
    <row r="564" spans="1:6" x14ac:dyDescent="0.3">
      <c r="A564" s="8">
        <v>540</v>
      </c>
      <c r="B564" s="8">
        <v>930.69524463203754</v>
      </c>
      <c r="C564" s="8">
        <v>490.29755567110749</v>
      </c>
      <c r="E564" s="8">
        <v>64.76590636254501</v>
      </c>
      <c r="F564" s="8">
        <v>966.91386195094128</v>
      </c>
    </row>
    <row r="565" spans="1:6" x14ac:dyDescent="0.3">
      <c r="A565" s="8">
        <v>541</v>
      </c>
      <c r="B565" s="8">
        <v>922.62679563691677</v>
      </c>
      <c r="C565" s="8">
        <v>348.08326353468078</v>
      </c>
      <c r="E565" s="8">
        <v>64.885954381752697</v>
      </c>
      <c r="F565" s="8">
        <v>967.61133603238864</v>
      </c>
    </row>
    <row r="566" spans="1:6" x14ac:dyDescent="0.3">
      <c r="A566" s="8">
        <v>542</v>
      </c>
      <c r="B566" s="8">
        <v>907.3500966623493</v>
      </c>
      <c r="C566" s="8">
        <v>378.45379211038755</v>
      </c>
      <c r="E566" s="8">
        <v>65.006002400960384</v>
      </c>
      <c r="F566" s="8">
        <v>970.40905134899913</v>
      </c>
    </row>
    <row r="567" spans="1:6" x14ac:dyDescent="0.3">
      <c r="A567" s="8">
        <v>543</v>
      </c>
      <c r="B567" s="8">
        <v>925.13117251799338</v>
      </c>
      <c r="C567" s="8">
        <v>963.75771637089554</v>
      </c>
      <c r="E567" s="8">
        <v>65.126050420168056</v>
      </c>
      <c r="F567" s="8">
        <v>970.58823529411768</v>
      </c>
    </row>
    <row r="568" spans="1:6" x14ac:dyDescent="0.3">
      <c r="A568" s="8">
        <v>544</v>
      </c>
      <c r="B568" s="8">
        <v>916.21341310233356</v>
      </c>
      <c r="C568" s="8">
        <v>-111.22475097081428</v>
      </c>
      <c r="E568" s="8">
        <v>65.246098439375743</v>
      </c>
      <c r="F568" s="8">
        <v>971.55688622754496</v>
      </c>
    </row>
    <row r="569" spans="1:6" x14ac:dyDescent="0.3">
      <c r="A569" s="8">
        <v>545</v>
      </c>
      <c r="B569" s="8">
        <v>945.01374723471486</v>
      </c>
      <c r="C569" s="8">
        <v>1848.7928992909649</v>
      </c>
      <c r="E569" s="8">
        <v>65.36614645858343</v>
      </c>
      <c r="F569" s="8">
        <v>978.55477855477852</v>
      </c>
    </row>
    <row r="570" spans="1:6" x14ac:dyDescent="0.3">
      <c r="A570" s="8">
        <v>546</v>
      </c>
      <c r="B570" s="8">
        <v>893.98979043156226</v>
      </c>
      <c r="C570" s="8">
        <v>269.90372038374551</v>
      </c>
      <c r="E570" s="8">
        <v>65.486194477791116</v>
      </c>
      <c r="F570" s="8">
        <v>983.33333333333337</v>
      </c>
    </row>
    <row r="571" spans="1:6" x14ac:dyDescent="0.3">
      <c r="A571" s="8">
        <v>547</v>
      </c>
      <c r="B571" s="8">
        <v>928.12553618015022</v>
      </c>
      <c r="C571" s="8">
        <v>462.83098555898027</v>
      </c>
      <c r="E571" s="8">
        <v>65.606242496998789</v>
      </c>
      <c r="F571" s="8">
        <v>983.68191220409096</v>
      </c>
    </row>
    <row r="572" spans="1:6" x14ac:dyDescent="0.3">
      <c r="A572" s="8">
        <v>548</v>
      </c>
      <c r="B572" s="8">
        <v>924.98962078123691</v>
      </c>
      <c r="C572" s="8">
        <v>116.74291162470672</v>
      </c>
      <c r="E572" s="8">
        <v>65.726290516206475</v>
      </c>
      <c r="F572" s="8">
        <v>984.66626578472642</v>
      </c>
    </row>
    <row r="573" spans="1:6" x14ac:dyDescent="0.3">
      <c r="A573" s="8">
        <v>549</v>
      </c>
      <c r="B573" s="8">
        <v>926.78623897853106</v>
      </c>
      <c r="C573" s="8">
        <v>1224.6480505478198</v>
      </c>
      <c r="E573" s="8">
        <v>65.846338535414162</v>
      </c>
      <c r="F573" s="8">
        <v>985.0993377483444</v>
      </c>
    </row>
    <row r="574" spans="1:6" x14ac:dyDescent="0.3">
      <c r="A574" s="8">
        <v>550</v>
      </c>
      <c r="B574" s="8">
        <v>927.83154411150213</v>
      </c>
      <c r="C574" s="8">
        <v>1137.9851340414959</v>
      </c>
      <c r="E574" s="8">
        <v>65.966386554621849</v>
      </c>
      <c r="F574" s="8">
        <v>988.46787479406919</v>
      </c>
    </row>
    <row r="575" spans="1:6" x14ac:dyDescent="0.3">
      <c r="A575" s="8">
        <v>551</v>
      </c>
      <c r="B575" s="8">
        <v>944.21887978985137</v>
      </c>
      <c r="C575" s="8">
        <v>2956.9980135530259</v>
      </c>
      <c r="E575" s="8">
        <v>66.086434573829521</v>
      </c>
      <c r="F575" s="8">
        <v>989.74177573399368</v>
      </c>
    </row>
    <row r="576" spans="1:6" x14ac:dyDescent="0.3">
      <c r="A576" s="8">
        <v>552</v>
      </c>
      <c r="B576" s="8">
        <v>946.05905236768592</v>
      </c>
      <c r="C576" s="8">
        <v>641.88883036847039</v>
      </c>
      <c r="E576" s="8">
        <v>66.206482593037208</v>
      </c>
      <c r="F576" s="8">
        <v>991.48130619971607</v>
      </c>
    </row>
    <row r="577" spans="1:6" x14ac:dyDescent="0.3">
      <c r="A577" s="8">
        <v>553</v>
      </c>
      <c r="B577" s="8">
        <v>942.50937035363825</v>
      </c>
      <c r="C577" s="8">
        <v>1116.6926888484209</v>
      </c>
      <c r="E577" s="8">
        <v>66.326530612244895</v>
      </c>
      <c r="F577" s="8">
        <v>992.03715992037155</v>
      </c>
    </row>
    <row r="578" spans="1:6" x14ac:dyDescent="0.3">
      <c r="A578" s="8">
        <v>554</v>
      </c>
      <c r="B578" s="8">
        <v>942.37870721201682</v>
      </c>
      <c r="C578" s="8">
        <v>1356.471867500627</v>
      </c>
      <c r="E578" s="8">
        <v>66.446578631452581</v>
      </c>
      <c r="F578" s="8">
        <v>992.24497912109769</v>
      </c>
    </row>
    <row r="579" spans="1:6" x14ac:dyDescent="0.3">
      <c r="A579" s="8">
        <v>555</v>
      </c>
      <c r="B579" s="8">
        <v>946.18971550930735</v>
      </c>
      <c r="C579" s="8">
        <v>146.73791606963994</v>
      </c>
      <c r="E579" s="8">
        <v>66.566626650660254</v>
      </c>
      <c r="F579" s="8">
        <v>992.70664505672607</v>
      </c>
    </row>
    <row r="580" spans="1:6" x14ac:dyDescent="0.3">
      <c r="A580" s="8">
        <v>556</v>
      </c>
      <c r="B580" s="8">
        <v>942.50937035363825</v>
      </c>
      <c r="C580" s="8">
        <v>247.96682012255212</v>
      </c>
      <c r="E580" s="8">
        <v>66.686674669867941</v>
      </c>
      <c r="F580" s="8">
        <v>997.36842105263156</v>
      </c>
    </row>
    <row r="581" spans="1:6" x14ac:dyDescent="0.3">
      <c r="A581" s="8">
        <v>557</v>
      </c>
      <c r="B581" s="8">
        <v>940.4405372779662</v>
      </c>
      <c r="C581" s="8">
        <v>1353.1374443734098</v>
      </c>
      <c r="E581" s="8">
        <v>66.806722689075627</v>
      </c>
      <c r="F581" s="8">
        <v>997.45222929936301</v>
      </c>
    </row>
    <row r="582" spans="1:6" x14ac:dyDescent="0.3">
      <c r="A582" s="8">
        <v>558</v>
      </c>
      <c r="B582" s="8">
        <v>945.99372079687521</v>
      </c>
      <c r="C582" s="8">
        <v>46.712924259850865</v>
      </c>
      <c r="E582" s="8">
        <v>66.9267707082833</v>
      </c>
      <c r="F582" s="8">
        <v>997.99899949974986</v>
      </c>
    </row>
    <row r="583" spans="1:6" x14ac:dyDescent="0.3">
      <c r="A583" s="8">
        <v>559</v>
      </c>
      <c r="B583" s="8">
        <v>945.73239451363247</v>
      </c>
      <c r="C583" s="8">
        <v>365.87332885679689</v>
      </c>
      <c r="E583" s="8">
        <v>67.046818727490987</v>
      </c>
      <c r="F583" s="8">
        <v>998.19270833333337</v>
      </c>
    </row>
    <row r="584" spans="1:6" x14ac:dyDescent="0.3">
      <c r="A584" s="8">
        <v>560</v>
      </c>
      <c r="B584" s="8">
        <v>942.42226159255733</v>
      </c>
      <c r="C584" s="8">
        <v>-113.35696069627056</v>
      </c>
      <c r="E584" s="8">
        <v>67.166866746698673</v>
      </c>
      <c r="F584" s="8">
        <v>998.75</v>
      </c>
    </row>
    <row r="585" spans="1:6" x14ac:dyDescent="0.3">
      <c r="A585" s="8">
        <v>561</v>
      </c>
      <c r="B585" s="8">
        <v>942.37870721201682</v>
      </c>
      <c r="C585" s="8">
        <v>1356.471867500627</v>
      </c>
      <c r="E585" s="8">
        <v>67.28691476590636</v>
      </c>
      <c r="F585" s="8">
        <v>1000</v>
      </c>
    </row>
    <row r="586" spans="1:6" x14ac:dyDescent="0.3">
      <c r="A586" s="8">
        <v>562</v>
      </c>
      <c r="B586" s="8">
        <v>946.05905236768592</v>
      </c>
      <c r="C586" s="8">
        <v>479.02238085706983</v>
      </c>
      <c r="E586" s="8">
        <v>67.406962785114032</v>
      </c>
      <c r="F586" s="8">
        <v>1000</v>
      </c>
    </row>
    <row r="587" spans="1:6" x14ac:dyDescent="0.3">
      <c r="A587" s="8">
        <v>563</v>
      </c>
      <c r="B587" s="8">
        <v>945.98283220174017</v>
      </c>
      <c r="C587" s="8">
        <v>21.628503830648469</v>
      </c>
      <c r="E587" s="8">
        <v>67.527010804321719</v>
      </c>
      <c r="F587" s="8">
        <v>1000.3855050115651</v>
      </c>
    </row>
    <row r="588" spans="1:6" x14ac:dyDescent="0.3">
      <c r="A588" s="8">
        <v>564</v>
      </c>
      <c r="B588" s="8">
        <v>949.97894661632768</v>
      </c>
      <c r="C588" s="8">
        <v>-172.32917703107421</v>
      </c>
      <c r="E588" s="8">
        <v>67.647058823529406</v>
      </c>
      <c r="F588" s="8">
        <v>1000.5032712632109</v>
      </c>
    </row>
    <row r="589" spans="1:6" x14ac:dyDescent="0.3">
      <c r="A589" s="8">
        <v>565</v>
      </c>
      <c r="B589" s="8">
        <v>942.37870721201682</v>
      </c>
      <c r="C589" s="8">
        <v>1228.7579466832581</v>
      </c>
      <c r="E589" s="8">
        <v>67.767106842737093</v>
      </c>
      <c r="F589" s="8">
        <v>1000.90618336887</v>
      </c>
    </row>
    <row r="590" spans="1:6" x14ac:dyDescent="0.3">
      <c r="A590" s="8">
        <v>566</v>
      </c>
      <c r="B590" s="8">
        <v>942.25893266553055</v>
      </c>
      <c r="C590" s="8">
        <v>642.39547443656204</v>
      </c>
      <c r="E590" s="8">
        <v>67.887154861944765</v>
      </c>
      <c r="F590" s="8">
        <v>1003.0864197530864</v>
      </c>
    </row>
    <row r="591" spans="1:6" x14ac:dyDescent="0.3">
      <c r="A591" s="8">
        <v>567</v>
      </c>
      <c r="B591" s="8">
        <v>942.80336242228634</v>
      </c>
      <c r="C591" s="8">
        <v>203.23462055086372</v>
      </c>
      <c r="E591" s="8">
        <v>68.007202881152452</v>
      </c>
      <c r="F591" s="8">
        <v>1008.3378160301237</v>
      </c>
    </row>
    <row r="592" spans="1:6" x14ac:dyDescent="0.3">
      <c r="A592" s="8">
        <v>568</v>
      </c>
      <c r="B592" s="8">
        <v>924.85895763961548</v>
      </c>
      <c r="C592" s="8">
        <v>963.33001873833723</v>
      </c>
      <c r="E592" s="8">
        <v>68.127250900360139</v>
      </c>
      <c r="F592" s="8">
        <v>1009.5613048368954</v>
      </c>
    </row>
    <row r="593" spans="1:6" x14ac:dyDescent="0.3">
      <c r="A593" s="8">
        <v>569</v>
      </c>
      <c r="B593" s="8">
        <v>938.74191643688812</v>
      </c>
      <c r="C593" s="8">
        <v>58.626504615743443</v>
      </c>
      <c r="E593" s="8">
        <v>68.247298919567825</v>
      </c>
      <c r="F593" s="8">
        <v>1012.2774708410068</v>
      </c>
    </row>
    <row r="594" spans="1:6" x14ac:dyDescent="0.3">
      <c r="A594" s="8">
        <v>570</v>
      </c>
      <c r="B594" s="8">
        <v>938.74191643688812</v>
      </c>
      <c r="C594" s="8">
        <v>792.31071514205917</v>
      </c>
      <c r="E594" s="8">
        <v>68.367346938775498</v>
      </c>
      <c r="F594" s="8">
        <v>1014.6103896103896</v>
      </c>
    </row>
    <row r="595" spans="1:6" x14ac:dyDescent="0.3">
      <c r="A595" s="8">
        <v>571</v>
      </c>
      <c r="B595" s="8">
        <v>943.20624044228566</v>
      </c>
      <c r="C595" s="8">
        <v>717.86758506107003</v>
      </c>
      <c r="E595" s="8">
        <v>68.487394957983184</v>
      </c>
      <c r="F595" s="8">
        <v>1016.0223804679553</v>
      </c>
    </row>
    <row r="596" spans="1:6" x14ac:dyDescent="0.3">
      <c r="A596" s="8">
        <v>572</v>
      </c>
      <c r="B596" s="8">
        <v>942.17182390444964</v>
      </c>
      <c r="C596" s="8">
        <v>697.57581016495101</v>
      </c>
      <c r="E596" s="8">
        <v>68.607442977190871</v>
      </c>
      <c r="F596" s="8">
        <v>1016.7322834645669</v>
      </c>
    </row>
    <row r="597" spans="1:6" x14ac:dyDescent="0.3">
      <c r="A597" s="8">
        <v>573</v>
      </c>
      <c r="B597" s="8">
        <v>939.30812338391411</v>
      </c>
      <c r="C597" s="8">
        <v>1224.6529155771248</v>
      </c>
      <c r="E597" s="8">
        <v>68.727490996398558</v>
      </c>
      <c r="F597" s="8">
        <v>1019.8871271163665</v>
      </c>
    </row>
    <row r="598" spans="1:6" x14ac:dyDescent="0.3">
      <c r="A598" s="8">
        <v>574</v>
      </c>
      <c r="B598" s="8">
        <v>926.03492591420809</v>
      </c>
      <c r="C598" s="8">
        <v>865.61815527261933</v>
      </c>
      <c r="E598" s="8">
        <v>68.84753901560623</v>
      </c>
      <c r="F598" s="8">
        <v>1020.7182320441989</v>
      </c>
    </row>
    <row r="599" spans="1:6" x14ac:dyDescent="0.3">
      <c r="A599" s="8">
        <v>575</v>
      </c>
      <c r="B599" s="8">
        <v>940.07032504337224</v>
      </c>
      <c r="C599" s="8">
        <v>662.85430937732519</v>
      </c>
      <c r="E599" s="8">
        <v>68.967587034813917</v>
      </c>
      <c r="F599" s="8">
        <v>1020.8169677926159</v>
      </c>
    </row>
    <row r="600" spans="1:6" x14ac:dyDescent="0.3">
      <c r="A600" s="8">
        <v>576</v>
      </c>
      <c r="B600" s="8">
        <v>920.18775032665087</v>
      </c>
      <c r="C600" s="8">
        <v>299.2906070540372</v>
      </c>
      <c r="E600" s="8">
        <v>69.087635054021604</v>
      </c>
      <c r="F600" s="8">
        <v>1021.3675213675214</v>
      </c>
    </row>
    <row r="601" spans="1:6" x14ac:dyDescent="0.3">
      <c r="A601" s="8">
        <v>577</v>
      </c>
      <c r="B601" s="8">
        <v>909.90891651910158</v>
      </c>
      <c r="C601" s="8">
        <v>408.25291285644801</v>
      </c>
      <c r="E601" s="8">
        <v>69.20768307322929</v>
      </c>
      <c r="F601" s="8">
        <v>1021.3776722090262</v>
      </c>
    </row>
    <row r="602" spans="1:6" x14ac:dyDescent="0.3">
      <c r="A602" s="8">
        <v>578</v>
      </c>
      <c r="B602" s="8">
        <v>943.64178424769023</v>
      </c>
      <c r="C602" s="8">
        <v>846.0133881661028</v>
      </c>
      <c r="E602" s="8">
        <v>69.327731092436963</v>
      </c>
      <c r="F602" s="8">
        <v>1022.0768601798856</v>
      </c>
    </row>
    <row r="603" spans="1:6" x14ac:dyDescent="0.3">
      <c r="A603" s="8">
        <v>579</v>
      </c>
      <c r="B603" s="8">
        <v>947.19146626173801</v>
      </c>
      <c r="C603" s="8">
        <v>1054.5878931688669</v>
      </c>
      <c r="E603" s="8">
        <v>69.44777911164465</v>
      </c>
      <c r="F603" s="8">
        <v>1023.0654761904761</v>
      </c>
    </row>
    <row r="604" spans="1:6" x14ac:dyDescent="0.3">
      <c r="A604" s="8">
        <v>580</v>
      </c>
      <c r="B604" s="8">
        <v>946.01549798714552</v>
      </c>
      <c r="C604" s="8">
        <v>916.80917733752983</v>
      </c>
      <c r="E604" s="8">
        <v>69.567827130852336</v>
      </c>
      <c r="F604" s="8">
        <v>1026.9179004037685</v>
      </c>
    </row>
    <row r="605" spans="1:6" x14ac:dyDescent="0.3">
      <c r="A605" s="8">
        <v>581</v>
      </c>
      <c r="B605" s="8">
        <v>952.09133407254012</v>
      </c>
      <c r="C605" s="8">
        <v>524.16979352389899</v>
      </c>
      <c r="E605" s="8">
        <v>69.687875150060023</v>
      </c>
      <c r="F605" s="8">
        <v>1030.6122448979593</v>
      </c>
    </row>
    <row r="606" spans="1:6" x14ac:dyDescent="0.3">
      <c r="A606" s="8">
        <v>582</v>
      </c>
      <c r="B606" s="8">
        <v>943.08646589579939</v>
      </c>
      <c r="C606" s="8">
        <v>822.40320765516663</v>
      </c>
      <c r="E606" s="8">
        <v>69.807923169267696</v>
      </c>
      <c r="F606" s="8">
        <v>1032.2047894302229</v>
      </c>
    </row>
    <row r="607" spans="1:6" x14ac:dyDescent="0.3">
      <c r="A607" s="8">
        <v>583</v>
      </c>
      <c r="B607" s="8">
        <v>952.15666564335083</v>
      </c>
      <c r="C607" s="8">
        <v>-41.977024924787997</v>
      </c>
      <c r="E607" s="8">
        <v>69.927971188475382</v>
      </c>
      <c r="F607" s="8">
        <v>1032.7983251919052</v>
      </c>
    </row>
    <row r="608" spans="1:6" x14ac:dyDescent="0.3">
      <c r="A608" s="8">
        <v>584</v>
      </c>
      <c r="B608" s="8">
        <v>952.15666564335083</v>
      </c>
      <c r="C608" s="8">
        <v>19.40022058419413</v>
      </c>
      <c r="E608" s="8">
        <v>70.048019207683069</v>
      </c>
      <c r="F608" s="8">
        <v>1036.3321799307957</v>
      </c>
    </row>
    <row r="609" spans="1:6" x14ac:dyDescent="0.3">
      <c r="A609" s="8">
        <v>585</v>
      </c>
      <c r="B609" s="8">
        <v>951.50334993524382</v>
      </c>
      <c r="C609" s="8">
        <v>8.6614852295913352</v>
      </c>
      <c r="E609" s="8">
        <v>70.168067226890756</v>
      </c>
      <c r="F609" s="8">
        <v>1036.4321608040202</v>
      </c>
    </row>
    <row r="610" spans="1:6" x14ac:dyDescent="0.3">
      <c r="A610" s="8">
        <v>586</v>
      </c>
      <c r="B610" s="8">
        <v>949.58695719146351</v>
      </c>
      <c r="C610" s="8">
        <v>140.01481272004082</v>
      </c>
      <c r="E610" s="8">
        <v>70.288115246098428</v>
      </c>
      <c r="F610" s="8">
        <v>1038.472664159676</v>
      </c>
    </row>
    <row r="611" spans="1:6" x14ac:dyDescent="0.3">
      <c r="A611" s="8">
        <v>587</v>
      </c>
      <c r="B611" s="8">
        <v>934.82202218824648</v>
      </c>
      <c r="C611" s="8">
        <v>164.73549993564723</v>
      </c>
      <c r="E611" s="8">
        <v>70.408163265306115</v>
      </c>
      <c r="F611" s="8">
        <v>1038.472664159676</v>
      </c>
    </row>
    <row r="612" spans="1:6" x14ac:dyDescent="0.3">
      <c r="A612" s="8">
        <v>588</v>
      </c>
      <c r="B612" s="8">
        <v>948.07344246768241</v>
      </c>
      <c r="C612" s="8">
        <v>154.51524401362155</v>
      </c>
      <c r="E612" s="8">
        <v>70.528211284513802</v>
      </c>
      <c r="F612" s="8">
        <v>1039.9305555555557</v>
      </c>
    </row>
    <row r="613" spans="1:6" x14ac:dyDescent="0.3">
      <c r="A613" s="8">
        <v>589</v>
      </c>
      <c r="B613" s="8">
        <v>936.92352104932377</v>
      </c>
      <c r="C613" s="8">
        <v>-119.85143590176688</v>
      </c>
      <c r="E613" s="8">
        <v>70.648259303721488</v>
      </c>
      <c r="F613" s="8">
        <v>1041.6661458333333</v>
      </c>
    </row>
    <row r="614" spans="1:6" x14ac:dyDescent="0.3">
      <c r="A614" s="8">
        <v>590</v>
      </c>
      <c r="B614" s="8">
        <v>943.08646589579939</v>
      </c>
      <c r="C614" s="8">
        <v>121.53711838134927</v>
      </c>
      <c r="E614" s="8">
        <v>70.768307322929161</v>
      </c>
      <c r="F614" s="8">
        <v>1041.7325324059436</v>
      </c>
    </row>
    <row r="615" spans="1:6" x14ac:dyDescent="0.3">
      <c r="A615" s="8">
        <v>591</v>
      </c>
      <c r="B615" s="8">
        <v>952.11311126281032</v>
      </c>
      <c r="C615" s="8">
        <v>-1.2202541199532106</v>
      </c>
      <c r="E615" s="8">
        <v>70.888355342136848</v>
      </c>
      <c r="F615" s="8">
        <v>1042.3542354235424</v>
      </c>
    </row>
    <row r="616" spans="1:6" x14ac:dyDescent="0.3">
      <c r="A616" s="8">
        <v>592</v>
      </c>
      <c r="B616" s="8">
        <v>943.83777896012236</v>
      </c>
      <c r="C616" s="8">
        <v>-36.016549909842979</v>
      </c>
      <c r="E616" s="8">
        <v>71.008403361344534</v>
      </c>
      <c r="F616" s="8">
        <v>1043.6660268714011</v>
      </c>
    </row>
    <row r="617" spans="1:6" x14ac:dyDescent="0.3">
      <c r="A617" s="8">
        <v>593</v>
      </c>
      <c r="B617" s="8">
        <v>944.79597533201252</v>
      </c>
      <c r="C617" s="8">
        <v>78.26950085846363</v>
      </c>
      <c r="E617" s="8">
        <v>71.128451380552221</v>
      </c>
      <c r="F617" s="8">
        <v>1046.2555066079294</v>
      </c>
    </row>
    <row r="618" spans="1:6" x14ac:dyDescent="0.3">
      <c r="A618" s="8">
        <v>594</v>
      </c>
      <c r="B618" s="8">
        <v>952.24377440443175</v>
      </c>
      <c r="C618" s="8">
        <v>47.756225595568253</v>
      </c>
      <c r="E618" s="8">
        <v>71.248499399759893</v>
      </c>
      <c r="F618" s="8">
        <v>1047.4020054694622</v>
      </c>
    </row>
    <row r="619" spans="1:6" x14ac:dyDescent="0.3">
      <c r="A619" s="8">
        <v>595</v>
      </c>
      <c r="B619" s="8">
        <v>940.10299082877759</v>
      </c>
      <c r="C619" s="8">
        <v>-52.779047166805753</v>
      </c>
      <c r="E619" s="8">
        <v>71.36854741896758</v>
      </c>
      <c r="F619" s="8">
        <v>1050</v>
      </c>
    </row>
    <row r="620" spans="1:6" x14ac:dyDescent="0.3">
      <c r="A620" s="8">
        <v>596</v>
      </c>
      <c r="B620" s="8">
        <v>934.83291078338164</v>
      </c>
      <c r="C620" s="8">
        <v>564.94575234189494</v>
      </c>
      <c r="E620" s="8">
        <v>71.488595438175267</v>
      </c>
      <c r="F620" s="8">
        <v>1058.282208588957</v>
      </c>
    </row>
    <row r="621" spans="1:6" x14ac:dyDescent="0.3">
      <c r="A621" s="8">
        <v>597</v>
      </c>
      <c r="B621" s="8">
        <v>944.40398590714835</v>
      </c>
      <c r="C621" s="8">
        <v>-111.07065257381498</v>
      </c>
      <c r="E621" s="8">
        <v>71.608643457382954</v>
      </c>
      <c r="F621" s="8">
        <v>1058.8547189819724</v>
      </c>
    </row>
    <row r="622" spans="1:6" x14ac:dyDescent="0.3">
      <c r="A622" s="8">
        <v>598</v>
      </c>
      <c r="B622" s="8">
        <v>936.05243343851453</v>
      </c>
      <c r="C622" s="8">
        <v>319.18743614695359</v>
      </c>
      <c r="E622" s="8">
        <v>71.728691476590626</v>
      </c>
      <c r="F622" s="8">
        <v>1059.3971631205675</v>
      </c>
    </row>
    <row r="623" spans="1:6" x14ac:dyDescent="0.3">
      <c r="A623" s="8">
        <v>599</v>
      </c>
      <c r="B623" s="8">
        <v>948.21499420443888</v>
      </c>
      <c r="C623" s="8">
        <v>-26.855770903468056</v>
      </c>
      <c r="E623" s="8">
        <v>71.848739495798313</v>
      </c>
      <c r="F623" s="8">
        <v>1060.3588907014682</v>
      </c>
    </row>
    <row r="624" spans="1:6" x14ac:dyDescent="0.3">
      <c r="A624" s="8">
        <v>600</v>
      </c>
      <c r="B624" s="8">
        <v>952.50510068767449</v>
      </c>
      <c r="C624" s="8">
        <v>144.97917604188524</v>
      </c>
      <c r="E624" s="8">
        <v>71.968787515005999</v>
      </c>
      <c r="F624" s="8">
        <v>1061.3628255440599</v>
      </c>
    </row>
    <row r="625" spans="1:6" x14ac:dyDescent="0.3">
      <c r="A625" s="8">
        <v>601</v>
      </c>
      <c r="B625" s="8">
        <v>951.19846927146057</v>
      </c>
      <c r="C625" s="8">
        <v>-26.595294668285987</v>
      </c>
      <c r="E625" s="8">
        <v>72.088835534213672</v>
      </c>
      <c r="F625" s="8">
        <v>1062.8071856287424</v>
      </c>
    </row>
    <row r="626" spans="1:6" x14ac:dyDescent="0.3">
      <c r="A626" s="8">
        <v>602</v>
      </c>
      <c r="B626" s="8">
        <v>932.09987340446753</v>
      </c>
      <c r="C626" s="8">
        <v>139.61327400589096</v>
      </c>
      <c r="E626" s="8">
        <v>72.208883553421359</v>
      </c>
      <c r="F626" s="8">
        <v>1064.6235842771487</v>
      </c>
    </row>
    <row r="627" spans="1:6" x14ac:dyDescent="0.3">
      <c r="A627" s="8">
        <v>603</v>
      </c>
      <c r="B627" s="8">
        <v>953.15841639578139</v>
      </c>
      <c r="C627" s="8">
        <v>86.77213915977427</v>
      </c>
      <c r="E627" s="8">
        <v>72.328931572629045</v>
      </c>
      <c r="F627" s="8">
        <v>1068.3229813664595</v>
      </c>
    </row>
    <row r="628" spans="1:6" x14ac:dyDescent="0.3">
      <c r="A628" s="8">
        <v>604</v>
      </c>
      <c r="B628" s="8">
        <v>944.3930973120132</v>
      </c>
      <c r="C628" s="8">
        <v>249.66917640268639</v>
      </c>
      <c r="E628" s="8">
        <v>72.448979591836732</v>
      </c>
      <c r="F628" s="8">
        <v>1071.7131474103585</v>
      </c>
    </row>
    <row r="629" spans="1:6" x14ac:dyDescent="0.3">
      <c r="A629" s="8">
        <v>605</v>
      </c>
      <c r="B629" s="8">
        <v>941.25718191309988</v>
      </c>
      <c r="C629" s="8">
        <v>-162.34825441160194</v>
      </c>
      <c r="E629" s="8">
        <v>72.569027611044405</v>
      </c>
      <c r="F629" s="8">
        <v>1073.0136005726556</v>
      </c>
    </row>
    <row r="630" spans="1:6" x14ac:dyDescent="0.3">
      <c r="A630" s="8">
        <v>606</v>
      </c>
      <c r="B630" s="8">
        <v>945.89572344065925</v>
      </c>
      <c r="C630" s="8">
        <v>18.706046470845195</v>
      </c>
      <c r="E630" s="8">
        <v>72.689075630252091</v>
      </c>
      <c r="F630" s="8">
        <v>1073.3452593917709</v>
      </c>
    </row>
    <row r="631" spans="1:6" x14ac:dyDescent="0.3">
      <c r="A631" s="8">
        <v>607</v>
      </c>
      <c r="B631" s="8">
        <v>931.66432959906285</v>
      </c>
      <c r="C631" s="8">
        <v>9.1199841264273118</v>
      </c>
      <c r="E631" s="8">
        <v>72.809123649459778</v>
      </c>
      <c r="F631" s="8">
        <v>1075.9895833333333</v>
      </c>
    </row>
    <row r="632" spans="1:6" x14ac:dyDescent="0.3">
      <c r="A632" s="8">
        <v>608</v>
      </c>
      <c r="B632" s="8">
        <v>942.19360109471984</v>
      </c>
      <c r="C632" s="8">
        <v>2.2157482419826238</v>
      </c>
      <c r="E632" s="8">
        <v>72.929171668667465</v>
      </c>
      <c r="F632" s="8">
        <v>1076.1538461538462</v>
      </c>
    </row>
    <row r="633" spans="1:6" x14ac:dyDescent="0.3">
      <c r="A633" s="8">
        <v>609</v>
      </c>
      <c r="B633" s="8">
        <v>951.54690431578433</v>
      </c>
      <c r="C633" s="8">
        <v>69.171327728414553</v>
      </c>
      <c r="E633" s="8">
        <v>73.049219687875137</v>
      </c>
      <c r="F633" s="8">
        <v>1077.5862068965516</v>
      </c>
    </row>
    <row r="634" spans="1:6" x14ac:dyDescent="0.3">
      <c r="A634" s="8">
        <v>610</v>
      </c>
      <c r="B634" s="8">
        <v>950.59959653902922</v>
      </c>
      <c r="C634" s="8">
        <v>-27.048425145687702</v>
      </c>
      <c r="E634" s="8">
        <v>73.169267707082824</v>
      </c>
      <c r="F634" s="8">
        <v>1079.7297297297298</v>
      </c>
    </row>
    <row r="635" spans="1:6" x14ac:dyDescent="0.3">
      <c r="A635" s="8">
        <v>611</v>
      </c>
      <c r="B635" s="8">
        <v>945.08996740066061</v>
      </c>
      <c r="C635" s="8">
        <v>-14.945700126552765</v>
      </c>
      <c r="E635" s="8">
        <v>73.289315726290511</v>
      </c>
      <c r="F635" s="8">
        <v>1081.8392581143739</v>
      </c>
    </row>
    <row r="636" spans="1:6" x14ac:dyDescent="0.3">
      <c r="A636" s="8">
        <v>612</v>
      </c>
      <c r="B636" s="8">
        <v>943.60911846228487</v>
      </c>
      <c r="C636" s="8">
        <v>-52.349655282656499</v>
      </c>
      <c r="E636" s="8">
        <v>73.409363745498197</v>
      </c>
      <c r="F636" s="8">
        <v>1085.6935366739287</v>
      </c>
    </row>
    <row r="637" spans="1:6" x14ac:dyDescent="0.3">
      <c r="A637" s="8">
        <v>613</v>
      </c>
      <c r="B637" s="8">
        <v>937.28284468878269</v>
      </c>
      <c r="C637" s="8">
        <v>193.00230772026362</v>
      </c>
      <c r="E637" s="8">
        <v>73.52941176470587</v>
      </c>
      <c r="F637" s="8">
        <v>1087.4340949033392</v>
      </c>
    </row>
    <row r="638" spans="1:6" x14ac:dyDescent="0.3">
      <c r="A638" s="8">
        <v>614</v>
      </c>
      <c r="B638" s="8">
        <v>948.34565734606031</v>
      </c>
      <c r="C638" s="8">
        <v>-65.241531609321555</v>
      </c>
      <c r="E638" s="8">
        <v>73.649459783913557</v>
      </c>
      <c r="F638" s="8">
        <v>1089.1089108910892</v>
      </c>
    </row>
    <row r="639" spans="1:6" x14ac:dyDescent="0.3">
      <c r="A639" s="8">
        <v>615</v>
      </c>
      <c r="B639" s="8">
        <v>940.72364075147925</v>
      </c>
      <c r="C639" s="8">
        <v>-29.780683824820358</v>
      </c>
      <c r="E639" s="8">
        <v>73.769507803121243</v>
      </c>
      <c r="F639" s="8">
        <v>1089.3485915492959</v>
      </c>
    </row>
    <row r="640" spans="1:6" x14ac:dyDescent="0.3">
      <c r="A640" s="8">
        <v>616</v>
      </c>
      <c r="B640" s="8">
        <v>947.68145304281825</v>
      </c>
      <c r="C640" s="8">
        <v>-21.824177787952635</v>
      </c>
      <c r="E640" s="8">
        <v>73.88955582232893</v>
      </c>
      <c r="F640" s="8">
        <v>1089.3485915492959</v>
      </c>
    </row>
    <row r="641" spans="1:6" x14ac:dyDescent="0.3">
      <c r="A641" s="8">
        <v>617</v>
      </c>
      <c r="B641" s="8">
        <v>946.99547154930588</v>
      </c>
      <c r="C641" s="8">
        <v>935.66652494806726</v>
      </c>
      <c r="E641" s="8">
        <v>74.009603841536602</v>
      </c>
      <c r="F641" s="8">
        <v>1089.6017699115043</v>
      </c>
    </row>
    <row r="642" spans="1:6" x14ac:dyDescent="0.3">
      <c r="A642" s="8">
        <v>618</v>
      </c>
      <c r="B642" s="8">
        <v>946.2223812947127</v>
      </c>
      <c r="C642" s="8">
        <v>496.48165827659818</v>
      </c>
      <c r="E642" s="8">
        <v>74.129651860744289</v>
      </c>
      <c r="F642" s="8">
        <v>1089.6255371393493</v>
      </c>
    </row>
    <row r="643" spans="1:6" x14ac:dyDescent="0.3">
      <c r="A643" s="8">
        <v>619</v>
      </c>
      <c r="B643" s="8">
        <v>952.63576382929591</v>
      </c>
      <c r="C643" s="8">
        <v>1361.4668002732681</v>
      </c>
      <c r="E643" s="8">
        <v>74.249699879951976</v>
      </c>
      <c r="F643" s="8">
        <v>1092.0245398773006</v>
      </c>
    </row>
    <row r="644" spans="1:6" x14ac:dyDescent="0.3">
      <c r="A644" s="8">
        <v>620</v>
      </c>
      <c r="B644" s="8">
        <v>926.76446178826075</v>
      </c>
      <c r="C644" s="8">
        <v>56.568871545072625</v>
      </c>
      <c r="E644" s="8">
        <v>74.369747899159663</v>
      </c>
      <c r="F644" s="8">
        <v>1092.6902788244161</v>
      </c>
    </row>
    <row r="645" spans="1:6" x14ac:dyDescent="0.3">
      <c r="A645" s="8">
        <v>621</v>
      </c>
      <c r="B645" s="8">
        <v>935.9217702968931</v>
      </c>
      <c r="C645" s="8">
        <v>-241.61885227929235</v>
      </c>
      <c r="E645" s="8">
        <v>74.489795918367335</v>
      </c>
      <c r="F645" s="8">
        <v>1092.9276315789473</v>
      </c>
    </row>
    <row r="646" spans="1:6" x14ac:dyDescent="0.3">
      <c r="A646" s="8">
        <v>622</v>
      </c>
      <c r="B646" s="8">
        <v>949.2711879325451</v>
      </c>
      <c r="C646" s="8">
        <v>-0.71813327016570838</v>
      </c>
      <c r="E646" s="8">
        <v>74.609843937575022</v>
      </c>
      <c r="F646" s="8">
        <v>1094.8070509766555</v>
      </c>
    </row>
    <row r="647" spans="1:6" x14ac:dyDescent="0.3">
      <c r="A647" s="8">
        <v>623</v>
      </c>
      <c r="B647" s="8">
        <v>954.09483557740134</v>
      </c>
      <c r="C647" s="8">
        <v>372.43577666749673</v>
      </c>
      <c r="E647" s="8">
        <v>74.729891956782708</v>
      </c>
      <c r="F647" s="8">
        <v>1097.4304068522483</v>
      </c>
    </row>
    <row r="648" spans="1:6" x14ac:dyDescent="0.3">
      <c r="A648" s="8">
        <v>624</v>
      </c>
      <c r="B648" s="8">
        <v>954.09483557740134</v>
      </c>
      <c r="C648" s="8">
        <v>372.43577666749673</v>
      </c>
      <c r="E648" s="8">
        <v>74.849939975990395</v>
      </c>
      <c r="F648" s="8">
        <v>1097.4842767295597</v>
      </c>
    </row>
    <row r="649" spans="1:6" x14ac:dyDescent="0.3">
      <c r="A649" s="8">
        <v>625</v>
      </c>
      <c r="B649" s="8">
        <v>954.09483557740134</v>
      </c>
      <c r="C649" s="8">
        <v>372.43577666749673</v>
      </c>
      <c r="E649" s="8">
        <v>74.969987995198068</v>
      </c>
      <c r="F649" s="8">
        <v>1099.5575221238937</v>
      </c>
    </row>
    <row r="650" spans="1:6" x14ac:dyDescent="0.3">
      <c r="A650" s="8">
        <v>626</v>
      </c>
      <c r="B650" s="8">
        <v>942.05204935796337</v>
      </c>
      <c r="C650" s="8">
        <v>-30.397914019617474</v>
      </c>
      <c r="E650" s="8">
        <v>75.090036014405754</v>
      </c>
      <c r="F650" s="8">
        <v>1101.6949152542372</v>
      </c>
    </row>
    <row r="651" spans="1:6" x14ac:dyDescent="0.3">
      <c r="A651" s="8">
        <v>627</v>
      </c>
      <c r="B651" s="8">
        <v>953.95328384064487</v>
      </c>
      <c r="C651" s="8">
        <v>209.06858494663152</v>
      </c>
      <c r="E651" s="8">
        <v>75.210084033613441</v>
      </c>
      <c r="F651" s="8">
        <v>1102.588686481304</v>
      </c>
    </row>
    <row r="652" spans="1:6" x14ac:dyDescent="0.3">
      <c r="A652" s="8">
        <v>628</v>
      </c>
      <c r="B652" s="8">
        <v>938.85080238823934</v>
      </c>
      <c r="C652" s="8">
        <v>-214.51217804961504</v>
      </c>
      <c r="E652" s="8">
        <v>75.330132052821128</v>
      </c>
      <c r="F652" s="8">
        <v>1107.1972318339101</v>
      </c>
    </row>
    <row r="653" spans="1:6" x14ac:dyDescent="0.3">
      <c r="A653" s="8">
        <v>629</v>
      </c>
      <c r="B653" s="8">
        <v>947.20235485687306</v>
      </c>
      <c r="C653" s="8">
        <v>-173.38223019079999</v>
      </c>
      <c r="E653" s="8">
        <v>75.4501800720288</v>
      </c>
      <c r="F653" s="8">
        <v>1110.2222222222222</v>
      </c>
    </row>
    <row r="654" spans="1:6" x14ac:dyDescent="0.3">
      <c r="A654" s="8">
        <v>630</v>
      </c>
      <c r="B654" s="8">
        <v>946.83214262227921</v>
      </c>
      <c r="C654" s="8">
        <v>-126.60742352115562</v>
      </c>
      <c r="E654" s="8">
        <v>75.570228091236487</v>
      </c>
      <c r="F654" s="8">
        <v>1110.3924105217766</v>
      </c>
    </row>
    <row r="655" spans="1:6" x14ac:dyDescent="0.3">
      <c r="A655" s="8">
        <v>631</v>
      </c>
      <c r="B655" s="8">
        <v>953.02775325416007</v>
      </c>
      <c r="C655" s="8">
        <v>-104.38829747184718</v>
      </c>
      <c r="E655" s="8">
        <v>75.690276110444174</v>
      </c>
      <c r="F655" s="8">
        <v>1117.1052631578948</v>
      </c>
    </row>
    <row r="656" spans="1:6" x14ac:dyDescent="0.3">
      <c r="A656" s="8">
        <v>632</v>
      </c>
      <c r="B656" s="8">
        <v>940.91963546391128</v>
      </c>
      <c r="C656" s="8">
        <v>-265.03728252273481</v>
      </c>
      <c r="E656" s="8">
        <v>75.81032412965186</v>
      </c>
      <c r="F656" s="8">
        <v>1117.1497584541062</v>
      </c>
    </row>
    <row r="657" spans="1:6" x14ac:dyDescent="0.3">
      <c r="A657" s="8">
        <v>633</v>
      </c>
      <c r="B657" s="8">
        <v>947.96455651633119</v>
      </c>
      <c r="C657" s="8">
        <v>-122.70339792183927</v>
      </c>
      <c r="E657" s="8">
        <v>75.930372148859533</v>
      </c>
      <c r="F657" s="8">
        <v>1118.108032465715</v>
      </c>
    </row>
    <row r="658" spans="1:6" x14ac:dyDescent="0.3">
      <c r="A658" s="8">
        <v>634</v>
      </c>
      <c r="B658" s="8">
        <v>944.15354821904066</v>
      </c>
      <c r="C658" s="8">
        <v>-89.556256700865333</v>
      </c>
      <c r="E658" s="8">
        <v>76.05042016806722</v>
      </c>
      <c r="F658" s="8">
        <v>1118.1983858370215</v>
      </c>
    </row>
    <row r="659" spans="1:6" x14ac:dyDescent="0.3">
      <c r="A659" s="8">
        <v>635</v>
      </c>
      <c r="B659" s="8">
        <v>949.21674495686955</v>
      </c>
      <c r="C659" s="8">
        <v>-144.31269378416164</v>
      </c>
      <c r="E659" s="8">
        <v>76.170468187274906</v>
      </c>
      <c r="F659" s="8">
        <v>1120.8722741433021</v>
      </c>
    </row>
    <row r="660" spans="1:6" x14ac:dyDescent="0.3">
      <c r="A660" s="8">
        <v>636</v>
      </c>
      <c r="B660" s="8">
        <v>952.24377440443175</v>
      </c>
      <c r="C660" s="8">
        <v>-120.42559258624988</v>
      </c>
      <c r="E660" s="8">
        <v>76.290516206482593</v>
      </c>
      <c r="F660" s="8">
        <v>1124.24037812289</v>
      </c>
    </row>
    <row r="661" spans="1:6" x14ac:dyDescent="0.3">
      <c r="A661" s="8">
        <v>637</v>
      </c>
      <c r="B661" s="8">
        <v>948.9336414833565</v>
      </c>
      <c r="C661" s="8">
        <v>-171.96268712650999</v>
      </c>
      <c r="E661" s="8">
        <v>76.410564225690266</v>
      </c>
      <c r="F661" s="8">
        <v>1124.6290801186944</v>
      </c>
    </row>
    <row r="662" spans="1:6" x14ac:dyDescent="0.3">
      <c r="A662" s="8">
        <v>638</v>
      </c>
      <c r="B662" s="8">
        <v>945.84128046498358</v>
      </c>
      <c r="C662" s="8">
        <v>-148.56563943934259</v>
      </c>
      <c r="E662" s="8">
        <v>76.530612244897952</v>
      </c>
      <c r="F662" s="8">
        <v>1126.5874641540352</v>
      </c>
    </row>
    <row r="663" spans="1:6" x14ac:dyDescent="0.3">
      <c r="A663" s="8">
        <v>639</v>
      </c>
      <c r="B663" s="8">
        <v>947.23502064227841</v>
      </c>
      <c r="C663" s="8">
        <v>-99.913592070849859</v>
      </c>
      <c r="E663" s="8">
        <v>76.650660264105639</v>
      </c>
      <c r="F663" s="8">
        <v>1127.0588235294117</v>
      </c>
    </row>
    <row r="664" spans="1:6" x14ac:dyDescent="0.3">
      <c r="A664" s="8">
        <v>640</v>
      </c>
      <c r="B664" s="8">
        <v>945.34040508876831</v>
      </c>
      <c r="C664" s="8">
        <v>-242.86745300221503</v>
      </c>
      <c r="E664" s="8">
        <v>76.770708283313326</v>
      </c>
      <c r="F664" s="8">
        <v>1130.2851524090463</v>
      </c>
    </row>
    <row r="665" spans="1:6" x14ac:dyDescent="0.3">
      <c r="A665" s="8">
        <v>641</v>
      </c>
      <c r="B665" s="8">
        <v>948.99897305416721</v>
      </c>
      <c r="C665" s="8">
        <v>-270.50210457817559</v>
      </c>
      <c r="E665" s="8">
        <v>76.890756302520998</v>
      </c>
      <c r="F665" s="8">
        <v>1130.8139534883721</v>
      </c>
    </row>
    <row r="666" spans="1:6" x14ac:dyDescent="0.3">
      <c r="A666" s="8">
        <v>642</v>
      </c>
      <c r="B666" s="8">
        <v>945.27507351795759</v>
      </c>
      <c r="C666" s="8">
        <v>130.87877263588859</v>
      </c>
      <c r="E666" s="8">
        <v>77.010804321728685</v>
      </c>
      <c r="F666" s="8">
        <v>1132.5084813410497</v>
      </c>
    </row>
    <row r="667" spans="1:6" x14ac:dyDescent="0.3">
      <c r="A667" s="8">
        <v>643</v>
      </c>
      <c r="B667" s="8">
        <v>948.30210296551979</v>
      </c>
      <c r="C667" s="8">
        <v>-67.675879873543295</v>
      </c>
      <c r="E667" s="8">
        <v>77.130852340936372</v>
      </c>
      <c r="F667" s="8">
        <v>1135.2941176470588</v>
      </c>
    </row>
    <row r="668" spans="1:6" x14ac:dyDescent="0.3">
      <c r="A668" s="8">
        <v>644</v>
      </c>
      <c r="B668" s="8">
        <v>944.17532540931097</v>
      </c>
      <c r="C668" s="8">
        <v>-230.54220620873991</v>
      </c>
      <c r="E668" s="8">
        <v>77.250900360144044</v>
      </c>
      <c r="F668" s="8">
        <v>1136.3636363636363</v>
      </c>
    </row>
    <row r="669" spans="1:6" x14ac:dyDescent="0.3">
      <c r="A669" s="8">
        <v>645</v>
      </c>
      <c r="B669" s="8">
        <v>946.11349534336148</v>
      </c>
      <c r="C669" s="8">
        <v>75.963364836524079</v>
      </c>
      <c r="E669" s="8">
        <v>77.370948379351731</v>
      </c>
      <c r="F669" s="8">
        <v>1137.8070701018573</v>
      </c>
    </row>
    <row r="670" spans="1:6" x14ac:dyDescent="0.3">
      <c r="A670" s="8">
        <v>646</v>
      </c>
      <c r="B670" s="8">
        <v>943.82689036498721</v>
      </c>
      <c r="C670" s="8">
        <v>88.971434826917971</v>
      </c>
      <c r="E670" s="8">
        <v>77.490996398559417</v>
      </c>
      <c r="F670" s="8">
        <v>1137.9211878926328</v>
      </c>
    </row>
    <row r="671" spans="1:6" x14ac:dyDescent="0.3">
      <c r="A671" s="8">
        <v>647</v>
      </c>
      <c r="B671" s="8">
        <v>944.90486128336363</v>
      </c>
      <c r="C671" s="8">
        <v>-157.7984145067519</v>
      </c>
      <c r="E671" s="8">
        <v>77.611044417767104</v>
      </c>
      <c r="F671" s="8">
        <v>1138.2661996497372</v>
      </c>
    </row>
    <row r="672" spans="1:6" x14ac:dyDescent="0.3">
      <c r="A672" s="8">
        <v>648</v>
      </c>
      <c r="B672" s="8">
        <v>950.67581670497509</v>
      </c>
      <c r="C672" s="8">
        <v>-154.65591620746261</v>
      </c>
      <c r="E672" s="8">
        <v>77.731092436974777</v>
      </c>
      <c r="F672" s="8">
        <v>1139.6499238964993</v>
      </c>
    </row>
    <row r="673" spans="1:6" x14ac:dyDescent="0.3">
      <c r="A673" s="8">
        <v>649</v>
      </c>
      <c r="B673" s="8">
        <v>944.43665169255371</v>
      </c>
      <c r="C673" s="8">
        <v>141.25688498137504</v>
      </c>
      <c r="E673" s="8">
        <v>77.851140456182463</v>
      </c>
      <c r="F673" s="8">
        <v>1140.3508771929824</v>
      </c>
    </row>
    <row r="674" spans="1:6" x14ac:dyDescent="0.3">
      <c r="A674" s="8">
        <v>650</v>
      </c>
      <c r="B674" s="8">
        <v>943.02113432498868</v>
      </c>
      <c r="C674" s="8">
        <v>49.016025595382871</v>
      </c>
      <c r="E674" s="8">
        <v>77.97118847539015</v>
      </c>
      <c r="F674" s="8">
        <v>1142.0223577235772</v>
      </c>
    </row>
    <row r="675" spans="1:6" x14ac:dyDescent="0.3">
      <c r="A675" s="8">
        <v>651</v>
      </c>
      <c r="B675" s="8">
        <v>944.65442359525605</v>
      </c>
      <c r="C675" s="8">
        <v>157.04049165898118</v>
      </c>
      <c r="E675" s="8">
        <v>78.091236494597837</v>
      </c>
      <c r="F675" s="8">
        <v>1143.2214194645135</v>
      </c>
    </row>
    <row r="676" spans="1:6" x14ac:dyDescent="0.3">
      <c r="A676" s="8">
        <v>652</v>
      </c>
      <c r="B676" s="8">
        <v>951.62312448173009</v>
      </c>
      <c r="C676" s="8">
        <v>-116.1977409391917</v>
      </c>
      <c r="E676" s="8">
        <v>78.211284513805509</v>
      </c>
      <c r="F676" s="8">
        <v>1145.4861111111111</v>
      </c>
    </row>
    <row r="677" spans="1:6" x14ac:dyDescent="0.3">
      <c r="A677" s="8">
        <v>653</v>
      </c>
      <c r="B677" s="8">
        <v>934.03804333851815</v>
      </c>
      <c r="C677" s="8">
        <v>1274.3667594059075</v>
      </c>
      <c r="E677" s="8">
        <v>78.331332533013196</v>
      </c>
      <c r="F677" s="8">
        <v>1146.0379829731501</v>
      </c>
    </row>
    <row r="678" spans="1:6" x14ac:dyDescent="0.3">
      <c r="A678" s="8">
        <v>654</v>
      </c>
      <c r="B678" s="8">
        <v>942.38959580715198</v>
      </c>
      <c r="C678" s="8">
        <v>207.77014860179372</v>
      </c>
      <c r="E678" s="8">
        <v>78.451380552220883</v>
      </c>
      <c r="F678" s="8">
        <v>1146.2380784175202</v>
      </c>
    </row>
    <row r="679" spans="1:6" x14ac:dyDescent="0.3">
      <c r="A679" s="8">
        <v>655</v>
      </c>
      <c r="B679" s="8">
        <v>946.36393303146917</v>
      </c>
      <c r="C679" s="8">
        <v>1741.1360669685309</v>
      </c>
      <c r="E679" s="8">
        <v>78.571428571428569</v>
      </c>
      <c r="F679" s="8">
        <v>1146.4968152866243</v>
      </c>
    </row>
    <row r="680" spans="1:6" x14ac:dyDescent="0.3">
      <c r="A680" s="8">
        <v>656</v>
      </c>
      <c r="B680" s="8">
        <v>943.08646589579939</v>
      </c>
      <c r="C680" s="8">
        <v>709.14537954057641</v>
      </c>
      <c r="E680" s="8">
        <v>78.691476590636242</v>
      </c>
      <c r="F680" s="8">
        <v>1149.0683229813665</v>
      </c>
    </row>
    <row r="681" spans="1:6" x14ac:dyDescent="0.3">
      <c r="A681" s="8">
        <v>657</v>
      </c>
      <c r="B681" s="8">
        <v>906.07613103154085</v>
      </c>
      <c r="C681" s="8">
        <v>256.16876692764276</v>
      </c>
      <c r="E681" s="8">
        <v>78.811524609843929</v>
      </c>
      <c r="F681" s="8">
        <v>1150.1597444089457</v>
      </c>
    </row>
    <row r="682" spans="1:6" x14ac:dyDescent="0.3">
      <c r="A682" s="8">
        <v>658</v>
      </c>
      <c r="B682" s="8">
        <v>939.04679710067137</v>
      </c>
      <c r="C682" s="8">
        <v>262.87627982240554</v>
      </c>
      <c r="E682" s="8">
        <v>78.931572629051615</v>
      </c>
      <c r="F682" s="8">
        <v>1151.8324607329844</v>
      </c>
    </row>
    <row r="683" spans="1:6" x14ac:dyDescent="0.3">
      <c r="A683" s="8">
        <v>659</v>
      </c>
      <c r="B683" s="8">
        <v>947.34390659362964</v>
      </c>
      <c r="C683" s="8">
        <v>1210.3137510640281</v>
      </c>
      <c r="E683" s="8">
        <v>79.051620648259302</v>
      </c>
      <c r="F683" s="8">
        <v>1152.2930487453129</v>
      </c>
    </row>
    <row r="684" spans="1:6" x14ac:dyDescent="0.3">
      <c r="A684" s="8">
        <v>660</v>
      </c>
      <c r="B684" s="8">
        <v>944.97019285417434</v>
      </c>
      <c r="C684" s="8">
        <v>406.68643365184982</v>
      </c>
      <c r="E684" s="8">
        <v>79.171668667466975</v>
      </c>
      <c r="F684" s="8">
        <v>1152.5974025974026</v>
      </c>
    </row>
    <row r="685" spans="1:6" x14ac:dyDescent="0.3">
      <c r="A685" s="8">
        <v>661</v>
      </c>
      <c r="B685" s="8">
        <v>938.9270225541851</v>
      </c>
      <c r="C685" s="8">
        <v>388.74159135978186</v>
      </c>
      <c r="E685" s="8">
        <v>79.291716686674661</v>
      </c>
      <c r="F685" s="8">
        <v>1155.7023114046228</v>
      </c>
    </row>
    <row r="686" spans="1:6" x14ac:dyDescent="0.3">
      <c r="A686" s="8">
        <v>662</v>
      </c>
      <c r="B686" s="8">
        <v>940.76719513201965</v>
      </c>
      <c r="C686" s="8">
        <v>517.22580370111928</v>
      </c>
      <c r="E686" s="8">
        <v>79.411764705882348</v>
      </c>
      <c r="F686" s="8">
        <v>1160.2982292637464</v>
      </c>
    </row>
    <row r="687" spans="1:6" x14ac:dyDescent="0.3">
      <c r="A687" s="8">
        <v>663</v>
      </c>
      <c r="B687" s="8">
        <v>928.96395800555422</v>
      </c>
      <c r="C687" s="8">
        <v>463.10180325248723</v>
      </c>
      <c r="E687" s="8">
        <v>79.531812725090035</v>
      </c>
      <c r="F687" s="8">
        <v>1161.6176470588234</v>
      </c>
    </row>
    <row r="688" spans="1:6" x14ac:dyDescent="0.3">
      <c r="A688" s="8">
        <v>664</v>
      </c>
      <c r="B688" s="8">
        <v>936.5097544341894</v>
      </c>
      <c r="C688" s="8">
        <v>84.867917774836769</v>
      </c>
      <c r="E688" s="8">
        <v>79.651860744297707</v>
      </c>
      <c r="F688" s="8">
        <v>1162.2448979591836</v>
      </c>
    </row>
    <row r="689" spans="1:6" x14ac:dyDescent="0.3">
      <c r="A689" s="8">
        <v>665</v>
      </c>
      <c r="B689" s="8">
        <v>943.64178424769023</v>
      </c>
      <c r="C689" s="8">
        <v>332.22028471782698</v>
      </c>
      <c r="E689" s="8">
        <v>79.771908763505394</v>
      </c>
      <c r="F689" s="8">
        <v>1163.0218687872764</v>
      </c>
    </row>
    <row r="690" spans="1:6" x14ac:dyDescent="0.3">
      <c r="A690" s="8">
        <v>666</v>
      </c>
      <c r="B690" s="8">
        <v>919.57798899908437</v>
      </c>
      <c r="C690" s="8">
        <v>-155.91678681329199</v>
      </c>
      <c r="E690" s="8">
        <v>79.891956782713081</v>
      </c>
      <c r="F690" s="8">
        <v>1163.4948096885814</v>
      </c>
    </row>
    <row r="691" spans="1:6" x14ac:dyDescent="0.3">
      <c r="A691" s="8">
        <v>667</v>
      </c>
      <c r="B691" s="8">
        <v>950.06605537740859</v>
      </c>
      <c r="C691" s="8">
        <v>555.74789811096355</v>
      </c>
      <c r="E691" s="8">
        <v>80.012004801920767</v>
      </c>
      <c r="F691" s="8">
        <v>1163.8935108153078</v>
      </c>
    </row>
    <row r="692" spans="1:6" x14ac:dyDescent="0.3">
      <c r="A692" s="8">
        <v>668</v>
      </c>
      <c r="B692" s="8">
        <v>949.40185107416653</v>
      </c>
      <c r="C692" s="8">
        <v>-136.15537984723926</v>
      </c>
      <c r="E692" s="8">
        <v>80.13205282112844</v>
      </c>
      <c r="F692" s="8">
        <v>1170.0725115359262</v>
      </c>
    </row>
    <row r="693" spans="1:6" x14ac:dyDescent="0.3">
      <c r="A693" s="8">
        <v>669</v>
      </c>
      <c r="B693" s="8">
        <v>924.11853317042767</v>
      </c>
      <c r="C693" s="8">
        <v>386.39642211788566</v>
      </c>
      <c r="E693" s="8">
        <v>80.252100840336126</v>
      </c>
      <c r="F693" s="8">
        <v>1172.992056487202</v>
      </c>
    </row>
    <row r="694" spans="1:6" x14ac:dyDescent="0.3">
      <c r="A694" s="8">
        <v>670</v>
      </c>
      <c r="B694" s="8">
        <v>932.55719440014241</v>
      </c>
      <c r="C694" s="8">
        <v>364.03923995966306</v>
      </c>
      <c r="E694" s="8">
        <v>80.372148859543813</v>
      </c>
      <c r="F694" s="8">
        <v>1173.6762481089258</v>
      </c>
    </row>
    <row r="695" spans="1:6" x14ac:dyDescent="0.3">
      <c r="A695" s="8">
        <v>671</v>
      </c>
      <c r="B695" s="8">
        <v>953.15841639578139</v>
      </c>
      <c r="C695" s="8">
        <v>122.83116693755187</v>
      </c>
      <c r="E695" s="8">
        <v>80.4921968787515</v>
      </c>
      <c r="F695" s="8">
        <v>1178.3021960013111</v>
      </c>
    </row>
    <row r="696" spans="1:6" x14ac:dyDescent="0.3">
      <c r="A696" s="8">
        <v>672</v>
      </c>
      <c r="B696" s="8">
        <v>934.39736697797696</v>
      </c>
      <c r="C696" s="8">
        <v>783.74095403115746</v>
      </c>
      <c r="E696" s="8">
        <v>80.612244897959172</v>
      </c>
      <c r="F696" s="8">
        <v>1181.0506566604129</v>
      </c>
    </row>
    <row r="697" spans="1:6" x14ac:dyDescent="0.3">
      <c r="A697" s="8">
        <v>673</v>
      </c>
      <c r="B697" s="8">
        <v>943.42401234498789</v>
      </c>
      <c r="C697" s="8">
        <v>87.188232552971385</v>
      </c>
      <c r="E697" s="8">
        <v>80.732292917166859</v>
      </c>
      <c r="F697" s="8">
        <v>1182.8947368421052</v>
      </c>
    </row>
    <row r="698" spans="1:6" x14ac:dyDescent="0.3">
      <c r="A698" s="8">
        <v>674</v>
      </c>
      <c r="B698" s="8">
        <v>947.83389337470987</v>
      </c>
      <c r="C698" s="8">
        <v>296.29756202435112</v>
      </c>
      <c r="E698" s="8">
        <v>80.852340936374546</v>
      </c>
      <c r="F698" s="8">
        <v>1187.1693121693122</v>
      </c>
    </row>
    <row r="699" spans="1:6" x14ac:dyDescent="0.3">
      <c r="A699" s="8">
        <v>675</v>
      </c>
      <c r="B699" s="8">
        <v>935.9217702968931</v>
      </c>
      <c r="C699" s="8">
        <v>-61.442844868454017</v>
      </c>
      <c r="E699" s="8">
        <v>80.972388955582232</v>
      </c>
      <c r="F699" s="8">
        <v>1190.4761904761904</v>
      </c>
    </row>
    <row r="700" spans="1:6" x14ac:dyDescent="0.3">
      <c r="A700" s="8">
        <v>676</v>
      </c>
      <c r="B700" s="8">
        <v>942.91224837363745</v>
      </c>
      <c r="C700" s="8">
        <v>227.16026316228874</v>
      </c>
      <c r="E700" s="8">
        <v>81.092436974789905</v>
      </c>
      <c r="F700" s="8">
        <v>1194.0622737146996</v>
      </c>
    </row>
    <row r="701" spans="1:6" x14ac:dyDescent="0.3">
      <c r="A701" s="8">
        <v>677</v>
      </c>
      <c r="B701" s="8">
        <v>943.81600176985205</v>
      </c>
      <c r="C701" s="8">
        <v>-72.825764670828335</v>
      </c>
      <c r="E701" s="8">
        <v>81.212484993997592</v>
      </c>
      <c r="F701" s="8">
        <v>1196.9015492253873</v>
      </c>
    </row>
    <row r="702" spans="1:6" x14ac:dyDescent="0.3">
      <c r="A702" s="8">
        <v>678</v>
      </c>
      <c r="B702" s="8">
        <v>941.19185034228917</v>
      </c>
      <c r="C702" s="8">
        <v>-179.99782049154294</v>
      </c>
      <c r="E702" s="8">
        <v>81.332533013205278</v>
      </c>
      <c r="F702" s="8">
        <v>1197.1252566735113</v>
      </c>
    </row>
    <row r="703" spans="1:6" x14ac:dyDescent="0.3">
      <c r="A703" s="8">
        <v>679</v>
      </c>
      <c r="B703" s="8">
        <v>949.84828347470625</v>
      </c>
      <c r="C703" s="8">
        <v>14.924443798021002</v>
      </c>
      <c r="E703" s="8">
        <v>81.452581032412965</v>
      </c>
      <c r="F703" s="8">
        <v>1201.0981468771449</v>
      </c>
    </row>
    <row r="704" spans="1:6" x14ac:dyDescent="0.3">
      <c r="A704" s="8">
        <v>680</v>
      </c>
      <c r="B704" s="8">
        <v>953.55040582064555</v>
      </c>
      <c r="C704" s="8">
        <v>433.4866312163914</v>
      </c>
      <c r="E704" s="8">
        <v>81.572629051620638</v>
      </c>
      <c r="F704" s="8">
        <v>1201.9230769230769</v>
      </c>
    </row>
    <row r="705" spans="1:6" x14ac:dyDescent="0.3">
      <c r="A705" s="8">
        <v>681</v>
      </c>
      <c r="B705" s="8">
        <v>952.70109540010662</v>
      </c>
      <c r="C705" s="8">
        <v>259.27301463225581</v>
      </c>
      <c r="E705" s="8">
        <v>81.692677070828324</v>
      </c>
      <c r="F705" s="8">
        <v>1201.9230769230769</v>
      </c>
    </row>
    <row r="706" spans="1:6" x14ac:dyDescent="0.3">
      <c r="A706" s="8">
        <v>682</v>
      </c>
      <c r="B706" s="8">
        <v>940.81074951256016</v>
      </c>
      <c r="C706" s="8">
        <v>401.29451364533463</v>
      </c>
      <c r="E706" s="8">
        <v>81.812725090036011</v>
      </c>
      <c r="F706" s="8">
        <v>1202.6768642447419</v>
      </c>
    </row>
    <row r="707" spans="1:6" x14ac:dyDescent="0.3">
      <c r="A707" s="8">
        <v>683</v>
      </c>
      <c r="B707" s="8">
        <v>947.74678461362885</v>
      </c>
      <c r="C707" s="8">
        <v>212.55144465011756</v>
      </c>
      <c r="E707" s="8">
        <v>81.932773109243698</v>
      </c>
      <c r="F707" s="8">
        <v>1203.7937743190662</v>
      </c>
    </row>
    <row r="708" spans="1:6" x14ac:dyDescent="0.3">
      <c r="A708" s="8">
        <v>684</v>
      </c>
      <c r="B708" s="8">
        <v>950.55604215848871</v>
      </c>
      <c r="C708" s="8">
        <v>141.46849771881193</v>
      </c>
      <c r="E708" s="8">
        <v>82.05282112845137</v>
      </c>
      <c r="F708" s="8">
        <v>1204.8192771084337</v>
      </c>
    </row>
    <row r="709" spans="1:6" x14ac:dyDescent="0.3">
      <c r="A709" s="8">
        <v>685</v>
      </c>
      <c r="B709" s="8">
        <v>937.10862716662075</v>
      </c>
      <c r="C709" s="8">
        <v>-549.3037491178402</v>
      </c>
      <c r="E709" s="8">
        <v>82.172869147659057</v>
      </c>
      <c r="F709" s="8">
        <v>1211.9741100323624</v>
      </c>
    </row>
    <row r="710" spans="1:6" x14ac:dyDescent="0.3">
      <c r="A710" s="8">
        <v>686</v>
      </c>
      <c r="B710" s="8">
        <v>941.35517926931595</v>
      </c>
      <c r="C710" s="8">
        <v>-429.60819131750873</v>
      </c>
      <c r="E710" s="8">
        <v>82.292917166866744</v>
      </c>
      <c r="F710" s="8">
        <v>1211.9876597620098</v>
      </c>
    </row>
    <row r="711" spans="1:6" x14ac:dyDescent="0.3">
      <c r="A711" s="8">
        <v>687</v>
      </c>
      <c r="B711" s="8">
        <v>946.60348212444171</v>
      </c>
      <c r="C711" s="8">
        <v>-246.26392355058772</v>
      </c>
      <c r="E711" s="8">
        <v>82.412965186074416</v>
      </c>
      <c r="F711" s="8">
        <v>1212.1911798660817</v>
      </c>
    </row>
    <row r="712" spans="1:6" x14ac:dyDescent="0.3">
      <c r="A712" s="8">
        <v>688</v>
      </c>
      <c r="B712" s="8">
        <v>952.37443754605306</v>
      </c>
      <c r="C712" s="8">
        <v>50.711982207033316</v>
      </c>
      <c r="E712" s="8">
        <v>82.533013205282103</v>
      </c>
      <c r="F712" s="8">
        <v>1212.614798128574</v>
      </c>
    </row>
    <row r="713" spans="1:6" x14ac:dyDescent="0.3">
      <c r="A713" s="8">
        <v>689</v>
      </c>
      <c r="B713" s="8">
        <v>951.45979555470342</v>
      </c>
      <c r="C713" s="8">
        <v>-79.875096101151485</v>
      </c>
      <c r="E713" s="8">
        <v>82.65306122448979</v>
      </c>
      <c r="F713" s="8">
        <v>1217.391304347826</v>
      </c>
    </row>
    <row r="714" spans="1:6" x14ac:dyDescent="0.3">
      <c r="A714" s="8">
        <v>690</v>
      </c>
      <c r="B714" s="8">
        <v>949.28207652768026</v>
      </c>
      <c r="C714" s="8">
        <v>-167.09323532596352</v>
      </c>
      <c r="E714" s="8">
        <v>82.773109243697476</v>
      </c>
      <c r="F714" s="8">
        <v>1219.1056910569105</v>
      </c>
    </row>
    <row r="715" spans="1:6" x14ac:dyDescent="0.3">
      <c r="A715" s="8">
        <v>691</v>
      </c>
      <c r="B715" s="8">
        <v>947.32212940335933</v>
      </c>
      <c r="C715" s="8">
        <v>-232.39407184940251</v>
      </c>
      <c r="E715" s="8">
        <v>82.893157262905149</v>
      </c>
      <c r="F715" s="8">
        <v>1219.4783573806881</v>
      </c>
    </row>
    <row r="716" spans="1:6" x14ac:dyDescent="0.3">
      <c r="A716" s="8">
        <v>692</v>
      </c>
      <c r="B716" s="8">
        <v>946.2659356752531</v>
      </c>
      <c r="C716" s="8">
        <v>-243.20555519551783</v>
      </c>
      <c r="E716" s="8">
        <v>83.013205282112835</v>
      </c>
      <c r="F716" s="8">
        <v>1223.7454100367197</v>
      </c>
    </row>
    <row r="717" spans="1:6" x14ac:dyDescent="0.3">
      <c r="A717" s="8">
        <v>693</v>
      </c>
      <c r="B717" s="8">
        <v>943.55467548660931</v>
      </c>
      <c r="C717" s="8">
        <v>-395.54370154970945</v>
      </c>
      <c r="E717" s="8">
        <v>83.133253301320522</v>
      </c>
      <c r="F717" s="8">
        <v>1227.8170095179614</v>
      </c>
    </row>
    <row r="718" spans="1:6" x14ac:dyDescent="0.3">
      <c r="A718" s="8">
        <v>694</v>
      </c>
      <c r="B718" s="8">
        <v>951.29646662767664</v>
      </c>
      <c r="C718" s="8">
        <v>-41.657912410809217</v>
      </c>
      <c r="E718" s="8">
        <v>83.253301320528209</v>
      </c>
      <c r="F718" s="8">
        <v>1228.6541244573082</v>
      </c>
    </row>
    <row r="719" spans="1:6" x14ac:dyDescent="0.3">
      <c r="A719" s="8">
        <v>695</v>
      </c>
      <c r="B719" s="8">
        <v>942.15004671417933</v>
      </c>
      <c r="C719" s="8">
        <v>-344.16642982697078</v>
      </c>
      <c r="E719" s="8">
        <v>83.373349339735881</v>
      </c>
      <c r="F719" s="8">
        <v>1232.8767123287671</v>
      </c>
    </row>
    <row r="720" spans="1:6" x14ac:dyDescent="0.3">
      <c r="A720" s="8">
        <v>696</v>
      </c>
      <c r="B720" s="8">
        <v>943.09735449093444</v>
      </c>
      <c r="C720" s="8">
        <v>-413.09735449093444</v>
      </c>
      <c r="E720" s="8">
        <v>83.493397358943568</v>
      </c>
      <c r="F720" s="8">
        <v>1233.7962962962963</v>
      </c>
    </row>
    <row r="721" spans="1:6" x14ac:dyDescent="0.3">
      <c r="A721" s="8">
        <v>697</v>
      </c>
      <c r="B721" s="8">
        <v>952.14577704821568</v>
      </c>
      <c r="C721" s="8">
        <v>-219.70930470142946</v>
      </c>
      <c r="E721" s="8">
        <v>83.613445378151255</v>
      </c>
      <c r="F721" s="8">
        <v>1235.9657469077069</v>
      </c>
    </row>
    <row r="722" spans="1:6" x14ac:dyDescent="0.3">
      <c r="A722" s="8">
        <v>698</v>
      </c>
      <c r="B722" s="8">
        <v>937.47883940121471</v>
      </c>
      <c r="C722" s="8">
        <v>-565.45999019486544</v>
      </c>
      <c r="E722" s="8">
        <v>83.733493397358941</v>
      </c>
      <c r="F722" s="8">
        <v>1238.1141045958796</v>
      </c>
    </row>
    <row r="723" spans="1:6" x14ac:dyDescent="0.3">
      <c r="A723" s="8">
        <v>699</v>
      </c>
      <c r="B723" s="8">
        <v>946.4945961730906</v>
      </c>
      <c r="C723" s="8">
        <v>-529.82792950642397</v>
      </c>
      <c r="E723" s="8">
        <v>83.853541416566614</v>
      </c>
      <c r="F723" s="8">
        <v>1238.322211630124</v>
      </c>
    </row>
    <row r="724" spans="1:6" x14ac:dyDescent="0.3">
      <c r="A724" s="8">
        <v>700</v>
      </c>
      <c r="B724" s="8">
        <v>939.1774602422928</v>
      </c>
      <c r="C724" s="8">
        <v>-603.20971830680901</v>
      </c>
      <c r="E724" s="8">
        <v>83.973589435774301</v>
      </c>
      <c r="F724" s="8">
        <v>1244.131455399061</v>
      </c>
    </row>
    <row r="725" spans="1:6" x14ac:dyDescent="0.3">
      <c r="A725" s="8">
        <v>701</v>
      </c>
      <c r="B725" s="8">
        <v>943.53289829633911</v>
      </c>
      <c r="C725" s="8">
        <v>-567.5055010360652</v>
      </c>
      <c r="E725" s="8">
        <v>84.093637454981987</v>
      </c>
      <c r="F725" s="8">
        <v>1255.2398695854681</v>
      </c>
    </row>
    <row r="726" spans="1:6" x14ac:dyDescent="0.3">
      <c r="A726" s="8">
        <v>702</v>
      </c>
      <c r="B726" s="8">
        <v>944.31687714606744</v>
      </c>
      <c r="C726" s="8">
        <v>-476.37739587805589</v>
      </c>
      <c r="E726" s="8">
        <v>84.213685474189674</v>
      </c>
      <c r="F726" s="8">
        <v>1266.0944206008583</v>
      </c>
    </row>
    <row r="727" spans="1:6" x14ac:dyDescent="0.3">
      <c r="A727" s="8">
        <v>703</v>
      </c>
      <c r="B727" s="8">
        <v>946.2006041044425</v>
      </c>
      <c r="C727" s="8">
        <v>-320.7685053390104</v>
      </c>
      <c r="E727" s="8">
        <v>84.333733493397347</v>
      </c>
      <c r="F727" s="8">
        <v>1270.6855791962175</v>
      </c>
    </row>
    <row r="728" spans="1:6" x14ac:dyDescent="0.3">
      <c r="A728" s="8">
        <v>704</v>
      </c>
      <c r="B728" s="8">
        <v>947.49634692552127</v>
      </c>
      <c r="C728" s="8">
        <v>-309.72262429778402</v>
      </c>
      <c r="E728" s="8">
        <v>84.453781512605033</v>
      </c>
      <c r="F728" s="8">
        <v>1270.7100591715975</v>
      </c>
    </row>
    <row r="729" spans="1:6" x14ac:dyDescent="0.3">
      <c r="A729" s="8">
        <v>705</v>
      </c>
      <c r="B729" s="8">
        <v>927.6791037796105</v>
      </c>
      <c r="C729" s="8">
        <v>-653.67361681116063</v>
      </c>
      <c r="E729" s="8">
        <v>84.57382953181272</v>
      </c>
      <c r="F729" s="8">
        <v>1275.8620689655172</v>
      </c>
    </row>
    <row r="730" spans="1:6" x14ac:dyDescent="0.3">
      <c r="A730" s="8">
        <v>706</v>
      </c>
      <c r="B730" s="8">
        <v>943.58734127201467</v>
      </c>
      <c r="C730" s="8">
        <v>-408.1921522685783</v>
      </c>
      <c r="E730" s="8">
        <v>84.693877551020407</v>
      </c>
      <c r="F730" s="8">
        <v>1284.0616966580976</v>
      </c>
    </row>
    <row r="731" spans="1:6" x14ac:dyDescent="0.3">
      <c r="A731" s="8">
        <v>707</v>
      </c>
      <c r="B731" s="8">
        <v>940.62564339526318</v>
      </c>
      <c r="C731" s="8">
        <v>-448.50057101541375</v>
      </c>
      <c r="E731" s="8">
        <v>84.813925570228079</v>
      </c>
      <c r="F731" s="8">
        <v>1285.8038887727369</v>
      </c>
    </row>
    <row r="732" spans="1:6" x14ac:dyDescent="0.3">
      <c r="A732" s="8">
        <v>708</v>
      </c>
      <c r="B732" s="8">
        <v>949.35829669362602</v>
      </c>
      <c r="C732" s="8">
        <v>-203.52045885578821</v>
      </c>
      <c r="E732" s="8">
        <v>84.933973589435766</v>
      </c>
      <c r="F732" s="8">
        <v>1294.6428571428571</v>
      </c>
    </row>
    <row r="733" spans="1:6" x14ac:dyDescent="0.3">
      <c r="A733" s="8">
        <v>709</v>
      </c>
      <c r="B733" s="8">
        <v>940.37520570715549</v>
      </c>
      <c r="C733" s="8">
        <v>-500.94663427858404</v>
      </c>
      <c r="E733" s="8">
        <v>85.054021608643453</v>
      </c>
      <c r="F733" s="8">
        <v>1295.1807228915663</v>
      </c>
    </row>
    <row r="734" spans="1:6" x14ac:dyDescent="0.3">
      <c r="A734" s="8">
        <v>710</v>
      </c>
      <c r="B734" s="8">
        <v>947.85567056498007</v>
      </c>
      <c r="C734" s="8">
        <v>-458.67410894691801</v>
      </c>
      <c r="E734" s="8">
        <v>85.174069627851139</v>
      </c>
      <c r="F734" s="8">
        <v>1296.5964343598055</v>
      </c>
    </row>
    <row r="735" spans="1:6" x14ac:dyDescent="0.3">
      <c r="A735" s="8">
        <v>711</v>
      </c>
      <c r="B735" s="8">
        <v>946.13527253363179</v>
      </c>
      <c r="C735" s="8">
        <v>-463.74379014214941</v>
      </c>
      <c r="E735" s="8">
        <v>85.294117647058812</v>
      </c>
      <c r="F735" s="8">
        <v>1299.5518786625303</v>
      </c>
    </row>
    <row r="736" spans="1:6" x14ac:dyDescent="0.3">
      <c r="A736" s="8">
        <v>712</v>
      </c>
      <c r="B736" s="8">
        <v>947.84478196984492</v>
      </c>
      <c r="C736" s="8">
        <v>-425.75831580443139</v>
      </c>
      <c r="E736" s="8">
        <v>85.414165666266499</v>
      </c>
      <c r="F736" s="8">
        <v>1303.1784841075794</v>
      </c>
    </row>
    <row r="737" spans="1:6" x14ac:dyDescent="0.3">
      <c r="A737" s="8">
        <v>713</v>
      </c>
      <c r="B737" s="8">
        <v>952.47243490226913</v>
      </c>
      <c r="C737" s="8">
        <v>-381.26742707754295</v>
      </c>
      <c r="E737" s="8">
        <v>85.534213685474185</v>
      </c>
      <c r="F737" s="8">
        <v>1304.4662309368191</v>
      </c>
    </row>
    <row r="738" spans="1:6" x14ac:dyDescent="0.3">
      <c r="A738" s="8">
        <v>714</v>
      </c>
      <c r="B738" s="8">
        <v>950.4036018265972</v>
      </c>
      <c r="C738" s="8">
        <v>-437.73773934167559</v>
      </c>
      <c r="E738" s="8">
        <v>85.654261704681872</v>
      </c>
      <c r="F738" s="8">
        <v>1310.5149552883133</v>
      </c>
    </row>
    <row r="739" spans="1:6" x14ac:dyDescent="0.3">
      <c r="A739" s="8">
        <v>715</v>
      </c>
      <c r="B739" s="8">
        <v>942.67269928066492</v>
      </c>
      <c r="C739" s="8">
        <v>-325.38874866338097</v>
      </c>
      <c r="E739" s="8">
        <v>85.774309723889544</v>
      </c>
      <c r="F739" s="8">
        <v>1311.6057233704294</v>
      </c>
    </row>
    <row r="740" spans="1:6" x14ac:dyDescent="0.3">
      <c r="A740" s="8">
        <v>716</v>
      </c>
      <c r="B740" s="8">
        <v>935.50800368175874</v>
      </c>
      <c r="C740" s="8">
        <v>-298.27996544780331</v>
      </c>
      <c r="E740" s="8">
        <v>85.894357743097231</v>
      </c>
      <c r="F740" s="8">
        <v>1318.1618293755496</v>
      </c>
    </row>
    <row r="741" spans="1:6" x14ac:dyDescent="0.3">
      <c r="A741" s="8">
        <v>717</v>
      </c>
      <c r="B741" s="8">
        <v>946.01549798714552</v>
      </c>
      <c r="C741" s="8">
        <v>68.594891623244052</v>
      </c>
      <c r="E741" s="8">
        <v>86.014405762304918</v>
      </c>
      <c r="F741" s="8">
        <v>1320</v>
      </c>
    </row>
    <row r="742" spans="1:6" x14ac:dyDescent="0.3">
      <c r="A742" s="8">
        <v>718</v>
      </c>
      <c r="B742" s="8">
        <v>941.98671778715266</v>
      </c>
      <c r="C742" s="8">
        <v>-143.60968907304527</v>
      </c>
      <c r="E742" s="8">
        <v>86.134453781512605</v>
      </c>
      <c r="F742" s="8">
        <v>1326.3665594855306</v>
      </c>
    </row>
    <row r="743" spans="1:6" x14ac:dyDescent="0.3">
      <c r="A743" s="8">
        <v>719</v>
      </c>
      <c r="B743" s="8">
        <v>945.29685070822779</v>
      </c>
      <c r="C743" s="8">
        <v>-60.08883838157135</v>
      </c>
      <c r="E743" s="8">
        <v>86.254501800720277</v>
      </c>
      <c r="F743" s="8">
        <v>1326.5306122448981</v>
      </c>
    </row>
    <row r="744" spans="1:6" x14ac:dyDescent="0.3">
      <c r="A744" s="8">
        <v>720</v>
      </c>
      <c r="B744" s="8">
        <v>944.04466226768955</v>
      </c>
      <c r="C744" s="8">
        <v>-147.86631831864497</v>
      </c>
      <c r="E744" s="8">
        <v>86.374549819927964</v>
      </c>
      <c r="F744" s="8">
        <v>1326.5306122448981</v>
      </c>
    </row>
    <row r="745" spans="1:6" x14ac:dyDescent="0.3">
      <c r="A745" s="8">
        <v>721</v>
      </c>
      <c r="B745" s="8">
        <v>945.81950327471338</v>
      </c>
      <c r="C745" s="8">
        <v>-521.81950327471338</v>
      </c>
      <c r="E745" s="8">
        <v>86.49459783913565</v>
      </c>
      <c r="F745" s="8">
        <v>1326.5306122448981</v>
      </c>
    </row>
    <row r="746" spans="1:6" x14ac:dyDescent="0.3">
      <c r="A746" s="8">
        <v>722</v>
      </c>
      <c r="B746" s="8">
        <v>944.56731483417514</v>
      </c>
      <c r="C746" s="8">
        <v>-461.05083131769163</v>
      </c>
      <c r="E746" s="8">
        <v>86.614645858343337</v>
      </c>
      <c r="F746" s="8">
        <v>1327.668613913967</v>
      </c>
    </row>
    <row r="747" spans="1:6" x14ac:dyDescent="0.3">
      <c r="A747" s="8">
        <v>723</v>
      </c>
      <c r="B747" s="8">
        <v>945.24240773255224</v>
      </c>
      <c r="C747" s="8">
        <v>-370.41508616693443</v>
      </c>
      <c r="E747" s="8">
        <v>86.73469387755101</v>
      </c>
      <c r="F747" s="8">
        <v>1327.7408157361874</v>
      </c>
    </row>
    <row r="748" spans="1:6" x14ac:dyDescent="0.3">
      <c r="A748" s="8">
        <v>724</v>
      </c>
      <c r="B748" s="8">
        <v>948.54165205849233</v>
      </c>
      <c r="C748" s="8">
        <v>-423.54165205849233</v>
      </c>
      <c r="E748" s="8">
        <v>86.854741896758696</v>
      </c>
      <c r="F748" s="8">
        <v>1329.0229885057472</v>
      </c>
    </row>
    <row r="749" spans="1:6" x14ac:dyDescent="0.3">
      <c r="A749" s="8">
        <v>725</v>
      </c>
      <c r="B749" s="8">
        <v>951.52512712551402</v>
      </c>
      <c r="C749" s="8">
        <v>-331.69041638171234</v>
      </c>
      <c r="E749" s="8">
        <v>86.974789915966383</v>
      </c>
      <c r="F749" s="8">
        <v>1336.405529953917</v>
      </c>
    </row>
    <row r="750" spans="1:6" x14ac:dyDescent="0.3">
      <c r="A750" s="8">
        <v>726</v>
      </c>
      <c r="B750" s="8">
        <v>943.11913168120464</v>
      </c>
      <c r="C750" s="8">
        <v>-425.82941205503641</v>
      </c>
      <c r="E750" s="8">
        <v>87.09483793517407</v>
      </c>
      <c r="F750" s="8">
        <v>1337.5108038029387</v>
      </c>
    </row>
    <row r="751" spans="1:6" x14ac:dyDescent="0.3">
      <c r="A751" s="8">
        <v>727</v>
      </c>
      <c r="B751" s="8">
        <v>943.56556408174447</v>
      </c>
      <c r="C751" s="8">
        <v>-404.85588666238959</v>
      </c>
      <c r="E751" s="8">
        <v>87.214885954381742</v>
      </c>
      <c r="F751" s="8">
        <v>1341.5803605677024</v>
      </c>
    </row>
    <row r="752" spans="1:6" x14ac:dyDescent="0.3">
      <c r="A752" s="8">
        <v>728</v>
      </c>
      <c r="B752" s="8">
        <v>949.92450364065201</v>
      </c>
      <c r="C752" s="8">
        <v>-148.09288852037707</v>
      </c>
      <c r="E752" s="8">
        <v>87.334933973589429</v>
      </c>
      <c r="F752" s="8">
        <v>1342.1052631578948</v>
      </c>
    </row>
    <row r="753" spans="1:6" x14ac:dyDescent="0.3">
      <c r="A753" s="8">
        <v>729</v>
      </c>
      <c r="B753" s="8">
        <v>945.92838922606461</v>
      </c>
      <c r="C753" s="8">
        <v>-231.41226019380656</v>
      </c>
      <c r="E753" s="8">
        <v>87.454981992797116</v>
      </c>
      <c r="F753" s="8">
        <v>1348.3796296296296</v>
      </c>
    </row>
    <row r="754" spans="1:6" x14ac:dyDescent="0.3">
      <c r="A754" s="8">
        <v>730</v>
      </c>
      <c r="B754" s="8">
        <v>939.5150066914814</v>
      </c>
      <c r="C754" s="8">
        <v>-466.57897607365743</v>
      </c>
      <c r="E754" s="8">
        <v>87.575030012004788</v>
      </c>
      <c r="F754" s="8">
        <v>1351.6566265060242</v>
      </c>
    </row>
    <row r="755" spans="1:6" x14ac:dyDescent="0.3">
      <c r="A755" s="8">
        <v>731</v>
      </c>
      <c r="B755" s="8">
        <v>937.91438320661939</v>
      </c>
      <c r="C755" s="8">
        <v>-293.17754110135627</v>
      </c>
      <c r="E755" s="8">
        <v>87.695078031212475</v>
      </c>
      <c r="F755" s="8">
        <v>1353.3284564740306</v>
      </c>
    </row>
    <row r="756" spans="1:6" x14ac:dyDescent="0.3">
      <c r="A756" s="8">
        <v>732</v>
      </c>
      <c r="B756" s="8">
        <v>944.30598855093228</v>
      </c>
      <c r="C756" s="8">
        <v>-404.42117933566954</v>
      </c>
      <c r="E756" s="8">
        <v>87.815126050420162</v>
      </c>
      <c r="F756" s="8">
        <v>1362.2364368633025</v>
      </c>
    </row>
    <row r="757" spans="1:6" x14ac:dyDescent="0.3">
      <c r="A757" s="8">
        <v>733</v>
      </c>
      <c r="B757" s="8">
        <v>939.47145231094089</v>
      </c>
      <c r="C757" s="8">
        <v>-405.37434374574718</v>
      </c>
      <c r="E757" s="8">
        <v>87.935174069627848</v>
      </c>
      <c r="F757" s="8">
        <v>1364.9706457925636</v>
      </c>
    </row>
    <row r="758" spans="1:6" x14ac:dyDescent="0.3">
      <c r="A758" s="8">
        <v>734</v>
      </c>
      <c r="B758" s="8">
        <v>947.38746097417004</v>
      </c>
      <c r="C758" s="8">
        <v>-228.58095102841958</v>
      </c>
      <c r="E758" s="8">
        <v>88.055222088835521</v>
      </c>
      <c r="F758" s="8">
        <v>1377.0685579196218</v>
      </c>
    </row>
    <row r="759" spans="1:6" x14ac:dyDescent="0.3">
      <c r="A759" s="8">
        <v>735</v>
      </c>
      <c r="B759" s="8">
        <v>941.9540520017473</v>
      </c>
      <c r="C759" s="8">
        <v>-508.93224514816472</v>
      </c>
      <c r="E759" s="8">
        <v>88.175270108043208</v>
      </c>
      <c r="F759" s="8">
        <v>1377.7267508610792</v>
      </c>
    </row>
    <row r="760" spans="1:6" x14ac:dyDescent="0.3">
      <c r="A760" s="8">
        <v>736</v>
      </c>
      <c r="B760" s="8">
        <v>937.01062981040468</v>
      </c>
      <c r="C760" s="8">
        <v>-499.90523884391609</v>
      </c>
      <c r="E760" s="8">
        <v>88.295318127250894</v>
      </c>
      <c r="F760" s="8">
        <v>1377.9411764705883</v>
      </c>
    </row>
    <row r="761" spans="1:6" x14ac:dyDescent="0.3">
      <c r="A761" s="8">
        <v>737</v>
      </c>
      <c r="B761" s="8">
        <v>945.91750063092945</v>
      </c>
      <c r="C761" s="8">
        <v>-463.24223874535329</v>
      </c>
      <c r="E761" s="8">
        <v>88.415366146458581</v>
      </c>
      <c r="F761" s="8">
        <v>1384.4357976653696</v>
      </c>
    </row>
    <row r="762" spans="1:6" x14ac:dyDescent="0.3">
      <c r="A762" s="8">
        <v>738</v>
      </c>
      <c r="B762" s="8">
        <v>941.01763282012735</v>
      </c>
      <c r="C762" s="8">
        <v>-527.12053051379974</v>
      </c>
      <c r="E762" s="8">
        <v>88.535414165666253</v>
      </c>
      <c r="F762" s="8">
        <v>1387.037037037037</v>
      </c>
    </row>
    <row r="763" spans="1:6" x14ac:dyDescent="0.3">
      <c r="A763" s="8">
        <v>739</v>
      </c>
      <c r="B763" s="8">
        <v>945.41662525471406</v>
      </c>
      <c r="C763" s="8">
        <v>-169.19284903093785</v>
      </c>
      <c r="E763" s="8">
        <v>88.65546218487394</v>
      </c>
      <c r="F763" s="8">
        <v>1389.0551517742624</v>
      </c>
    </row>
    <row r="764" spans="1:6" x14ac:dyDescent="0.3">
      <c r="A764" s="8">
        <v>740</v>
      </c>
      <c r="B764" s="8">
        <v>914.04658267044556</v>
      </c>
      <c r="C764" s="8">
        <v>-506.44389553033039</v>
      </c>
      <c r="E764" s="8">
        <v>88.775510204081627</v>
      </c>
      <c r="F764" s="8">
        <v>1390.9565217391305</v>
      </c>
    </row>
    <row r="765" spans="1:6" x14ac:dyDescent="0.3">
      <c r="A765" s="8">
        <v>741</v>
      </c>
      <c r="B765" s="8">
        <v>952.02600250172941</v>
      </c>
      <c r="C765" s="8">
        <v>209.59164455709401</v>
      </c>
      <c r="E765" s="8">
        <v>88.895558223289314</v>
      </c>
      <c r="F765" s="8">
        <v>1391.304347826087</v>
      </c>
    </row>
    <row r="766" spans="1:6" x14ac:dyDescent="0.3">
      <c r="A766" s="8">
        <v>742</v>
      </c>
      <c r="B766" s="8">
        <v>940.26631975580437</v>
      </c>
      <c r="C766" s="8">
        <v>-190.26631975580437</v>
      </c>
      <c r="E766" s="8">
        <v>89.015606242496986</v>
      </c>
      <c r="F766" s="8">
        <v>1392.0657612580414</v>
      </c>
    </row>
    <row r="767" spans="1:6" x14ac:dyDescent="0.3">
      <c r="A767" s="8">
        <v>743</v>
      </c>
      <c r="B767" s="8">
        <v>946.21149269957755</v>
      </c>
      <c r="C767" s="8">
        <v>-40.939664034009184</v>
      </c>
      <c r="E767" s="8">
        <v>89.135654261704673</v>
      </c>
      <c r="F767" s="8">
        <v>1393.4129569308723</v>
      </c>
    </row>
    <row r="768" spans="1:6" x14ac:dyDescent="0.3">
      <c r="A768" s="8">
        <v>744</v>
      </c>
      <c r="B768" s="8">
        <v>936.29198253148706</v>
      </c>
      <c r="C768" s="8">
        <v>-359.91551194325177</v>
      </c>
      <c r="E768" s="8">
        <v>89.255702280912359</v>
      </c>
      <c r="F768" s="8">
        <v>1420.992800303145</v>
      </c>
    </row>
    <row r="769" spans="1:6" x14ac:dyDescent="0.3">
      <c r="A769" s="8">
        <v>745</v>
      </c>
      <c r="B769" s="8">
        <v>946.21149269957755</v>
      </c>
      <c r="C769" s="8">
        <v>42.256382094491642</v>
      </c>
      <c r="E769" s="8">
        <v>89.375750300120046</v>
      </c>
      <c r="F769" s="8">
        <v>1425.0814332247558</v>
      </c>
    </row>
    <row r="770" spans="1:6" x14ac:dyDescent="0.3">
      <c r="A770" s="8">
        <v>746</v>
      </c>
      <c r="B770" s="8">
        <v>938.18659808499729</v>
      </c>
      <c r="C770" s="8">
        <v>-169.86266164214749</v>
      </c>
      <c r="E770" s="8">
        <v>89.495798319327719</v>
      </c>
      <c r="F770" s="8">
        <v>1427.1428571428571</v>
      </c>
    </row>
    <row r="771" spans="1:6" x14ac:dyDescent="0.3">
      <c r="A771" s="8">
        <v>747</v>
      </c>
      <c r="B771" s="8">
        <v>942.92313696877261</v>
      </c>
      <c r="C771" s="8">
        <v>-151.36706836718952</v>
      </c>
      <c r="E771" s="8">
        <v>89.615846338535405</v>
      </c>
      <c r="F771" s="8">
        <v>1441.6775884665792</v>
      </c>
    </row>
    <row r="772" spans="1:6" x14ac:dyDescent="0.3">
      <c r="A772" s="8">
        <v>748</v>
      </c>
      <c r="B772" s="8">
        <v>921.86459397745864</v>
      </c>
      <c r="C772" s="8">
        <v>-285.63270991948764</v>
      </c>
      <c r="E772" s="8">
        <v>89.735894357743092</v>
      </c>
      <c r="F772" s="8">
        <v>1442.7040395713109</v>
      </c>
    </row>
    <row r="773" spans="1:6" x14ac:dyDescent="0.3">
      <c r="A773" s="8">
        <v>749</v>
      </c>
      <c r="B773" s="8">
        <v>949.36918528876117</v>
      </c>
      <c r="C773" s="8">
        <v>203.22821730864143</v>
      </c>
      <c r="E773" s="8">
        <v>89.855942376950779</v>
      </c>
      <c r="F773" s="8">
        <v>1443.0064708810353</v>
      </c>
    </row>
    <row r="774" spans="1:6" x14ac:dyDescent="0.3">
      <c r="A774" s="8">
        <v>750</v>
      </c>
      <c r="B774" s="8">
        <v>944.24065698012157</v>
      </c>
      <c r="C774" s="8">
        <v>-113.41628422026497</v>
      </c>
      <c r="E774" s="8">
        <v>89.975990396158451</v>
      </c>
      <c r="F774" s="8">
        <v>1444.0694310511089</v>
      </c>
    </row>
    <row r="775" spans="1:6" x14ac:dyDescent="0.3">
      <c r="A775" s="8">
        <v>751</v>
      </c>
      <c r="B775" s="8">
        <v>949.08608181524812</v>
      </c>
      <c r="C775" s="8">
        <v>-385.92818707840604</v>
      </c>
      <c r="E775" s="8">
        <v>90.096038415366138</v>
      </c>
      <c r="F775" s="8">
        <v>1457.9929988331389</v>
      </c>
    </row>
    <row r="776" spans="1:6" x14ac:dyDescent="0.3">
      <c r="A776" s="8">
        <v>752</v>
      </c>
      <c r="B776" s="8">
        <v>949.08608181524812</v>
      </c>
      <c r="C776" s="8">
        <v>-455.40187128893234</v>
      </c>
      <c r="E776" s="8">
        <v>90.216086434573825</v>
      </c>
      <c r="F776" s="8">
        <v>1463.6246233318984</v>
      </c>
    </row>
    <row r="777" spans="1:6" x14ac:dyDescent="0.3">
      <c r="A777" s="8">
        <v>753</v>
      </c>
      <c r="B777" s="8">
        <v>948.65053800984356</v>
      </c>
      <c r="C777" s="8">
        <v>-372.89296225226781</v>
      </c>
      <c r="E777" s="8">
        <v>90.336134453781511</v>
      </c>
      <c r="F777" s="8">
        <v>1470.5882352941176</v>
      </c>
    </row>
    <row r="778" spans="1:6" x14ac:dyDescent="0.3">
      <c r="A778" s="8">
        <v>754</v>
      </c>
      <c r="B778" s="8">
        <v>951.6666788622706</v>
      </c>
      <c r="C778" s="8">
        <v>-411.69472935315423</v>
      </c>
      <c r="E778" s="8">
        <v>90.456182472989184</v>
      </c>
      <c r="F778" s="8">
        <v>1476.2611275964391</v>
      </c>
    </row>
    <row r="779" spans="1:6" x14ac:dyDescent="0.3">
      <c r="A779" s="8">
        <v>755</v>
      </c>
      <c r="B779" s="8">
        <v>945.85216906011874</v>
      </c>
      <c r="C779" s="8">
        <v>-404.15208886765686</v>
      </c>
      <c r="E779" s="8">
        <v>90.576230492196871</v>
      </c>
      <c r="F779" s="8">
        <v>1484.7068819031435</v>
      </c>
    </row>
    <row r="780" spans="1:6" x14ac:dyDescent="0.3">
      <c r="A780" s="8">
        <v>756</v>
      </c>
      <c r="B780" s="8">
        <v>916.61629112233288</v>
      </c>
      <c r="C780" s="8">
        <v>99.406089345622377</v>
      </c>
      <c r="E780" s="8">
        <v>90.696278511404557</v>
      </c>
      <c r="F780" s="8">
        <v>1486.3523573200991</v>
      </c>
    </row>
    <row r="781" spans="1:6" x14ac:dyDescent="0.3">
      <c r="A781" s="8">
        <v>757</v>
      </c>
      <c r="B781" s="8">
        <v>941.00674422499219</v>
      </c>
      <c r="C781" s="8">
        <v>329.67883497122534</v>
      </c>
      <c r="E781" s="8">
        <v>90.816326530612244</v>
      </c>
      <c r="F781" s="8">
        <v>1486.8421052631579</v>
      </c>
    </row>
    <row r="782" spans="1:6" x14ac:dyDescent="0.3">
      <c r="A782" s="8">
        <v>758</v>
      </c>
      <c r="B782" s="8">
        <v>937.15218154716126</v>
      </c>
      <c r="C782" s="8">
        <v>15.926997338469278</v>
      </c>
      <c r="E782" s="8">
        <v>90.936374549819917</v>
      </c>
      <c r="F782" s="8">
        <v>1494.8024948024947</v>
      </c>
    </row>
    <row r="783" spans="1:6" x14ac:dyDescent="0.3">
      <c r="A783" s="8">
        <v>759</v>
      </c>
      <c r="B783" s="8">
        <v>932.36119968771027</v>
      </c>
      <c r="C783" s="8">
        <v>204.00243667592599</v>
      </c>
      <c r="E783" s="8">
        <v>91.056422569027603</v>
      </c>
      <c r="F783" s="8">
        <v>1499.7786631252766</v>
      </c>
    </row>
    <row r="784" spans="1:6" x14ac:dyDescent="0.3">
      <c r="A784" s="8">
        <v>760</v>
      </c>
      <c r="B784" s="8">
        <v>937.48972799634987</v>
      </c>
      <c r="C784" s="8">
        <v>548.86262932374927</v>
      </c>
      <c r="E784" s="8">
        <v>91.17647058823529</v>
      </c>
      <c r="F784" s="8">
        <v>1505.8139534883721</v>
      </c>
    </row>
    <row r="785" spans="1:6" x14ac:dyDescent="0.3">
      <c r="A785" s="8">
        <v>761</v>
      </c>
      <c r="B785" s="8">
        <v>872.2997089224117</v>
      </c>
      <c r="C785" s="8">
        <v>-278.69810932231167</v>
      </c>
      <c r="E785" s="8">
        <v>91.296518607442977</v>
      </c>
      <c r="F785" s="8">
        <v>1528.1690140845071</v>
      </c>
    </row>
    <row r="786" spans="1:6" x14ac:dyDescent="0.3">
      <c r="A786" s="8">
        <v>762</v>
      </c>
      <c r="B786" s="8">
        <v>904.46461895154368</v>
      </c>
      <c r="C786" s="8">
        <v>333.64948564433587</v>
      </c>
      <c r="E786" s="8">
        <v>91.416566626650649</v>
      </c>
      <c r="F786" s="8">
        <v>1532.051282051282</v>
      </c>
    </row>
    <row r="787" spans="1:6" x14ac:dyDescent="0.3">
      <c r="A787" s="8">
        <v>763</v>
      </c>
      <c r="B787" s="8">
        <v>912.27174166342172</v>
      </c>
      <c r="C787" s="8">
        <v>299.91943820265999</v>
      </c>
      <c r="E787" s="8">
        <v>91.536614645858336</v>
      </c>
      <c r="F787" s="8">
        <v>1534.9417637271215</v>
      </c>
    </row>
    <row r="788" spans="1:6" x14ac:dyDescent="0.3">
      <c r="A788" s="8">
        <v>764</v>
      </c>
      <c r="B788" s="8">
        <v>925.08761813745298</v>
      </c>
      <c r="C788" s="8">
        <v>-8.7908521260388852</v>
      </c>
      <c r="E788" s="8">
        <v>91.656662665066023</v>
      </c>
      <c r="F788" s="8">
        <v>1543.1701030927834</v>
      </c>
    </row>
    <row r="789" spans="1:6" x14ac:dyDescent="0.3">
      <c r="A789" s="8">
        <v>765</v>
      </c>
      <c r="B789" s="8">
        <v>920.07886437529964</v>
      </c>
      <c r="C789" s="8">
        <v>-119.02739785620724</v>
      </c>
      <c r="E789" s="8">
        <v>91.776710684273709</v>
      </c>
      <c r="F789" s="8">
        <v>1550.6525792417651</v>
      </c>
    </row>
    <row r="790" spans="1:6" x14ac:dyDescent="0.3">
      <c r="A790" s="8">
        <v>766</v>
      </c>
      <c r="B790" s="8">
        <v>918.05358568016811</v>
      </c>
      <c r="C790" s="8">
        <v>264.84115116193709</v>
      </c>
      <c r="E790" s="8">
        <v>91.896758703481382</v>
      </c>
      <c r="F790" s="8">
        <v>1552.0833333333333</v>
      </c>
    </row>
    <row r="791" spans="1:6" x14ac:dyDescent="0.3">
      <c r="A791" s="8">
        <v>767</v>
      </c>
      <c r="B791" s="8">
        <v>933.79849424554561</v>
      </c>
      <c r="C791" s="8">
        <v>550.90838765759793</v>
      </c>
      <c r="E791" s="8">
        <v>92.016806722689068</v>
      </c>
      <c r="F791" s="8">
        <v>1557.3394495412845</v>
      </c>
    </row>
    <row r="792" spans="1:6" x14ac:dyDescent="0.3">
      <c r="A792" s="8">
        <v>768</v>
      </c>
      <c r="B792" s="8">
        <v>939.18834883742784</v>
      </c>
      <c r="C792" s="8">
        <v>647.68631496031298</v>
      </c>
      <c r="E792" s="8">
        <v>92.136854741896755</v>
      </c>
      <c r="F792" s="8">
        <v>1578.9473684210527</v>
      </c>
    </row>
    <row r="793" spans="1:6" x14ac:dyDescent="0.3">
      <c r="A793" s="8">
        <v>769</v>
      </c>
      <c r="B793" s="8">
        <v>917.60715327962839</v>
      </c>
      <c r="C793" s="8">
        <v>200.59123255739314</v>
      </c>
      <c r="E793" s="8">
        <v>92.256902761104442</v>
      </c>
      <c r="F793" s="8">
        <v>1584.6544071020926</v>
      </c>
    </row>
    <row r="794" spans="1:6" x14ac:dyDescent="0.3">
      <c r="A794" s="8">
        <v>770</v>
      </c>
      <c r="B794" s="8">
        <v>921.67948786016177</v>
      </c>
      <c r="C794" s="8">
        <v>230.61356088515117</v>
      </c>
      <c r="E794" s="8">
        <v>92.376950780312114</v>
      </c>
      <c r="F794" s="8">
        <v>1586.8746637977408</v>
      </c>
    </row>
    <row r="795" spans="1:6" x14ac:dyDescent="0.3">
      <c r="A795" s="8">
        <v>771</v>
      </c>
      <c r="B795" s="8">
        <v>930.97834810555059</v>
      </c>
      <c r="C795" s="8">
        <v>446.74840275552856</v>
      </c>
      <c r="E795" s="8">
        <v>92.496998799519801</v>
      </c>
      <c r="F795" s="8">
        <v>1587.9478827361563</v>
      </c>
    </row>
    <row r="796" spans="1:6" x14ac:dyDescent="0.3">
      <c r="A796" s="8">
        <v>772</v>
      </c>
      <c r="B796" s="8">
        <v>950.01161240173292</v>
      </c>
      <c r="C796" s="8">
        <v>1333.2253818179204</v>
      </c>
      <c r="E796" s="8">
        <v>92.617046818727488</v>
      </c>
      <c r="F796" s="8">
        <v>1602.9246344206974</v>
      </c>
    </row>
    <row r="797" spans="1:6" x14ac:dyDescent="0.3">
      <c r="A797" s="8">
        <v>773</v>
      </c>
      <c r="B797" s="8">
        <v>927.84243270663728</v>
      </c>
      <c r="C797" s="8">
        <v>371.70944595589299</v>
      </c>
      <c r="E797" s="8">
        <v>92.73709483793516</v>
      </c>
      <c r="F797" s="8">
        <v>1617.2506738544475</v>
      </c>
    </row>
    <row r="798" spans="1:6" x14ac:dyDescent="0.3">
      <c r="A798" s="8">
        <v>774</v>
      </c>
      <c r="B798" s="8">
        <v>948.9554186736267</v>
      </c>
      <c r="C798" s="8">
        <v>939.81797009976196</v>
      </c>
      <c r="E798" s="8">
        <v>92.857142857142847</v>
      </c>
      <c r="F798" s="8">
        <v>1617.6470588235295</v>
      </c>
    </row>
    <row r="799" spans="1:6" x14ac:dyDescent="0.3">
      <c r="A799" s="8">
        <v>775</v>
      </c>
      <c r="B799" s="8">
        <v>942.53114754390845</v>
      </c>
      <c r="C799" s="8">
        <v>600.63895554887495</v>
      </c>
      <c r="E799" s="8">
        <v>92.977190876350534</v>
      </c>
      <c r="F799" s="8">
        <v>1618.5276505811905</v>
      </c>
    </row>
    <row r="800" spans="1:6" x14ac:dyDescent="0.3">
      <c r="A800" s="8">
        <v>776</v>
      </c>
      <c r="B800" s="8">
        <v>940.60931050256045</v>
      </c>
      <c r="C800" s="8">
        <v>97.863353657115567</v>
      </c>
      <c r="E800" s="8">
        <v>93.09723889555822</v>
      </c>
      <c r="F800" s="8">
        <v>1621.2121212121212</v>
      </c>
    </row>
    <row r="801" spans="1:6" x14ac:dyDescent="0.3">
      <c r="A801" s="8">
        <v>777</v>
      </c>
      <c r="B801" s="8">
        <v>916.57273674179237</v>
      </c>
      <c r="C801" s="8">
        <v>225.44962098178485</v>
      </c>
      <c r="E801" s="8">
        <v>93.217286914765893</v>
      </c>
      <c r="F801" s="8">
        <v>1639.7476340694006</v>
      </c>
    </row>
    <row r="802" spans="1:6" x14ac:dyDescent="0.3">
      <c r="A802" s="8">
        <v>778</v>
      </c>
      <c r="B802" s="8">
        <v>940.60931050256045</v>
      </c>
      <c r="C802" s="8">
        <v>97.863353657115567</v>
      </c>
      <c r="E802" s="8">
        <v>93.33733493397358</v>
      </c>
      <c r="F802" s="8">
        <v>1652.2318454363758</v>
      </c>
    </row>
    <row r="803" spans="1:6" x14ac:dyDescent="0.3">
      <c r="A803" s="8">
        <v>779</v>
      </c>
      <c r="B803" s="8">
        <v>937.3917306401338</v>
      </c>
      <c r="C803" s="8">
        <v>739.97981086184245</v>
      </c>
      <c r="E803" s="8">
        <v>93.457382953181266</v>
      </c>
      <c r="F803" s="8">
        <v>1661.0738255033557</v>
      </c>
    </row>
    <row r="804" spans="1:6" x14ac:dyDescent="0.3">
      <c r="A804" s="8">
        <v>780</v>
      </c>
      <c r="B804" s="8">
        <v>927.52666344771887</v>
      </c>
      <c r="C804" s="8">
        <v>-7.7314416047154282</v>
      </c>
      <c r="E804" s="8">
        <v>93.577430972388953</v>
      </c>
      <c r="F804" s="8">
        <v>1677.3715415019763</v>
      </c>
    </row>
    <row r="805" spans="1:6" x14ac:dyDescent="0.3">
      <c r="A805" s="8">
        <v>781</v>
      </c>
      <c r="B805" s="8">
        <v>904.86749697154301</v>
      </c>
      <c r="C805" s="8">
        <v>227.64098436950667</v>
      </c>
      <c r="E805" s="8">
        <v>93.697478991596626</v>
      </c>
      <c r="F805" s="8">
        <v>1683.5585585585586</v>
      </c>
    </row>
    <row r="806" spans="1:6" x14ac:dyDescent="0.3">
      <c r="A806" s="8">
        <v>782</v>
      </c>
      <c r="B806" s="8">
        <v>931.37033753041476</v>
      </c>
      <c r="C806" s="8">
        <v>911.85822281106755</v>
      </c>
      <c r="E806" s="8">
        <v>93.817527010804312</v>
      </c>
      <c r="F806" s="8">
        <v>1691.1027568922307</v>
      </c>
    </row>
    <row r="807" spans="1:6" x14ac:dyDescent="0.3">
      <c r="A807" s="8">
        <v>783</v>
      </c>
      <c r="B807" s="8">
        <v>937.55505956716047</v>
      </c>
      <c r="C807" s="8">
        <v>505.45141131387481</v>
      </c>
      <c r="E807" s="8">
        <v>93.937575030011999</v>
      </c>
      <c r="F807" s="8">
        <v>1695.7862281603288</v>
      </c>
    </row>
    <row r="808" spans="1:6" x14ac:dyDescent="0.3">
      <c r="A808" s="8">
        <v>784</v>
      </c>
      <c r="B808" s="8">
        <v>921.32016422070285</v>
      </c>
      <c r="C808" s="8">
        <v>505.82269292215426</v>
      </c>
      <c r="E808" s="8">
        <v>94.057623049219686</v>
      </c>
      <c r="F808" s="8">
        <v>1718.1383210091344</v>
      </c>
    </row>
    <row r="809" spans="1:6" x14ac:dyDescent="0.3">
      <c r="A809" s="8">
        <v>785</v>
      </c>
      <c r="B809" s="8">
        <v>934.17959507527462</v>
      </c>
      <c r="C809" s="8">
        <v>176.21281544650196</v>
      </c>
      <c r="E809" s="8">
        <v>94.177671068427358</v>
      </c>
      <c r="F809" s="8">
        <v>1720.1834862385322</v>
      </c>
    </row>
    <row r="810" spans="1:6" x14ac:dyDescent="0.3">
      <c r="A810" s="8">
        <v>786</v>
      </c>
      <c r="B810" s="8">
        <v>946.34215584119897</v>
      </c>
      <c r="C810" s="8">
        <v>588.59960788592252</v>
      </c>
      <c r="E810" s="8">
        <v>94.297719087635045</v>
      </c>
      <c r="F810" s="8">
        <v>1724.1379310344828</v>
      </c>
    </row>
    <row r="811" spans="1:6" x14ac:dyDescent="0.3">
      <c r="A811" s="8">
        <v>787</v>
      </c>
      <c r="B811" s="8">
        <v>950.74114827578569</v>
      </c>
      <c r="C811" s="8">
        <v>740.36160861644498</v>
      </c>
      <c r="E811" s="8">
        <v>94.417767106842732</v>
      </c>
      <c r="F811" s="8">
        <v>1731.0526315789473</v>
      </c>
    </row>
    <row r="812" spans="1:6" x14ac:dyDescent="0.3">
      <c r="A812" s="8">
        <v>788</v>
      </c>
      <c r="B812" s="8">
        <v>925.54493913312785</v>
      </c>
      <c r="C812" s="8">
        <v>36.858659838594463</v>
      </c>
      <c r="E812" s="8">
        <v>94.537815126050418</v>
      </c>
      <c r="F812" s="8">
        <v>1746.1074038767081</v>
      </c>
    </row>
    <row r="813" spans="1:6" x14ac:dyDescent="0.3">
      <c r="A813" s="8">
        <v>789</v>
      </c>
      <c r="B813" s="8">
        <v>923.96609283853604</v>
      </c>
      <c r="C813" s="8">
        <v>303.85091667942538</v>
      </c>
      <c r="E813" s="8">
        <v>94.657863145258091</v>
      </c>
      <c r="F813" s="8">
        <v>1752.9239766081871</v>
      </c>
    </row>
    <row r="814" spans="1:6" x14ac:dyDescent="0.3">
      <c r="A814" s="8">
        <v>790</v>
      </c>
      <c r="B814" s="8">
        <v>933.80938284068066</v>
      </c>
      <c r="C814" s="8">
        <v>209.41203662383282</v>
      </c>
      <c r="E814" s="8">
        <v>94.777911164465777</v>
      </c>
      <c r="F814" s="8">
        <v>1765.489673550966</v>
      </c>
    </row>
    <row r="815" spans="1:6" x14ac:dyDescent="0.3">
      <c r="A815" s="8">
        <v>791</v>
      </c>
      <c r="B815" s="8">
        <v>944.38220871687815</v>
      </c>
      <c r="C815" s="8">
        <v>284.27191574043002</v>
      </c>
      <c r="E815" s="8">
        <v>94.897959183673464</v>
      </c>
      <c r="F815" s="8">
        <v>1789.2644135188866</v>
      </c>
    </row>
    <row r="816" spans="1:6" x14ac:dyDescent="0.3">
      <c r="A816" s="8">
        <v>792</v>
      </c>
      <c r="B816" s="8">
        <v>945.43840244498438</v>
      </c>
      <c r="C816" s="8">
        <v>438.99739522038521</v>
      </c>
      <c r="E816" s="8">
        <v>95.018007202881151</v>
      </c>
      <c r="F816" s="8">
        <v>1789.655172413793</v>
      </c>
    </row>
    <row r="817" spans="1:6" x14ac:dyDescent="0.3">
      <c r="A817" s="8">
        <v>793</v>
      </c>
      <c r="B817" s="8">
        <v>928.07109320447466</v>
      </c>
      <c r="C817" s="8">
        <v>217.41501790663642</v>
      </c>
      <c r="E817" s="8">
        <v>95.138055222088823</v>
      </c>
      <c r="F817" s="8">
        <v>1791.2679425837321</v>
      </c>
    </row>
    <row r="818" spans="1:6" x14ac:dyDescent="0.3">
      <c r="A818" s="8">
        <v>794</v>
      </c>
      <c r="B818" s="8">
        <v>930.81501917852381</v>
      </c>
      <c r="C818" s="8">
        <v>208.83490471797552</v>
      </c>
      <c r="E818" s="8">
        <v>95.25810324129651</v>
      </c>
      <c r="F818" s="8">
        <v>1791.6530811868274</v>
      </c>
    </row>
    <row r="819" spans="1:6" x14ac:dyDescent="0.3">
      <c r="A819" s="8">
        <v>795</v>
      </c>
      <c r="B819" s="8">
        <v>950.02250099686808</v>
      </c>
      <c r="C819" s="8">
        <v>953.91268418831714</v>
      </c>
      <c r="E819" s="8">
        <v>95.378151260504197</v>
      </c>
      <c r="F819" s="8">
        <v>1815.8372684344351</v>
      </c>
    </row>
    <row r="820" spans="1:6" x14ac:dyDescent="0.3">
      <c r="A820" s="8">
        <v>796</v>
      </c>
      <c r="B820" s="8">
        <v>939.40612074013018</v>
      </c>
      <c r="C820" s="8">
        <v>120.95276996133805</v>
      </c>
      <c r="E820" s="8">
        <v>95.498199279711883</v>
      </c>
      <c r="F820" s="8">
        <v>1843.2285603414823</v>
      </c>
    </row>
    <row r="821" spans="1:6" x14ac:dyDescent="0.3">
      <c r="A821" s="8">
        <v>797</v>
      </c>
      <c r="B821" s="8">
        <v>941.39873364985635</v>
      </c>
      <c r="C821" s="8">
        <v>175.75102480424982</v>
      </c>
      <c r="E821" s="8">
        <v>95.618247298919556</v>
      </c>
      <c r="F821" s="8">
        <v>1862.8246753246754</v>
      </c>
    </row>
    <row r="822" spans="1:6" x14ac:dyDescent="0.3">
      <c r="A822" s="8">
        <v>798</v>
      </c>
      <c r="B822" s="8">
        <v>933.96182317257228</v>
      </c>
      <c r="C822" s="8">
        <v>455.09332860169013</v>
      </c>
      <c r="E822" s="8">
        <v>95.738295318127243</v>
      </c>
      <c r="F822" s="8">
        <v>1865.8574540927482</v>
      </c>
    </row>
    <row r="823" spans="1:6" x14ac:dyDescent="0.3">
      <c r="A823" s="8">
        <v>799</v>
      </c>
      <c r="B823" s="8">
        <v>925.2618356596148</v>
      </c>
      <c r="C823" s="8">
        <v>-50.500841395752445</v>
      </c>
      <c r="E823" s="8">
        <v>95.858343337334929</v>
      </c>
      <c r="F823" s="8">
        <v>1882.6619964973731</v>
      </c>
    </row>
    <row r="824" spans="1:6" x14ac:dyDescent="0.3">
      <c r="A824" s="8">
        <v>800</v>
      </c>
      <c r="B824" s="8">
        <v>928.21264494123113</v>
      </c>
      <c r="C824" s="8">
        <v>4.8183979607570109</v>
      </c>
      <c r="E824" s="8">
        <v>95.978391356542616</v>
      </c>
      <c r="F824" s="8">
        <v>1888.1889763779527</v>
      </c>
    </row>
    <row r="825" spans="1:6" x14ac:dyDescent="0.3">
      <c r="A825" s="8">
        <v>801</v>
      </c>
      <c r="B825" s="8">
        <v>935.68222120392056</v>
      </c>
      <c r="C825" s="8">
        <v>-41.596939223177742</v>
      </c>
      <c r="E825" s="8">
        <v>96.098439375750289</v>
      </c>
      <c r="F825" s="8">
        <v>1888.7733887733887</v>
      </c>
    </row>
    <row r="826" spans="1:6" x14ac:dyDescent="0.3">
      <c r="A826" s="8">
        <v>802</v>
      </c>
      <c r="B826" s="8">
        <v>947.09346890552195</v>
      </c>
      <c r="C826" s="8">
        <v>225.89858758168009</v>
      </c>
      <c r="E826" s="8">
        <v>96.218487394957975</v>
      </c>
      <c r="F826" s="8">
        <v>1888.8888888888889</v>
      </c>
    </row>
    <row r="827" spans="1:6" x14ac:dyDescent="0.3">
      <c r="A827" s="8">
        <v>803</v>
      </c>
      <c r="B827" s="8">
        <v>947.15880047633266</v>
      </c>
      <c r="C827" s="8">
        <v>201.90952250503381</v>
      </c>
      <c r="E827" s="8">
        <v>96.338535414165662</v>
      </c>
      <c r="F827" s="8">
        <v>1889.5348837209303</v>
      </c>
    </row>
    <row r="828" spans="1:6" x14ac:dyDescent="0.3">
      <c r="A828" s="8">
        <v>804</v>
      </c>
      <c r="B828" s="8">
        <v>933.7767170552753</v>
      </c>
      <c r="C828" s="8">
        <v>-87.002523506888224</v>
      </c>
      <c r="E828" s="8">
        <v>96.458583433373349</v>
      </c>
      <c r="F828" s="8">
        <v>1897.3384030418251</v>
      </c>
    </row>
    <row r="829" spans="1:6" x14ac:dyDescent="0.3">
      <c r="A829" s="8">
        <v>805</v>
      </c>
      <c r="B829" s="8">
        <v>938.52414453418578</v>
      </c>
      <c r="C829" s="8">
        <v>-40.08664453418578</v>
      </c>
      <c r="E829" s="8">
        <v>96.578631452581021</v>
      </c>
      <c r="F829" s="8">
        <v>1903.9351851851852</v>
      </c>
    </row>
    <row r="830" spans="1:6" x14ac:dyDescent="0.3">
      <c r="A830" s="8">
        <v>806</v>
      </c>
      <c r="B830" s="8">
        <v>940.51675744391207</v>
      </c>
      <c r="C830" s="8">
        <v>-19.388375175633428</v>
      </c>
      <c r="E830" s="8">
        <v>96.698679471788708</v>
      </c>
      <c r="F830" s="8">
        <v>1912.0458891013384</v>
      </c>
    </row>
    <row r="831" spans="1:6" x14ac:dyDescent="0.3">
      <c r="A831" s="8">
        <v>807</v>
      </c>
      <c r="B831" s="8">
        <v>933.7331626747349</v>
      </c>
      <c r="C831" s="8">
        <v>-129.07214572558235</v>
      </c>
      <c r="E831" s="8">
        <v>96.818727490996395</v>
      </c>
      <c r="F831" s="8">
        <v>1946.2492616656823</v>
      </c>
    </row>
    <row r="832" spans="1:6" x14ac:dyDescent="0.3">
      <c r="A832" s="8">
        <v>808</v>
      </c>
      <c r="B832" s="8">
        <v>940.70186356120894</v>
      </c>
      <c r="C832" s="8">
        <v>190.1120899271632</v>
      </c>
      <c r="E832" s="8">
        <v>96.938775510204081</v>
      </c>
      <c r="F832" s="8">
        <v>1976.9949676491733</v>
      </c>
    </row>
    <row r="833" spans="1:6" x14ac:dyDescent="0.3">
      <c r="A833" s="8">
        <v>809</v>
      </c>
      <c r="B833" s="8">
        <v>900.63183346398296</v>
      </c>
      <c r="C833" s="8">
        <v>25.294092461943023</v>
      </c>
      <c r="E833" s="8">
        <v>97.058823529411754</v>
      </c>
      <c r="F833" s="8">
        <v>1995.9502458779289</v>
      </c>
    </row>
    <row r="834" spans="1:6" x14ac:dyDescent="0.3">
      <c r="A834" s="8">
        <v>810</v>
      </c>
      <c r="B834" s="8">
        <v>937.6421683282415</v>
      </c>
      <c r="C834" s="8">
        <v>259.25938089714577</v>
      </c>
      <c r="E834" s="8">
        <v>97.178871548619441</v>
      </c>
      <c r="F834" s="8">
        <v>2001.7793594306049</v>
      </c>
    </row>
    <row r="835" spans="1:6" x14ac:dyDescent="0.3">
      <c r="A835" s="8">
        <v>811</v>
      </c>
      <c r="B835" s="8">
        <v>927.87509849204264</v>
      </c>
      <c r="C835" s="8">
        <v>-32.429963916473298</v>
      </c>
      <c r="E835" s="8">
        <v>97.298919567827127</v>
      </c>
      <c r="F835" s="8">
        <v>2049.0397805212619</v>
      </c>
    </row>
    <row r="836" spans="1:6" x14ac:dyDescent="0.3">
      <c r="A836" s="8">
        <v>812</v>
      </c>
      <c r="B836" s="8">
        <v>934.25581524122049</v>
      </c>
      <c r="C836" s="8">
        <v>229.23899444736094</v>
      </c>
      <c r="E836" s="8">
        <v>97.4189675870348</v>
      </c>
      <c r="F836" s="8">
        <v>2059.202059202059</v>
      </c>
    </row>
    <row r="837" spans="1:6" x14ac:dyDescent="0.3">
      <c r="A837" s="8">
        <v>813</v>
      </c>
      <c r="B837" s="8">
        <v>943.63089565255518</v>
      </c>
      <c r="C837" s="8">
        <v>-219.99202590755169</v>
      </c>
      <c r="E837" s="8">
        <v>97.539015606242486</v>
      </c>
      <c r="F837" s="8">
        <v>2063.4231103388356</v>
      </c>
    </row>
    <row r="838" spans="1:6" x14ac:dyDescent="0.3">
      <c r="A838" s="8">
        <v>814</v>
      </c>
      <c r="B838" s="8">
        <v>942.23715547526035</v>
      </c>
      <c r="C838" s="8">
        <v>-255.09339360065621</v>
      </c>
      <c r="E838" s="8">
        <v>97.659063625450173</v>
      </c>
      <c r="F838" s="8">
        <v>2063.4231103388356</v>
      </c>
    </row>
    <row r="839" spans="1:6" x14ac:dyDescent="0.3">
      <c r="A839" s="8">
        <v>815</v>
      </c>
      <c r="B839" s="8">
        <v>940.60931050256045</v>
      </c>
      <c r="C839" s="8">
        <v>387.13150523362697</v>
      </c>
      <c r="E839" s="8">
        <v>97.77911164465786</v>
      </c>
      <c r="F839" s="8">
        <v>2065.8166781529981</v>
      </c>
    </row>
    <row r="840" spans="1:6" x14ac:dyDescent="0.3">
      <c r="A840" s="8">
        <v>816</v>
      </c>
      <c r="B840" s="8">
        <v>953.73551193794253</v>
      </c>
      <c r="C840" s="8">
        <v>248.94135230679933</v>
      </c>
      <c r="E840" s="8">
        <v>97.899159663865532</v>
      </c>
      <c r="F840" s="8">
        <v>2151.4342895263508</v>
      </c>
    </row>
    <row r="841" spans="1:6" x14ac:dyDescent="0.3">
      <c r="A841" s="8">
        <v>817</v>
      </c>
      <c r="B841" s="8">
        <v>927.7008809698807</v>
      </c>
      <c r="C841" s="8">
        <v>273.39726590726423</v>
      </c>
      <c r="E841" s="8">
        <v>98.019207683073219</v>
      </c>
      <c r="F841" s="8">
        <v>2157.6576576576576</v>
      </c>
    </row>
    <row r="842" spans="1:6" x14ac:dyDescent="0.3">
      <c r="A842" s="8">
        <v>818</v>
      </c>
      <c r="B842" s="8">
        <v>941.22451612769453</v>
      </c>
      <c r="C842" s="8">
        <v>850.04342645603754</v>
      </c>
      <c r="E842" s="8">
        <v>98.139255702280906</v>
      </c>
      <c r="F842" s="8">
        <v>2163.9610389610389</v>
      </c>
    </row>
    <row r="843" spans="1:6" x14ac:dyDescent="0.3">
      <c r="A843" s="8">
        <v>819</v>
      </c>
      <c r="B843" s="8">
        <v>936.37909129256798</v>
      </c>
      <c r="C843" s="8">
        <v>787.75883974191481</v>
      </c>
      <c r="E843" s="8">
        <v>98.259303721488592</v>
      </c>
      <c r="F843" s="8">
        <v>2171.1366538952748</v>
      </c>
    </row>
    <row r="844" spans="1:6" x14ac:dyDescent="0.3">
      <c r="A844" s="8">
        <v>820</v>
      </c>
      <c r="B844" s="8">
        <v>933.29761886933022</v>
      </c>
      <c r="C844" s="8">
        <v>618.78571446400304</v>
      </c>
      <c r="E844" s="8">
        <v>98.379351740696265</v>
      </c>
      <c r="F844" s="8">
        <v>2208.4048027444255</v>
      </c>
    </row>
    <row r="845" spans="1:6" x14ac:dyDescent="0.3">
      <c r="A845" s="8">
        <v>821</v>
      </c>
      <c r="B845" s="8">
        <v>945.11174459093093</v>
      </c>
      <c r="C845" s="8">
        <v>952.22665845089421</v>
      </c>
      <c r="E845" s="8">
        <v>98.499399759903952</v>
      </c>
      <c r="F845" s="8">
        <v>2283.2369942196533</v>
      </c>
    </row>
    <row r="846" spans="1:6" x14ac:dyDescent="0.3">
      <c r="A846" s="8">
        <v>822</v>
      </c>
      <c r="B846" s="8">
        <v>946.89747419308992</v>
      </c>
      <c r="C846" s="8">
        <v>1116.5256361457457</v>
      </c>
      <c r="E846" s="8">
        <v>98.619447779111638</v>
      </c>
      <c r="F846" s="8">
        <v>2293.5779816513759</v>
      </c>
    </row>
    <row r="847" spans="1:6" x14ac:dyDescent="0.3">
      <c r="A847" s="8">
        <v>823</v>
      </c>
      <c r="B847" s="8">
        <v>946.89747419308992</v>
      </c>
      <c r="C847" s="8">
        <v>1116.5256361457457</v>
      </c>
      <c r="E847" s="8">
        <v>98.739495798319325</v>
      </c>
      <c r="F847" s="8">
        <v>2298.8505747126437</v>
      </c>
    </row>
    <row r="848" spans="1:6" x14ac:dyDescent="0.3">
      <c r="A848" s="8">
        <v>824</v>
      </c>
      <c r="B848" s="8">
        <v>941.88872043093659</v>
      </c>
      <c r="C848" s="8">
        <v>-82.794989828826147</v>
      </c>
      <c r="E848" s="8">
        <v>98.859543817526998</v>
      </c>
      <c r="F848" s="8">
        <v>2298.8505747126437</v>
      </c>
    </row>
    <row r="849" spans="1:6" x14ac:dyDescent="0.3">
      <c r="A849" s="8">
        <v>825</v>
      </c>
      <c r="B849" s="8">
        <v>941.88872043093659</v>
      </c>
      <c r="C849" s="8">
        <v>-42.447379648813694</v>
      </c>
      <c r="E849" s="8">
        <v>98.979591836734684</v>
      </c>
      <c r="F849" s="8">
        <v>2314.102564102564</v>
      </c>
    </row>
    <row r="850" spans="1:6" x14ac:dyDescent="0.3">
      <c r="A850" s="8">
        <v>826</v>
      </c>
      <c r="B850" s="8">
        <v>940.51675744391207</v>
      </c>
      <c r="C850" s="8">
        <v>-48.231207645408858</v>
      </c>
      <c r="E850" s="8">
        <v>99.099639855942371</v>
      </c>
      <c r="F850" s="8">
        <v>2518.2481751824816</v>
      </c>
    </row>
    <row r="851" spans="1:6" x14ac:dyDescent="0.3">
      <c r="A851" s="8">
        <v>827</v>
      </c>
      <c r="B851" s="8">
        <v>939.00324272013097</v>
      </c>
      <c r="C851" s="8">
        <v>61.902940648738991</v>
      </c>
      <c r="E851" s="8">
        <v>99.219687875150058</v>
      </c>
      <c r="F851" s="8">
        <v>2687.5</v>
      </c>
    </row>
    <row r="852" spans="1:6" x14ac:dyDescent="0.3">
      <c r="A852" s="8">
        <v>828</v>
      </c>
      <c r="B852" s="8">
        <v>943.64178424769023</v>
      </c>
      <c r="C852" s="8">
        <v>21.185801959206287</v>
      </c>
      <c r="E852" s="8">
        <v>99.33973589435773</v>
      </c>
      <c r="F852" s="8">
        <v>2793.8066465256798</v>
      </c>
    </row>
    <row r="853" spans="1:6" x14ac:dyDescent="0.3">
      <c r="A853" s="8">
        <v>829</v>
      </c>
      <c r="B853" s="8">
        <v>944.78508673687736</v>
      </c>
      <c r="C853" s="8">
        <v>18.040192073531557</v>
      </c>
      <c r="E853" s="8">
        <v>99.459783913565417</v>
      </c>
      <c r="F853" s="8">
        <v>3029.2171995589856</v>
      </c>
    </row>
    <row r="854" spans="1:6" x14ac:dyDescent="0.3">
      <c r="A854" s="8">
        <v>830</v>
      </c>
      <c r="B854" s="8">
        <v>944.78508673687736</v>
      </c>
      <c r="C854" s="8">
        <v>18.040192073531557</v>
      </c>
      <c r="E854" s="8">
        <v>99.579831932773104</v>
      </c>
      <c r="F854" s="8">
        <v>3057.5643621637259</v>
      </c>
    </row>
    <row r="855" spans="1:6" x14ac:dyDescent="0.3">
      <c r="A855" s="8">
        <v>831</v>
      </c>
      <c r="B855" s="8">
        <v>942.17182390444964</v>
      </c>
      <c r="C855" s="8">
        <v>-90.436808131579028</v>
      </c>
      <c r="E855" s="8">
        <v>99.69987995198079</v>
      </c>
      <c r="F855" s="8">
        <v>3876.1932311252531</v>
      </c>
    </row>
    <row r="856" spans="1:6" x14ac:dyDescent="0.3">
      <c r="A856" s="8">
        <v>832</v>
      </c>
      <c r="B856" s="8">
        <v>951.85178497956758</v>
      </c>
      <c r="C856" s="8">
        <v>377.17120352617962</v>
      </c>
      <c r="E856" s="8">
        <v>99.819927971188463</v>
      </c>
      <c r="F856" s="8">
        <v>3891.0499351491571</v>
      </c>
    </row>
    <row r="857" spans="1:6" ht="16.2" thickBot="1" x14ac:dyDescent="0.35">
      <c r="A857" s="9">
        <v>833</v>
      </c>
      <c r="B857" s="9">
        <v>946.91925138336012</v>
      </c>
      <c r="C857" s="9">
        <v>23.489799965639008</v>
      </c>
      <c r="E857" s="9">
        <v>99.93997599039615</v>
      </c>
      <c r="F857" s="9">
        <v>3901.2168933428775</v>
      </c>
    </row>
  </sheetData>
  <sortState xmlns:xlrd2="http://schemas.microsoft.com/office/spreadsheetml/2017/richdata2" ref="F25:F857">
    <sortCondition ref="F25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79BC0-A261-427B-A36B-226808F61C61}">
  <dimension ref="A1:I455"/>
  <sheetViews>
    <sheetView workbookViewId="0">
      <selection activeCell="E11" sqref="E11"/>
    </sheetView>
  </sheetViews>
  <sheetFormatPr defaultRowHeight="15.6" x14ac:dyDescent="0.3"/>
  <cols>
    <col min="1" max="1" width="12.3984375" bestFit="1" customWidth="1"/>
    <col min="2" max="2" width="25.3984375" bestFit="1" customWidth="1"/>
    <col min="3" max="7" width="11.8984375" bestFit="1" customWidth="1"/>
    <col min="8" max="8" width="20.19921875" customWidth="1"/>
    <col min="9" max="9" width="18.59765625" bestFit="1" customWidth="1"/>
    <col min="10" max="16" width="11.8984375" bestFit="1" customWidth="1"/>
    <col min="17" max="17" width="10.8984375" bestFit="1" customWidth="1"/>
    <col min="18" max="22" width="11.8984375" bestFit="1" customWidth="1"/>
    <col min="23" max="24" width="10.8984375" bestFit="1" customWidth="1"/>
    <col min="25" max="31" width="11.8984375" bestFit="1" customWidth="1"/>
    <col min="32" max="32" width="10.8984375" bestFit="1" customWidth="1"/>
    <col min="33" max="43" width="11.8984375" bestFit="1" customWidth="1"/>
    <col min="44" max="44" width="10.8984375" bestFit="1" customWidth="1"/>
    <col min="45" max="48" width="11.8984375" bestFit="1" customWidth="1"/>
    <col min="49" max="49" width="10.8984375" bestFit="1" customWidth="1"/>
    <col min="50" max="63" width="11.8984375" bestFit="1" customWidth="1"/>
    <col min="64" max="64" width="10.8984375" bestFit="1" customWidth="1"/>
    <col min="65" max="72" width="11.8984375" bestFit="1" customWidth="1"/>
    <col min="73" max="73" width="8.8984375" bestFit="1" customWidth="1"/>
    <col min="74" max="79" width="11.8984375" bestFit="1" customWidth="1"/>
    <col min="80" max="80" width="10.8984375" bestFit="1" customWidth="1"/>
    <col min="81" max="96" width="11.8984375" bestFit="1" customWidth="1"/>
    <col min="97" max="97" width="9.8984375" bestFit="1" customWidth="1"/>
    <col min="98" max="101" width="11.8984375" bestFit="1" customWidth="1"/>
    <col min="102" max="102" width="10.8984375" bestFit="1" customWidth="1"/>
    <col min="103" max="103" width="11.8984375" bestFit="1" customWidth="1"/>
    <col min="104" max="104" width="10.8984375" bestFit="1" customWidth="1"/>
    <col min="105" max="116" width="11.8984375" bestFit="1" customWidth="1"/>
    <col min="117" max="117" width="10.8984375" bestFit="1" customWidth="1"/>
    <col min="118" max="124" width="11.8984375" bestFit="1" customWidth="1"/>
    <col min="125" max="125" width="10.8984375" bestFit="1" customWidth="1"/>
    <col min="126" max="126" width="11.8984375" bestFit="1" customWidth="1"/>
    <col min="127" max="127" width="9.8984375" bestFit="1" customWidth="1"/>
    <col min="128" max="129" width="11.8984375" bestFit="1" customWidth="1"/>
    <col min="130" max="130" width="10.8984375" bestFit="1" customWidth="1"/>
    <col min="131" max="132" width="11.8984375" bestFit="1" customWidth="1"/>
    <col min="133" max="133" width="10.8984375" bestFit="1" customWidth="1"/>
    <col min="134" max="150" width="11.8984375" bestFit="1" customWidth="1"/>
    <col min="151" max="151" width="10.8984375" bestFit="1" customWidth="1"/>
    <col min="152" max="164" width="11.8984375" bestFit="1" customWidth="1"/>
    <col min="165" max="165" width="10.8984375" bestFit="1" customWidth="1"/>
    <col min="166" max="177" width="11.8984375" bestFit="1" customWidth="1"/>
    <col min="178" max="178" width="10.8984375" bestFit="1" customWidth="1"/>
    <col min="179" max="192" width="11.8984375" bestFit="1" customWidth="1"/>
    <col min="193" max="193" width="10.8984375" bestFit="1" customWidth="1"/>
    <col min="194" max="194" width="11.8984375" bestFit="1" customWidth="1"/>
    <col min="195" max="195" width="10.8984375" bestFit="1" customWidth="1"/>
    <col min="196" max="205" width="11.8984375" bestFit="1" customWidth="1"/>
    <col min="206" max="206" width="10.8984375" bestFit="1" customWidth="1"/>
    <col min="207" max="229" width="11.8984375" bestFit="1" customWidth="1"/>
    <col min="230" max="230" width="10.8984375" bestFit="1" customWidth="1"/>
    <col min="231" max="241" width="11.8984375" bestFit="1" customWidth="1"/>
    <col min="242" max="242" width="9.8984375" bestFit="1" customWidth="1"/>
    <col min="243" max="245" width="11.8984375" bestFit="1" customWidth="1"/>
    <col min="246" max="246" width="10.8984375" bestFit="1" customWidth="1"/>
    <col min="247" max="251" width="11.8984375" bestFit="1" customWidth="1"/>
    <col min="252" max="252" width="10.8984375" bestFit="1" customWidth="1"/>
    <col min="253" max="254" width="11.8984375" bestFit="1" customWidth="1"/>
    <col min="255" max="255" width="10.8984375" bestFit="1" customWidth="1"/>
    <col min="256" max="260" width="11.8984375" bestFit="1" customWidth="1"/>
    <col min="261" max="261" width="10.8984375" bestFit="1" customWidth="1"/>
    <col min="262" max="265" width="11.8984375" bestFit="1" customWidth="1"/>
    <col min="266" max="266" width="10.8984375" bestFit="1" customWidth="1"/>
    <col min="267" max="274" width="11.8984375" bestFit="1" customWidth="1"/>
    <col min="275" max="275" width="10.8984375" bestFit="1" customWidth="1"/>
    <col min="276" max="284" width="11.8984375" bestFit="1" customWidth="1"/>
    <col min="285" max="285" width="10.8984375" bestFit="1" customWidth="1"/>
    <col min="286" max="286" width="11.8984375" bestFit="1" customWidth="1"/>
    <col min="287" max="287" width="10.8984375" bestFit="1" customWidth="1"/>
    <col min="288" max="301" width="11.8984375" bestFit="1" customWidth="1"/>
    <col min="302" max="302" width="10.8984375" bestFit="1" customWidth="1"/>
    <col min="303" max="309" width="11.8984375" bestFit="1" customWidth="1"/>
    <col min="310" max="310" width="10.8984375" bestFit="1" customWidth="1"/>
    <col min="311" max="318" width="11.8984375" bestFit="1" customWidth="1"/>
    <col min="319" max="319" width="10.8984375" bestFit="1" customWidth="1"/>
    <col min="320" max="322" width="11.8984375" bestFit="1" customWidth="1"/>
    <col min="323" max="323" width="10.8984375" bestFit="1" customWidth="1"/>
    <col min="324" max="333" width="11.8984375" bestFit="1" customWidth="1"/>
    <col min="334" max="334" width="10.8984375" bestFit="1" customWidth="1"/>
    <col min="335" max="357" width="11.8984375" bestFit="1" customWidth="1"/>
    <col min="358" max="358" width="9.8984375" bestFit="1" customWidth="1"/>
    <col min="359" max="359" width="11.8984375" bestFit="1" customWidth="1"/>
    <col min="360" max="360" width="10.8984375" bestFit="1" customWidth="1"/>
    <col min="361" max="378" width="11.8984375" bestFit="1" customWidth="1"/>
    <col min="379" max="379" width="10.8984375" bestFit="1" customWidth="1"/>
    <col min="380" max="380" width="11.8984375" bestFit="1" customWidth="1"/>
    <col min="381" max="381" width="9.8984375" bestFit="1" customWidth="1"/>
    <col min="382" max="391" width="11.8984375" bestFit="1" customWidth="1"/>
    <col min="392" max="392" width="10.8984375" bestFit="1" customWidth="1"/>
    <col min="393" max="397" width="11.8984375" bestFit="1" customWidth="1"/>
    <col min="398" max="398" width="10.8984375" bestFit="1" customWidth="1"/>
    <col min="399" max="411" width="11.8984375" bestFit="1" customWidth="1"/>
    <col min="412" max="412" width="10.8984375" bestFit="1" customWidth="1"/>
    <col min="413" max="413" width="11.8984375" bestFit="1" customWidth="1"/>
    <col min="414" max="414" width="10.8984375" bestFit="1" customWidth="1"/>
    <col min="415" max="422" width="11.8984375" bestFit="1" customWidth="1"/>
    <col min="423" max="423" width="10.8984375" bestFit="1" customWidth="1"/>
    <col min="424" max="431" width="11.8984375" bestFit="1" customWidth="1"/>
    <col min="432" max="432" width="10.8984375" bestFit="1" customWidth="1"/>
    <col min="433" max="433" width="11.8984375" bestFit="1" customWidth="1"/>
    <col min="434" max="434" width="10.8984375" bestFit="1" customWidth="1"/>
    <col min="435" max="441" width="11.8984375" bestFit="1" customWidth="1"/>
    <col min="442" max="442" width="10.8984375" bestFit="1" customWidth="1"/>
    <col min="443" max="446" width="11.8984375" bestFit="1" customWidth="1"/>
    <col min="447" max="447" width="10.8984375" bestFit="1" customWidth="1"/>
    <col min="448" max="453" width="11.8984375" bestFit="1" customWidth="1"/>
    <col min="454" max="454" width="10.8984375" bestFit="1" customWidth="1"/>
    <col min="455" max="472" width="11.8984375" bestFit="1" customWidth="1"/>
    <col min="473" max="473" width="10.8984375" bestFit="1" customWidth="1"/>
    <col min="474" max="487" width="11.8984375" bestFit="1" customWidth="1"/>
    <col min="488" max="489" width="10.8984375" bestFit="1" customWidth="1"/>
    <col min="490" max="492" width="11.8984375" bestFit="1" customWidth="1"/>
    <col min="493" max="493" width="10.8984375" bestFit="1" customWidth="1"/>
    <col min="494" max="519" width="11.8984375" bestFit="1" customWidth="1"/>
    <col min="520" max="520" width="10.8984375" bestFit="1" customWidth="1"/>
    <col min="521" max="545" width="11.8984375" bestFit="1" customWidth="1"/>
    <col min="546" max="546" width="10.8984375" bestFit="1" customWidth="1"/>
    <col min="547" max="576" width="11.8984375" bestFit="1" customWidth="1"/>
    <col min="577" max="577" width="10.8984375" bestFit="1" customWidth="1"/>
    <col min="578" max="587" width="11.8984375" bestFit="1" customWidth="1"/>
    <col min="588" max="588" width="10.8984375" bestFit="1" customWidth="1"/>
    <col min="589" max="590" width="11.8984375" bestFit="1" customWidth="1"/>
    <col min="591" max="591" width="10.8984375" bestFit="1" customWidth="1"/>
    <col min="592" max="598" width="11.8984375" bestFit="1" customWidth="1"/>
    <col min="599" max="599" width="10.8984375" bestFit="1" customWidth="1"/>
    <col min="600" max="612" width="11.8984375" bestFit="1" customWidth="1"/>
    <col min="613" max="613" width="10.8984375" bestFit="1" customWidth="1"/>
    <col min="614" max="614" width="11.8984375" bestFit="1" customWidth="1"/>
    <col min="615" max="615" width="10.8984375" bestFit="1" customWidth="1"/>
    <col min="616" max="616" width="11.8984375" bestFit="1" customWidth="1"/>
    <col min="617" max="617" width="10.8984375" bestFit="1" customWidth="1"/>
    <col min="618" max="626" width="11.8984375" bestFit="1" customWidth="1"/>
    <col min="627" max="627" width="10.8984375" bestFit="1" customWidth="1"/>
    <col min="628" max="630" width="11.8984375" bestFit="1" customWidth="1"/>
    <col min="631" max="631" width="10.8984375" bestFit="1" customWidth="1"/>
    <col min="632" max="635" width="11.8984375" bestFit="1" customWidth="1"/>
    <col min="636" max="637" width="10.8984375" bestFit="1" customWidth="1"/>
    <col min="638" max="643" width="11.8984375" bestFit="1" customWidth="1"/>
    <col min="644" max="644" width="10.8984375" bestFit="1" customWidth="1"/>
    <col min="645" max="648" width="11.8984375" bestFit="1" customWidth="1"/>
    <col min="649" max="649" width="10.8984375" bestFit="1" customWidth="1"/>
    <col min="650" max="708" width="11.8984375" bestFit="1" customWidth="1"/>
    <col min="709" max="709" width="10.8984375" bestFit="1" customWidth="1"/>
    <col min="710" max="711" width="11.8984375" bestFit="1" customWidth="1"/>
    <col min="712" max="712" width="10.8984375" bestFit="1" customWidth="1"/>
    <col min="713" max="727" width="11.8984375" bestFit="1" customWidth="1"/>
    <col min="728" max="728" width="10.8984375" bestFit="1" customWidth="1"/>
    <col min="729" max="730" width="11.8984375" bestFit="1" customWidth="1"/>
    <col min="731" max="731" width="11" bestFit="1" customWidth="1"/>
  </cols>
  <sheetData>
    <row r="1" spans="1:9" x14ac:dyDescent="0.3">
      <c r="A1" s="2" t="s">
        <v>893</v>
      </c>
      <c r="B1" t="s">
        <v>888</v>
      </c>
      <c r="H1" s="12" t="s">
        <v>15</v>
      </c>
      <c r="I1" t="s">
        <v>957</v>
      </c>
    </row>
    <row r="2" spans="1:9" x14ac:dyDescent="0.3">
      <c r="H2" s="1">
        <v>16.700792647427498</v>
      </c>
      <c r="I2">
        <v>349000</v>
      </c>
    </row>
    <row r="3" spans="1:9" x14ac:dyDescent="0.3">
      <c r="A3" s="2" t="s">
        <v>908</v>
      </c>
      <c r="B3" t="s">
        <v>956</v>
      </c>
      <c r="H3" s="1">
        <v>17.328796469500297</v>
      </c>
      <c r="I3">
        <v>349500</v>
      </c>
    </row>
    <row r="4" spans="1:9" x14ac:dyDescent="0.3">
      <c r="A4" s="3">
        <v>459000</v>
      </c>
      <c r="B4" s="1">
        <v>4.2433042467881341</v>
      </c>
      <c r="H4" s="1">
        <v>16.781032991152756</v>
      </c>
      <c r="I4">
        <v>359000</v>
      </c>
    </row>
    <row r="5" spans="1:9" x14ac:dyDescent="0.3">
      <c r="A5" s="3">
        <v>470000</v>
      </c>
      <c r="B5" s="1">
        <v>4.2922036793856035</v>
      </c>
      <c r="H5" s="1">
        <v>3.8360050299265698</v>
      </c>
      <c r="I5">
        <v>365000</v>
      </c>
    </row>
    <row r="6" spans="1:9" x14ac:dyDescent="0.3">
      <c r="A6" s="3">
        <v>485000</v>
      </c>
      <c r="B6" s="1">
        <v>4.9322708247101925</v>
      </c>
      <c r="H6" s="1">
        <v>16.802296818721622</v>
      </c>
      <c r="I6">
        <v>375000</v>
      </c>
    </row>
    <row r="7" spans="1:9" x14ac:dyDescent="0.3">
      <c r="A7" s="3">
        <v>499000</v>
      </c>
      <c r="B7" s="1">
        <v>7.9056656124419344</v>
      </c>
      <c r="H7" s="1">
        <v>17.343774985079385</v>
      </c>
      <c r="I7">
        <v>379000</v>
      </c>
    </row>
    <row r="8" spans="1:9" x14ac:dyDescent="0.3">
      <c r="A8" s="3">
        <v>530000</v>
      </c>
      <c r="B8" s="1">
        <v>4.9914028826017143</v>
      </c>
      <c r="H8" s="1">
        <v>3.8632025432926156</v>
      </c>
      <c r="I8">
        <v>385000</v>
      </c>
    </row>
    <row r="9" spans="1:9" x14ac:dyDescent="0.3">
      <c r="A9" s="3">
        <v>539000</v>
      </c>
      <c r="B9" s="1">
        <v>0.67920184314786058</v>
      </c>
      <c r="H9" s="1">
        <v>17.328796469500297</v>
      </c>
      <c r="I9">
        <v>389000</v>
      </c>
    </row>
    <row r="10" spans="1:9" x14ac:dyDescent="0.3">
      <c r="A10" s="3">
        <v>548000</v>
      </c>
      <c r="B10" s="1">
        <v>4.3621196139684271</v>
      </c>
      <c r="H10" s="1">
        <v>17.343774985079385</v>
      </c>
      <c r="I10">
        <v>395000</v>
      </c>
    </row>
    <row r="11" spans="1:9" x14ac:dyDescent="0.3">
      <c r="A11" s="3">
        <v>549000</v>
      </c>
      <c r="B11" s="1">
        <v>2.1450169257418228</v>
      </c>
      <c r="H11" s="1">
        <v>17.343774985079385</v>
      </c>
      <c r="I11">
        <v>399000</v>
      </c>
    </row>
    <row r="12" spans="1:9" x14ac:dyDescent="0.3">
      <c r="A12" s="3">
        <v>549900</v>
      </c>
      <c r="B12" s="1">
        <v>5.0582622334196596</v>
      </c>
      <c r="H12" s="1">
        <v>16.438175125963582</v>
      </c>
      <c r="I12">
        <v>399999</v>
      </c>
    </row>
    <row r="13" spans="1:9" x14ac:dyDescent="0.3">
      <c r="A13" s="3">
        <v>550000</v>
      </c>
      <c r="B13" s="1">
        <v>0.67959515293722816</v>
      </c>
      <c r="H13" s="1">
        <v>16.802296818721622</v>
      </c>
      <c r="I13">
        <v>409999</v>
      </c>
    </row>
    <row r="14" spans="1:9" x14ac:dyDescent="0.3">
      <c r="A14" s="3">
        <v>570000</v>
      </c>
      <c r="B14" s="1">
        <v>1.9823506602595591</v>
      </c>
      <c r="H14" s="1">
        <v>17.328796469500297</v>
      </c>
      <c r="I14">
        <v>419000</v>
      </c>
    </row>
    <row r="15" spans="1:9" x14ac:dyDescent="0.3">
      <c r="A15" s="3">
        <v>585000</v>
      </c>
      <c r="B15" s="1">
        <v>7.7093077781399817</v>
      </c>
      <c r="H15" s="1">
        <v>3.7900472031552468</v>
      </c>
      <c r="I15">
        <v>425000</v>
      </c>
    </row>
    <row r="16" spans="1:9" x14ac:dyDescent="0.3">
      <c r="A16" s="3">
        <v>589000</v>
      </c>
      <c r="B16" s="1">
        <v>5.5743093342885066</v>
      </c>
      <c r="H16" s="1">
        <v>20.542772680910584</v>
      </c>
      <c r="I16">
        <v>429000</v>
      </c>
    </row>
    <row r="17" spans="1:9" x14ac:dyDescent="0.3">
      <c r="A17" s="3">
        <v>599000</v>
      </c>
      <c r="B17" s="1">
        <v>2.9658643597869627</v>
      </c>
      <c r="H17" s="1">
        <v>4.7296313317003813</v>
      </c>
      <c r="I17">
        <v>436000</v>
      </c>
    </row>
    <row r="18" spans="1:9" x14ac:dyDescent="0.3">
      <c r="A18" s="3">
        <v>599999</v>
      </c>
      <c r="B18" s="1">
        <v>4.219960007426633</v>
      </c>
      <c r="H18" s="1">
        <v>4.75928563835211</v>
      </c>
      <c r="I18">
        <v>439999</v>
      </c>
    </row>
    <row r="19" spans="1:9" x14ac:dyDescent="0.3">
      <c r="A19" s="3">
        <v>605000</v>
      </c>
      <c r="B19" s="1">
        <v>4.957337170138616</v>
      </c>
      <c r="H19" s="1">
        <v>21.777162742438023</v>
      </c>
      <c r="I19">
        <v>448000</v>
      </c>
    </row>
    <row r="20" spans="1:9" x14ac:dyDescent="0.3">
      <c r="A20" s="3">
        <v>608000</v>
      </c>
      <c r="B20" s="1">
        <v>0.88870079343019515</v>
      </c>
      <c r="H20" s="1">
        <v>27.44379009334008</v>
      </c>
      <c r="I20">
        <v>449000</v>
      </c>
    </row>
    <row r="21" spans="1:9" x14ac:dyDescent="0.3">
      <c r="A21" s="3">
        <v>614000</v>
      </c>
      <c r="B21" s="1">
        <v>4.0087620431880406</v>
      </c>
      <c r="H21" s="1">
        <v>2.7704121711400878</v>
      </c>
      <c r="I21">
        <v>450000</v>
      </c>
    </row>
    <row r="22" spans="1:9" x14ac:dyDescent="0.3">
      <c r="A22" s="3">
        <v>619770</v>
      </c>
      <c r="B22" s="1">
        <v>0.68854666282679644</v>
      </c>
      <c r="H22" s="1">
        <v>4.2433042467881341</v>
      </c>
      <c r="I22">
        <v>459000</v>
      </c>
    </row>
    <row r="23" spans="1:9" x14ac:dyDescent="0.3">
      <c r="A23" s="3">
        <v>625000</v>
      </c>
      <c r="B23" s="1">
        <v>0.89572586401741061</v>
      </c>
      <c r="H23" s="1">
        <v>2.8722872123009902</v>
      </c>
      <c r="I23">
        <v>469000</v>
      </c>
    </row>
    <row r="24" spans="1:9" x14ac:dyDescent="0.3">
      <c r="A24" s="3">
        <v>629000</v>
      </c>
      <c r="B24" s="1">
        <v>0.87855930664444015</v>
      </c>
      <c r="H24" s="1">
        <v>9.0777425785039725</v>
      </c>
      <c r="I24">
        <v>470000</v>
      </c>
    </row>
    <row r="25" spans="1:9" x14ac:dyDescent="0.3">
      <c r="A25" s="3">
        <v>639000</v>
      </c>
      <c r="B25" s="1">
        <v>1.0770562562651032</v>
      </c>
      <c r="H25" s="1">
        <v>4.9322708247101925</v>
      </c>
      <c r="I25">
        <v>485000</v>
      </c>
    </row>
    <row r="26" spans="1:9" x14ac:dyDescent="0.3">
      <c r="A26" s="3">
        <v>640000</v>
      </c>
      <c r="B26" s="1">
        <v>1.0685833591237712</v>
      </c>
      <c r="H26" s="1">
        <v>4.390926972579372</v>
      </c>
      <c r="I26">
        <v>490000</v>
      </c>
    </row>
    <row r="27" spans="1:9" x14ac:dyDescent="0.3">
      <c r="A27" s="3">
        <v>644000</v>
      </c>
      <c r="B27" s="1">
        <v>3.8826764464112919</v>
      </c>
      <c r="H27" s="1">
        <v>9.6494899293661334</v>
      </c>
      <c r="I27">
        <v>495000</v>
      </c>
    </row>
    <row r="28" spans="1:9" x14ac:dyDescent="0.3">
      <c r="A28" s="3">
        <v>649000</v>
      </c>
      <c r="B28" s="1">
        <v>0.88870079343019515</v>
      </c>
      <c r="H28" s="1">
        <v>46.211863772492322</v>
      </c>
      <c r="I28">
        <v>499000</v>
      </c>
    </row>
    <row r="29" spans="1:9" x14ac:dyDescent="0.3">
      <c r="A29" s="3">
        <v>649500</v>
      </c>
      <c r="B29" s="1">
        <v>4.3743741957647648</v>
      </c>
      <c r="H29" s="1">
        <v>6.6802480589449864</v>
      </c>
      <c r="I29">
        <v>499900</v>
      </c>
    </row>
    <row r="30" spans="1:9" x14ac:dyDescent="0.3">
      <c r="A30" s="3">
        <v>650000</v>
      </c>
      <c r="B30" s="1">
        <v>7.6010619145011411</v>
      </c>
      <c r="H30" s="1">
        <v>4.2825810097717554</v>
      </c>
      <c r="I30">
        <v>515000</v>
      </c>
    </row>
    <row r="31" spans="1:9" x14ac:dyDescent="0.3">
      <c r="A31" s="3">
        <v>655000</v>
      </c>
      <c r="B31" s="1">
        <v>4.8997306239739462</v>
      </c>
      <c r="H31" s="1">
        <v>4.8648278112952568</v>
      </c>
      <c r="I31">
        <v>520000</v>
      </c>
    </row>
    <row r="32" spans="1:9" x14ac:dyDescent="0.3">
      <c r="A32" s="3">
        <v>660000</v>
      </c>
      <c r="B32" s="1">
        <v>1.3069500397559415</v>
      </c>
      <c r="H32" s="1">
        <v>9.3528740984517302</v>
      </c>
      <c r="I32">
        <v>525000</v>
      </c>
    </row>
    <row r="33" spans="1:9" x14ac:dyDescent="0.3">
      <c r="A33" s="3">
        <v>675000</v>
      </c>
      <c r="B33" s="1">
        <v>0.33242946792669437</v>
      </c>
      <c r="H33" s="1">
        <v>17.11934714622592</v>
      </c>
      <c r="I33">
        <v>529900</v>
      </c>
    </row>
    <row r="34" spans="1:9" x14ac:dyDescent="0.3">
      <c r="A34" s="3">
        <v>679000</v>
      </c>
      <c r="B34" s="1">
        <v>2.0314766628108014</v>
      </c>
      <c r="H34" s="1">
        <v>25.449079334387495</v>
      </c>
      <c r="I34">
        <v>530000</v>
      </c>
    </row>
    <row r="35" spans="1:9" x14ac:dyDescent="0.3">
      <c r="A35" s="3">
        <v>680000</v>
      </c>
      <c r="B35" s="1">
        <v>1.7360250407779867</v>
      </c>
      <c r="H35" s="1">
        <v>4.6835278626840955</v>
      </c>
      <c r="I35">
        <v>531300</v>
      </c>
    </row>
    <row r="36" spans="1:9" x14ac:dyDescent="0.3">
      <c r="A36" s="3">
        <v>685000</v>
      </c>
      <c r="B36" s="1">
        <v>1.9342939560147341</v>
      </c>
      <c r="H36" s="1">
        <v>2.7834098659022928</v>
      </c>
      <c r="I36">
        <v>535000</v>
      </c>
    </row>
    <row r="37" spans="1:9" x14ac:dyDescent="0.3">
      <c r="A37" s="3">
        <v>690000</v>
      </c>
      <c r="B37" s="1">
        <v>4.2433042467881341</v>
      </c>
      <c r="H37" s="1">
        <v>0.67920184314786058</v>
      </c>
      <c r="I37">
        <v>539000</v>
      </c>
    </row>
    <row r="38" spans="1:9" x14ac:dyDescent="0.3">
      <c r="A38" s="3">
        <v>695000</v>
      </c>
      <c r="B38" s="1">
        <v>7.9444691147234163</v>
      </c>
      <c r="H38" s="1">
        <v>7.5163699922156582</v>
      </c>
      <c r="I38">
        <v>540000</v>
      </c>
    </row>
    <row r="39" spans="1:9" x14ac:dyDescent="0.3">
      <c r="A39" s="3">
        <v>698000</v>
      </c>
      <c r="B39" s="1">
        <v>0.7969017157711511</v>
      </c>
      <c r="H39" s="1">
        <v>4.1722308647022031</v>
      </c>
      <c r="I39">
        <v>545000</v>
      </c>
    </row>
    <row r="40" spans="1:9" x14ac:dyDescent="0.3">
      <c r="A40" s="3">
        <v>699000</v>
      </c>
      <c r="B40" s="1">
        <v>2.9431427215119017</v>
      </c>
      <c r="H40" s="1">
        <v>4.3621196139684271</v>
      </c>
      <c r="I40">
        <v>548000</v>
      </c>
    </row>
    <row r="41" spans="1:9" x14ac:dyDescent="0.3">
      <c r="A41" s="3">
        <v>699950</v>
      </c>
      <c r="B41" s="1">
        <v>1.2377459006706633</v>
      </c>
      <c r="H41" s="1">
        <v>13.234041719887408</v>
      </c>
      <c r="I41">
        <v>549000</v>
      </c>
    </row>
    <row r="42" spans="1:9" x14ac:dyDescent="0.3">
      <c r="A42" s="3">
        <v>720000</v>
      </c>
      <c r="B42" s="1">
        <v>4.1998301048579307</v>
      </c>
      <c r="H42" s="1">
        <v>21.823914968311634</v>
      </c>
      <c r="I42">
        <v>549900</v>
      </c>
    </row>
    <row r="43" spans="1:9" x14ac:dyDescent="0.3">
      <c r="A43" s="3">
        <v>735000</v>
      </c>
      <c r="B43" s="1">
        <v>10.232313821507404</v>
      </c>
      <c r="H43" s="1">
        <v>0.67959515293722816</v>
      </c>
      <c r="I43">
        <v>550000</v>
      </c>
    </row>
    <row r="44" spans="1:9" x14ac:dyDescent="0.3">
      <c r="A44" s="3">
        <v>739000</v>
      </c>
      <c r="B44" s="1">
        <v>0.89277540266546973</v>
      </c>
      <c r="H44" s="1">
        <v>3.8936215091611746</v>
      </c>
      <c r="I44">
        <v>555500</v>
      </c>
    </row>
    <row r="45" spans="1:9" x14ac:dyDescent="0.3">
      <c r="A45" s="3">
        <v>749000</v>
      </c>
      <c r="B45" s="1">
        <v>6.8960837181151584</v>
      </c>
      <c r="H45" s="1">
        <v>4.1715367593421835</v>
      </c>
      <c r="I45">
        <v>559800</v>
      </c>
    </row>
    <row r="46" spans="1:9" x14ac:dyDescent="0.3">
      <c r="A46" s="3">
        <v>750000</v>
      </c>
      <c r="B46" s="1">
        <v>0.90831899155927864</v>
      </c>
      <c r="H46" s="1">
        <v>17.219113039511697</v>
      </c>
      <c r="I46">
        <v>559999</v>
      </c>
    </row>
    <row r="47" spans="1:9" x14ac:dyDescent="0.3">
      <c r="A47" s="3">
        <v>755000</v>
      </c>
      <c r="B47" s="1">
        <v>2.1450169257418228</v>
      </c>
      <c r="H47" s="1">
        <v>15.566564733548947</v>
      </c>
      <c r="I47">
        <v>560000</v>
      </c>
    </row>
    <row r="48" spans="1:9" x14ac:dyDescent="0.3">
      <c r="A48" s="3">
        <v>783000</v>
      </c>
      <c r="B48" s="1">
        <v>0.93111593113787383</v>
      </c>
      <c r="H48" s="1">
        <v>4.3580975418032635</v>
      </c>
      <c r="I48">
        <v>570000</v>
      </c>
    </row>
    <row r="49" spans="1:9" x14ac:dyDescent="0.3">
      <c r="A49" s="3">
        <v>785000</v>
      </c>
      <c r="B49" s="1">
        <v>0.50314113044255349</v>
      </c>
      <c r="H49" s="1">
        <v>21.074731656283127</v>
      </c>
      <c r="I49">
        <v>575000</v>
      </c>
    </row>
    <row r="50" spans="1:9" x14ac:dyDescent="0.3">
      <c r="A50" s="3">
        <v>799000</v>
      </c>
      <c r="B50" s="1">
        <v>7.3066124509895909</v>
      </c>
      <c r="H50" s="1">
        <v>9.1927491044592031</v>
      </c>
      <c r="I50">
        <v>585000</v>
      </c>
    </row>
    <row r="51" spans="1:9" x14ac:dyDescent="0.3">
      <c r="A51" s="3">
        <v>825000</v>
      </c>
      <c r="B51" s="1">
        <v>0.81453444032790667</v>
      </c>
      <c r="H51" s="1">
        <v>9.9776575388377182</v>
      </c>
      <c r="I51">
        <v>589000</v>
      </c>
    </row>
    <row r="52" spans="1:9" x14ac:dyDescent="0.3">
      <c r="A52" s="3">
        <v>835000</v>
      </c>
      <c r="B52" s="1">
        <v>6.5604363362750089</v>
      </c>
      <c r="H52" s="1">
        <v>16.713950109050046</v>
      </c>
      <c r="I52">
        <v>595000</v>
      </c>
    </row>
    <row r="53" spans="1:9" x14ac:dyDescent="0.3">
      <c r="A53" s="3">
        <v>844000</v>
      </c>
      <c r="B53" s="1">
        <v>6.4093370475021727</v>
      </c>
      <c r="H53" s="1">
        <v>65.786212928593997</v>
      </c>
      <c r="I53">
        <v>599000</v>
      </c>
    </row>
    <row r="54" spans="1:9" x14ac:dyDescent="0.3">
      <c r="A54" s="3">
        <v>849000</v>
      </c>
      <c r="B54" s="1">
        <v>0.9237895283761739</v>
      </c>
      <c r="H54" s="1">
        <v>4.2053663822824383</v>
      </c>
      <c r="I54">
        <v>599500</v>
      </c>
    </row>
    <row r="55" spans="1:9" x14ac:dyDescent="0.3">
      <c r="A55" s="3">
        <v>858000</v>
      </c>
      <c r="B55" s="1">
        <v>1.9103282379569231</v>
      </c>
      <c r="H55" s="1">
        <v>31.803199988599669</v>
      </c>
      <c r="I55">
        <v>599995</v>
      </c>
    </row>
    <row r="56" spans="1:9" x14ac:dyDescent="0.3">
      <c r="A56" s="3">
        <v>869000</v>
      </c>
      <c r="B56" s="1">
        <v>5.0813816041716482</v>
      </c>
      <c r="H56" s="1">
        <v>4.219960007426633</v>
      </c>
      <c r="I56">
        <v>599999</v>
      </c>
    </row>
    <row r="57" spans="1:9" x14ac:dyDescent="0.3">
      <c r="A57" s="3">
        <v>879000</v>
      </c>
      <c r="B57" s="1">
        <v>2.1363773355677065</v>
      </c>
      <c r="H57" s="1">
        <v>4.4822228141300346</v>
      </c>
      <c r="I57">
        <v>600000</v>
      </c>
    </row>
    <row r="58" spans="1:9" x14ac:dyDescent="0.3">
      <c r="A58" s="3">
        <v>885000</v>
      </c>
      <c r="B58" s="1">
        <v>2.3745820873874388</v>
      </c>
      <c r="H58" s="1">
        <v>4.957337170138616</v>
      </c>
      <c r="I58">
        <v>605000</v>
      </c>
    </row>
    <row r="59" spans="1:9" x14ac:dyDescent="0.3">
      <c r="A59" s="3">
        <v>890000</v>
      </c>
      <c r="B59" s="1">
        <v>0.84006732232110459</v>
      </c>
      <c r="H59" s="1">
        <v>0.88870079343019515</v>
      </c>
      <c r="I59">
        <v>608000</v>
      </c>
    </row>
    <row r="60" spans="1:9" x14ac:dyDescent="0.3">
      <c r="A60" s="3">
        <v>899000</v>
      </c>
      <c r="B60" s="1">
        <v>5.1313909428845585</v>
      </c>
      <c r="H60" s="1">
        <v>4.0087620431880406</v>
      </c>
      <c r="I60">
        <v>614000</v>
      </c>
    </row>
    <row r="61" spans="1:9" x14ac:dyDescent="0.3">
      <c r="A61" s="3">
        <v>900000</v>
      </c>
      <c r="B61" s="1">
        <v>1.1445538101092776</v>
      </c>
      <c r="H61" s="1">
        <v>0.68854666282679644</v>
      </c>
      <c r="I61">
        <v>619770</v>
      </c>
    </row>
    <row r="62" spans="1:9" x14ac:dyDescent="0.3">
      <c r="A62" s="3">
        <v>908000</v>
      </c>
      <c r="B62" s="1">
        <v>1.900137427370981</v>
      </c>
      <c r="H62" s="1">
        <v>17.190952571659412</v>
      </c>
      <c r="I62">
        <v>620000</v>
      </c>
    </row>
    <row r="63" spans="1:9" x14ac:dyDescent="0.3">
      <c r="A63" s="3">
        <v>909000</v>
      </c>
      <c r="B63" s="1">
        <v>2.6300555885995962</v>
      </c>
      <c r="H63" s="1">
        <v>4.855816234097361</v>
      </c>
      <c r="I63">
        <v>624900</v>
      </c>
    </row>
    <row r="64" spans="1:9" x14ac:dyDescent="0.3">
      <c r="A64" s="3">
        <v>915000</v>
      </c>
      <c r="B64" s="1">
        <v>1.9293792011277446</v>
      </c>
      <c r="H64" s="1">
        <v>18.272525109831154</v>
      </c>
      <c r="I64">
        <v>625000</v>
      </c>
    </row>
    <row r="65" spans="1:9" x14ac:dyDescent="0.3">
      <c r="A65" s="3">
        <v>925000</v>
      </c>
      <c r="B65" s="1">
        <v>3.8957052386173601</v>
      </c>
      <c r="H65" s="1">
        <v>8.9036208367119265</v>
      </c>
      <c r="I65">
        <v>629000</v>
      </c>
    </row>
    <row r="66" spans="1:9" x14ac:dyDescent="0.3">
      <c r="A66" s="3">
        <v>930000</v>
      </c>
      <c r="B66" s="1">
        <v>4.5787898429186393</v>
      </c>
      <c r="H66" s="1">
        <v>4.8587578040766033</v>
      </c>
      <c r="I66">
        <v>638000</v>
      </c>
    </row>
    <row r="67" spans="1:9" x14ac:dyDescent="0.3">
      <c r="A67" s="3">
        <v>949000</v>
      </c>
      <c r="B67" s="1">
        <v>5.554582863847382</v>
      </c>
      <c r="H67" s="1">
        <v>8.5616762624957019</v>
      </c>
      <c r="I67">
        <v>639000</v>
      </c>
    </row>
    <row r="68" spans="1:9" x14ac:dyDescent="0.3">
      <c r="A68" s="3">
        <v>955000</v>
      </c>
      <c r="B68" s="1">
        <v>1.9646174287365992</v>
      </c>
      <c r="H68" s="1">
        <v>21.528599559760476</v>
      </c>
      <c r="I68">
        <v>640000</v>
      </c>
    </row>
    <row r="69" spans="1:9" x14ac:dyDescent="0.3">
      <c r="A69" s="3">
        <v>969000</v>
      </c>
      <c r="B69" s="1">
        <v>7.4939156978634349</v>
      </c>
      <c r="H69" s="1">
        <v>3.8826764464112919</v>
      </c>
      <c r="I69">
        <v>644000</v>
      </c>
    </row>
    <row r="70" spans="1:9" x14ac:dyDescent="0.3">
      <c r="A70" s="3">
        <v>975000</v>
      </c>
      <c r="B70" s="1">
        <v>6.9558225460919862</v>
      </c>
      <c r="H70" s="1">
        <v>24.792905172666615</v>
      </c>
      <c r="I70">
        <v>649000</v>
      </c>
    </row>
    <row r="71" spans="1:9" x14ac:dyDescent="0.3">
      <c r="A71" s="3">
        <v>985000</v>
      </c>
      <c r="B71" s="1">
        <v>2.7908053945485216</v>
      </c>
      <c r="H71" s="1">
        <v>9.4651635225774413</v>
      </c>
      <c r="I71">
        <v>649500</v>
      </c>
    </row>
    <row r="72" spans="1:9" x14ac:dyDescent="0.3">
      <c r="A72" s="3">
        <v>989000</v>
      </c>
      <c r="B72" s="1">
        <v>2.4555171838373107</v>
      </c>
      <c r="H72" s="1">
        <v>12.507261959642568</v>
      </c>
      <c r="I72">
        <v>650000</v>
      </c>
    </row>
    <row r="73" spans="1:9" x14ac:dyDescent="0.3">
      <c r="A73" s="3">
        <v>990000</v>
      </c>
      <c r="B73" s="1">
        <v>1.8901830165930833</v>
      </c>
      <c r="H73" s="1">
        <v>4.8997306239739462</v>
      </c>
      <c r="I73">
        <v>655000</v>
      </c>
    </row>
    <row r="74" spans="1:9" x14ac:dyDescent="0.3">
      <c r="A74" s="3">
        <v>995000</v>
      </c>
      <c r="B74" s="1">
        <v>7.6032691466955304</v>
      </c>
      <c r="H74" s="1">
        <v>5.8000728908555113</v>
      </c>
      <c r="I74">
        <v>659000</v>
      </c>
    </row>
    <row r="75" spans="1:9" x14ac:dyDescent="0.3">
      <c r="A75" s="3">
        <v>999000</v>
      </c>
      <c r="B75" s="1">
        <v>10.434781953619451</v>
      </c>
      <c r="H75" s="1">
        <v>4.8703894705050281</v>
      </c>
      <c r="I75">
        <v>660000</v>
      </c>
    </row>
    <row r="76" spans="1:9" x14ac:dyDescent="0.3">
      <c r="A76" s="3">
        <v>999800</v>
      </c>
      <c r="B76" s="1">
        <v>1.1839198248319736</v>
      </c>
      <c r="H76" s="1">
        <v>16.94978464716058</v>
      </c>
      <c r="I76">
        <v>670000</v>
      </c>
    </row>
    <row r="77" spans="1:9" x14ac:dyDescent="0.3">
      <c r="A77" s="3">
        <v>1024990</v>
      </c>
      <c r="B77" s="1">
        <v>1.7938561135438043</v>
      </c>
      <c r="H77" s="1">
        <v>0.33242946792669437</v>
      </c>
      <c r="I77">
        <v>675000</v>
      </c>
    </row>
    <row r="78" spans="1:9" x14ac:dyDescent="0.3">
      <c r="A78" s="3">
        <v>1048000</v>
      </c>
      <c r="B78" s="1">
        <v>2.3736830263649829</v>
      </c>
      <c r="H78" s="1">
        <v>2.7642161274432393</v>
      </c>
      <c r="I78">
        <v>675500</v>
      </c>
    </row>
    <row r="79" spans="1:9" x14ac:dyDescent="0.3">
      <c r="A79" s="3">
        <v>1049000</v>
      </c>
      <c r="B79" s="1">
        <v>1.8137573352659275</v>
      </c>
      <c r="H79" s="1">
        <v>9.5160966690413993</v>
      </c>
      <c r="I79">
        <v>679000</v>
      </c>
    </row>
    <row r="80" spans="1:9" x14ac:dyDescent="0.3">
      <c r="A80" s="3">
        <v>1050000</v>
      </c>
      <c r="B80" s="1">
        <v>7.0278378648275668</v>
      </c>
      <c r="H80" s="1">
        <v>4.3972099195728003</v>
      </c>
      <c r="I80">
        <v>679500</v>
      </c>
    </row>
    <row r="81" spans="1:9" x14ac:dyDescent="0.3">
      <c r="A81" s="3">
        <v>1059000</v>
      </c>
      <c r="B81" s="1">
        <v>2.4201978842679006</v>
      </c>
      <c r="H81" s="1">
        <v>17.6993499206793</v>
      </c>
      <c r="I81">
        <v>679900</v>
      </c>
    </row>
    <row r="82" spans="1:9" x14ac:dyDescent="0.3">
      <c r="A82" s="3">
        <v>1069000</v>
      </c>
      <c r="B82" s="1">
        <v>7.3531239427444808</v>
      </c>
      <c r="H82" s="1">
        <v>18.776221382085883</v>
      </c>
      <c r="I82">
        <v>680000</v>
      </c>
    </row>
    <row r="83" spans="1:9" x14ac:dyDescent="0.3">
      <c r="A83" s="3">
        <v>1075000</v>
      </c>
      <c r="B83" s="1">
        <v>7.44390246694668</v>
      </c>
      <c r="H83" s="1">
        <v>1.9342939560147341</v>
      </c>
      <c r="I83">
        <v>685000</v>
      </c>
    </row>
    <row r="84" spans="1:9" x14ac:dyDescent="0.3">
      <c r="A84" s="3">
        <v>1085000</v>
      </c>
      <c r="B84" s="1">
        <v>6.4287206280695868</v>
      </c>
      <c r="H84" s="1">
        <v>4.1414264280073354</v>
      </c>
      <c r="I84">
        <v>689900</v>
      </c>
    </row>
    <row r="85" spans="1:9" x14ac:dyDescent="0.3">
      <c r="A85" s="3">
        <v>1089000</v>
      </c>
      <c r="B85" s="1">
        <v>2.2695829457565728</v>
      </c>
      <c r="H85" s="1">
        <v>4.2433042467881341</v>
      </c>
      <c r="I85">
        <v>690000</v>
      </c>
    </row>
    <row r="86" spans="1:9" x14ac:dyDescent="0.3">
      <c r="A86" s="3">
        <v>1099000</v>
      </c>
      <c r="B86" s="1">
        <v>4.0687911264193186</v>
      </c>
      <c r="H86" s="1">
        <v>15.418605871271691</v>
      </c>
      <c r="I86">
        <v>695000</v>
      </c>
    </row>
    <row r="87" spans="1:9" x14ac:dyDescent="0.3">
      <c r="A87" s="3">
        <v>1115000</v>
      </c>
      <c r="B87" s="1">
        <v>3.0653724123541197</v>
      </c>
      <c r="H87" s="1">
        <v>0.7969017157711511</v>
      </c>
      <c r="I87">
        <v>698000</v>
      </c>
    </row>
    <row r="88" spans="1:9" x14ac:dyDescent="0.3">
      <c r="A88" s="3">
        <v>1149000</v>
      </c>
      <c r="B88" s="1">
        <v>1.9475939875253401</v>
      </c>
      <c r="H88" s="1">
        <v>18.159827469922938</v>
      </c>
      <c r="I88">
        <v>699000</v>
      </c>
    </row>
    <row r="89" spans="1:9" x14ac:dyDescent="0.3">
      <c r="A89" s="3">
        <v>1150000</v>
      </c>
      <c r="B89" s="1">
        <v>2.4441967492449548</v>
      </c>
      <c r="H89" s="1">
        <v>3.3150600132752688</v>
      </c>
      <c r="I89">
        <v>699900</v>
      </c>
    </row>
    <row r="90" spans="1:9" x14ac:dyDescent="0.3">
      <c r="A90" s="3">
        <v>1169000</v>
      </c>
      <c r="B90" s="1">
        <v>10.206223756623569</v>
      </c>
      <c r="H90" s="1">
        <v>1.2377459006706633</v>
      </c>
      <c r="I90">
        <v>699950</v>
      </c>
    </row>
    <row r="91" spans="1:9" x14ac:dyDescent="0.3">
      <c r="A91" s="3">
        <v>1175000</v>
      </c>
      <c r="B91" s="1">
        <v>9.9548773535118631</v>
      </c>
      <c r="H91" s="1">
        <v>3.9893269684890056</v>
      </c>
      <c r="I91">
        <v>699999</v>
      </c>
    </row>
    <row r="92" spans="1:9" x14ac:dyDescent="0.3">
      <c r="A92" s="3">
        <v>1189000</v>
      </c>
      <c r="B92" s="1">
        <v>5.2361312208845128</v>
      </c>
      <c r="H92" s="1">
        <v>20.3983225134685</v>
      </c>
      <c r="I92">
        <v>710000</v>
      </c>
    </row>
    <row r="93" spans="1:9" x14ac:dyDescent="0.3">
      <c r="A93" s="3">
        <v>1195000</v>
      </c>
      <c r="B93" s="1">
        <v>4.2095421595031759</v>
      </c>
      <c r="H93" s="1">
        <v>4.2555770503660924</v>
      </c>
      <c r="I93">
        <v>714900</v>
      </c>
    </row>
    <row r="94" spans="1:9" x14ac:dyDescent="0.3">
      <c r="A94" s="3">
        <v>1199000</v>
      </c>
      <c r="B94" s="1">
        <v>16.50072756410713</v>
      </c>
      <c r="H94" s="1">
        <v>4.1998301048579307</v>
      </c>
      <c r="I94">
        <v>720000</v>
      </c>
    </row>
    <row r="95" spans="1:9" x14ac:dyDescent="0.3">
      <c r="A95" s="3">
        <v>1200000</v>
      </c>
      <c r="B95" s="1">
        <v>5.6939562936834278</v>
      </c>
      <c r="H95" s="1">
        <v>20.3983225134685</v>
      </c>
      <c r="I95">
        <v>724900</v>
      </c>
    </row>
    <row r="96" spans="1:9" x14ac:dyDescent="0.3">
      <c r="A96" s="3">
        <v>1225000</v>
      </c>
      <c r="B96" s="1">
        <v>1.6894756611622819</v>
      </c>
      <c r="H96" s="1">
        <v>9.3372950021264884</v>
      </c>
      <c r="I96">
        <v>725000</v>
      </c>
    </row>
    <row r="97" spans="1:9" x14ac:dyDescent="0.3">
      <c r="A97" s="3">
        <v>1245000</v>
      </c>
      <c r="B97" s="1">
        <v>0.64741253048280289</v>
      </c>
      <c r="H97" s="1">
        <v>4.9529931015815603</v>
      </c>
      <c r="I97">
        <v>726000</v>
      </c>
    </row>
    <row r="98" spans="1:9" x14ac:dyDescent="0.3">
      <c r="A98" s="3">
        <v>1248000</v>
      </c>
      <c r="B98" s="1">
        <v>1.8021122409564247</v>
      </c>
      <c r="H98" s="1">
        <v>15.643988018129535</v>
      </c>
      <c r="I98">
        <v>729000</v>
      </c>
    </row>
    <row r="99" spans="1:9" x14ac:dyDescent="0.3">
      <c r="A99" s="3">
        <v>1249000</v>
      </c>
      <c r="B99" s="1">
        <v>16.013903635222007</v>
      </c>
      <c r="H99" s="1">
        <v>10.232313821507404</v>
      </c>
      <c r="I99">
        <v>735000</v>
      </c>
    </row>
    <row r="100" spans="1:9" x14ac:dyDescent="0.3">
      <c r="A100" s="3">
        <v>1250000</v>
      </c>
      <c r="B100" s="1">
        <v>11.317612945819132</v>
      </c>
      <c r="H100" s="1">
        <v>17.579016712512868</v>
      </c>
      <c r="I100">
        <v>739000</v>
      </c>
    </row>
    <row r="101" spans="1:9" x14ac:dyDescent="0.3">
      <c r="A101" s="3">
        <v>1255000</v>
      </c>
      <c r="B101" s="1">
        <v>7.44390246694668</v>
      </c>
      <c r="H101" s="1">
        <v>2.5442998167467232</v>
      </c>
      <c r="I101">
        <v>740000</v>
      </c>
    </row>
    <row r="102" spans="1:9" x14ac:dyDescent="0.3">
      <c r="A102" s="3">
        <v>1259000</v>
      </c>
      <c r="B102" s="1">
        <v>4.1535654238442099</v>
      </c>
      <c r="H102" s="1">
        <v>15.756458695044454</v>
      </c>
      <c r="I102">
        <v>748000</v>
      </c>
    </row>
    <row r="103" spans="1:9" x14ac:dyDescent="0.3">
      <c r="A103" s="3">
        <v>1275000</v>
      </c>
      <c r="B103" s="1">
        <v>3.8477937191866385</v>
      </c>
      <c r="H103" s="1">
        <v>47.723296735360343</v>
      </c>
      <c r="I103">
        <v>749000</v>
      </c>
    </row>
    <row r="104" spans="1:9" x14ac:dyDescent="0.3">
      <c r="A104" s="3">
        <v>1295000</v>
      </c>
      <c r="B104" s="1">
        <v>10.264809506091851</v>
      </c>
      <c r="H104" s="1">
        <v>4.0971910864741776</v>
      </c>
      <c r="I104">
        <v>749900</v>
      </c>
    </row>
    <row r="105" spans="1:9" x14ac:dyDescent="0.3">
      <c r="A105" s="3">
        <v>1299000</v>
      </c>
      <c r="B105" s="1">
        <v>9.1163051232086101</v>
      </c>
      <c r="H105" s="1">
        <v>4.6374849053061471</v>
      </c>
      <c r="I105">
        <v>749990</v>
      </c>
    </row>
    <row r="106" spans="1:9" x14ac:dyDescent="0.3">
      <c r="A106" s="3">
        <v>1299900</v>
      </c>
      <c r="B106" s="1">
        <v>4.1587193202436685</v>
      </c>
      <c r="H106" s="1">
        <v>9.4027889139035796</v>
      </c>
      <c r="I106">
        <v>750000</v>
      </c>
    </row>
    <row r="107" spans="1:9" x14ac:dyDescent="0.3">
      <c r="A107" s="3">
        <v>1299999</v>
      </c>
      <c r="B107" s="1">
        <v>0.63214017370797615</v>
      </c>
      <c r="H107" s="1">
        <v>2.1450169257418228</v>
      </c>
      <c r="I107">
        <v>755000</v>
      </c>
    </row>
    <row r="108" spans="1:9" x14ac:dyDescent="0.3">
      <c r="A108" s="3">
        <v>1300000</v>
      </c>
      <c r="B108" s="1">
        <v>1.859483634226734</v>
      </c>
      <c r="H108" s="1">
        <v>5.3188473572932704</v>
      </c>
      <c r="I108">
        <v>759900</v>
      </c>
    </row>
    <row r="109" spans="1:9" x14ac:dyDescent="0.3">
      <c r="A109" s="3">
        <v>1325000</v>
      </c>
      <c r="B109" s="1">
        <v>0.59155801561459787</v>
      </c>
      <c r="H109" s="1">
        <v>1.5661729223060343</v>
      </c>
      <c r="I109">
        <v>765000</v>
      </c>
    </row>
    <row r="110" spans="1:9" x14ac:dyDescent="0.3">
      <c r="A110" s="3">
        <v>1329000</v>
      </c>
      <c r="B110" s="1">
        <v>2.1262738496601123</v>
      </c>
      <c r="H110" s="1">
        <v>4.6354003620158917</v>
      </c>
      <c r="I110">
        <v>769000</v>
      </c>
    </row>
    <row r="111" spans="1:9" x14ac:dyDescent="0.3">
      <c r="A111" s="3">
        <v>1349000</v>
      </c>
      <c r="B111" s="1">
        <v>4.3800705144518695</v>
      </c>
      <c r="H111" s="1">
        <v>4.4437079177076555</v>
      </c>
      <c r="I111">
        <v>774900</v>
      </c>
    </row>
    <row r="112" spans="1:9" x14ac:dyDescent="0.3">
      <c r="A112" s="3">
        <v>1349500</v>
      </c>
      <c r="B112" s="1">
        <v>1.7385673923576646</v>
      </c>
      <c r="H112" s="1">
        <v>3.4892831333555501</v>
      </c>
      <c r="I112">
        <v>775000</v>
      </c>
    </row>
    <row r="113" spans="1:9" x14ac:dyDescent="0.3">
      <c r="A113" s="3">
        <v>1350000</v>
      </c>
      <c r="B113" s="1">
        <v>19.874132971635085</v>
      </c>
      <c r="H113" s="1">
        <v>4.9175560396714619</v>
      </c>
      <c r="I113">
        <v>779000</v>
      </c>
    </row>
    <row r="114" spans="1:9" x14ac:dyDescent="0.3">
      <c r="A114" s="3">
        <v>1359000</v>
      </c>
      <c r="B114" s="1">
        <v>6.5707973013774028</v>
      </c>
      <c r="H114" s="1">
        <v>0.93111593113787383</v>
      </c>
      <c r="I114">
        <v>783000</v>
      </c>
    </row>
    <row r="115" spans="1:9" x14ac:dyDescent="0.3">
      <c r="A115" s="3">
        <v>1369000</v>
      </c>
      <c r="B115" s="1">
        <v>2.5168457931695802</v>
      </c>
      <c r="H115" s="1">
        <v>4.9896188513998947</v>
      </c>
      <c r="I115">
        <v>784900</v>
      </c>
    </row>
    <row r="116" spans="1:9" x14ac:dyDescent="0.3">
      <c r="A116" s="3">
        <v>1375000</v>
      </c>
      <c r="B116" s="1">
        <v>2.0065316054407152</v>
      </c>
      <c r="H116" s="1">
        <v>0.50314113044255349</v>
      </c>
      <c r="I116">
        <v>785000</v>
      </c>
    </row>
    <row r="117" spans="1:9" x14ac:dyDescent="0.3">
      <c r="A117" s="3">
        <v>1395000</v>
      </c>
      <c r="B117" s="1">
        <v>9.2156186833241414</v>
      </c>
      <c r="H117" s="1">
        <v>16.392491523332158</v>
      </c>
      <c r="I117">
        <v>788000</v>
      </c>
    </row>
    <row r="118" spans="1:9" x14ac:dyDescent="0.3">
      <c r="A118" s="3">
        <v>1398000</v>
      </c>
      <c r="B118" s="1">
        <v>3.300630610830638</v>
      </c>
      <c r="H118" s="1">
        <v>3.4591897785905266</v>
      </c>
      <c r="I118">
        <v>789000</v>
      </c>
    </row>
    <row r="119" spans="1:9" x14ac:dyDescent="0.3">
      <c r="A119" s="3">
        <v>1399000</v>
      </c>
      <c r="B119" s="1">
        <v>5.4369054660485778</v>
      </c>
      <c r="H119" s="1">
        <v>2.6975368112527107</v>
      </c>
      <c r="I119">
        <v>789900</v>
      </c>
    </row>
    <row r="120" spans="1:9" x14ac:dyDescent="0.3">
      <c r="A120" s="3">
        <v>1428800</v>
      </c>
      <c r="B120" s="1">
        <v>7.0075133162021395</v>
      </c>
      <c r="H120" s="1">
        <v>17.437814311564416</v>
      </c>
      <c r="I120">
        <v>795000</v>
      </c>
    </row>
    <row r="121" spans="1:9" x14ac:dyDescent="0.3">
      <c r="A121" s="3">
        <v>1444000</v>
      </c>
      <c r="B121" s="1">
        <v>2.0773951632845238</v>
      </c>
      <c r="H121" s="1">
        <v>7.4846200062305979</v>
      </c>
      <c r="I121">
        <v>798000</v>
      </c>
    </row>
    <row r="122" spans="1:9" x14ac:dyDescent="0.3">
      <c r="A122" s="3">
        <v>1455000</v>
      </c>
      <c r="B122" s="1">
        <v>2.1128329052432102</v>
      </c>
      <c r="H122" s="1">
        <v>35.809203929692465</v>
      </c>
      <c r="I122">
        <v>799000</v>
      </c>
    </row>
    <row r="123" spans="1:9" x14ac:dyDescent="0.3">
      <c r="A123" s="3">
        <v>1475000</v>
      </c>
      <c r="B123" s="1">
        <v>0.93893586541565965</v>
      </c>
      <c r="H123" s="1">
        <v>16.739590920759699</v>
      </c>
      <c r="I123">
        <v>799900</v>
      </c>
    </row>
    <row r="124" spans="1:9" x14ac:dyDescent="0.3">
      <c r="A124" s="3">
        <v>1480000</v>
      </c>
      <c r="B124" s="1">
        <v>1.5458378917586939</v>
      </c>
      <c r="H124" s="1">
        <v>20.341269420767105</v>
      </c>
      <c r="I124">
        <v>805000</v>
      </c>
    </row>
    <row r="125" spans="1:9" x14ac:dyDescent="0.3">
      <c r="A125" s="3">
        <v>1495000</v>
      </c>
      <c r="B125" s="1">
        <v>15.369656727929137</v>
      </c>
      <c r="H125" s="1">
        <v>17.122052921241753</v>
      </c>
      <c r="I125">
        <v>820000</v>
      </c>
    </row>
    <row r="126" spans="1:9" x14ac:dyDescent="0.3">
      <c r="A126" s="3">
        <v>1498000</v>
      </c>
      <c r="B126" s="1">
        <v>0.84731385823593564</v>
      </c>
      <c r="H126" s="1">
        <v>10.935080744813749</v>
      </c>
      <c r="I126">
        <v>825000</v>
      </c>
    </row>
    <row r="127" spans="1:9" x14ac:dyDescent="0.3">
      <c r="A127" s="3">
        <v>1499000</v>
      </c>
      <c r="B127" s="1">
        <v>8.4053978163185938</v>
      </c>
      <c r="H127" s="1">
        <v>16.373870136521944</v>
      </c>
      <c r="I127">
        <v>829000</v>
      </c>
    </row>
    <row r="128" spans="1:9" x14ac:dyDescent="0.3">
      <c r="A128" s="3">
        <v>1499500</v>
      </c>
      <c r="B128" s="1">
        <v>4.430872236274757</v>
      </c>
      <c r="H128" s="1">
        <v>6.5604363362750089</v>
      </c>
      <c r="I128">
        <v>835000</v>
      </c>
    </row>
    <row r="129" spans="1:9" x14ac:dyDescent="0.3">
      <c r="A129" s="3">
        <v>1500000</v>
      </c>
      <c r="B129" s="1">
        <v>3.3703733856029476</v>
      </c>
      <c r="H129" s="1">
        <v>6.4093370475021727</v>
      </c>
      <c r="I129">
        <v>844000</v>
      </c>
    </row>
    <row r="130" spans="1:9" x14ac:dyDescent="0.3">
      <c r="A130" s="3">
        <v>1515000</v>
      </c>
      <c r="B130" s="1">
        <v>0.20673899074555524</v>
      </c>
      <c r="H130" s="1">
        <v>21.495718799032232</v>
      </c>
      <c r="I130">
        <v>849000</v>
      </c>
    </row>
    <row r="131" spans="1:9" x14ac:dyDescent="0.3">
      <c r="A131" s="3">
        <v>1525000</v>
      </c>
      <c r="B131" s="1">
        <v>16.881155373812419</v>
      </c>
      <c r="H131" s="1">
        <v>4.984746006564567</v>
      </c>
      <c r="I131">
        <v>849500</v>
      </c>
    </row>
    <row r="132" spans="1:9" x14ac:dyDescent="0.3">
      <c r="A132" s="3">
        <v>1565000</v>
      </c>
      <c r="B132" s="1">
        <v>1.6405213046788423</v>
      </c>
      <c r="H132" s="1">
        <v>4.436213327393185</v>
      </c>
      <c r="I132">
        <v>849900</v>
      </c>
    </row>
    <row r="133" spans="1:9" x14ac:dyDescent="0.3">
      <c r="A133" s="3">
        <v>1575000</v>
      </c>
      <c r="B133" s="1">
        <v>3.7104019481954369</v>
      </c>
      <c r="H133" s="1">
        <v>27.814356003010328</v>
      </c>
      <c r="I133">
        <v>850000</v>
      </c>
    </row>
    <row r="134" spans="1:9" x14ac:dyDescent="0.3">
      <c r="A134" s="3">
        <v>1595000</v>
      </c>
      <c r="B134" s="1">
        <v>3.191126399698784</v>
      </c>
      <c r="H134" s="1">
        <v>1.9103282379569231</v>
      </c>
      <c r="I134">
        <v>858000</v>
      </c>
    </row>
    <row r="135" spans="1:9" x14ac:dyDescent="0.3">
      <c r="A135" s="3">
        <v>1598000</v>
      </c>
      <c r="B135" s="1">
        <v>0.81445438320094721</v>
      </c>
      <c r="H135" s="1">
        <v>5.803382019034153</v>
      </c>
      <c r="I135">
        <v>860000</v>
      </c>
    </row>
    <row r="136" spans="1:9" x14ac:dyDescent="0.3">
      <c r="A136" s="3">
        <v>1599000</v>
      </c>
      <c r="B136" s="1">
        <v>5.3334994434769651</v>
      </c>
      <c r="H136" s="1">
        <v>4.5629662514964515</v>
      </c>
      <c r="I136">
        <v>865000</v>
      </c>
    </row>
    <row r="137" spans="1:9" x14ac:dyDescent="0.3">
      <c r="A137" s="3">
        <v>1599900</v>
      </c>
      <c r="B137" s="1">
        <v>4.5816766694481252</v>
      </c>
      <c r="H137" s="1">
        <v>5.0813816041716482</v>
      </c>
      <c r="I137">
        <v>869000</v>
      </c>
    </row>
    <row r="138" spans="1:9" x14ac:dyDescent="0.3">
      <c r="A138" s="3">
        <v>1600000</v>
      </c>
      <c r="B138" s="1">
        <v>0.54886506732817608</v>
      </c>
      <c r="H138" s="1">
        <v>56.638673438991155</v>
      </c>
      <c r="I138">
        <v>875000</v>
      </c>
    </row>
    <row r="139" spans="1:9" x14ac:dyDescent="0.3">
      <c r="A139" s="3">
        <v>1645000</v>
      </c>
      <c r="B139" s="1">
        <v>5.4028535205432089</v>
      </c>
      <c r="H139" s="1">
        <v>5.9192522912348799</v>
      </c>
      <c r="I139">
        <v>879000</v>
      </c>
    </row>
    <row r="140" spans="1:9" x14ac:dyDescent="0.3">
      <c r="A140" s="3">
        <v>1649000</v>
      </c>
      <c r="B140" s="1">
        <v>1.401100316256414</v>
      </c>
      <c r="H140" s="1">
        <v>2.3745820873874388</v>
      </c>
      <c r="I140">
        <v>885000</v>
      </c>
    </row>
    <row r="141" spans="1:9" x14ac:dyDescent="0.3">
      <c r="A141" s="3">
        <v>1650000</v>
      </c>
      <c r="B141" s="1">
        <v>8.0917694013953056</v>
      </c>
      <c r="H141" s="1">
        <v>4.7286077494834577</v>
      </c>
      <c r="I141">
        <v>886000</v>
      </c>
    </row>
    <row r="142" spans="1:9" x14ac:dyDescent="0.3">
      <c r="A142" s="3">
        <v>1675000</v>
      </c>
      <c r="B142" s="1">
        <v>7.3259173419633115</v>
      </c>
      <c r="H142" s="1">
        <v>0.64495910327833883</v>
      </c>
      <c r="I142">
        <v>888000</v>
      </c>
    </row>
    <row r="143" spans="1:9" x14ac:dyDescent="0.3">
      <c r="A143" s="3">
        <v>1688888</v>
      </c>
      <c r="B143" s="1">
        <v>1.6192553755837122</v>
      </c>
      <c r="H143" s="1">
        <v>0.84006732232110459</v>
      </c>
      <c r="I143">
        <v>890000</v>
      </c>
    </row>
    <row r="144" spans="1:9" x14ac:dyDescent="0.3">
      <c r="A144" s="3">
        <v>1695000</v>
      </c>
      <c r="B144" s="1">
        <v>14.278542040532269</v>
      </c>
      <c r="H144" s="1">
        <v>20.222529821118982</v>
      </c>
      <c r="I144">
        <v>898850</v>
      </c>
    </row>
    <row r="145" spans="1:9" x14ac:dyDescent="0.3">
      <c r="A145" s="3">
        <v>1698000</v>
      </c>
      <c r="B145" s="1">
        <v>1.6124867296041887</v>
      </c>
      <c r="H145" s="1">
        <v>60.233209907266271</v>
      </c>
      <c r="I145">
        <v>899000</v>
      </c>
    </row>
    <row r="146" spans="1:9" x14ac:dyDescent="0.3">
      <c r="A146" s="3">
        <v>1699000</v>
      </c>
      <c r="B146" s="1">
        <v>2.8133690678085816</v>
      </c>
      <c r="H146" s="1">
        <v>13.514600050217577</v>
      </c>
      <c r="I146">
        <v>900000</v>
      </c>
    </row>
    <row r="147" spans="1:9" x14ac:dyDescent="0.3">
      <c r="A147" s="3">
        <v>1700000</v>
      </c>
      <c r="B147" s="1">
        <v>0.61045684485151153</v>
      </c>
      <c r="H147" s="1">
        <v>2.4674258891470906</v>
      </c>
      <c r="I147">
        <v>905000</v>
      </c>
    </row>
    <row r="148" spans="1:9" x14ac:dyDescent="0.3">
      <c r="A148" s="3">
        <v>1725000</v>
      </c>
      <c r="B148" s="1">
        <v>10.535991890724899</v>
      </c>
      <c r="H148" s="1">
        <v>1.900137427370981</v>
      </c>
      <c r="I148">
        <v>908000</v>
      </c>
    </row>
    <row r="149" spans="1:9" x14ac:dyDescent="0.3">
      <c r="A149" s="3">
        <v>1749000</v>
      </c>
      <c r="B149" s="1">
        <v>4.0036243705998009</v>
      </c>
      <c r="H149" s="1">
        <v>2.6300555885995962</v>
      </c>
      <c r="I149">
        <v>909000</v>
      </c>
    </row>
    <row r="150" spans="1:9" x14ac:dyDescent="0.3">
      <c r="A150" s="3">
        <v>1750000</v>
      </c>
      <c r="B150" s="1">
        <v>14.394043611464994</v>
      </c>
      <c r="H150" s="1">
        <v>0.93919488000829299</v>
      </c>
      <c r="I150">
        <v>910000</v>
      </c>
    </row>
    <row r="151" spans="1:9" x14ac:dyDescent="0.3">
      <c r="A151" s="3">
        <v>1774888</v>
      </c>
      <c r="B151" s="1">
        <v>2.150823162368602</v>
      </c>
      <c r="H151" s="1">
        <v>1.9293792011277446</v>
      </c>
      <c r="I151">
        <v>915000</v>
      </c>
    </row>
    <row r="152" spans="1:9" x14ac:dyDescent="0.3">
      <c r="A152" s="3">
        <v>1775000</v>
      </c>
      <c r="B152" s="1">
        <v>5.8201430024652909</v>
      </c>
      <c r="H152" s="1">
        <v>3.7196706061132891</v>
      </c>
      <c r="I152">
        <v>919000</v>
      </c>
    </row>
    <row r="153" spans="1:9" x14ac:dyDescent="0.3">
      <c r="A153" s="3">
        <v>1779000</v>
      </c>
      <c r="B153" s="1">
        <v>1.0687564356788883</v>
      </c>
      <c r="H153" s="1">
        <v>3.8957052386173601</v>
      </c>
      <c r="I153">
        <v>925000</v>
      </c>
    </row>
    <row r="154" spans="1:9" x14ac:dyDescent="0.3">
      <c r="A154" s="3">
        <v>1795000</v>
      </c>
      <c r="B154" s="1">
        <v>9.2477169252836529</v>
      </c>
      <c r="H154" s="1">
        <v>4.5787898429186393</v>
      </c>
      <c r="I154">
        <v>930000</v>
      </c>
    </row>
    <row r="155" spans="1:9" x14ac:dyDescent="0.3">
      <c r="A155" s="3">
        <v>1799000</v>
      </c>
      <c r="B155" s="1">
        <v>1.4555321931413254</v>
      </c>
      <c r="H155" s="1">
        <v>16.453669967149949</v>
      </c>
      <c r="I155">
        <v>939000</v>
      </c>
    </row>
    <row r="156" spans="1:9" x14ac:dyDescent="0.3">
      <c r="A156" s="3">
        <v>1800000</v>
      </c>
      <c r="B156" s="1">
        <v>1.0542310485521271</v>
      </c>
      <c r="H156" s="1">
        <v>35.769228499273439</v>
      </c>
      <c r="I156">
        <v>949000</v>
      </c>
    </row>
    <row r="157" spans="1:9" x14ac:dyDescent="0.3">
      <c r="A157" s="3">
        <v>1817000</v>
      </c>
      <c r="B157" s="1">
        <v>1.0175587493774061</v>
      </c>
      <c r="H157" s="1">
        <v>14.116444843793904</v>
      </c>
      <c r="I157">
        <v>950000</v>
      </c>
    </row>
    <row r="158" spans="1:9" x14ac:dyDescent="0.3">
      <c r="A158" s="3">
        <v>1825000</v>
      </c>
      <c r="B158" s="1">
        <v>7.4691128079718263</v>
      </c>
      <c r="H158" s="1">
        <v>1.9646174287365992</v>
      </c>
      <c r="I158">
        <v>955000</v>
      </c>
    </row>
    <row r="159" spans="1:9" x14ac:dyDescent="0.3">
      <c r="A159" s="3">
        <v>1845000</v>
      </c>
      <c r="B159" s="1">
        <v>0.85265118264896556</v>
      </c>
      <c r="H159" s="1">
        <v>5.8080203704929207</v>
      </c>
      <c r="I159">
        <v>965000</v>
      </c>
    </row>
    <row r="160" spans="1:9" x14ac:dyDescent="0.3">
      <c r="A160" s="3">
        <v>1850000</v>
      </c>
      <c r="B160" s="1">
        <v>2.7848719549774952</v>
      </c>
      <c r="H160" s="1">
        <v>7.4939156978634349</v>
      </c>
      <c r="I160">
        <v>969000</v>
      </c>
    </row>
    <row r="161" spans="1:9" x14ac:dyDescent="0.3">
      <c r="A161" s="3">
        <v>1877700</v>
      </c>
      <c r="B161" s="1">
        <v>2.8221756265842681</v>
      </c>
      <c r="H161" s="1">
        <v>6.9558225460919862</v>
      </c>
      <c r="I161">
        <v>975000</v>
      </c>
    </row>
    <row r="162" spans="1:9" x14ac:dyDescent="0.3">
      <c r="A162" s="3">
        <v>1888000</v>
      </c>
      <c r="B162" s="1">
        <v>0.69917213245428589</v>
      </c>
      <c r="H162" s="1">
        <v>4.9071560207608558</v>
      </c>
      <c r="I162">
        <v>979000</v>
      </c>
    </row>
    <row r="163" spans="1:9" x14ac:dyDescent="0.3">
      <c r="A163" s="3">
        <v>1895000</v>
      </c>
      <c r="B163" s="1">
        <v>1.6035167156753358</v>
      </c>
      <c r="H163" s="1">
        <v>2.7908053945485216</v>
      </c>
      <c r="I163">
        <v>985000</v>
      </c>
    </row>
    <row r="164" spans="1:9" x14ac:dyDescent="0.3">
      <c r="A164" s="3">
        <v>1899000</v>
      </c>
      <c r="B164" s="1">
        <v>9.2741442296837757</v>
      </c>
      <c r="H164" s="1">
        <v>16.697119105944079</v>
      </c>
      <c r="I164">
        <v>988000</v>
      </c>
    </row>
    <row r="165" spans="1:9" x14ac:dyDescent="0.3">
      <c r="A165" s="3">
        <v>1900000</v>
      </c>
      <c r="B165" s="1">
        <v>2.4629561008081309</v>
      </c>
      <c r="H165" s="1">
        <v>2.4555171838373107</v>
      </c>
      <c r="I165">
        <v>989000</v>
      </c>
    </row>
    <row r="166" spans="1:9" x14ac:dyDescent="0.3">
      <c r="A166" s="3">
        <v>1945000</v>
      </c>
      <c r="B166" s="1">
        <v>0.64068120759031655</v>
      </c>
      <c r="H166" s="1">
        <v>1.8901830165930833</v>
      </c>
      <c r="I166">
        <v>990000</v>
      </c>
    </row>
    <row r="167" spans="1:9" x14ac:dyDescent="0.3">
      <c r="A167" s="3">
        <v>1950000</v>
      </c>
      <c r="B167" s="1">
        <v>10.899878476639779</v>
      </c>
      <c r="H167" s="1">
        <v>10.324423464633208</v>
      </c>
      <c r="I167">
        <v>995000</v>
      </c>
    </row>
    <row r="168" spans="1:9" x14ac:dyDescent="0.3">
      <c r="A168" s="3">
        <v>1975000</v>
      </c>
      <c r="B168" s="1">
        <v>1.5616284068152864</v>
      </c>
      <c r="H168" s="1">
        <v>60.960461282250698</v>
      </c>
      <c r="I168">
        <v>999000</v>
      </c>
    </row>
    <row r="169" spans="1:9" x14ac:dyDescent="0.3">
      <c r="A169" s="3">
        <v>1988000</v>
      </c>
      <c r="B169" s="1">
        <v>7.421898074652276</v>
      </c>
      <c r="H169" s="1">
        <v>1.1839198248319736</v>
      </c>
      <c r="I169">
        <v>999800</v>
      </c>
    </row>
    <row r="170" spans="1:9" x14ac:dyDescent="0.3">
      <c r="A170" s="3">
        <v>1995000</v>
      </c>
      <c r="B170" s="1">
        <v>8.3792850591316164</v>
      </c>
      <c r="H170" s="1">
        <v>0.69259960066692816</v>
      </c>
      <c r="I170">
        <v>999999</v>
      </c>
    </row>
    <row r="171" spans="1:9" x14ac:dyDescent="0.3">
      <c r="A171" s="3">
        <v>1997000</v>
      </c>
      <c r="B171" s="1">
        <v>1.9447164831493864</v>
      </c>
      <c r="H171" s="1">
        <v>18.533399780967482</v>
      </c>
      <c r="I171">
        <v>1023600</v>
      </c>
    </row>
    <row r="172" spans="1:9" x14ac:dyDescent="0.3">
      <c r="A172" s="3">
        <v>1999999</v>
      </c>
      <c r="B172" s="1">
        <v>4.4677214800637781</v>
      </c>
      <c r="H172" s="1">
        <v>1.7938561135438043</v>
      </c>
      <c r="I172">
        <v>1024990</v>
      </c>
    </row>
    <row r="173" spans="1:9" x14ac:dyDescent="0.3">
      <c r="A173" s="3">
        <v>2085000</v>
      </c>
      <c r="B173" s="1">
        <v>1.8582283110659013</v>
      </c>
      <c r="H173" s="1">
        <v>15.682865795945267</v>
      </c>
      <c r="I173">
        <v>1025000</v>
      </c>
    </row>
    <row r="174" spans="1:9" x14ac:dyDescent="0.3">
      <c r="A174" s="3">
        <v>2095000</v>
      </c>
      <c r="B174" s="1">
        <v>6.9650407105745362</v>
      </c>
      <c r="H174" s="1">
        <v>2.3736830263649829</v>
      </c>
      <c r="I174">
        <v>1048000</v>
      </c>
    </row>
    <row r="175" spans="1:9" x14ac:dyDescent="0.3">
      <c r="A175" s="3">
        <v>2099000</v>
      </c>
      <c r="B175" s="1">
        <v>8.9989436537370384</v>
      </c>
      <c r="H175" s="1">
        <v>1.8137573352659275</v>
      </c>
      <c r="I175">
        <v>1049000</v>
      </c>
    </row>
    <row r="176" spans="1:9" x14ac:dyDescent="0.3">
      <c r="A176" s="3">
        <v>2100000</v>
      </c>
      <c r="B176" s="1">
        <v>7.4661877487100146</v>
      </c>
      <c r="H176" s="1">
        <v>31.82027628420763</v>
      </c>
      <c r="I176">
        <v>1050000</v>
      </c>
    </row>
    <row r="177" spans="1:9" x14ac:dyDescent="0.3">
      <c r="A177" s="3">
        <v>2150000</v>
      </c>
      <c r="B177" s="1">
        <v>7.7332515567710489</v>
      </c>
      <c r="H177" s="1">
        <v>2.4201978842679006</v>
      </c>
      <c r="I177">
        <v>1059000</v>
      </c>
    </row>
    <row r="178" spans="1:9" x14ac:dyDescent="0.3">
      <c r="A178" s="3">
        <v>2250000</v>
      </c>
      <c r="B178" s="1">
        <v>12.006268083836076</v>
      </c>
      <c r="H178" s="1">
        <v>1.3035315653464221</v>
      </c>
      <c r="I178">
        <v>1065000</v>
      </c>
    </row>
    <row r="179" spans="1:9" x14ac:dyDescent="0.3">
      <c r="A179" s="3">
        <v>2295000</v>
      </c>
      <c r="B179" s="1">
        <v>1.1870029521609418</v>
      </c>
      <c r="H179" s="1">
        <v>7.3531239427444808</v>
      </c>
      <c r="I179">
        <v>1069000</v>
      </c>
    </row>
    <row r="180" spans="1:9" x14ac:dyDescent="0.3">
      <c r="A180" s="3">
        <v>2298000</v>
      </c>
      <c r="B180" s="1">
        <v>2.3557176599241334</v>
      </c>
      <c r="H180" s="1">
        <v>7.44390246694668</v>
      </c>
      <c r="I180">
        <v>1075000</v>
      </c>
    </row>
    <row r="181" spans="1:9" x14ac:dyDescent="0.3">
      <c r="A181" s="3">
        <v>2299000</v>
      </c>
      <c r="B181" s="1">
        <v>1.0792012375254869</v>
      </c>
      <c r="H181" s="1">
        <v>20.299395175780138</v>
      </c>
      <c r="I181">
        <v>1080000</v>
      </c>
    </row>
    <row r="182" spans="1:9" x14ac:dyDescent="0.3">
      <c r="A182" s="3">
        <v>2349000</v>
      </c>
      <c r="B182" s="1">
        <v>8.3928934054266158</v>
      </c>
      <c r="H182" s="1">
        <v>14.602017945816822</v>
      </c>
      <c r="I182">
        <v>1085000</v>
      </c>
    </row>
    <row r="183" spans="1:9" x14ac:dyDescent="0.3">
      <c r="A183" s="3">
        <v>2395000</v>
      </c>
      <c r="B183" s="1">
        <v>11.293695336263742</v>
      </c>
      <c r="H183" s="1">
        <v>17.828875887859876</v>
      </c>
      <c r="I183">
        <v>1088000</v>
      </c>
    </row>
    <row r="184" spans="1:9" x14ac:dyDescent="0.3">
      <c r="A184" s="3">
        <v>2399000</v>
      </c>
      <c r="B184" s="1">
        <v>0.68572687411332689</v>
      </c>
      <c r="H184" s="1">
        <v>2.2695829457565728</v>
      </c>
      <c r="I184">
        <v>1089000</v>
      </c>
    </row>
    <row r="185" spans="1:9" x14ac:dyDescent="0.3">
      <c r="A185" s="3">
        <v>2475000</v>
      </c>
      <c r="B185" s="1">
        <v>0.28209430781099343</v>
      </c>
      <c r="H185" s="1">
        <v>22.985759557610706</v>
      </c>
      <c r="I185">
        <v>1099000</v>
      </c>
    </row>
    <row r="186" spans="1:9" x14ac:dyDescent="0.3">
      <c r="A186" s="3">
        <v>2480000</v>
      </c>
      <c r="B186" s="1">
        <v>1.1889849933478502</v>
      </c>
      <c r="H186" s="1">
        <v>15.507210559075311</v>
      </c>
      <c r="I186">
        <v>1100000</v>
      </c>
    </row>
    <row r="187" spans="1:9" x14ac:dyDescent="0.3">
      <c r="A187" s="3">
        <v>2485000</v>
      </c>
      <c r="B187" s="1">
        <v>0.7139610398388494</v>
      </c>
      <c r="H187" s="1">
        <v>3.0653724123541197</v>
      </c>
      <c r="I187">
        <v>1115000</v>
      </c>
    </row>
    <row r="188" spans="1:9" x14ac:dyDescent="0.3">
      <c r="A188" s="3">
        <v>2495000</v>
      </c>
      <c r="B188" s="1">
        <v>2.4567223630732284</v>
      </c>
      <c r="H188" s="1">
        <v>3.2807859041669647</v>
      </c>
      <c r="I188">
        <v>1125000</v>
      </c>
    </row>
    <row r="189" spans="1:9" x14ac:dyDescent="0.3">
      <c r="A189" s="3">
        <v>2499000</v>
      </c>
      <c r="B189" s="1">
        <v>0.85071763569098069</v>
      </c>
      <c r="H189" s="1">
        <v>30.04716202444985</v>
      </c>
      <c r="I189">
        <v>1149000</v>
      </c>
    </row>
    <row r="190" spans="1:9" x14ac:dyDescent="0.3">
      <c r="A190" s="3">
        <v>2500000</v>
      </c>
      <c r="B190" s="1">
        <v>1.4465429789223769</v>
      </c>
      <c r="H190" s="1">
        <v>2.4441967492449548</v>
      </c>
      <c r="I190">
        <v>1150000</v>
      </c>
    </row>
    <row r="191" spans="1:9" x14ac:dyDescent="0.3">
      <c r="A191" s="3">
        <v>2575000</v>
      </c>
      <c r="B191" s="1">
        <v>1.4239421068632403</v>
      </c>
      <c r="H191" s="1">
        <v>1.2380094155722641</v>
      </c>
      <c r="I191">
        <v>1159000</v>
      </c>
    </row>
    <row r="192" spans="1:9" x14ac:dyDescent="0.3">
      <c r="A192" s="3">
        <v>2595000</v>
      </c>
      <c r="B192" s="1">
        <v>4.2237247092853298</v>
      </c>
      <c r="H192" s="1">
        <v>10.206223756623569</v>
      </c>
      <c r="I192">
        <v>1169000</v>
      </c>
    </row>
    <row r="193" spans="1:9" x14ac:dyDescent="0.3">
      <c r="A193" s="3">
        <v>2599000</v>
      </c>
      <c r="B193" s="1">
        <v>8.0008323633683212</v>
      </c>
      <c r="H193" s="1">
        <v>9.9548773535118631</v>
      </c>
      <c r="I193">
        <v>1175000</v>
      </c>
    </row>
    <row r="194" spans="1:9" x14ac:dyDescent="0.3">
      <c r="A194" s="3">
        <v>2650000</v>
      </c>
      <c r="B194" s="1">
        <v>0.69291341359961511</v>
      </c>
      <c r="H194" s="1">
        <v>5.2361312208845128</v>
      </c>
      <c r="I194">
        <v>1189000</v>
      </c>
    </row>
    <row r="195" spans="1:9" x14ac:dyDescent="0.3">
      <c r="A195" s="3">
        <v>2675000</v>
      </c>
      <c r="B195" s="1">
        <v>1.5158446432838293</v>
      </c>
      <c r="H195" s="1">
        <v>42.419925349599986</v>
      </c>
      <c r="I195">
        <v>1195000</v>
      </c>
    </row>
    <row r="196" spans="1:9" x14ac:dyDescent="0.3">
      <c r="A196" s="3">
        <v>2690000</v>
      </c>
      <c r="B196" s="1">
        <v>2.7266944350123135</v>
      </c>
      <c r="H196" s="1">
        <v>3.1823625335419043</v>
      </c>
      <c r="I196">
        <v>1198000</v>
      </c>
    </row>
    <row r="197" spans="1:9" x14ac:dyDescent="0.3">
      <c r="A197" s="3">
        <v>2695000</v>
      </c>
      <c r="B197" s="1">
        <v>1.6072752495089233</v>
      </c>
      <c r="H197" s="1">
        <v>57.174917013900917</v>
      </c>
      <c r="I197">
        <v>1199000</v>
      </c>
    </row>
    <row r="198" spans="1:9" x14ac:dyDescent="0.3">
      <c r="A198" s="3">
        <v>2745000</v>
      </c>
      <c r="B198" s="1">
        <v>1.5158446432838293</v>
      </c>
      <c r="H198" s="1">
        <v>2.1504356877330792</v>
      </c>
      <c r="I198">
        <v>1199999</v>
      </c>
    </row>
    <row r="199" spans="1:9" x14ac:dyDescent="0.3">
      <c r="A199" s="3">
        <v>2750000</v>
      </c>
      <c r="B199" s="1">
        <v>7.4250703766061381</v>
      </c>
      <c r="H199" s="1">
        <v>12.091386968272566</v>
      </c>
      <c r="I199">
        <v>1200000</v>
      </c>
    </row>
    <row r="200" spans="1:9" x14ac:dyDescent="0.3">
      <c r="A200" s="3">
        <v>2795000</v>
      </c>
      <c r="B200" s="1">
        <v>0.61029522381803192</v>
      </c>
      <c r="H200" s="1">
        <v>3.7789788930014065</v>
      </c>
      <c r="I200">
        <v>1224800</v>
      </c>
    </row>
    <row r="201" spans="1:9" x14ac:dyDescent="0.3">
      <c r="A201" s="3">
        <v>2825000</v>
      </c>
      <c r="B201" s="1">
        <v>1.9872909883406353</v>
      </c>
      <c r="H201" s="1">
        <v>1.6894756611622819</v>
      </c>
      <c r="I201">
        <v>1225000</v>
      </c>
    </row>
    <row r="202" spans="1:9" x14ac:dyDescent="0.3">
      <c r="A202" s="3">
        <v>2850000</v>
      </c>
      <c r="B202" s="1">
        <v>9.6458548314241597</v>
      </c>
      <c r="H202" s="1">
        <v>0.64741253048280289</v>
      </c>
      <c r="I202">
        <v>1245000</v>
      </c>
    </row>
    <row r="203" spans="1:9" x14ac:dyDescent="0.3">
      <c r="A203" s="3">
        <v>2890000</v>
      </c>
      <c r="B203" s="1">
        <v>1.5612317490351764</v>
      </c>
      <c r="H203" s="1">
        <v>1.8021122409564247</v>
      </c>
      <c r="I203">
        <v>1248000</v>
      </c>
    </row>
    <row r="204" spans="1:9" x14ac:dyDescent="0.3">
      <c r="A204" s="3">
        <v>2895000</v>
      </c>
      <c r="B204" s="1">
        <v>14.003855752067162</v>
      </c>
      <c r="H204" s="1">
        <v>18.487295015267826</v>
      </c>
      <c r="I204">
        <v>1249000</v>
      </c>
    </row>
    <row r="205" spans="1:9" x14ac:dyDescent="0.3">
      <c r="A205" s="3">
        <v>2899000</v>
      </c>
      <c r="B205" s="1">
        <v>1.1572995071911274</v>
      </c>
      <c r="H205" s="1">
        <v>15.017239091340322</v>
      </c>
      <c r="I205">
        <v>1250000</v>
      </c>
    </row>
    <row r="206" spans="1:9" x14ac:dyDescent="0.3">
      <c r="A206" s="3">
        <v>2950000</v>
      </c>
      <c r="B206" s="1">
        <v>4.0994031137461899</v>
      </c>
      <c r="H206" s="1">
        <v>7.44390246694668</v>
      </c>
      <c r="I206">
        <v>1255000</v>
      </c>
    </row>
    <row r="207" spans="1:9" x14ac:dyDescent="0.3">
      <c r="A207" s="3">
        <v>2980000</v>
      </c>
      <c r="B207" s="1">
        <v>5.7686676377776651</v>
      </c>
      <c r="H207" s="1">
        <v>4.1535654238442099</v>
      </c>
      <c r="I207">
        <v>1259000</v>
      </c>
    </row>
    <row r="208" spans="1:9" x14ac:dyDescent="0.3">
      <c r="A208" s="3">
        <v>2995000</v>
      </c>
      <c r="B208" s="1">
        <v>26.902047215860634</v>
      </c>
      <c r="H208" s="1">
        <v>18.632284388894373</v>
      </c>
      <c r="I208">
        <v>1260000</v>
      </c>
    </row>
    <row r="209" spans="1:9" x14ac:dyDescent="0.3">
      <c r="A209" s="3">
        <v>2999000</v>
      </c>
      <c r="B209" s="1">
        <v>1.2671493172127282</v>
      </c>
      <c r="H209" s="1">
        <v>4.1430924328111614</v>
      </c>
      <c r="I209">
        <v>1274000</v>
      </c>
    </row>
    <row r="210" spans="1:9" x14ac:dyDescent="0.3">
      <c r="A210" s="3">
        <v>3000000</v>
      </c>
      <c r="B210" s="1">
        <v>6.8168461445782977</v>
      </c>
      <c r="H210" s="1">
        <v>25.017317311550286</v>
      </c>
      <c r="I210">
        <v>1275000</v>
      </c>
    </row>
    <row r="211" spans="1:9" x14ac:dyDescent="0.3">
      <c r="A211" s="3">
        <v>3075000</v>
      </c>
      <c r="B211" s="1">
        <v>7.421898074652276</v>
      </c>
      <c r="H211" s="1">
        <v>1.052663460627637</v>
      </c>
      <c r="I211">
        <v>1279000</v>
      </c>
    </row>
    <row r="212" spans="1:9" x14ac:dyDescent="0.3">
      <c r="A212" s="3">
        <v>3095000</v>
      </c>
      <c r="B212" s="1">
        <v>7.421898074652276</v>
      </c>
      <c r="H212" s="1">
        <v>10.264809506091851</v>
      </c>
      <c r="I212">
        <v>1295000</v>
      </c>
    </row>
    <row r="213" spans="1:9" x14ac:dyDescent="0.3">
      <c r="A213" s="3">
        <v>3187000</v>
      </c>
      <c r="B213" s="1">
        <v>1.8272378477435249</v>
      </c>
      <c r="H213" s="1">
        <v>65.100572360464525</v>
      </c>
      <c r="I213">
        <v>1299000</v>
      </c>
    </row>
    <row r="214" spans="1:9" x14ac:dyDescent="0.3">
      <c r="A214" s="3">
        <v>3195000</v>
      </c>
      <c r="B214" s="1">
        <v>10.309628221095245</v>
      </c>
      <c r="H214" s="1">
        <v>4.1587193202436685</v>
      </c>
      <c r="I214">
        <v>1299900</v>
      </c>
    </row>
    <row r="215" spans="1:9" x14ac:dyDescent="0.3">
      <c r="A215" s="3">
        <v>3199000</v>
      </c>
      <c r="B215" s="1">
        <v>7.7076484048489471</v>
      </c>
      <c r="H215" s="1">
        <v>0.63214017370797615</v>
      </c>
      <c r="I215">
        <v>1299999</v>
      </c>
    </row>
    <row r="216" spans="1:9" x14ac:dyDescent="0.3">
      <c r="A216" s="3">
        <v>3200000</v>
      </c>
      <c r="B216" s="1">
        <v>9.5255892376587639</v>
      </c>
      <c r="H216" s="1">
        <v>1.859483634226734</v>
      </c>
      <c r="I216">
        <v>1300000</v>
      </c>
    </row>
    <row r="217" spans="1:9" x14ac:dyDescent="0.3">
      <c r="A217" s="3">
        <v>3225000</v>
      </c>
      <c r="B217" s="1">
        <v>0.41425745503469602</v>
      </c>
      <c r="H217" s="1">
        <v>2.3277602257449401</v>
      </c>
      <c r="I217">
        <v>1320000</v>
      </c>
    </row>
    <row r="218" spans="1:9" x14ac:dyDescent="0.3">
      <c r="A218" s="3">
        <v>3249000</v>
      </c>
      <c r="B218" s="1">
        <v>11.291730497443119</v>
      </c>
      <c r="H218" s="1">
        <v>0.59155801561459787</v>
      </c>
      <c r="I218">
        <v>1325000</v>
      </c>
    </row>
    <row r="219" spans="1:9" x14ac:dyDescent="0.3">
      <c r="A219" s="3">
        <v>3250000</v>
      </c>
      <c r="B219" s="1">
        <v>7.0993603243562742</v>
      </c>
      <c r="H219" s="1">
        <v>2.1262738496601123</v>
      </c>
      <c r="I219">
        <v>1329000</v>
      </c>
    </row>
    <row r="220" spans="1:9" x14ac:dyDescent="0.3">
      <c r="A220" s="3">
        <v>3289000</v>
      </c>
      <c r="B220" s="1">
        <v>0.28209430781099343</v>
      </c>
      <c r="H220" s="1">
        <v>25.929589242585283</v>
      </c>
      <c r="I220">
        <v>1349000</v>
      </c>
    </row>
    <row r="221" spans="1:9" x14ac:dyDescent="0.3">
      <c r="A221" s="3">
        <v>3295000</v>
      </c>
      <c r="B221" s="1">
        <v>2.5358575557759604</v>
      </c>
      <c r="H221" s="1">
        <v>1.7385673923576646</v>
      </c>
      <c r="I221">
        <v>1349500</v>
      </c>
    </row>
    <row r="222" spans="1:9" x14ac:dyDescent="0.3">
      <c r="A222" s="3">
        <v>3299000</v>
      </c>
      <c r="B222" s="1">
        <v>1.0943220599278025</v>
      </c>
      <c r="H222" s="1">
        <v>51.479155911856523</v>
      </c>
      <c r="I222">
        <v>1350000</v>
      </c>
    </row>
    <row r="223" spans="1:9" x14ac:dyDescent="0.3">
      <c r="A223" s="3">
        <v>3388000</v>
      </c>
      <c r="B223" s="1">
        <v>1.3913090933710304</v>
      </c>
      <c r="H223" s="1">
        <v>6.5707973013774028</v>
      </c>
      <c r="I223">
        <v>1359000</v>
      </c>
    </row>
    <row r="224" spans="1:9" x14ac:dyDescent="0.3">
      <c r="A224" s="3">
        <v>3395000</v>
      </c>
      <c r="B224" s="1">
        <v>13.438117449660725</v>
      </c>
      <c r="H224" s="1">
        <v>2.5168457931695802</v>
      </c>
      <c r="I224">
        <v>1369000</v>
      </c>
    </row>
    <row r="225" spans="1:9" x14ac:dyDescent="0.3">
      <c r="A225" s="3">
        <v>3400000</v>
      </c>
      <c r="B225" s="1">
        <v>0.33242946792669437</v>
      </c>
      <c r="H225" s="1">
        <v>2.0065316054407152</v>
      </c>
      <c r="I225">
        <v>1375000</v>
      </c>
    </row>
    <row r="226" spans="1:9" x14ac:dyDescent="0.3">
      <c r="A226" s="3">
        <v>3450000</v>
      </c>
      <c r="B226" s="1">
        <v>1.9113604848630965</v>
      </c>
      <c r="H226" s="1">
        <v>8.1547431405716839</v>
      </c>
      <c r="I226">
        <v>1384000</v>
      </c>
    </row>
    <row r="227" spans="1:9" x14ac:dyDescent="0.3">
      <c r="A227" s="3">
        <v>3495000</v>
      </c>
      <c r="B227" s="1">
        <v>1.3923816402685891</v>
      </c>
      <c r="H227" s="1">
        <v>20.097218912156276</v>
      </c>
      <c r="I227">
        <v>1385000</v>
      </c>
    </row>
    <row r="228" spans="1:9" x14ac:dyDescent="0.3">
      <c r="A228" s="3">
        <v>3545000</v>
      </c>
      <c r="B228" s="1">
        <v>6.7840882769570632</v>
      </c>
      <c r="H228" s="1">
        <v>66.312907683005307</v>
      </c>
      <c r="I228">
        <v>1395000</v>
      </c>
    </row>
    <row r="229" spans="1:9" x14ac:dyDescent="0.3">
      <c r="A229" s="3">
        <v>3595000</v>
      </c>
      <c r="B229" s="1">
        <v>8.1356395774971375</v>
      </c>
      <c r="H229" s="1">
        <v>3.300630610830638</v>
      </c>
      <c r="I229">
        <v>1398000</v>
      </c>
    </row>
    <row r="230" spans="1:9" x14ac:dyDescent="0.3">
      <c r="A230" s="3">
        <v>3600000</v>
      </c>
      <c r="B230" s="1">
        <v>9.9221690665537725</v>
      </c>
      <c r="H230" s="1">
        <v>36.494236511868344</v>
      </c>
      <c r="I230">
        <v>1399000</v>
      </c>
    </row>
    <row r="231" spans="1:9" x14ac:dyDescent="0.3">
      <c r="A231" s="3">
        <v>3695000</v>
      </c>
      <c r="B231" s="1">
        <v>8.3408296441591823</v>
      </c>
      <c r="H231" s="1">
        <v>1.3518308366402658</v>
      </c>
      <c r="I231">
        <v>1399990</v>
      </c>
    </row>
    <row r="232" spans="1:9" x14ac:dyDescent="0.3">
      <c r="A232" s="3">
        <v>3699000</v>
      </c>
      <c r="B232" s="1">
        <v>0.94874136853548219</v>
      </c>
      <c r="H232" s="1">
        <v>17.371737290053531</v>
      </c>
      <c r="I232">
        <v>1399999</v>
      </c>
    </row>
    <row r="233" spans="1:9" x14ac:dyDescent="0.3">
      <c r="A233" s="3">
        <v>3750000</v>
      </c>
      <c r="B233" s="1">
        <v>1.8673033125953575</v>
      </c>
      <c r="H233" s="1">
        <v>16.469648892628527</v>
      </c>
      <c r="I233">
        <v>1400000</v>
      </c>
    </row>
    <row r="234" spans="1:9" x14ac:dyDescent="0.3">
      <c r="A234" s="3">
        <v>3770000</v>
      </c>
      <c r="B234" s="1">
        <v>1.6067366205925242</v>
      </c>
      <c r="H234" s="1">
        <v>16.195443625057383</v>
      </c>
      <c r="I234">
        <v>1412000</v>
      </c>
    </row>
    <row r="235" spans="1:9" x14ac:dyDescent="0.3">
      <c r="A235" s="3">
        <v>3795000</v>
      </c>
      <c r="B235" s="1">
        <v>17.739074206751503</v>
      </c>
      <c r="H235" s="1">
        <v>7.3762217370844567</v>
      </c>
      <c r="I235">
        <v>1425000</v>
      </c>
    </row>
    <row r="236" spans="1:9" x14ac:dyDescent="0.3">
      <c r="A236" s="3">
        <v>3895000</v>
      </c>
      <c r="B236" s="1">
        <v>0.25875543471549944</v>
      </c>
      <c r="H236" s="1">
        <v>7.0075133162021395</v>
      </c>
      <c r="I236">
        <v>1428800</v>
      </c>
    </row>
    <row r="237" spans="1:9" x14ac:dyDescent="0.3">
      <c r="A237" s="3">
        <v>3900000</v>
      </c>
      <c r="B237" s="1">
        <v>7.8976846911051997</v>
      </c>
      <c r="H237" s="1">
        <v>2.0773951632845238</v>
      </c>
      <c r="I237">
        <v>1444000</v>
      </c>
    </row>
    <row r="238" spans="1:9" x14ac:dyDescent="0.3">
      <c r="A238" s="3">
        <v>3950000</v>
      </c>
      <c r="B238" s="1">
        <v>8.7270642583110236E-2</v>
      </c>
      <c r="H238" s="1">
        <v>8.1547431405716839</v>
      </c>
      <c r="I238">
        <v>1449000</v>
      </c>
    </row>
    <row r="239" spans="1:9" x14ac:dyDescent="0.3">
      <c r="A239" s="3">
        <v>3985000</v>
      </c>
      <c r="B239" s="1">
        <v>7.3259173419633115</v>
      </c>
      <c r="H239" s="1">
        <v>30.23555995807525</v>
      </c>
      <c r="I239">
        <v>1450000</v>
      </c>
    </row>
    <row r="240" spans="1:9" x14ac:dyDescent="0.3">
      <c r="A240" s="3">
        <v>3995000</v>
      </c>
      <c r="B240" s="1">
        <v>11.835401268710097</v>
      </c>
      <c r="H240" s="1">
        <v>2.1128329052432102</v>
      </c>
      <c r="I240">
        <v>1455000</v>
      </c>
    </row>
    <row r="241" spans="1:9" x14ac:dyDescent="0.3">
      <c r="A241" s="3">
        <v>3999000</v>
      </c>
      <c r="B241" s="1">
        <v>2.6882810631298102</v>
      </c>
      <c r="H241" s="1">
        <v>0.93893586541565965</v>
      </c>
      <c r="I241">
        <v>1475000</v>
      </c>
    </row>
    <row r="242" spans="1:9" x14ac:dyDescent="0.3">
      <c r="A242" s="3">
        <v>3999995</v>
      </c>
      <c r="B242" s="1">
        <v>8.6853864313296771</v>
      </c>
      <c r="H242" s="1">
        <v>4.4830273052187231</v>
      </c>
      <c r="I242">
        <v>1479000</v>
      </c>
    </row>
    <row r="243" spans="1:9" x14ac:dyDescent="0.3">
      <c r="A243" s="3">
        <v>4000000</v>
      </c>
      <c r="B243" s="1">
        <v>0.33242946792669437</v>
      </c>
      <c r="H243" s="1">
        <v>1.5458378917586939</v>
      </c>
      <c r="I243">
        <v>1480000</v>
      </c>
    </row>
    <row r="244" spans="1:9" x14ac:dyDescent="0.3">
      <c r="A244" s="3">
        <v>4125000</v>
      </c>
      <c r="B244" s="1">
        <v>8.9290551781057097</v>
      </c>
      <c r="H244" s="1">
        <v>4.3277100550244061</v>
      </c>
      <c r="I244">
        <v>1494900</v>
      </c>
    </row>
    <row r="245" spans="1:9" x14ac:dyDescent="0.3">
      <c r="A245" s="3">
        <v>4250000</v>
      </c>
      <c r="B245" s="1">
        <v>0.17223163160796839</v>
      </c>
      <c r="H245" s="1">
        <v>16.872912637968945</v>
      </c>
      <c r="I245">
        <v>1495000</v>
      </c>
    </row>
    <row r="246" spans="1:9" x14ac:dyDescent="0.3">
      <c r="A246" s="3">
        <v>4295000</v>
      </c>
      <c r="B246" s="1">
        <v>2.0783106266670397</v>
      </c>
      <c r="H246" s="1">
        <v>0.84731385823593564</v>
      </c>
      <c r="I246">
        <v>1498000</v>
      </c>
    </row>
    <row r="247" spans="1:9" x14ac:dyDescent="0.3">
      <c r="A247" s="3">
        <v>4395000</v>
      </c>
      <c r="B247" s="1">
        <v>2.686070964927211</v>
      </c>
      <c r="H247" s="1">
        <v>18.122150196881567</v>
      </c>
      <c r="I247">
        <v>1499000</v>
      </c>
    </row>
    <row r="248" spans="1:9" x14ac:dyDescent="0.3">
      <c r="A248" s="3">
        <v>4495000</v>
      </c>
      <c r="B248" s="1">
        <v>2.3492123714575746</v>
      </c>
      <c r="H248" s="1">
        <v>4.430872236274757</v>
      </c>
      <c r="I248">
        <v>1499500</v>
      </c>
    </row>
    <row r="249" spans="1:9" x14ac:dyDescent="0.3">
      <c r="A249" s="3">
        <v>4685000</v>
      </c>
      <c r="B249" s="1">
        <v>7.2167692716487499</v>
      </c>
      <c r="H249" s="1">
        <v>20.016613948083958</v>
      </c>
      <c r="I249">
        <v>1500000</v>
      </c>
    </row>
    <row r="250" spans="1:9" x14ac:dyDescent="0.3">
      <c r="A250" s="3">
        <v>4750000</v>
      </c>
      <c r="B250" s="1">
        <v>2.8085430169831325</v>
      </c>
      <c r="H250" s="1">
        <v>0.20673899074555524</v>
      </c>
      <c r="I250">
        <v>1515000</v>
      </c>
    </row>
    <row r="251" spans="1:9" x14ac:dyDescent="0.3">
      <c r="A251" s="3">
        <v>4950000</v>
      </c>
      <c r="B251" s="1">
        <v>18.477687716427916</v>
      </c>
      <c r="H251" s="1">
        <v>16.881155373812419</v>
      </c>
      <c r="I251">
        <v>1525000</v>
      </c>
    </row>
    <row r="252" spans="1:9" x14ac:dyDescent="0.3">
      <c r="A252" s="3">
        <v>4995000</v>
      </c>
      <c r="B252" s="1">
        <v>8.9271687237906683</v>
      </c>
      <c r="H252" s="1">
        <v>16.764998642109902</v>
      </c>
      <c r="I252">
        <v>1530000</v>
      </c>
    </row>
    <row r="253" spans="1:9" x14ac:dyDescent="0.3">
      <c r="A253" s="3">
        <v>4999000</v>
      </c>
      <c r="B253" s="1">
        <v>14.434657271317647</v>
      </c>
      <c r="H253" s="1">
        <v>8.1942629807093326</v>
      </c>
      <c r="I253">
        <v>1549900</v>
      </c>
    </row>
    <row r="254" spans="1:9" x14ac:dyDescent="0.3">
      <c r="A254" s="3">
        <v>5000000</v>
      </c>
      <c r="B254" s="1">
        <v>1.3375049289763821</v>
      </c>
      <c r="H254" s="1">
        <v>5.6825338453004743</v>
      </c>
      <c r="I254">
        <v>1550000</v>
      </c>
    </row>
    <row r="255" spans="1:9" x14ac:dyDescent="0.3">
      <c r="A255" s="3">
        <v>5150000</v>
      </c>
      <c r="B255" s="1">
        <v>0.34820028655492008</v>
      </c>
      <c r="H255" s="1">
        <v>1.6405213046788423</v>
      </c>
      <c r="I255">
        <v>1565000</v>
      </c>
    </row>
    <row r="256" spans="1:9" x14ac:dyDescent="0.3">
      <c r="A256" s="3">
        <v>5250000</v>
      </c>
      <c r="B256" s="1">
        <v>9.9363889745006766</v>
      </c>
      <c r="H256" s="1">
        <v>3.7104019481954369</v>
      </c>
      <c r="I256">
        <v>1575000</v>
      </c>
    </row>
    <row r="257" spans="1:9" x14ac:dyDescent="0.3">
      <c r="A257" s="3">
        <v>5280000</v>
      </c>
      <c r="B257" s="1">
        <v>7.0828823795204636</v>
      </c>
      <c r="H257" s="1">
        <v>3.839145301439542</v>
      </c>
      <c r="I257">
        <v>1593000</v>
      </c>
    </row>
    <row r="258" spans="1:9" x14ac:dyDescent="0.3">
      <c r="A258" s="3">
        <v>5285000</v>
      </c>
      <c r="B258" s="1">
        <v>7.536581239544617</v>
      </c>
      <c r="H258" s="1">
        <v>12.061186742475563</v>
      </c>
      <c r="I258">
        <v>1595000</v>
      </c>
    </row>
    <row r="259" spans="1:9" x14ac:dyDescent="0.3">
      <c r="A259" s="3">
        <v>5450000</v>
      </c>
      <c r="B259" s="1">
        <v>0.33924690138915059</v>
      </c>
      <c r="H259" s="1">
        <v>0.81445438320094721</v>
      </c>
      <c r="I259">
        <v>1598000</v>
      </c>
    </row>
    <row r="260" spans="1:9" x14ac:dyDescent="0.3">
      <c r="A260" s="3">
        <v>5495000</v>
      </c>
      <c r="B260" s="1">
        <v>7.4567534821005239</v>
      </c>
      <c r="H260" s="1">
        <v>30.536603816412832</v>
      </c>
      <c r="I260">
        <v>1599000</v>
      </c>
    </row>
    <row r="261" spans="1:9" x14ac:dyDescent="0.3">
      <c r="A261" s="3">
        <v>5500000</v>
      </c>
      <c r="B261" s="1">
        <v>9.9432360012066408</v>
      </c>
      <c r="H261" s="1">
        <v>4.5816766694481252</v>
      </c>
      <c r="I261">
        <v>1599900</v>
      </c>
    </row>
    <row r="262" spans="1:9" x14ac:dyDescent="0.3">
      <c r="A262" s="3">
        <v>5675000</v>
      </c>
      <c r="B262" s="1">
        <v>1.0226428536909318</v>
      </c>
      <c r="H262" s="1">
        <v>5.6749054435097328</v>
      </c>
      <c r="I262">
        <v>1599999</v>
      </c>
    </row>
    <row r="263" spans="1:9" x14ac:dyDescent="0.3">
      <c r="A263" s="3">
        <v>5695000</v>
      </c>
      <c r="B263" s="1">
        <v>1.3505303889702176</v>
      </c>
      <c r="H263" s="1">
        <v>0.54886506732817608</v>
      </c>
      <c r="I263">
        <v>1600000</v>
      </c>
    </row>
    <row r="264" spans="1:9" x14ac:dyDescent="0.3">
      <c r="A264" s="3">
        <v>5750000</v>
      </c>
      <c r="B264" s="1">
        <v>8.1880908246997173</v>
      </c>
      <c r="H264" s="1">
        <v>3.7067068092189182</v>
      </c>
      <c r="I264">
        <v>1620000</v>
      </c>
    </row>
    <row r="265" spans="1:9" x14ac:dyDescent="0.3">
      <c r="A265" s="3">
        <v>5850000</v>
      </c>
      <c r="B265" s="1">
        <v>7.5321957439574998</v>
      </c>
      <c r="H265" s="1">
        <v>33.917733582945218</v>
      </c>
      <c r="I265">
        <v>1625000</v>
      </c>
    </row>
    <row r="266" spans="1:9" x14ac:dyDescent="0.3">
      <c r="A266" s="3">
        <v>5950000</v>
      </c>
      <c r="B266" s="1">
        <v>7.8187926340193501</v>
      </c>
      <c r="H266" s="1">
        <v>4.8239686478809531</v>
      </c>
      <c r="I266">
        <v>1630000</v>
      </c>
    </row>
    <row r="267" spans="1:9" x14ac:dyDescent="0.3">
      <c r="A267" s="3">
        <v>5975000</v>
      </c>
      <c r="B267" s="1">
        <v>7.5321957439574998</v>
      </c>
      <c r="H267" s="1">
        <v>5.4028535205432089</v>
      </c>
      <c r="I267">
        <v>1645000</v>
      </c>
    </row>
    <row r="268" spans="1:9" x14ac:dyDescent="0.3">
      <c r="A268" s="3">
        <v>5995000</v>
      </c>
      <c r="B268" s="1">
        <v>12.736875066687984</v>
      </c>
      <c r="H268" s="1">
        <v>23.231786191211828</v>
      </c>
      <c r="I268">
        <v>1649000</v>
      </c>
    </row>
    <row r="269" spans="1:9" x14ac:dyDescent="0.3">
      <c r="A269" s="3">
        <v>5999999</v>
      </c>
      <c r="B269" s="1">
        <v>7.1285582592926069</v>
      </c>
      <c r="H269" s="1">
        <v>11.419809956452024</v>
      </c>
      <c r="I269">
        <v>1650000</v>
      </c>
    </row>
    <row r="270" spans="1:9" x14ac:dyDescent="0.3">
      <c r="A270" s="3">
        <v>6150000</v>
      </c>
      <c r="B270" s="1">
        <v>2.092552187041294</v>
      </c>
      <c r="H270" s="1">
        <v>7.3259173419633115</v>
      </c>
      <c r="I270">
        <v>1675000</v>
      </c>
    </row>
    <row r="271" spans="1:9" x14ac:dyDescent="0.3">
      <c r="A271" s="3">
        <v>6250000</v>
      </c>
      <c r="B271" s="1">
        <v>1.7225215702635448</v>
      </c>
      <c r="H271" s="1">
        <v>1.6192553755837122</v>
      </c>
      <c r="I271">
        <v>1688888</v>
      </c>
    </row>
    <row r="272" spans="1:9" x14ac:dyDescent="0.3">
      <c r="A272" s="3">
        <v>6300000</v>
      </c>
      <c r="B272" s="1">
        <v>6.983135003988413</v>
      </c>
      <c r="H272" s="1">
        <v>17.598632843646612</v>
      </c>
      <c r="I272">
        <v>1690000</v>
      </c>
    </row>
    <row r="273" spans="1:9" x14ac:dyDescent="0.3">
      <c r="A273" s="3">
        <v>6450000</v>
      </c>
      <c r="B273" s="1">
        <v>0.37476555349185814</v>
      </c>
      <c r="H273" s="1">
        <v>21.114428929302115</v>
      </c>
      <c r="I273">
        <v>1695000</v>
      </c>
    </row>
    <row r="274" spans="1:9" x14ac:dyDescent="0.3">
      <c r="A274" s="3">
        <v>6700000</v>
      </c>
      <c r="B274" s="1">
        <v>8.9605971885495439</v>
      </c>
      <c r="H274" s="1">
        <v>1.6124867296041887</v>
      </c>
      <c r="I274">
        <v>1698000</v>
      </c>
    </row>
    <row r="275" spans="1:9" x14ac:dyDescent="0.3">
      <c r="A275" s="3">
        <v>6995000</v>
      </c>
      <c r="B275" s="1">
        <v>9.9150186289212456</v>
      </c>
      <c r="H275" s="1">
        <v>3.2505405636905578</v>
      </c>
      <c r="I275">
        <v>1698326</v>
      </c>
    </row>
    <row r="276" spans="1:9" x14ac:dyDescent="0.3">
      <c r="H276" s="1">
        <v>2.4573283519688998</v>
      </c>
      <c r="I276">
        <v>1698888</v>
      </c>
    </row>
    <row r="277" spans="1:9" x14ac:dyDescent="0.3">
      <c r="H277" s="1">
        <v>2.8133690678085816</v>
      </c>
      <c r="I277">
        <v>1699000</v>
      </c>
    </row>
    <row r="278" spans="1:9" x14ac:dyDescent="0.3">
      <c r="H278" s="1">
        <v>7.1457137726879845</v>
      </c>
      <c r="I278">
        <v>1699900</v>
      </c>
    </row>
    <row r="279" spans="1:9" x14ac:dyDescent="0.3">
      <c r="H279" s="1">
        <v>16.738917827994346</v>
      </c>
      <c r="I279">
        <v>1699995</v>
      </c>
    </row>
    <row r="280" spans="1:9" x14ac:dyDescent="0.3">
      <c r="H280" s="1">
        <v>0.61045684485151153</v>
      </c>
      <c r="I280">
        <v>1700000</v>
      </c>
    </row>
    <row r="281" spans="1:9" x14ac:dyDescent="0.3">
      <c r="H281" s="1">
        <v>20.391562887326117</v>
      </c>
      <c r="I281">
        <v>1719500</v>
      </c>
    </row>
    <row r="282" spans="1:9" x14ac:dyDescent="0.3">
      <c r="H282" s="1">
        <v>4.0745003202640779</v>
      </c>
      <c r="I282">
        <v>1724877</v>
      </c>
    </row>
    <row r="283" spans="1:9" x14ac:dyDescent="0.3">
      <c r="H283" s="1">
        <v>10.535991890724901</v>
      </c>
      <c r="I283">
        <v>1725000</v>
      </c>
    </row>
    <row r="284" spans="1:9" x14ac:dyDescent="0.3">
      <c r="H284" s="1">
        <v>6.8473526483913369</v>
      </c>
      <c r="I284">
        <v>1749000</v>
      </c>
    </row>
    <row r="285" spans="1:9" x14ac:dyDescent="0.3">
      <c r="H285" s="1">
        <v>7.1064098164909648</v>
      </c>
      <c r="I285">
        <v>1749999</v>
      </c>
    </row>
    <row r="286" spans="1:9" x14ac:dyDescent="0.3">
      <c r="H286" s="1">
        <v>31.226043116900094</v>
      </c>
      <c r="I286">
        <v>1750000</v>
      </c>
    </row>
    <row r="287" spans="1:9" x14ac:dyDescent="0.3">
      <c r="H287" s="1">
        <v>5.2540036091328348</v>
      </c>
      <c r="I287">
        <v>1755000</v>
      </c>
    </row>
    <row r="288" spans="1:9" x14ac:dyDescent="0.3">
      <c r="H288" s="1">
        <v>2.150823162368602</v>
      </c>
      <c r="I288">
        <v>1774888</v>
      </c>
    </row>
    <row r="289" spans="8:9" x14ac:dyDescent="0.3">
      <c r="H289" s="1">
        <v>5.8201430024652909</v>
      </c>
      <c r="I289">
        <v>1775000</v>
      </c>
    </row>
    <row r="290" spans="8:9" x14ac:dyDescent="0.3">
      <c r="H290" s="1">
        <v>1.0687564356788883</v>
      </c>
      <c r="I290">
        <v>1779000</v>
      </c>
    </row>
    <row r="291" spans="8:9" x14ac:dyDescent="0.3">
      <c r="H291" s="1">
        <v>17.157180550472038</v>
      </c>
      <c r="I291">
        <v>1795000</v>
      </c>
    </row>
    <row r="292" spans="8:9" x14ac:dyDescent="0.3">
      <c r="H292" s="1">
        <v>5.9679870110926547</v>
      </c>
      <c r="I292">
        <v>1799000</v>
      </c>
    </row>
    <row r="293" spans="8:9" x14ac:dyDescent="0.3">
      <c r="H293" s="1">
        <v>2.7070015694496155</v>
      </c>
      <c r="I293">
        <v>1800000</v>
      </c>
    </row>
    <row r="294" spans="8:9" x14ac:dyDescent="0.3">
      <c r="H294" s="1">
        <v>1.0175587493774061</v>
      </c>
      <c r="I294">
        <v>1817000</v>
      </c>
    </row>
    <row r="295" spans="8:9" x14ac:dyDescent="0.3">
      <c r="H295" s="1">
        <v>7.4691128079718263</v>
      </c>
      <c r="I295">
        <v>1825000</v>
      </c>
    </row>
    <row r="296" spans="8:9" x14ac:dyDescent="0.3">
      <c r="H296" s="1">
        <v>0.85265118264896556</v>
      </c>
      <c r="I296">
        <v>1845000</v>
      </c>
    </row>
    <row r="297" spans="8:9" x14ac:dyDescent="0.3">
      <c r="H297" s="1">
        <v>5.126902087622546</v>
      </c>
      <c r="I297">
        <v>1850000</v>
      </c>
    </row>
    <row r="298" spans="8:9" x14ac:dyDescent="0.3">
      <c r="H298" s="1">
        <v>4.2757919584403146</v>
      </c>
      <c r="I298">
        <v>1875000</v>
      </c>
    </row>
    <row r="299" spans="8:9" x14ac:dyDescent="0.3">
      <c r="H299" s="1">
        <v>2.8221756265842681</v>
      </c>
      <c r="I299">
        <v>1877700</v>
      </c>
    </row>
    <row r="300" spans="8:9" x14ac:dyDescent="0.3">
      <c r="H300" s="1">
        <v>0.69917213245428589</v>
      </c>
      <c r="I300">
        <v>1888000</v>
      </c>
    </row>
    <row r="301" spans="8:9" x14ac:dyDescent="0.3">
      <c r="H301" s="1">
        <v>3.5263747479120564</v>
      </c>
      <c r="I301">
        <v>1895000</v>
      </c>
    </row>
    <row r="302" spans="8:9" x14ac:dyDescent="0.3">
      <c r="H302" s="1">
        <v>15.844977531425775</v>
      </c>
      <c r="I302">
        <v>1899000</v>
      </c>
    </row>
    <row r="303" spans="8:9" x14ac:dyDescent="0.3">
      <c r="H303" s="1">
        <v>4.3163546936179573</v>
      </c>
      <c r="I303">
        <v>1899999</v>
      </c>
    </row>
    <row r="304" spans="8:9" x14ac:dyDescent="0.3">
      <c r="H304" s="1">
        <v>2.4629561008081309</v>
      </c>
      <c r="I304">
        <v>1900000</v>
      </c>
    </row>
    <row r="305" spans="8:9" x14ac:dyDescent="0.3">
      <c r="H305" s="1">
        <v>0.64068120759031655</v>
      </c>
      <c r="I305">
        <v>1945000</v>
      </c>
    </row>
    <row r="306" spans="8:9" x14ac:dyDescent="0.3">
      <c r="H306" s="1">
        <v>18.770321261307249</v>
      </c>
      <c r="I306">
        <v>1949000</v>
      </c>
    </row>
    <row r="307" spans="8:9" x14ac:dyDescent="0.3">
      <c r="H307" s="1">
        <v>10.899878476639778</v>
      </c>
      <c r="I307">
        <v>1950000</v>
      </c>
    </row>
    <row r="308" spans="8:9" x14ac:dyDescent="0.3">
      <c r="H308" s="1">
        <v>1.5616284068152864</v>
      </c>
      <c r="I308">
        <v>1975000</v>
      </c>
    </row>
    <row r="309" spans="8:9" x14ac:dyDescent="0.3">
      <c r="H309" s="1">
        <v>9.1456017216864556</v>
      </c>
      <c r="I309">
        <v>1988000</v>
      </c>
    </row>
    <row r="310" spans="8:9" x14ac:dyDescent="0.3">
      <c r="H310" s="1">
        <v>32.644646572685211</v>
      </c>
      <c r="I310">
        <v>1995000</v>
      </c>
    </row>
    <row r="311" spans="8:9" x14ac:dyDescent="0.3">
      <c r="H311" s="1">
        <v>1.9447164831493864</v>
      </c>
      <c r="I311">
        <v>1997000</v>
      </c>
    </row>
    <row r="312" spans="8:9" x14ac:dyDescent="0.3">
      <c r="H312" s="1">
        <v>18.978216250824282</v>
      </c>
      <c r="I312">
        <v>1998000</v>
      </c>
    </row>
    <row r="313" spans="8:9" x14ac:dyDescent="0.3">
      <c r="H313" s="1">
        <v>12.168178199334331</v>
      </c>
      <c r="I313">
        <v>1999999</v>
      </c>
    </row>
    <row r="314" spans="8:9" x14ac:dyDescent="0.3">
      <c r="H314" s="1">
        <v>19.567738145178275</v>
      </c>
      <c r="I314">
        <v>2000000</v>
      </c>
    </row>
    <row r="315" spans="8:9" x14ac:dyDescent="0.3">
      <c r="H315" s="1">
        <v>1.8582283110659013</v>
      </c>
      <c r="I315">
        <v>2085000</v>
      </c>
    </row>
    <row r="316" spans="8:9" x14ac:dyDescent="0.3">
      <c r="H316" s="1">
        <v>6.9650407105745362</v>
      </c>
      <c r="I316">
        <v>2095000</v>
      </c>
    </row>
    <row r="317" spans="8:9" x14ac:dyDescent="0.3">
      <c r="H317" s="1">
        <v>8.9989436537370384</v>
      </c>
      <c r="I317">
        <v>2099000</v>
      </c>
    </row>
    <row r="318" spans="8:9" x14ac:dyDescent="0.3">
      <c r="H318" s="1">
        <v>24.724006178528242</v>
      </c>
      <c r="I318">
        <v>2100000</v>
      </c>
    </row>
    <row r="319" spans="8:9" x14ac:dyDescent="0.3">
      <c r="H319" s="1">
        <v>9.2374788903729073</v>
      </c>
      <c r="I319">
        <v>2145000</v>
      </c>
    </row>
    <row r="320" spans="8:9" x14ac:dyDescent="0.3">
      <c r="H320" s="1">
        <v>7.733251556771048</v>
      </c>
      <c r="I320">
        <v>2150000</v>
      </c>
    </row>
    <row r="321" spans="8:9" x14ac:dyDescent="0.3">
      <c r="H321" s="1">
        <v>2.0607190672956728</v>
      </c>
      <c r="I321">
        <v>2195000</v>
      </c>
    </row>
    <row r="322" spans="8:9" x14ac:dyDescent="0.3">
      <c r="H322" s="1">
        <v>3.4394865362546634</v>
      </c>
      <c r="I322">
        <v>2199000</v>
      </c>
    </row>
    <row r="323" spans="8:9" x14ac:dyDescent="0.3">
      <c r="H323" s="1">
        <v>0.24232584422235148</v>
      </c>
      <c r="I323">
        <v>2200000</v>
      </c>
    </row>
    <row r="324" spans="8:9" x14ac:dyDescent="0.3">
      <c r="H324" s="1">
        <v>12.006268083836076</v>
      </c>
      <c r="I324">
        <v>2250000</v>
      </c>
    </row>
    <row r="325" spans="8:9" x14ac:dyDescent="0.3">
      <c r="H325" s="1">
        <v>2.6682047795707327</v>
      </c>
      <c r="I325">
        <v>2289000</v>
      </c>
    </row>
    <row r="326" spans="8:9" x14ac:dyDescent="0.3">
      <c r="H326" s="1">
        <v>9.2007916737164237</v>
      </c>
      <c r="I326">
        <v>2295000</v>
      </c>
    </row>
    <row r="327" spans="8:9" x14ac:dyDescent="0.3">
      <c r="H327" s="1">
        <v>2.3557176599241334</v>
      </c>
      <c r="I327">
        <v>2298000</v>
      </c>
    </row>
    <row r="328" spans="8:9" x14ac:dyDescent="0.3">
      <c r="H328" s="1">
        <v>1.0792012375254869</v>
      </c>
      <c r="I328">
        <v>2299000</v>
      </c>
    </row>
    <row r="329" spans="8:9" x14ac:dyDescent="0.3">
      <c r="H329" s="1">
        <v>8.3928934054266158</v>
      </c>
      <c r="I329">
        <v>2349000</v>
      </c>
    </row>
    <row r="330" spans="8:9" x14ac:dyDescent="0.3">
      <c r="H330" s="1">
        <v>2.5078826987541785</v>
      </c>
      <c r="I330">
        <v>2350000</v>
      </c>
    </row>
    <row r="331" spans="8:9" x14ac:dyDescent="0.3">
      <c r="H331" s="1">
        <v>16.259673134360948</v>
      </c>
      <c r="I331">
        <v>2375000</v>
      </c>
    </row>
    <row r="332" spans="8:9" x14ac:dyDescent="0.3">
      <c r="H332" s="1">
        <v>12.370082400889066</v>
      </c>
      <c r="I332">
        <v>2395000</v>
      </c>
    </row>
    <row r="333" spans="8:9" x14ac:dyDescent="0.3">
      <c r="H333" s="1">
        <v>24.243128813723946</v>
      </c>
      <c r="I333">
        <v>2399000</v>
      </c>
    </row>
    <row r="334" spans="8:9" x14ac:dyDescent="0.3">
      <c r="H334" s="1">
        <v>19.436771243332114</v>
      </c>
      <c r="I334">
        <v>2450000</v>
      </c>
    </row>
    <row r="335" spans="8:9" x14ac:dyDescent="0.3">
      <c r="H335" s="1">
        <v>7.9664628682180139</v>
      </c>
      <c r="I335">
        <v>2475000</v>
      </c>
    </row>
    <row r="336" spans="8:9" x14ac:dyDescent="0.3">
      <c r="H336" s="1">
        <v>1.1889849933478502</v>
      </c>
      <c r="I336">
        <v>2480000</v>
      </c>
    </row>
    <row r="337" spans="8:9" x14ac:dyDescent="0.3">
      <c r="H337" s="1">
        <v>0.7139610398388494</v>
      </c>
      <c r="I337">
        <v>2485000</v>
      </c>
    </row>
    <row r="338" spans="8:9" x14ac:dyDescent="0.3">
      <c r="H338" s="1">
        <v>22.434531793475983</v>
      </c>
      <c r="I338">
        <v>2495000</v>
      </c>
    </row>
    <row r="339" spans="8:9" x14ac:dyDescent="0.3">
      <c r="H339" s="1">
        <v>1.978026012758118</v>
      </c>
      <c r="I339">
        <v>2499000</v>
      </c>
    </row>
    <row r="340" spans="8:9" x14ac:dyDescent="0.3">
      <c r="H340" s="1">
        <v>1.8136061432358297</v>
      </c>
      <c r="I340">
        <v>2500000</v>
      </c>
    </row>
    <row r="341" spans="8:9" x14ac:dyDescent="0.3">
      <c r="H341" s="1">
        <v>1.4239421068632403</v>
      </c>
      <c r="I341">
        <v>2575000</v>
      </c>
    </row>
    <row r="342" spans="8:9" x14ac:dyDescent="0.3">
      <c r="H342" s="1">
        <v>3.3136499777404733</v>
      </c>
      <c r="I342">
        <v>2590000</v>
      </c>
    </row>
    <row r="343" spans="8:9" x14ac:dyDescent="0.3">
      <c r="H343" s="1">
        <v>24.958404001048617</v>
      </c>
      <c r="I343">
        <v>2595000</v>
      </c>
    </row>
    <row r="344" spans="8:9" x14ac:dyDescent="0.3">
      <c r="H344" s="1">
        <v>8.0008323633683212</v>
      </c>
      <c r="I344">
        <v>2599000</v>
      </c>
    </row>
    <row r="345" spans="8:9" x14ac:dyDescent="0.3">
      <c r="H345" s="1">
        <v>0.69291341359961511</v>
      </c>
      <c r="I345">
        <v>2650000</v>
      </c>
    </row>
    <row r="346" spans="8:9" x14ac:dyDescent="0.3">
      <c r="H346" s="1">
        <v>1.5158446432838293</v>
      </c>
      <c r="I346">
        <v>2675000</v>
      </c>
    </row>
    <row r="347" spans="8:9" x14ac:dyDescent="0.3">
      <c r="H347" s="1">
        <v>19.432724100065986</v>
      </c>
      <c r="I347">
        <v>2688000</v>
      </c>
    </row>
    <row r="348" spans="8:9" x14ac:dyDescent="0.3">
      <c r="H348" s="1">
        <v>10.787094687177273</v>
      </c>
      <c r="I348">
        <v>2690000</v>
      </c>
    </row>
    <row r="349" spans="8:9" x14ac:dyDescent="0.3">
      <c r="H349" s="1">
        <v>4.6336208101342544</v>
      </c>
      <c r="I349">
        <v>2695000</v>
      </c>
    </row>
    <row r="350" spans="8:9" x14ac:dyDescent="0.3">
      <c r="H350" s="1">
        <v>5.6825338453004743</v>
      </c>
      <c r="I350">
        <v>2699000</v>
      </c>
    </row>
    <row r="351" spans="8:9" x14ac:dyDescent="0.3">
      <c r="H351" s="1">
        <v>2.9950942027214018</v>
      </c>
      <c r="I351">
        <v>2740000</v>
      </c>
    </row>
    <row r="352" spans="8:9" x14ac:dyDescent="0.3">
      <c r="H352" s="1">
        <v>1.5158446432838293</v>
      </c>
      <c r="I352">
        <v>2745000</v>
      </c>
    </row>
    <row r="353" spans="8:9" x14ac:dyDescent="0.3">
      <c r="H353" s="1">
        <v>31.558019655826815</v>
      </c>
      <c r="I353">
        <v>2750000</v>
      </c>
    </row>
    <row r="354" spans="8:9" x14ac:dyDescent="0.3">
      <c r="H354" s="1">
        <v>1.1882437158950037</v>
      </c>
      <c r="I354">
        <v>2788000</v>
      </c>
    </row>
    <row r="355" spans="8:9" x14ac:dyDescent="0.3">
      <c r="H355" s="1">
        <v>0.61029522381803192</v>
      </c>
      <c r="I355">
        <v>2795000</v>
      </c>
    </row>
    <row r="356" spans="8:9" x14ac:dyDescent="0.3">
      <c r="H356" s="1">
        <v>2.1820026058174742</v>
      </c>
      <c r="I356">
        <v>2798000</v>
      </c>
    </row>
    <row r="357" spans="8:9" x14ac:dyDescent="0.3">
      <c r="H357" s="1">
        <v>22.161422765932841</v>
      </c>
      <c r="I357">
        <v>2799000</v>
      </c>
    </row>
    <row r="358" spans="8:9" x14ac:dyDescent="0.3">
      <c r="H358" s="1">
        <v>1.9872909883406353</v>
      </c>
      <c r="I358">
        <v>2825000</v>
      </c>
    </row>
    <row r="359" spans="8:9" x14ac:dyDescent="0.3">
      <c r="H359" s="1">
        <v>10.535822142332119</v>
      </c>
      <c r="I359">
        <v>2850000</v>
      </c>
    </row>
    <row r="360" spans="8:9" x14ac:dyDescent="0.3">
      <c r="H360" s="1">
        <v>1.5612317490351764</v>
      </c>
      <c r="I360">
        <v>2890000</v>
      </c>
    </row>
    <row r="361" spans="8:9" x14ac:dyDescent="0.3">
      <c r="H361" s="1">
        <v>14.003855752067162</v>
      </c>
      <c r="I361">
        <v>2895000</v>
      </c>
    </row>
    <row r="362" spans="8:9" x14ac:dyDescent="0.3">
      <c r="H362" s="1">
        <v>1.4650990077516386</v>
      </c>
      <c r="I362">
        <v>2899000</v>
      </c>
    </row>
    <row r="363" spans="8:9" x14ac:dyDescent="0.3">
      <c r="H363" s="1">
        <v>4.0994031137461899</v>
      </c>
      <c r="I363">
        <v>2950000</v>
      </c>
    </row>
    <row r="364" spans="8:9" x14ac:dyDescent="0.3">
      <c r="H364" s="1">
        <v>1.513849745184459</v>
      </c>
      <c r="I364">
        <v>2975000</v>
      </c>
    </row>
    <row r="365" spans="8:9" x14ac:dyDescent="0.3">
      <c r="H365" s="1">
        <v>5.7686676377776651</v>
      </c>
      <c r="I365">
        <v>2980000</v>
      </c>
    </row>
    <row r="366" spans="8:9" x14ac:dyDescent="0.3">
      <c r="H366" s="1">
        <v>36.531534671827757</v>
      </c>
      <c r="I366">
        <v>2995000</v>
      </c>
    </row>
    <row r="367" spans="8:9" x14ac:dyDescent="0.3">
      <c r="H367" s="1">
        <v>1.2671493172127282</v>
      </c>
      <c r="I367">
        <v>2999000</v>
      </c>
    </row>
    <row r="368" spans="8:9" x14ac:dyDescent="0.3">
      <c r="H368" s="1">
        <v>14.286166511395928</v>
      </c>
      <c r="I368">
        <v>3000000</v>
      </c>
    </row>
    <row r="369" spans="8:9" x14ac:dyDescent="0.3">
      <c r="H369" s="1">
        <v>7.421898074652276</v>
      </c>
      <c r="I369">
        <v>3075000</v>
      </c>
    </row>
    <row r="370" spans="8:9" x14ac:dyDescent="0.3">
      <c r="H370" s="1">
        <v>7.421898074652276</v>
      </c>
      <c r="I370">
        <v>3095000</v>
      </c>
    </row>
    <row r="371" spans="8:9" x14ac:dyDescent="0.3">
      <c r="H371" s="1">
        <v>2.5654915432145335</v>
      </c>
      <c r="I371">
        <v>3099000</v>
      </c>
    </row>
    <row r="372" spans="8:9" x14ac:dyDescent="0.3">
      <c r="H372" s="1">
        <v>1.8272378477435249</v>
      </c>
      <c r="I372">
        <v>3187000</v>
      </c>
    </row>
    <row r="373" spans="8:9" x14ac:dyDescent="0.3">
      <c r="H373" s="1">
        <v>11.818332282626699</v>
      </c>
      <c r="I373">
        <v>3195000</v>
      </c>
    </row>
    <row r="374" spans="8:9" x14ac:dyDescent="0.3">
      <c r="H374" s="1">
        <v>7.7076484048489471</v>
      </c>
      <c r="I374">
        <v>3199000</v>
      </c>
    </row>
    <row r="375" spans="8:9" x14ac:dyDescent="0.3">
      <c r="H375" s="1">
        <v>10.613357541309034</v>
      </c>
      <c r="I375">
        <v>3200000</v>
      </c>
    </row>
    <row r="376" spans="8:9" x14ac:dyDescent="0.3">
      <c r="H376" s="1">
        <v>0.41425745503469602</v>
      </c>
      <c r="I376">
        <v>3225000</v>
      </c>
    </row>
    <row r="377" spans="8:9" x14ac:dyDescent="0.3">
      <c r="H377" s="1">
        <v>0.52369150603757886</v>
      </c>
      <c r="I377">
        <v>3245000</v>
      </c>
    </row>
    <row r="378" spans="8:9" x14ac:dyDescent="0.3">
      <c r="H378" s="1">
        <v>11.291730497443119</v>
      </c>
      <c r="I378">
        <v>3249000</v>
      </c>
    </row>
    <row r="379" spans="8:9" x14ac:dyDescent="0.3">
      <c r="H379" s="1">
        <v>7.0993603243562742</v>
      </c>
      <c r="I379">
        <v>3250000</v>
      </c>
    </row>
    <row r="380" spans="8:9" x14ac:dyDescent="0.3">
      <c r="H380" s="1">
        <v>3.9181963078947142</v>
      </c>
      <c r="I380">
        <v>3275000</v>
      </c>
    </row>
    <row r="381" spans="8:9" x14ac:dyDescent="0.3">
      <c r="H381" s="1">
        <v>0.28209430781099343</v>
      </c>
      <c r="I381">
        <v>3289000</v>
      </c>
    </row>
    <row r="382" spans="8:9" x14ac:dyDescent="0.3">
      <c r="H382" s="1">
        <v>2.5358575557759604</v>
      </c>
      <c r="I382">
        <v>3295000</v>
      </c>
    </row>
    <row r="383" spans="8:9" x14ac:dyDescent="0.3">
      <c r="H383" s="1">
        <v>1.0943220599278025</v>
      </c>
      <c r="I383">
        <v>3299000</v>
      </c>
    </row>
    <row r="384" spans="8:9" x14ac:dyDescent="0.3">
      <c r="H384" s="1">
        <v>1.3913090933710304</v>
      </c>
      <c r="I384">
        <v>3388000</v>
      </c>
    </row>
    <row r="385" spans="8:9" x14ac:dyDescent="0.3">
      <c r="H385" s="1">
        <v>13.438117449660725</v>
      </c>
      <c r="I385">
        <v>3395000</v>
      </c>
    </row>
    <row r="386" spans="8:9" x14ac:dyDescent="0.3">
      <c r="H386" s="1">
        <v>8.6897740534492165</v>
      </c>
      <c r="I386">
        <v>3400000</v>
      </c>
    </row>
    <row r="387" spans="8:9" x14ac:dyDescent="0.3">
      <c r="H387" s="1">
        <v>9.3806808516807259</v>
      </c>
      <c r="I387">
        <v>3450000</v>
      </c>
    </row>
    <row r="388" spans="8:9" x14ac:dyDescent="0.3">
      <c r="H388" s="1">
        <v>15.816404634880513</v>
      </c>
      <c r="I388">
        <v>3495000</v>
      </c>
    </row>
    <row r="389" spans="8:9" x14ac:dyDescent="0.3">
      <c r="H389" s="1">
        <v>14.714246516167487</v>
      </c>
      <c r="I389">
        <v>3500000</v>
      </c>
    </row>
    <row r="390" spans="8:9" x14ac:dyDescent="0.3">
      <c r="H390" s="1">
        <v>6.7840882769570632</v>
      </c>
      <c r="I390">
        <v>3545000</v>
      </c>
    </row>
    <row r="391" spans="8:9" x14ac:dyDescent="0.3">
      <c r="H391" s="1">
        <v>8.3734269797375074</v>
      </c>
      <c r="I391">
        <v>3590000</v>
      </c>
    </row>
    <row r="392" spans="8:9" x14ac:dyDescent="0.3">
      <c r="H392" s="1">
        <v>8.561465907846344</v>
      </c>
      <c r="I392">
        <v>3595000</v>
      </c>
    </row>
    <row r="393" spans="8:9" x14ac:dyDescent="0.3">
      <c r="H393" s="1">
        <v>11.836863963589881</v>
      </c>
      <c r="I393">
        <v>3600000</v>
      </c>
    </row>
    <row r="394" spans="8:9" x14ac:dyDescent="0.3">
      <c r="H394" s="1">
        <v>8.1298365671804742</v>
      </c>
      <c r="I394">
        <v>3650000</v>
      </c>
    </row>
    <row r="395" spans="8:9" x14ac:dyDescent="0.3">
      <c r="H395" s="1">
        <v>8.3408296441591823</v>
      </c>
      <c r="I395">
        <v>3695000</v>
      </c>
    </row>
    <row r="396" spans="8:9" x14ac:dyDescent="0.3">
      <c r="H396" s="1">
        <v>19.561246078628255</v>
      </c>
      <c r="I396">
        <v>3699000</v>
      </c>
    </row>
    <row r="397" spans="8:9" x14ac:dyDescent="0.3">
      <c r="H397" s="1">
        <v>8.1298365671804742</v>
      </c>
      <c r="I397">
        <v>3725000</v>
      </c>
    </row>
    <row r="398" spans="8:9" x14ac:dyDescent="0.3">
      <c r="H398" s="1">
        <v>2.7725907704263371</v>
      </c>
      <c r="I398">
        <v>3749000</v>
      </c>
    </row>
    <row r="399" spans="8:9" x14ac:dyDescent="0.3">
      <c r="H399" s="1">
        <v>1.8673033125953575</v>
      </c>
      <c r="I399">
        <v>3750000</v>
      </c>
    </row>
    <row r="400" spans="8:9" x14ac:dyDescent="0.3">
      <c r="H400" s="1">
        <v>1.6067366205925242</v>
      </c>
      <c r="I400">
        <v>3770000</v>
      </c>
    </row>
    <row r="401" spans="8:9" x14ac:dyDescent="0.3">
      <c r="H401" s="1">
        <v>20.039147558730942</v>
      </c>
      <c r="I401">
        <v>3795000</v>
      </c>
    </row>
    <row r="402" spans="8:9" x14ac:dyDescent="0.3">
      <c r="H402" s="1">
        <v>22.755173908661245</v>
      </c>
      <c r="I402">
        <v>3850000</v>
      </c>
    </row>
    <row r="403" spans="8:9" x14ac:dyDescent="0.3">
      <c r="H403" s="1">
        <v>0.48505205477942681</v>
      </c>
      <c r="I403">
        <v>3879000</v>
      </c>
    </row>
    <row r="404" spans="8:9" x14ac:dyDescent="0.3">
      <c r="H404" s="1">
        <v>0.25875543471549944</v>
      </c>
      <c r="I404">
        <v>3895000</v>
      </c>
    </row>
    <row r="405" spans="8:9" x14ac:dyDescent="0.3">
      <c r="H405" s="1">
        <v>11.427555034546574</v>
      </c>
      <c r="I405">
        <v>3900000</v>
      </c>
    </row>
    <row r="406" spans="8:9" x14ac:dyDescent="0.3">
      <c r="H406" s="1">
        <v>8.7270642583110236E-2</v>
      </c>
      <c r="I406">
        <v>3950000</v>
      </c>
    </row>
    <row r="407" spans="8:9" x14ac:dyDescent="0.3">
      <c r="H407" s="1">
        <v>7.3259173419633115</v>
      </c>
      <c r="I407">
        <v>3985000</v>
      </c>
    </row>
    <row r="408" spans="8:9" x14ac:dyDescent="0.3">
      <c r="H408" s="1">
        <v>20.462169915099658</v>
      </c>
      <c r="I408">
        <v>3995000</v>
      </c>
    </row>
    <row r="409" spans="8:9" x14ac:dyDescent="0.3">
      <c r="H409" s="1">
        <v>2.6882810631298102</v>
      </c>
      <c r="I409">
        <v>3999000</v>
      </c>
    </row>
    <row r="410" spans="8:9" x14ac:dyDescent="0.3">
      <c r="H410" s="1">
        <v>8.6853864313296771</v>
      </c>
      <c r="I410">
        <v>3999995</v>
      </c>
    </row>
    <row r="411" spans="8:9" x14ac:dyDescent="0.3">
      <c r="H411" s="1">
        <v>0.33242946792669437</v>
      </c>
      <c r="I411">
        <v>4000000</v>
      </c>
    </row>
    <row r="412" spans="8:9" x14ac:dyDescent="0.3">
      <c r="H412" s="1">
        <v>8.9290551781057097</v>
      </c>
      <c r="I412">
        <v>4125000</v>
      </c>
    </row>
    <row r="413" spans="8:9" x14ac:dyDescent="0.3">
      <c r="H413" s="1">
        <v>0.75770436395026164</v>
      </c>
      <c r="I413">
        <v>4200000</v>
      </c>
    </row>
    <row r="414" spans="8:9" x14ac:dyDescent="0.3">
      <c r="H414" s="1">
        <v>0.17223163160796839</v>
      </c>
      <c r="I414">
        <v>4250000</v>
      </c>
    </row>
    <row r="415" spans="8:9" x14ac:dyDescent="0.3">
      <c r="H415" s="1">
        <v>7.609251891314325</v>
      </c>
      <c r="I415">
        <v>4280000</v>
      </c>
    </row>
    <row r="416" spans="8:9" x14ac:dyDescent="0.3">
      <c r="H416" s="1">
        <v>2.0783106266670397</v>
      </c>
      <c r="I416">
        <v>4295000</v>
      </c>
    </row>
    <row r="417" spans="8:9" x14ac:dyDescent="0.3">
      <c r="H417" s="1">
        <v>7.5015551436423182</v>
      </c>
      <c r="I417">
        <v>4350000</v>
      </c>
    </row>
    <row r="418" spans="8:9" x14ac:dyDescent="0.3">
      <c r="H418" s="1">
        <v>2.686070964927211</v>
      </c>
      <c r="I418">
        <v>4395000</v>
      </c>
    </row>
    <row r="419" spans="8:9" x14ac:dyDescent="0.3">
      <c r="H419" s="1">
        <v>2.3492123714575746</v>
      </c>
      <c r="I419">
        <v>4495000</v>
      </c>
    </row>
    <row r="420" spans="8:9" x14ac:dyDescent="0.3">
      <c r="H420" s="1">
        <v>5.6827329952598227</v>
      </c>
      <c r="I420">
        <v>4500000</v>
      </c>
    </row>
    <row r="421" spans="8:9" x14ac:dyDescent="0.3">
      <c r="H421" s="1">
        <v>1.6379056200541882</v>
      </c>
      <c r="I421">
        <v>4550000</v>
      </c>
    </row>
    <row r="422" spans="8:9" x14ac:dyDescent="0.3">
      <c r="H422" s="1">
        <v>5.6820101087665007</v>
      </c>
      <c r="I422">
        <v>4595000</v>
      </c>
    </row>
    <row r="423" spans="8:9" x14ac:dyDescent="0.3">
      <c r="H423" s="1">
        <v>7.2167692716487499</v>
      </c>
      <c r="I423">
        <v>4685000</v>
      </c>
    </row>
    <row r="424" spans="8:9" x14ac:dyDescent="0.3">
      <c r="H424" s="1">
        <v>2.8085430169831325</v>
      </c>
      <c r="I424">
        <v>4750000</v>
      </c>
    </row>
    <row r="425" spans="8:9" x14ac:dyDescent="0.3">
      <c r="H425" s="1">
        <v>2.7577979822078795</v>
      </c>
      <c r="I425">
        <v>4895000</v>
      </c>
    </row>
    <row r="426" spans="8:9" x14ac:dyDescent="0.3">
      <c r="H426" s="1">
        <v>0.42534202028338308</v>
      </c>
      <c r="I426">
        <v>4900000</v>
      </c>
    </row>
    <row r="427" spans="8:9" x14ac:dyDescent="0.3">
      <c r="H427" s="1">
        <v>23.509453070122852</v>
      </c>
      <c r="I427">
        <v>4950000</v>
      </c>
    </row>
    <row r="428" spans="8:9" x14ac:dyDescent="0.3">
      <c r="H428" s="1">
        <v>8.6444094899878134</v>
      </c>
      <c r="I428">
        <v>4990000</v>
      </c>
    </row>
    <row r="429" spans="8:9" x14ac:dyDescent="0.3">
      <c r="H429" s="1">
        <v>8.9271687237906701</v>
      </c>
      <c r="I429">
        <v>4995000</v>
      </c>
    </row>
    <row r="430" spans="8:9" x14ac:dyDescent="0.3">
      <c r="H430" s="1">
        <v>14.434657271317647</v>
      </c>
      <c r="I430">
        <v>4999000</v>
      </c>
    </row>
    <row r="431" spans="8:9" x14ac:dyDescent="0.3">
      <c r="H431" s="1">
        <v>0.85449106348405368</v>
      </c>
      <c r="I431">
        <v>4999999</v>
      </c>
    </row>
    <row r="432" spans="8:9" x14ac:dyDescent="0.3">
      <c r="H432" s="1">
        <v>1.3375049289763821</v>
      </c>
      <c r="I432">
        <v>5000000</v>
      </c>
    </row>
    <row r="433" spans="8:9" x14ac:dyDescent="0.3">
      <c r="H433" s="1">
        <v>0.34820028655492008</v>
      </c>
      <c r="I433">
        <v>5150000</v>
      </c>
    </row>
    <row r="434" spans="8:9" x14ac:dyDescent="0.3">
      <c r="H434" s="1">
        <v>9.9363889745006766</v>
      </c>
      <c r="I434">
        <v>5250000</v>
      </c>
    </row>
    <row r="435" spans="8:9" x14ac:dyDescent="0.3">
      <c r="H435" s="1">
        <v>7.0828823795204636</v>
      </c>
      <c r="I435">
        <v>5280000</v>
      </c>
    </row>
    <row r="436" spans="8:9" x14ac:dyDescent="0.3">
      <c r="H436" s="1">
        <v>7.536581239544617</v>
      </c>
      <c r="I436">
        <v>5285000</v>
      </c>
    </row>
    <row r="437" spans="8:9" x14ac:dyDescent="0.3">
      <c r="H437" s="1">
        <v>0.33924690138915059</v>
      </c>
      <c r="I437">
        <v>5450000</v>
      </c>
    </row>
    <row r="438" spans="8:9" x14ac:dyDescent="0.3">
      <c r="H438" s="1">
        <v>8.3825488460572899</v>
      </c>
      <c r="I438">
        <v>5495000</v>
      </c>
    </row>
    <row r="439" spans="8:9" x14ac:dyDescent="0.3">
      <c r="H439" s="1">
        <v>9.9432360012066408</v>
      </c>
      <c r="I439">
        <v>5500000</v>
      </c>
    </row>
    <row r="440" spans="8:9" x14ac:dyDescent="0.3">
      <c r="H440" s="1">
        <v>1.0226428536909318</v>
      </c>
      <c r="I440">
        <v>5675000</v>
      </c>
    </row>
    <row r="441" spans="8:9" x14ac:dyDescent="0.3">
      <c r="H441" s="1">
        <v>1.3505303889702176</v>
      </c>
      <c r="I441">
        <v>5695000</v>
      </c>
    </row>
    <row r="442" spans="8:9" x14ac:dyDescent="0.3">
      <c r="H442" s="1">
        <v>8.1880908246997173</v>
      </c>
      <c r="I442">
        <v>5750000</v>
      </c>
    </row>
    <row r="443" spans="8:9" x14ac:dyDescent="0.3">
      <c r="H443" s="1">
        <v>7.5321957439574998</v>
      </c>
      <c r="I443">
        <v>5850000</v>
      </c>
    </row>
    <row r="444" spans="8:9" x14ac:dyDescent="0.3">
      <c r="H444" s="1">
        <v>7.8187926340193501</v>
      </c>
      <c r="I444">
        <v>5950000</v>
      </c>
    </row>
    <row r="445" spans="8:9" x14ac:dyDescent="0.3">
      <c r="H445" s="1">
        <v>7.5321957439574998</v>
      </c>
      <c r="I445">
        <v>5975000</v>
      </c>
    </row>
    <row r="446" spans="8:9" x14ac:dyDescent="0.3">
      <c r="H446" s="1">
        <v>12.736875066687984</v>
      </c>
      <c r="I446">
        <v>5995000</v>
      </c>
    </row>
    <row r="447" spans="8:9" x14ac:dyDescent="0.3">
      <c r="H447" s="1">
        <v>7.1285582592926069</v>
      </c>
      <c r="I447">
        <v>5999999</v>
      </c>
    </row>
    <row r="448" spans="8:9" x14ac:dyDescent="0.3">
      <c r="H448" s="1">
        <v>2.092552187041294</v>
      </c>
      <c r="I448">
        <v>6150000</v>
      </c>
    </row>
    <row r="449" spans="8:9" x14ac:dyDescent="0.3">
      <c r="H449" s="1">
        <v>1.7225215702635448</v>
      </c>
      <c r="I449">
        <v>6250000</v>
      </c>
    </row>
    <row r="450" spans="8:9" x14ac:dyDescent="0.3">
      <c r="H450" s="1">
        <v>6.983135003988413</v>
      </c>
      <c r="I450">
        <v>6300000</v>
      </c>
    </row>
    <row r="451" spans="8:9" x14ac:dyDescent="0.3">
      <c r="H451" s="1">
        <v>0.37476555349185814</v>
      </c>
      <c r="I451">
        <v>6450000</v>
      </c>
    </row>
    <row r="452" spans="8:9" x14ac:dyDescent="0.3">
      <c r="H452" s="1">
        <v>8.9605971885495439</v>
      </c>
      <c r="I452">
        <v>6700000</v>
      </c>
    </row>
    <row r="453" spans="8:9" x14ac:dyDescent="0.3">
      <c r="H453" s="1">
        <v>0.48228171924834262</v>
      </c>
      <c r="I453">
        <v>6900000</v>
      </c>
    </row>
    <row r="454" spans="8:9" x14ac:dyDescent="0.3">
      <c r="H454" s="1">
        <v>9.9150186289212456</v>
      </c>
      <c r="I454">
        <v>6995000</v>
      </c>
    </row>
    <row r="455" spans="8:9" x14ac:dyDescent="0.3">
      <c r="H455" s="1">
        <v>0.81010339272617227</v>
      </c>
      <c r="I455">
        <v>6998000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AE51B-7FF6-4140-B660-E40F77B89359}">
  <dimension ref="A1:B273"/>
  <sheetViews>
    <sheetView workbookViewId="0">
      <selection activeCell="J7" sqref="J7"/>
    </sheetView>
  </sheetViews>
  <sheetFormatPr defaultRowHeight="15.6" x14ac:dyDescent="0.3"/>
  <cols>
    <col min="1" max="1" width="25.5" customWidth="1"/>
  </cols>
  <sheetData>
    <row r="1" spans="1:2" x14ac:dyDescent="0.3">
      <c r="A1" t="s">
        <v>956</v>
      </c>
      <c r="B1" t="s">
        <v>957</v>
      </c>
    </row>
    <row r="2" spans="1:2" x14ac:dyDescent="0.3">
      <c r="A2">
        <v>4.2433042467881341</v>
      </c>
      <c r="B2">
        <v>459000</v>
      </c>
    </row>
    <row r="3" spans="1:2" x14ac:dyDescent="0.3">
      <c r="A3">
        <v>4.2922036793856035</v>
      </c>
      <c r="B3">
        <v>470000</v>
      </c>
    </row>
    <row r="4" spans="1:2" x14ac:dyDescent="0.3">
      <c r="A4">
        <v>4.9322708247101925</v>
      </c>
      <c r="B4">
        <v>485000</v>
      </c>
    </row>
    <row r="5" spans="1:2" x14ac:dyDescent="0.3">
      <c r="A5">
        <v>7.9056656124419344</v>
      </c>
      <c r="B5">
        <v>499000</v>
      </c>
    </row>
    <row r="6" spans="1:2" x14ac:dyDescent="0.3">
      <c r="A6">
        <v>4.9914028826017143</v>
      </c>
      <c r="B6">
        <v>530000</v>
      </c>
    </row>
    <row r="7" spans="1:2" x14ac:dyDescent="0.3">
      <c r="A7">
        <v>0.67920184314786058</v>
      </c>
      <c r="B7">
        <v>539000</v>
      </c>
    </row>
    <row r="8" spans="1:2" x14ac:dyDescent="0.3">
      <c r="A8">
        <v>4.3621196139684271</v>
      </c>
      <c r="B8">
        <v>548000</v>
      </c>
    </row>
    <row r="9" spans="1:2" x14ac:dyDescent="0.3">
      <c r="A9">
        <v>2.1450169257418228</v>
      </c>
      <c r="B9">
        <v>549000</v>
      </c>
    </row>
    <row r="10" spans="1:2" x14ac:dyDescent="0.3">
      <c r="A10">
        <v>5.0582622334196596</v>
      </c>
      <c r="B10">
        <v>549900</v>
      </c>
    </row>
    <row r="11" spans="1:2" x14ac:dyDescent="0.3">
      <c r="A11">
        <v>0.67959515293722816</v>
      </c>
      <c r="B11">
        <v>550000</v>
      </c>
    </row>
    <row r="12" spans="1:2" x14ac:dyDescent="0.3">
      <c r="A12">
        <v>1.9823506602595591</v>
      </c>
      <c r="B12">
        <v>570000</v>
      </c>
    </row>
    <row r="13" spans="1:2" x14ac:dyDescent="0.3">
      <c r="A13">
        <v>7.7093077781399817</v>
      </c>
      <c r="B13">
        <v>585000</v>
      </c>
    </row>
    <row r="14" spans="1:2" x14ac:dyDescent="0.3">
      <c r="A14">
        <v>5.5743093342885066</v>
      </c>
      <c r="B14">
        <v>589000</v>
      </c>
    </row>
    <row r="15" spans="1:2" x14ac:dyDescent="0.3">
      <c r="A15">
        <v>2.9658643597869627</v>
      </c>
      <c r="B15">
        <v>599000</v>
      </c>
    </row>
    <row r="16" spans="1:2" x14ac:dyDescent="0.3">
      <c r="A16">
        <v>4.219960007426633</v>
      </c>
      <c r="B16">
        <v>599999</v>
      </c>
    </row>
    <row r="17" spans="1:2" x14ac:dyDescent="0.3">
      <c r="A17">
        <v>4.957337170138616</v>
      </c>
      <c r="B17">
        <v>605000</v>
      </c>
    </row>
    <row r="18" spans="1:2" x14ac:dyDescent="0.3">
      <c r="A18">
        <v>0.88870079343019515</v>
      </c>
      <c r="B18">
        <v>608000</v>
      </c>
    </row>
    <row r="19" spans="1:2" x14ac:dyDescent="0.3">
      <c r="A19">
        <v>4.0087620431880406</v>
      </c>
      <c r="B19">
        <v>614000</v>
      </c>
    </row>
    <row r="20" spans="1:2" x14ac:dyDescent="0.3">
      <c r="A20">
        <v>0.68854666282679644</v>
      </c>
      <c r="B20">
        <v>619770</v>
      </c>
    </row>
    <row r="21" spans="1:2" x14ac:dyDescent="0.3">
      <c r="A21">
        <v>0.89572586401741061</v>
      </c>
      <c r="B21">
        <v>625000</v>
      </c>
    </row>
    <row r="22" spans="1:2" x14ac:dyDescent="0.3">
      <c r="A22">
        <v>0.87855930664444015</v>
      </c>
      <c r="B22">
        <v>629000</v>
      </c>
    </row>
    <row r="23" spans="1:2" x14ac:dyDescent="0.3">
      <c r="A23">
        <v>1.0770562562651032</v>
      </c>
      <c r="B23">
        <v>639000</v>
      </c>
    </row>
    <row r="24" spans="1:2" x14ac:dyDescent="0.3">
      <c r="A24">
        <v>1.0685833591237712</v>
      </c>
      <c r="B24">
        <v>640000</v>
      </c>
    </row>
    <row r="25" spans="1:2" x14ac:dyDescent="0.3">
      <c r="A25">
        <v>3.8826764464112919</v>
      </c>
      <c r="B25">
        <v>644000</v>
      </c>
    </row>
    <row r="26" spans="1:2" x14ac:dyDescent="0.3">
      <c r="A26">
        <v>0.88870079343019515</v>
      </c>
      <c r="B26">
        <v>649000</v>
      </c>
    </row>
    <row r="27" spans="1:2" x14ac:dyDescent="0.3">
      <c r="A27">
        <v>4.3743741957647648</v>
      </c>
      <c r="B27">
        <v>649500</v>
      </c>
    </row>
    <row r="28" spans="1:2" x14ac:dyDescent="0.3">
      <c r="A28">
        <v>7.6010619145011411</v>
      </c>
      <c r="B28">
        <v>650000</v>
      </c>
    </row>
    <row r="29" spans="1:2" x14ac:dyDescent="0.3">
      <c r="A29">
        <v>4.8997306239739462</v>
      </c>
      <c r="B29">
        <v>655000</v>
      </c>
    </row>
    <row r="30" spans="1:2" x14ac:dyDescent="0.3">
      <c r="A30">
        <v>1.3069500397559415</v>
      </c>
      <c r="B30">
        <v>660000</v>
      </c>
    </row>
    <row r="31" spans="1:2" x14ac:dyDescent="0.3">
      <c r="A31">
        <v>0.33242946792669437</v>
      </c>
      <c r="B31">
        <v>675000</v>
      </c>
    </row>
    <row r="32" spans="1:2" x14ac:dyDescent="0.3">
      <c r="A32">
        <v>2.0314766628108014</v>
      </c>
      <c r="B32">
        <v>679000</v>
      </c>
    </row>
    <row r="33" spans="1:2" x14ac:dyDescent="0.3">
      <c r="A33">
        <v>1.7360250407779867</v>
      </c>
      <c r="B33">
        <v>680000</v>
      </c>
    </row>
    <row r="34" spans="1:2" x14ac:dyDescent="0.3">
      <c r="A34">
        <v>1.9342939560147341</v>
      </c>
      <c r="B34">
        <v>685000</v>
      </c>
    </row>
    <row r="35" spans="1:2" x14ac:dyDescent="0.3">
      <c r="A35">
        <v>4.2433042467881341</v>
      </c>
      <c r="B35">
        <v>690000</v>
      </c>
    </row>
    <row r="36" spans="1:2" x14ac:dyDescent="0.3">
      <c r="A36">
        <v>7.9444691147234163</v>
      </c>
      <c r="B36">
        <v>695000</v>
      </c>
    </row>
    <row r="37" spans="1:2" x14ac:dyDescent="0.3">
      <c r="A37">
        <v>0.7969017157711511</v>
      </c>
      <c r="B37">
        <v>698000</v>
      </c>
    </row>
    <row r="38" spans="1:2" x14ac:dyDescent="0.3">
      <c r="A38">
        <v>2.9431427215119017</v>
      </c>
      <c r="B38">
        <v>699000</v>
      </c>
    </row>
    <row r="39" spans="1:2" x14ac:dyDescent="0.3">
      <c r="A39">
        <v>1.2377459006706633</v>
      </c>
      <c r="B39">
        <v>699950</v>
      </c>
    </row>
    <row r="40" spans="1:2" x14ac:dyDescent="0.3">
      <c r="A40">
        <v>4.1998301048579307</v>
      </c>
      <c r="B40">
        <v>720000</v>
      </c>
    </row>
    <row r="41" spans="1:2" x14ac:dyDescent="0.3">
      <c r="A41">
        <v>10.232313821507404</v>
      </c>
      <c r="B41">
        <v>735000</v>
      </c>
    </row>
    <row r="42" spans="1:2" x14ac:dyDescent="0.3">
      <c r="A42">
        <v>0.89277540266546973</v>
      </c>
      <c r="B42">
        <v>739000</v>
      </c>
    </row>
    <row r="43" spans="1:2" x14ac:dyDescent="0.3">
      <c r="A43">
        <v>6.8960837181151584</v>
      </c>
      <c r="B43">
        <v>749000</v>
      </c>
    </row>
    <row r="44" spans="1:2" x14ac:dyDescent="0.3">
      <c r="A44">
        <v>0.90831899155927864</v>
      </c>
      <c r="B44">
        <v>750000</v>
      </c>
    </row>
    <row r="45" spans="1:2" x14ac:dyDescent="0.3">
      <c r="A45">
        <v>2.1450169257418228</v>
      </c>
      <c r="B45">
        <v>755000</v>
      </c>
    </row>
    <row r="46" spans="1:2" x14ac:dyDescent="0.3">
      <c r="A46">
        <v>0.93111593113787383</v>
      </c>
      <c r="B46">
        <v>783000</v>
      </c>
    </row>
    <row r="47" spans="1:2" x14ac:dyDescent="0.3">
      <c r="A47">
        <v>0.50314113044255349</v>
      </c>
      <c r="B47">
        <v>785000</v>
      </c>
    </row>
    <row r="48" spans="1:2" x14ac:dyDescent="0.3">
      <c r="A48">
        <v>7.3066124509895909</v>
      </c>
      <c r="B48">
        <v>799000</v>
      </c>
    </row>
    <row r="49" spans="1:2" x14ac:dyDescent="0.3">
      <c r="A49">
        <v>0.81453444032790667</v>
      </c>
      <c r="B49">
        <v>825000</v>
      </c>
    </row>
    <row r="50" spans="1:2" x14ac:dyDescent="0.3">
      <c r="A50">
        <v>6.5604363362750089</v>
      </c>
      <c r="B50">
        <v>835000</v>
      </c>
    </row>
    <row r="51" spans="1:2" x14ac:dyDescent="0.3">
      <c r="A51">
        <v>6.4093370475021727</v>
      </c>
      <c r="B51">
        <v>844000</v>
      </c>
    </row>
    <row r="52" spans="1:2" x14ac:dyDescent="0.3">
      <c r="A52">
        <v>0.9237895283761739</v>
      </c>
      <c r="B52">
        <v>849000</v>
      </c>
    </row>
    <row r="53" spans="1:2" x14ac:dyDescent="0.3">
      <c r="A53">
        <v>1.9103282379569231</v>
      </c>
      <c r="B53">
        <v>858000</v>
      </c>
    </row>
    <row r="54" spans="1:2" x14ac:dyDescent="0.3">
      <c r="A54">
        <v>5.0813816041716482</v>
      </c>
      <c r="B54">
        <v>869000</v>
      </c>
    </row>
    <row r="55" spans="1:2" x14ac:dyDescent="0.3">
      <c r="A55">
        <v>2.1363773355677065</v>
      </c>
      <c r="B55">
        <v>879000</v>
      </c>
    </row>
    <row r="56" spans="1:2" x14ac:dyDescent="0.3">
      <c r="A56">
        <v>2.3745820873874388</v>
      </c>
      <c r="B56">
        <v>885000</v>
      </c>
    </row>
    <row r="57" spans="1:2" x14ac:dyDescent="0.3">
      <c r="A57">
        <v>0.84006732232110459</v>
      </c>
      <c r="B57">
        <v>890000</v>
      </c>
    </row>
    <row r="58" spans="1:2" x14ac:dyDescent="0.3">
      <c r="A58">
        <v>5.1313909428845585</v>
      </c>
      <c r="B58">
        <v>899000</v>
      </c>
    </row>
    <row r="59" spans="1:2" x14ac:dyDescent="0.3">
      <c r="A59">
        <v>1.1445538101092776</v>
      </c>
      <c r="B59">
        <v>900000</v>
      </c>
    </row>
    <row r="60" spans="1:2" x14ac:dyDescent="0.3">
      <c r="A60">
        <v>1.900137427370981</v>
      </c>
      <c r="B60">
        <v>908000</v>
      </c>
    </row>
    <row r="61" spans="1:2" x14ac:dyDescent="0.3">
      <c r="A61">
        <v>2.6300555885995962</v>
      </c>
      <c r="B61">
        <v>909000</v>
      </c>
    </row>
    <row r="62" spans="1:2" x14ac:dyDescent="0.3">
      <c r="A62">
        <v>1.9293792011277446</v>
      </c>
      <c r="B62">
        <v>915000</v>
      </c>
    </row>
    <row r="63" spans="1:2" x14ac:dyDescent="0.3">
      <c r="A63">
        <v>3.8957052386173601</v>
      </c>
      <c r="B63">
        <v>925000</v>
      </c>
    </row>
    <row r="64" spans="1:2" x14ac:dyDescent="0.3">
      <c r="A64">
        <v>4.5787898429186393</v>
      </c>
      <c r="B64">
        <v>930000</v>
      </c>
    </row>
    <row r="65" spans="1:2" x14ac:dyDescent="0.3">
      <c r="A65">
        <v>5.554582863847382</v>
      </c>
      <c r="B65">
        <v>949000</v>
      </c>
    </row>
    <row r="66" spans="1:2" x14ac:dyDescent="0.3">
      <c r="A66">
        <v>1.9646174287365992</v>
      </c>
      <c r="B66">
        <v>955000</v>
      </c>
    </row>
    <row r="67" spans="1:2" x14ac:dyDescent="0.3">
      <c r="A67">
        <v>7.4939156978634349</v>
      </c>
      <c r="B67">
        <v>969000</v>
      </c>
    </row>
    <row r="68" spans="1:2" x14ac:dyDescent="0.3">
      <c r="A68">
        <v>6.9558225460919862</v>
      </c>
      <c r="B68">
        <v>975000</v>
      </c>
    </row>
    <row r="69" spans="1:2" x14ac:dyDescent="0.3">
      <c r="A69">
        <v>2.7908053945485216</v>
      </c>
      <c r="B69">
        <v>985000</v>
      </c>
    </row>
    <row r="70" spans="1:2" x14ac:dyDescent="0.3">
      <c r="A70">
        <v>2.4555171838373107</v>
      </c>
      <c r="B70">
        <v>989000</v>
      </c>
    </row>
    <row r="71" spans="1:2" x14ac:dyDescent="0.3">
      <c r="A71">
        <v>1.8901830165930833</v>
      </c>
      <c r="B71">
        <v>990000</v>
      </c>
    </row>
    <row r="72" spans="1:2" x14ac:dyDescent="0.3">
      <c r="A72">
        <v>7.6032691466955304</v>
      </c>
      <c r="B72">
        <v>995000</v>
      </c>
    </row>
    <row r="73" spans="1:2" x14ac:dyDescent="0.3">
      <c r="A73">
        <v>10.434781953619451</v>
      </c>
      <c r="B73">
        <v>999000</v>
      </c>
    </row>
    <row r="74" spans="1:2" x14ac:dyDescent="0.3">
      <c r="A74">
        <v>1.1839198248319736</v>
      </c>
      <c r="B74">
        <v>999800</v>
      </c>
    </row>
    <row r="75" spans="1:2" x14ac:dyDescent="0.3">
      <c r="A75">
        <v>1.7938561135438043</v>
      </c>
      <c r="B75">
        <v>1024990</v>
      </c>
    </row>
    <row r="76" spans="1:2" x14ac:dyDescent="0.3">
      <c r="A76">
        <v>2.3736830263649829</v>
      </c>
      <c r="B76">
        <v>1048000</v>
      </c>
    </row>
    <row r="77" spans="1:2" x14ac:dyDescent="0.3">
      <c r="A77">
        <v>1.8137573352659275</v>
      </c>
      <c r="B77">
        <v>1049000</v>
      </c>
    </row>
    <row r="78" spans="1:2" x14ac:dyDescent="0.3">
      <c r="A78">
        <v>7.0278378648275668</v>
      </c>
      <c r="B78">
        <v>1050000</v>
      </c>
    </row>
    <row r="79" spans="1:2" x14ac:dyDescent="0.3">
      <c r="A79">
        <v>2.4201978842679006</v>
      </c>
      <c r="B79">
        <v>1059000</v>
      </c>
    </row>
    <row r="80" spans="1:2" x14ac:dyDescent="0.3">
      <c r="A80">
        <v>7.3531239427444808</v>
      </c>
      <c r="B80">
        <v>1069000</v>
      </c>
    </row>
    <row r="81" spans="1:2" x14ac:dyDescent="0.3">
      <c r="A81">
        <v>7.44390246694668</v>
      </c>
      <c r="B81">
        <v>1075000</v>
      </c>
    </row>
    <row r="82" spans="1:2" x14ac:dyDescent="0.3">
      <c r="A82">
        <v>6.4287206280695868</v>
      </c>
      <c r="B82">
        <v>1085000</v>
      </c>
    </row>
    <row r="83" spans="1:2" x14ac:dyDescent="0.3">
      <c r="A83">
        <v>2.2695829457565728</v>
      </c>
      <c r="B83">
        <v>1089000</v>
      </c>
    </row>
    <row r="84" spans="1:2" x14ac:dyDescent="0.3">
      <c r="A84">
        <v>4.0687911264193186</v>
      </c>
      <c r="B84">
        <v>1099000</v>
      </c>
    </row>
    <row r="85" spans="1:2" x14ac:dyDescent="0.3">
      <c r="A85">
        <v>3.0653724123541197</v>
      </c>
      <c r="B85">
        <v>1115000</v>
      </c>
    </row>
    <row r="86" spans="1:2" x14ac:dyDescent="0.3">
      <c r="A86">
        <v>1.9475939875253401</v>
      </c>
      <c r="B86">
        <v>1149000</v>
      </c>
    </row>
    <row r="87" spans="1:2" x14ac:dyDescent="0.3">
      <c r="A87">
        <v>2.4441967492449548</v>
      </c>
      <c r="B87">
        <v>1150000</v>
      </c>
    </row>
    <row r="88" spans="1:2" x14ac:dyDescent="0.3">
      <c r="A88">
        <v>10.206223756623569</v>
      </c>
      <c r="B88">
        <v>1169000</v>
      </c>
    </row>
    <row r="89" spans="1:2" x14ac:dyDescent="0.3">
      <c r="A89">
        <v>9.9548773535118631</v>
      </c>
      <c r="B89">
        <v>1175000</v>
      </c>
    </row>
    <row r="90" spans="1:2" x14ac:dyDescent="0.3">
      <c r="A90">
        <v>5.2361312208845128</v>
      </c>
      <c r="B90">
        <v>1189000</v>
      </c>
    </row>
    <row r="91" spans="1:2" x14ac:dyDescent="0.3">
      <c r="A91">
        <v>4.2095421595031759</v>
      </c>
      <c r="B91">
        <v>1195000</v>
      </c>
    </row>
    <row r="92" spans="1:2" x14ac:dyDescent="0.3">
      <c r="A92">
        <v>16.50072756410713</v>
      </c>
      <c r="B92">
        <v>1199000</v>
      </c>
    </row>
    <row r="93" spans="1:2" x14ac:dyDescent="0.3">
      <c r="A93">
        <v>5.6939562936834278</v>
      </c>
      <c r="B93">
        <v>1200000</v>
      </c>
    </row>
    <row r="94" spans="1:2" x14ac:dyDescent="0.3">
      <c r="A94">
        <v>1.6894756611622819</v>
      </c>
      <c r="B94">
        <v>1225000</v>
      </c>
    </row>
    <row r="95" spans="1:2" x14ac:dyDescent="0.3">
      <c r="A95">
        <v>0.64741253048280289</v>
      </c>
      <c r="B95">
        <v>1245000</v>
      </c>
    </row>
    <row r="96" spans="1:2" x14ac:dyDescent="0.3">
      <c r="A96">
        <v>1.8021122409564247</v>
      </c>
      <c r="B96">
        <v>1248000</v>
      </c>
    </row>
    <row r="97" spans="1:2" x14ac:dyDescent="0.3">
      <c r="A97">
        <v>16.013903635222007</v>
      </c>
      <c r="B97">
        <v>1249000</v>
      </c>
    </row>
    <row r="98" spans="1:2" x14ac:dyDescent="0.3">
      <c r="A98">
        <v>11.317612945819132</v>
      </c>
      <c r="B98">
        <v>1250000</v>
      </c>
    </row>
    <row r="99" spans="1:2" x14ac:dyDescent="0.3">
      <c r="A99">
        <v>7.44390246694668</v>
      </c>
      <c r="B99">
        <v>1255000</v>
      </c>
    </row>
    <row r="100" spans="1:2" x14ac:dyDescent="0.3">
      <c r="A100">
        <v>4.1535654238442099</v>
      </c>
      <c r="B100">
        <v>1259000</v>
      </c>
    </row>
    <row r="101" spans="1:2" x14ac:dyDescent="0.3">
      <c r="A101">
        <v>3.8477937191866385</v>
      </c>
      <c r="B101">
        <v>1275000</v>
      </c>
    </row>
    <row r="102" spans="1:2" x14ac:dyDescent="0.3">
      <c r="A102">
        <v>10.264809506091851</v>
      </c>
      <c r="B102">
        <v>1295000</v>
      </c>
    </row>
    <row r="103" spans="1:2" x14ac:dyDescent="0.3">
      <c r="A103">
        <v>9.1163051232086101</v>
      </c>
      <c r="B103">
        <v>1299000</v>
      </c>
    </row>
    <row r="104" spans="1:2" x14ac:dyDescent="0.3">
      <c r="A104">
        <v>4.1587193202436685</v>
      </c>
      <c r="B104">
        <v>1299900</v>
      </c>
    </row>
    <row r="105" spans="1:2" x14ac:dyDescent="0.3">
      <c r="A105">
        <v>0.63214017370797615</v>
      </c>
      <c r="B105">
        <v>1299999</v>
      </c>
    </row>
    <row r="106" spans="1:2" x14ac:dyDescent="0.3">
      <c r="A106">
        <v>1.859483634226734</v>
      </c>
      <c r="B106">
        <v>1300000</v>
      </c>
    </row>
    <row r="107" spans="1:2" x14ac:dyDescent="0.3">
      <c r="A107">
        <v>0.59155801561459787</v>
      </c>
      <c r="B107">
        <v>1325000</v>
      </c>
    </row>
    <row r="108" spans="1:2" x14ac:dyDescent="0.3">
      <c r="A108">
        <v>2.1262738496601123</v>
      </c>
      <c r="B108">
        <v>1329000</v>
      </c>
    </row>
    <row r="109" spans="1:2" x14ac:dyDescent="0.3">
      <c r="A109">
        <v>4.3800705144518695</v>
      </c>
      <c r="B109">
        <v>1349000</v>
      </c>
    </row>
    <row r="110" spans="1:2" x14ac:dyDescent="0.3">
      <c r="A110">
        <v>1.7385673923576646</v>
      </c>
      <c r="B110">
        <v>1349500</v>
      </c>
    </row>
    <row r="111" spans="1:2" x14ac:dyDescent="0.3">
      <c r="A111">
        <v>19.874132971635085</v>
      </c>
      <c r="B111">
        <v>1350000</v>
      </c>
    </row>
    <row r="112" spans="1:2" x14ac:dyDescent="0.3">
      <c r="A112">
        <v>6.5707973013774028</v>
      </c>
      <c r="B112">
        <v>1359000</v>
      </c>
    </row>
    <row r="113" spans="1:2" x14ac:dyDescent="0.3">
      <c r="A113">
        <v>2.5168457931695802</v>
      </c>
      <c r="B113">
        <v>1369000</v>
      </c>
    </row>
    <row r="114" spans="1:2" x14ac:dyDescent="0.3">
      <c r="A114">
        <v>2.0065316054407152</v>
      </c>
      <c r="B114">
        <v>1375000</v>
      </c>
    </row>
    <row r="115" spans="1:2" x14ac:dyDescent="0.3">
      <c r="A115">
        <v>9.2156186833241414</v>
      </c>
      <c r="B115">
        <v>1395000</v>
      </c>
    </row>
    <row r="116" spans="1:2" x14ac:dyDescent="0.3">
      <c r="A116">
        <v>3.300630610830638</v>
      </c>
      <c r="B116">
        <v>1398000</v>
      </c>
    </row>
    <row r="117" spans="1:2" x14ac:dyDescent="0.3">
      <c r="A117">
        <v>5.4369054660485778</v>
      </c>
      <c r="B117">
        <v>1399000</v>
      </c>
    </row>
    <row r="118" spans="1:2" x14ac:dyDescent="0.3">
      <c r="A118">
        <v>7.0075133162021395</v>
      </c>
      <c r="B118">
        <v>1428800</v>
      </c>
    </row>
    <row r="119" spans="1:2" x14ac:dyDescent="0.3">
      <c r="A119">
        <v>2.0773951632845238</v>
      </c>
      <c r="B119">
        <v>1444000</v>
      </c>
    </row>
    <row r="120" spans="1:2" x14ac:dyDescent="0.3">
      <c r="A120">
        <v>2.1128329052432102</v>
      </c>
      <c r="B120">
        <v>1455000</v>
      </c>
    </row>
    <row r="121" spans="1:2" x14ac:dyDescent="0.3">
      <c r="A121">
        <v>0.93893586541565965</v>
      </c>
      <c r="B121">
        <v>1475000</v>
      </c>
    </row>
    <row r="122" spans="1:2" x14ac:dyDescent="0.3">
      <c r="A122">
        <v>1.5458378917586939</v>
      </c>
      <c r="B122">
        <v>1480000</v>
      </c>
    </row>
    <row r="123" spans="1:2" x14ac:dyDescent="0.3">
      <c r="A123">
        <v>15.369656727929137</v>
      </c>
      <c r="B123">
        <v>1495000</v>
      </c>
    </row>
    <row r="124" spans="1:2" x14ac:dyDescent="0.3">
      <c r="A124">
        <v>0.84731385823593564</v>
      </c>
      <c r="B124">
        <v>1498000</v>
      </c>
    </row>
    <row r="125" spans="1:2" x14ac:dyDescent="0.3">
      <c r="A125">
        <v>8.4053978163185938</v>
      </c>
      <c r="B125">
        <v>1499000</v>
      </c>
    </row>
    <row r="126" spans="1:2" x14ac:dyDescent="0.3">
      <c r="A126">
        <v>4.430872236274757</v>
      </c>
      <c r="B126">
        <v>1499500</v>
      </c>
    </row>
    <row r="127" spans="1:2" x14ac:dyDescent="0.3">
      <c r="A127">
        <v>3.3703733856029476</v>
      </c>
      <c r="B127">
        <v>1500000</v>
      </c>
    </row>
    <row r="128" spans="1:2" x14ac:dyDescent="0.3">
      <c r="A128">
        <v>0.20673899074555524</v>
      </c>
      <c r="B128">
        <v>1515000</v>
      </c>
    </row>
    <row r="129" spans="1:2" x14ac:dyDescent="0.3">
      <c r="A129">
        <v>16.881155373812419</v>
      </c>
      <c r="B129">
        <v>1525000</v>
      </c>
    </row>
    <row r="130" spans="1:2" x14ac:dyDescent="0.3">
      <c r="A130">
        <v>1.6405213046788423</v>
      </c>
      <c r="B130">
        <v>1565000</v>
      </c>
    </row>
    <row r="131" spans="1:2" x14ac:dyDescent="0.3">
      <c r="A131">
        <v>3.7104019481954369</v>
      </c>
      <c r="B131">
        <v>1575000</v>
      </c>
    </row>
    <row r="132" spans="1:2" x14ac:dyDescent="0.3">
      <c r="A132">
        <v>3.191126399698784</v>
      </c>
      <c r="B132">
        <v>1595000</v>
      </c>
    </row>
    <row r="133" spans="1:2" x14ac:dyDescent="0.3">
      <c r="A133">
        <v>0.81445438320094721</v>
      </c>
      <c r="B133">
        <v>1598000</v>
      </c>
    </row>
    <row r="134" spans="1:2" x14ac:dyDescent="0.3">
      <c r="A134">
        <v>5.3334994434769651</v>
      </c>
      <c r="B134">
        <v>1599000</v>
      </c>
    </row>
    <row r="135" spans="1:2" x14ac:dyDescent="0.3">
      <c r="A135">
        <v>4.5816766694481252</v>
      </c>
      <c r="B135">
        <v>1599900</v>
      </c>
    </row>
    <row r="136" spans="1:2" x14ac:dyDescent="0.3">
      <c r="A136">
        <v>0.54886506732817608</v>
      </c>
      <c r="B136">
        <v>1600000</v>
      </c>
    </row>
    <row r="137" spans="1:2" x14ac:dyDescent="0.3">
      <c r="A137">
        <v>5.4028535205432089</v>
      </c>
      <c r="B137">
        <v>1645000</v>
      </c>
    </row>
    <row r="138" spans="1:2" x14ac:dyDescent="0.3">
      <c r="A138">
        <v>1.401100316256414</v>
      </c>
      <c r="B138">
        <v>1649000</v>
      </c>
    </row>
    <row r="139" spans="1:2" x14ac:dyDescent="0.3">
      <c r="A139">
        <v>8.0917694013953056</v>
      </c>
      <c r="B139">
        <v>1650000</v>
      </c>
    </row>
    <row r="140" spans="1:2" x14ac:dyDescent="0.3">
      <c r="A140">
        <v>7.3259173419633115</v>
      </c>
      <c r="B140">
        <v>1675000</v>
      </c>
    </row>
    <row r="141" spans="1:2" x14ac:dyDescent="0.3">
      <c r="A141">
        <v>1.6192553755837122</v>
      </c>
      <c r="B141">
        <v>1688888</v>
      </c>
    </row>
    <row r="142" spans="1:2" x14ac:dyDescent="0.3">
      <c r="A142">
        <v>14.278542040532269</v>
      </c>
      <c r="B142">
        <v>1695000</v>
      </c>
    </row>
    <row r="143" spans="1:2" x14ac:dyDescent="0.3">
      <c r="A143">
        <v>1.6124867296041887</v>
      </c>
      <c r="B143">
        <v>1698000</v>
      </c>
    </row>
    <row r="144" spans="1:2" x14ac:dyDescent="0.3">
      <c r="A144">
        <v>2.8133690678085816</v>
      </c>
      <c r="B144">
        <v>1699000</v>
      </c>
    </row>
    <row r="145" spans="1:2" x14ac:dyDescent="0.3">
      <c r="A145">
        <v>0.61045684485151153</v>
      </c>
      <c r="B145">
        <v>1700000</v>
      </c>
    </row>
    <row r="146" spans="1:2" x14ac:dyDescent="0.3">
      <c r="A146">
        <v>10.535991890724899</v>
      </c>
      <c r="B146">
        <v>1725000</v>
      </c>
    </row>
    <row r="147" spans="1:2" x14ac:dyDescent="0.3">
      <c r="A147">
        <v>4.0036243705998009</v>
      </c>
      <c r="B147">
        <v>1749000</v>
      </c>
    </row>
    <row r="148" spans="1:2" x14ac:dyDescent="0.3">
      <c r="A148">
        <v>14.394043611464994</v>
      </c>
      <c r="B148">
        <v>1750000</v>
      </c>
    </row>
    <row r="149" spans="1:2" x14ac:dyDescent="0.3">
      <c r="A149">
        <v>2.150823162368602</v>
      </c>
      <c r="B149">
        <v>1774888</v>
      </c>
    </row>
    <row r="150" spans="1:2" x14ac:dyDescent="0.3">
      <c r="A150">
        <v>5.8201430024652909</v>
      </c>
      <c r="B150">
        <v>1775000</v>
      </c>
    </row>
    <row r="151" spans="1:2" x14ac:dyDescent="0.3">
      <c r="A151">
        <v>1.0687564356788883</v>
      </c>
      <c r="B151">
        <v>1779000</v>
      </c>
    </row>
    <row r="152" spans="1:2" x14ac:dyDescent="0.3">
      <c r="A152">
        <v>9.2477169252836529</v>
      </c>
      <c r="B152">
        <v>1795000</v>
      </c>
    </row>
    <row r="153" spans="1:2" x14ac:dyDescent="0.3">
      <c r="A153">
        <v>1.4555321931413254</v>
      </c>
      <c r="B153">
        <v>1799000</v>
      </c>
    </row>
    <row r="154" spans="1:2" x14ac:dyDescent="0.3">
      <c r="A154">
        <v>1.0542310485521271</v>
      </c>
      <c r="B154">
        <v>1800000</v>
      </c>
    </row>
    <row r="155" spans="1:2" x14ac:dyDescent="0.3">
      <c r="A155">
        <v>1.0175587493774061</v>
      </c>
      <c r="B155">
        <v>1817000</v>
      </c>
    </row>
    <row r="156" spans="1:2" x14ac:dyDescent="0.3">
      <c r="A156">
        <v>7.4691128079718263</v>
      </c>
      <c r="B156">
        <v>1825000</v>
      </c>
    </row>
    <row r="157" spans="1:2" x14ac:dyDescent="0.3">
      <c r="A157">
        <v>0.85265118264896556</v>
      </c>
      <c r="B157">
        <v>1845000</v>
      </c>
    </row>
    <row r="158" spans="1:2" x14ac:dyDescent="0.3">
      <c r="A158">
        <v>2.7848719549774952</v>
      </c>
      <c r="B158">
        <v>1850000</v>
      </c>
    </row>
    <row r="159" spans="1:2" x14ac:dyDescent="0.3">
      <c r="A159">
        <v>2.8221756265842681</v>
      </c>
      <c r="B159">
        <v>1877700</v>
      </c>
    </row>
    <row r="160" spans="1:2" x14ac:dyDescent="0.3">
      <c r="A160">
        <v>0.69917213245428589</v>
      </c>
      <c r="B160">
        <v>1888000</v>
      </c>
    </row>
    <row r="161" spans="1:2" x14ac:dyDescent="0.3">
      <c r="A161">
        <v>1.6035167156753358</v>
      </c>
      <c r="B161">
        <v>1895000</v>
      </c>
    </row>
    <row r="162" spans="1:2" x14ac:dyDescent="0.3">
      <c r="A162">
        <v>9.2741442296837757</v>
      </c>
      <c r="B162">
        <v>1899000</v>
      </c>
    </row>
    <row r="163" spans="1:2" x14ac:dyDescent="0.3">
      <c r="A163">
        <v>2.4629561008081309</v>
      </c>
      <c r="B163">
        <v>1900000</v>
      </c>
    </row>
    <row r="164" spans="1:2" x14ac:dyDescent="0.3">
      <c r="A164">
        <v>0.64068120759031655</v>
      </c>
      <c r="B164">
        <v>1945000</v>
      </c>
    </row>
    <row r="165" spans="1:2" x14ac:dyDescent="0.3">
      <c r="A165">
        <v>10.899878476639779</v>
      </c>
      <c r="B165">
        <v>1950000</v>
      </c>
    </row>
    <row r="166" spans="1:2" x14ac:dyDescent="0.3">
      <c r="A166">
        <v>1.5616284068152864</v>
      </c>
      <c r="B166">
        <v>1975000</v>
      </c>
    </row>
    <row r="167" spans="1:2" x14ac:dyDescent="0.3">
      <c r="A167">
        <v>7.421898074652276</v>
      </c>
      <c r="B167">
        <v>1988000</v>
      </c>
    </row>
    <row r="168" spans="1:2" x14ac:dyDescent="0.3">
      <c r="A168">
        <v>8.3792850591316164</v>
      </c>
      <c r="B168">
        <v>1995000</v>
      </c>
    </row>
    <row r="169" spans="1:2" x14ac:dyDescent="0.3">
      <c r="A169">
        <v>1.9447164831493864</v>
      </c>
      <c r="B169">
        <v>1997000</v>
      </c>
    </row>
    <row r="170" spans="1:2" x14ac:dyDescent="0.3">
      <c r="A170">
        <v>4.4677214800637781</v>
      </c>
      <c r="B170">
        <v>1999999</v>
      </c>
    </row>
    <row r="171" spans="1:2" x14ac:dyDescent="0.3">
      <c r="A171">
        <v>1.8582283110659013</v>
      </c>
      <c r="B171">
        <v>2085000</v>
      </c>
    </row>
    <row r="172" spans="1:2" x14ac:dyDescent="0.3">
      <c r="A172">
        <v>6.9650407105745362</v>
      </c>
      <c r="B172">
        <v>2095000</v>
      </c>
    </row>
    <row r="173" spans="1:2" x14ac:dyDescent="0.3">
      <c r="A173">
        <v>8.9989436537370384</v>
      </c>
      <c r="B173">
        <v>2099000</v>
      </c>
    </row>
    <row r="174" spans="1:2" x14ac:dyDescent="0.3">
      <c r="A174">
        <v>7.4661877487100146</v>
      </c>
      <c r="B174">
        <v>2100000</v>
      </c>
    </row>
    <row r="175" spans="1:2" x14ac:dyDescent="0.3">
      <c r="A175">
        <v>7.7332515567710489</v>
      </c>
      <c r="B175">
        <v>2150000</v>
      </c>
    </row>
    <row r="176" spans="1:2" x14ac:dyDescent="0.3">
      <c r="A176">
        <v>12.006268083836076</v>
      </c>
      <c r="B176">
        <v>2250000</v>
      </c>
    </row>
    <row r="177" spans="1:2" x14ac:dyDescent="0.3">
      <c r="A177">
        <v>1.1870029521609418</v>
      </c>
      <c r="B177">
        <v>2295000</v>
      </c>
    </row>
    <row r="178" spans="1:2" x14ac:dyDescent="0.3">
      <c r="A178">
        <v>2.3557176599241334</v>
      </c>
      <c r="B178">
        <v>2298000</v>
      </c>
    </row>
    <row r="179" spans="1:2" x14ac:dyDescent="0.3">
      <c r="A179">
        <v>1.0792012375254869</v>
      </c>
      <c r="B179">
        <v>2299000</v>
      </c>
    </row>
    <row r="180" spans="1:2" x14ac:dyDescent="0.3">
      <c r="A180">
        <v>8.3928934054266158</v>
      </c>
      <c r="B180">
        <v>2349000</v>
      </c>
    </row>
    <row r="181" spans="1:2" x14ac:dyDescent="0.3">
      <c r="A181">
        <v>11.293695336263742</v>
      </c>
      <c r="B181">
        <v>2395000</v>
      </c>
    </row>
    <row r="182" spans="1:2" x14ac:dyDescent="0.3">
      <c r="A182">
        <v>0.68572687411332689</v>
      </c>
      <c r="B182">
        <v>2399000</v>
      </c>
    </row>
    <row r="183" spans="1:2" x14ac:dyDescent="0.3">
      <c r="A183">
        <v>0.28209430781099343</v>
      </c>
      <c r="B183">
        <v>2475000</v>
      </c>
    </row>
    <row r="184" spans="1:2" x14ac:dyDescent="0.3">
      <c r="A184">
        <v>1.1889849933478502</v>
      </c>
      <c r="B184">
        <v>2480000</v>
      </c>
    </row>
    <row r="185" spans="1:2" x14ac:dyDescent="0.3">
      <c r="A185">
        <v>0.7139610398388494</v>
      </c>
      <c r="B185">
        <v>2485000</v>
      </c>
    </row>
    <row r="186" spans="1:2" x14ac:dyDescent="0.3">
      <c r="A186">
        <v>2.4567223630732284</v>
      </c>
      <c r="B186">
        <v>2495000</v>
      </c>
    </row>
    <row r="187" spans="1:2" x14ac:dyDescent="0.3">
      <c r="A187">
        <v>0.85071763569098069</v>
      </c>
      <c r="B187">
        <v>2499000</v>
      </c>
    </row>
    <row r="188" spans="1:2" x14ac:dyDescent="0.3">
      <c r="A188">
        <v>1.4465429789223769</v>
      </c>
      <c r="B188">
        <v>2500000</v>
      </c>
    </row>
    <row r="189" spans="1:2" x14ac:dyDescent="0.3">
      <c r="A189">
        <v>1.4239421068632403</v>
      </c>
      <c r="B189">
        <v>2575000</v>
      </c>
    </row>
    <row r="190" spans="1:2" x14ac:dyDescent="0.3">
      <c r="A190">
        <v>4.2237247092853298</v>
      </c>
      <c r="B190">
        <v>2595000</v>
      </c>
    </row>
    <row r="191" spans="1:2" x14ac:dyDescent="0.3">
      <c r="A191">
        <v>8.0008323633683212</v>
      </c>
      <c r="B191">
        <v>2599000</v>
      </c>
    </row>
    <row r="192" spans="1:2" x14ac:dyDescent="0.3">
      <c r="A192">
        <v>0.69291341359961511</v>
      </c>
      <c r="B192">
        <v>2650000</v>
      </c>
    </row>
    <row r="193" spans="1:2" x14ac:dyDescent="0.3">
      <c r="A193">
        <v>1.5158446432838293</v>
      </c>
      <c r="B193">
        <v>2675000</v>
      </c>
    </row>
    <row r="194" spans="1:2" x14ac:dyDescent="0.3">
      <c r="A194">
        <v>2.7266944350123135</v>
      </c>
      <c r="B194">
        <v>2690000</v>
      </c>
    </row>
    <row r="195" spans="1:2" x14ac:dyDescent="0.3">
      <c r="A195">
        <v>1.6072752495089233</v>
      </c>
      <c r="B195">
        <v>2695000</v>
      </c>
    </row>
    <row r="196" spans="1:2" x14ac:dyDescent="0.3">
      <c r="A196">
        <v>1.5158446432838293</v>
      </c>
      <c r="B196">
        <v>2745000</v>
      </c>
    </row>
    <row r="197" spans="1:2" x14ac:dyDescent="0.3">
      <c r="A197">
        <v>7.4250703766061381</v>
      </c>
      <c r="B197">
        <v>2750000</v>
      </c>
    </row>
    <row r="198" spans="1:2" x14ac:dyDescent="0.3">
      <c r="A198">
        <v>0.61029522381803192</v>
      </c>
      <c r="B198">
        <v>2795000</v>
      </c>
    </row>
    <row r="199" spans="1:2" x14ac:dyDescent="0.3">
      <c r="A199">
        <v>1.9872909883406353</v>
      </c>
      <c r="B199">
        <v>2825000</v>
      </c>
    </row>
    <row r="200" spans="1:2" x14ac:dyDescent="0.3">
      <c r="A200">
        <v>9.6458548314241597</v>
      </c>
      <c r="B200">
        <v>2850000</v>
      </c>
    </row>
    <row r="201" spans="1:2" x14ac:dyDescent="0.3">
      <c r="A201">
        <v>1.5612317490351764</v>
      </c>
      <c r="B201">
        <v>2890000</v>
      </c>
    </row>
    <row r="202" spans="1:2" x14ac:dyDescent="0.3">
      <c r="A202">
        <v>14.003855752067162</v>
      </c>
      <c r="B202">
        <v>2895000</v>
      </c>
    </row>
    <row r="203" spans="1:2" x14ac:dyDescent="0.3">
      <c r="A203">
        <v>1.1572995071911274</v>
      </c>
      <c r="B203">
        <v>2899000</v>
      </c>
    </row>
    <row r="204" spans="1:2" x14ac:dyDescent="0.3">
      <c r="A204">
        <v>4.0994031137461899</v>
      </c>
      <c r="B204">
        <v>2950000</v>
      </c>
    </row>
    <row r="205" spans="1:2" x14ac:dyDescent="0.3">
      <c r="A205">
        <v>5.7686676377776651</v>
      </c>
      <c r="B205">
        <v>2980000</v>
      </c>
    </row>
    <row r="206" spans="1:2" x14ac:dyDescent="0.3">
      <c r="A206">
        <v>26.902047215860634</v>
      </c>
      <c r="B206">
        <v>2995000</v>
      </c>
    </row>
    <row r="207" spans="1:2" x14ac:dyDescent="0.3">
      <c r="A207">
        <v>1.2671493172127282</v>
      </c>
      <c r="B207">
        <v>2999000</v>
      </c>
    </row>
    <row r="208" spans="1:2" x14ac:dyDescent="0.3">
      <c r="A208">
        <v>6.8168461445782977</v>
      </c>
      <c r="B208">
        <v>3000000</v>
      </c>
    </row>
    <row r="209" spans="1:2" x14ac:dyDescent="0.3">
      <c r="A209">
        <v>7.421898074652276</v>
      </c>
      <c r="B209">
        <v>3075000</v>
      </c>
    </row>
    <row r="210" spans="1:2" x14ac:dyDescent="0.3">
      <c r="A210">
        <v>7.421898074652276</v>
      </c>
      <c r="B210">
        <v>3095000</v>
      </c>
    </row>
    <row r="211" spans="1:2" x14ac:dyDescent="0.3">
      <c r="A211">
        <v>1.8272378477435249</v>
      </c>
      <c r="B211">
        <v>3187000</v>
      </c>
    </row>
    <row r="212" spans="1:2" x14ac:dyDescent="0.3">
      <c r="A212">
        <v>10.309628221095245</v>
      </c>
      <c r="B212">
        <v>3195000</v>
      </c>
    </row>
    <row r="213" spans="1:2" x14ac:dyDescent="0.3">
      <c r="A213">
        <v>7.7076484048489471</v>
      </c>
      <c r="B213">
        <v>3199000</v>
      </c>
    </row>
    <row r="214" spans="1:2" x14ac:dyDescent="0.3">
      <c r="A214">
        <v>9.5255892376587639</v>
      </c>
      <c r="B214">
        <v>3200000</v>
      </c>
    </row>
    <row r="215" spans="1:2" x14ac:dyDescent="0.3">
      <c r="A215">
        <v>0.41425745503469602</v>
      </c>
      <c r="B215">
        <v>3225000</v>
      </c>
    </row>
    <row r="216" spans="1:2" x14ac:dyDescent="0.3">
      <c r="A216">
        <v>11.291730497443119</v>
      </c>
      <c r="B216">
        <v>3249000</v>
      </c>
    </row>
    <row r="217" spans="1:2" x14ac:dyDescent="0.3">
      <c r="A217">
        <v>7.0993603243562742</v>
      </c>
      <c r="B217">
        <v>3250000</v>
      </c>
    </row>
    <row r="218" spans="1:2" x14ac:dyDescent="0.3">
      <c r="A218">
        <v>0.28209430781099343</v>
      </c>
      <c r="B218">
        <v>3289000</v>
      </c>
    </row>
    <row r="219" spans="1:2" x14ac:dyDescent="0.3">
      <c r="A219">
        <v>2.5358575557759604</v>
      </c>
      <c r="B219">
        <v>3295000</v>
      </c>
    </row>
    <row r="220" spans="1:2" x14ac:dyDescent="0.3">
      <c r="A220">
        <v>1.0943220599278025</v>
      </c>
      <c r="B220">
        <v>3299000</v>
      </c>
    </row>
    <row r="221" spans="1:2" x14ac:dyDescent="0.3">
      <c r="A221">
        <v>1.3913090933710304</v>
      </c>
      <c r="B221">
        <v>3388000</v>
      </c>
    </row>
    <row r="222" spans="1:2" x14ac:dyDescent="0.3">
      <c r="A222">
        <v>13.438117449660725</v>
      </c>
      <c r="B222">
        <v>3395000</v>
      </c>
    </row>
    <row r="223" spans="1:2" x14ac:dyDescent="0.3">
      <c r="A223">
        <v>0.33242946792669437</v>
      </c>
      <c r="B223">
        <v>3400000</v>
      </c>
    </row>
    <row r="224" spans="1:2" x14ac:dyDescent="0.3">
      <c r="A224">
        <v>1.9113604848630965</v>
      </c>
      <c r="B224">
        <v>3450000</v>
      </c>
    </row>
    <row r="225" spans="1:2" x14ac:dyDescent="0.3">
      <c r="A225">
        <v>1.3923816402685891</v>
      </c>
      <c r="B225">
        <v>3495000</v>
      </c>
    </row>
    <row r="226" spans="1:2" x14ac:dyDescent="0.3">
      <c r="A226">
        <v>6.7840882769570632</v>
      </c>
      <c r="B226">
        <v>3545000</v>
      </c>
    </row>
    <row r="227" spans="1:2" x14ac:dyDescent="0.3">
      <c r="A227">
        <v>8.1356395774971375</v>
      </c>
      <c r="B227">
        <v>3595000</v>
      </c>
    </row>
    <row r="228" spans="1:2" x14ac:dyDescent="0.3">
      <c r="A228">
        <v>9.9221690665537725</v>
      </c>
      <c r="B228">
        <v>3600000</v>
      </c>
    </row>
    <row r="229" spans="1:2" x14ac:dyDescent="0.3">
      <c r="A229">
        <v>8.3408296441591823</v>
      </c>
      <c r="B229">
        <v>3695000</v>
      </c>
    </row>
    <row r="230" spans="1:2" x14ac:dyDescent="0.3">
      <c r="A230">
        <v>0.94874136853548219</v>
      </c>
      <c r="B230">
        <v>3699000</v>
      </c>
    </row>
    <row r="231" spans="1:2" x14ac:dyDescent="0.3">
      <c r="A231">
        <v>1.8673033125953575</v>
      </c>
      <c r="B231">
        <v>3750000</v>
      </c>
    </row>
    <row r="232" spans="1:2" x14ac:dyDescent="0.3">
      <c r="A232">
        <v>1.6067366205925242</v>
      </c>
      <c r="B232">
        <v>3770000</v>
      </c>
    </row>
    <row r="233" spans="1:2" x14ac:dyDescent="0.3">
      <c r="A233">
        <v>17.739074206751503</v>
      </c>
      <c r="B233">
        <v>3795000</v>
      </c>
    </row>
    <row r="234" spans="1:2" x14ac:dyDescent="0.3">
      <c r="A234">
        <v>0.25875543471549944</v>
      </c>
      <c r="B234">
        <v>3895000</v>
      </c>
    </row>
    <row r="235" spans="1:2" x14ac:dyDescent="0.3">
      <c r="A235">
        <v>7.8976846911051997</v>
      </c>
      <c r="B235">
        <v>3900000</v>
      </c>
    </row>
    <row r="236" spans="1:2" x14ac:dyDescent="0.3">
      <c r="A236">
        <v>8.7270642583110236E-2</v>
      </c>
      <c r="B236">
        <v>3950000</v>
      </c>
    </row>
    <row r="237" spans="1:2" x14ac:dyDescent="0.3">
      <c r="A237">
        <v>7.3259173419633115</v>
      </c>
      <c r="B237">
        <v>3985000</v>
      </c>
    </row>
    <row r="238" spans="1:2" x14ac:dyDescent="0.3">
      <c r="A238">
        <v>11.835401268710097</v>
      </c>
      <c r="B238">
        <v>3995000</v>
      </c>
    </row>
    <row r="239" spans="1:2" x14ac:dyDescent="0.3">
      <c r="A239">
        <v>2.6882810631298102</v>
      </c>
      <c r="B239">
        <v>3999000</v>
      </c>
    </row>
    <row r="240" spans="1:2" x14ac:dyDescent="0.3">
      <c r="A240">
        <v>8.6853864313296771</v>
      </c>
      <c r="B240">
        <v>3999995</v>
      </c>
    </row>
    <row r="241" spans="1:2" x14ac:dyDescent="0.3">
      <c r="A241">
        <v>0.33242946792669437</v>
      </c>
      <c r="B241">
        <v>4000000</v>
      </c>
    </row>
    <row r="242" spans="1:2" x14ac:dyDescent="0.3">
      <c r="A242">
        <v>8.9290551781057097</v>
      </c>
      <c r="B242">
        <v>4125000</v>
      </c>
    </row>
    <row r="243" spans="1:2" x14ac:dyDescent="0.3">
      <c r="A243">
        <v>0.17223163160796839</v>
      </c>
      <c r="B243">
        <v>4250000</v>
      </c>
    </row>
    <row r="244" spans="1:2" x14ac:dyDescent="0.3">
      <c r="A244">
        <v>2.0783106266670397</v>
      </c>
      <c r="B244">
        <v>4295000</v>
      </c>
    </row>
    <row r="245" spans="1:2" x14ac:dyDescent="0.3">
      <c r="A245">
        <v>2.686070964927211</v>
      </c>
      <c r="B245">
        <v>4395000</v>
      </c>
    </row>
    <row r="246" spans="1:2" x14ac:dyDescent="0.3">
      <c r="A246">
        <v>2.3492123714575746</v>
      </c>
      <c r="B246">
        <v>4495000</v>
      </c>
    </row>
    <row r="247" spans="1:2" x14ac:dyDescent="0.3">
      <c r="A247">
        <v>7.2167692716487499</v>
      </c>
      <c r="B247">
        <v>4685000</v>
      </c>
    </row>
    <row r="248" spans="1:2" x14ac:dyDescent="0.3">
      <c r="A248">
        <v>2.8085430169831325</v>
      </c>
      <c r="B248">
        <v>4750000</v>
      </c>
    </row>
    <row r="249" spans="1:2" x14ac:dyDescent="0.3">
      <c r="A249">
        <v>18.477687716427916</v>
      </c>
      <c r="B249">
        <v>4950000</v>
      </c>
    </row>
    <row r="250" spans="1:2" x14ac:dyDescent="0.3">
      <c r="A250">
        <v>8.9271687237906683</v>
      </c>
      <c r="B250">
        <v>4995000</v>
      </c>
    </row>
    <row r="251" spans="1:2" x14ac:dyDescent="0.3">
      <c r="A251">
        <v>14.434657271317647</v>
      </c>
      <c r="B251">
        <v>4999000</v>
      </c>
    </row>
    <row r="252" spans="1:2" x14ac:dyDescent="0.3">
      <c r="A252">
        <v>1.3375049289763821</v>
      </c>
      <c r="B252">
        <v>5000000</v>
      </c>
    </row>
    <row r="253" spans="1:2" x14ac:dyDescent="0.3">
      <c r="A253">
        <v>0.34820028655492008</v>
      </c>
      <c r="B253">
        <v>5150000</v>
      </c>
    </row>
    <row r="254" spans="1:2" x14ac:dyDescent="0.3">
      <c r="A254">
        <v>9.9363889745006766</v>
      </c>
      <c r="B254">
        <v>5250000</v>
      </c>
    </row>
    <row r="255" spans="1:2" x14ac:dyDescent="0.3">
      <c r="A255">
        <v>7.0828823795204636</v>
      </c>
      <c r="B255">
        <v>5280000</v>
      </c>
    </row>
    <row r="256" spans="1:2" x14ac:dyDescent="0.3">
      <c r="A256">
        <v>7.536581239544617</v>
      </c>
      <c r="B256">
        <v>5285000</v>
      </c>
    </row>
    <row r="257" spans="1:2" x14ac:dyDescent="0.3">
      <c r="A257">
        <v>0.33924690138915059</v>
      </c>
      <c r="B257">
        <v>5450000</v>
      </c>
    </row>
    <row r="258" spans="1:2" x14ac:dyDescent="0.3">
      <c r="A258">
        <v>7.4567534821005239</v>
      </c>
      <c r="B258">
        <v>5495000</v>
      </c>
    </row>
    <row r="259" spans="1:2" x14ac:dyDescent="0.3">
      <c r="A259">
        <v>9.9432360012066408</v>
      </c>
      <c r="B259">
        <v>5500000</v>
      </c>
    </row>
    <row r="260" spans="1:2" x14ac:dyDescent="0.3">
      <c r="A260">
        <v>1.0226428536909318</v>
      </c>
      <c r="B260">
        <v>5675000</v>
      </c>
    </row>
    <row r="261" spans="1:2" x14ac:dyDescent="0.3">
      <c r="A261">
        <v>1.3505303889702176</v>
      </c>
      <c r="B261">
        <v>5695000</v>
      </c>
    </row>
    <row r="262" spans="1:2" x14ac:dyDescent="0.3">
      <c r="A262">
        <v>8.1880908246997173</v>
      </c>
      <c r="B262">
        <v>5750000</v>
      </c>
    </row>
    <row r="263" spans="1:2" x14ac:dyDescent="0.3">
      <c r="A263">
        <v>7.5321957439574998</v>
      </c>
      <c r="B263">
        <v>5850000</v>
      </c>
    </row>
    <row r="264" spans="1:2" x14ac:dyDescent="0.3">
      <c r="A264">
        <v>7.8187926340193501</v>
      </c>
      <c r="B264">
        <v>5950000</v>
      </c>
    </row>
    <row r="265" spans="1:2" x14ac:dyDescent="0.3">
      <c r="A265">
        <v>7.5321957439574998</v>
      </c>
      <c r="B265">
        <v>5975000</v>
      </c>
    </row>
    <row r="266" spans="1:2" x14ac:dyDescent="0.3">
      <c r="A266">
        <v>12.736875066687984</v>
      </c>
      <c r="B266">
        <v>5995000</v>
      </c>
    </row>
    <row r="267" spans="1:2" x14ac:dyDescent="0.3">
      <c r="A267">
        <v>7.1285582592926069</v>
      </c>
      <c r="B267">
        <v>5999999</v>
      </c>
    </row>
    <row r="268" spans="1:2" x14ac:dyDescent="0.3">
      <c r="A268">
        <v>2.092552187041294</v>
      </c>
      <c r="B268">
        <v>6150000</v>
      </c>
    </row>
    <row r="269" spans="1:2" x14ac:dyDescent="0.3">
      <c r="A269">
        <v>1.7225215702635448</v>
      </c>
      <c r="B269">
        <v>6250000</v>
      </c>
    </row>
    <row r="270" spans="1:2" x14ac:dyDescent="0.3">
      <c r="A270">
        <v>6.983135003988413</v>
      </c>
      <c r="B270">
        <v>6300000</v>
      </c>
    </row>
    <row r="271" spans="1:2" x14ac:dyDescent="0.3">
      <c r="A271">
        <v>0.37476555349185814</v>
      </c>
      <c r="B271">
        <v>6450000</v>
      </c>
    </row>
    <row r="272" spans="1:2" x14ac:dyDescent="0.3">
      <c r="A272">
        <v>8.9605971885495439</v>
      </c>
      <c r="B272">
        <v>6700000</v>
      </c>
    </row>
    <row r="273" spans="1:2" x14ac:dyDescent="0.3">
      <c r="A273">
        <v>9.9150186289212456</v>
      </c>
      <c r="B273">
        <v>6995000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2BC2-79DC-4AF8-8A20-50B5E060BB83}">
  <dimension ref="A1:B209"/>
  <sheetViews>
    <sheetView workbookViewId="0">
      <selection sqref="A1:B209"/>
    </sheetView>
  </sheetViews>
  <sheetFormatPr defaultRowHeight="15.6" x14ac:dyDescent="0.3"/>
  <cols>
    <col min="1" max="1" width="25.5" customWidth="1"/>
  </cols>
  <sheetData>
    <row r="1" spans="1:2" x14ac:dyDescent="0.3">
      <c r="A1" t="s">
        <v>956</v>
      </c>
      <c r="B1" t="s">
        <v>957</v>
      </c>
    </row>
    <row r="2" spans="1:2" x14ac:dyDescent="0.3">
      <c r="A2">
        <v>3.8360050299265698</v>
      </c>
      <c r="B2">
        <v>365000</v>
      </c>
    </row>
    <row r="3" spans="1:2" x14ac:dyDescent="0.3">
      <c r="A3">
        <v>3.8632025432926156</v>
      </c>
      <c r="B3">
        <v>385000</v>
      </c>
    </row>
    <row r="4" spans="1:2" x14ac:dyDescent="0.3">
      <c r="A4">
        <v>3.7900472031552468</v>
      </c>
      <c r="B4">
        <v>425000</v>
      </c>
    </row>
    <row r="5" spans="1:2" x14ac:dyDescent="0.3">
      <c r="A5">
        <v>4.7296313317003813</v>
      </c>
      <c r="B5">
        <v>436000</v>
      </c>
    </row>
    <row r="6" spans="1:2" x14ac:dyDescent="0.3">
      <c r="A6">
        <v>4.75928563835211</v>
      </c>
      <c r="B6">
        <v>439999</v>
      </c>
    </row>
    <row r="7" spans="1:2" x14ac:dyDescent="0.3">
      <c r="A7">
        <v>4.3436082350588645</v>
      </c>
      <c r="B7">
        <v>448000</v>
      </c>
    </row>
    <row r="8" spans="1:2" x14ac:dyDescent="0.3">
      <c r="A8">
        <v>7.5215313978434502</v>
      </c>
      <c r="B8">
        <v>449000</v>
      </c>
    </row>
    <row r="9" spans="1:2" x14ac:dyDescent="0.3">
      <c r="A9">
        <v>2.7704121711400878</v>
      </c>
      <c r="B9">
        <v>450000</v>
      </c>
    </row>
    <row r="10" spans="1:2" x14ac:dyDescent="0.3">
      <c r="A10">
        <v>2.8722872123009902</v>
      </c>
      <c r="B10">
        <v>469000</v>
      </c>
    </row>
    <row r="11" spans="1:2" x14ac:dyDescent="0.3">
      <c r="A11">
        <v>4.7855388991183681</v>
      </c>
      <c r="B11">
        <v>470000</v>
      </c>
    </row>
    <row r="12" spans="1:2" x14ac:dyDescent="0.3">
      <c r="A12">
        <v>4.390926972579372</v>
      </c>
      <c r="B12">
        <v>490000</v>
      </c>
    </row>
    <row r="13" spans="1:2" x14ac:dyDescent="0.3">
      <c r="A13">
        <v>9.6494899293661334</v>
      </c>
      <c r="B13">
        <v>495000</v>
      </c>
    </row>
    <row r="14" spans="1:2" x14ac:dyDescent="0.3">
      <c r="A14">
        <v>4.307774754037407</v>
      </c>
      <c r="B14">
        <v>499000</v>
      </c>
    </row>
    <row r="15" spans="1:2" x14ac:dyDescent="0.3">
      <c r="A15">
        <v>6.6802480589449864</v>
      </c>
      <c r="B15">
        <v>499900</v>
      </c>
    </row>
    <row r="16" spans="1:2" x14ac:dyDescent="0.3">
      <c r="A16">
        <v>4.2825810097717554</v>
      </c>
      <c r="B16">
        <v>515000</v>
      </c>
    </row>
    <row r="17" spans="1:2" x14ac:dyDescent="0.3">
      <c r="A17">
        <v>4.8648278112952568</v>
      </c>
      <c r="B17">
        <v>520000</v>
      </c>
    </row>
    <row r="18" spans="1:2" x14ac:dyDescent="0.3">
      <c r="A18">
        <v>2.9859701164982893</v>
      </c>
      <c r="B18">
        <v>525000</v>
      </c>
    </row>
    <row r="19" spans="1:2" x14ac:dyDescent="0.3">
      <c r="A19">
        <v>2.9736098672821987</v>
      </c>
      <c r="B19">
        <v>530000</v>
      </c>
    </row>
    <row r="20" spans="1:2" x14ac:dyDescent="0.3">
      <c r="A20">
        <v>4.6835278626840955</v>
      </c>
      <c r="B20">
        <v>531300</v>
      </c>
    </row>
    <row r="21" spans="1:2" x14ac:dyDescent="0.3">
      <c r="A21">
        <v>2.7834098659022928</v>
      </c>
      <c r="B21">
        <v>535000</v>
      </c>
    </row>
    <row r="22" spans="1:2" x14ac:dyDescent="0.3">
      <c r="A22">
        <v>7.5163699922156582</v>
      </c>
      <c r="B22">
        <v>540000</v>
      </c>
    </row>
    <row r="23" spans="1:2" x14ac:dyDescent="0.3">
      <c r="A23">
        <v>4.1722308647022031</v>
      </c>
      <c r="B23">
        <v>545000</v>
      </c>
    </row>
    <row r="24" spans="1:2" x14ac:dyDescent="0.3">
      <c r="A24">
        <v>11.089024794145587</v>
      </c>
      <c r="B24">
        <v>549000</v>
      </c>
    </row>
    <row r="25" spans="1:2" x14ac:dyDescent="0.3">
      <c r="A25">
        <v>3.8936215091611746</v>
      </c>
      <c r="B25">
        <v>555500</v>
      </c>
    </row>
    <row r="26" spans="1:2" x14ac:dyDescent="0.3">
      <c r="A26">
        <v>4.1715367593421835</v>
      </c>
      <c r="B26">
        <v>559800</v>
      </c>
    </row>
    <row r="27" spans="1:2" x14ac:dyDescent="0.3">
      <c r="A27">
        <v>2.3757468815437042</v>
      </c>
      <c r="B27">
        <v>570000</v>
      </c>
    </row>
    <row r="28" spans="1:2" x14ac:dyDescent="0.3">
      <c r="A28">
        <v>4.6031955423803828</v>
      </c>
      <c r="B28">
        <v>575000</v>
      </c>
    </row>
    <row r="29" spans="1:2" x14ac:dyDescent="0.3">
      <c r="A29">
        <v>1.4834413263192225</v>
      </c>
      <c r="B29">
        <v>585000</v>
      </c>
    </row>
    <row r="30" spans="1:2" x14ac:dyDescent="0.3">
      <c r="A30">
        <v>4.4033482045492125</v>
      </c>
      <c r="B30">
        <v>589000</v>
      </c>
    </row>
    <row r="31" spans="1:2" x14ac:dyDescent="0.3">
      <c r="A31">
        <v>8.5820479401041361</v>
      </c>
      <c r="B31">
        <v>599000</v>
      </c>
    </row>
    <row r="32" spans="1:2" x14ac:dyDescent="0.3">
      <c r="A32">
        <v>4.2053663822824383</v>
      </c>
      <c r="B32">
        <v>599500</v>
      </c>
    </row>
    <row r="33" spans="1:2" x14ac:dyDescent="0.3">
      <c r="A33">
        <v>4.4822228141300346</v>
      </c>
      <c r="B33">
        <v>600000</v>
      </c>
    </row>
    <row r="34" spans="1:2" x14ac:dyDescent="0.3">
      <c r="A34">
        <v>4.855816234097361</v>
      </c>
      <c r="B34">
        <v>624900</v>
      </c>
    </row>
    <row r="35" spans="1:2" x14ac:dyDescent="0.3">
      <c r="A35">
        <v>4.8587578040766033</v>
      </c>
      <c r="B35">
        <v>638000</v>
      </c>
    </row>
    <row r="36" spans="1:2" x14ac:dyDescent="0.3">
      <c r="A36">
        <v>7.4846200062305979</v>
      </c>
      <c r="B36">
        <v>639000</v>
      </c>
    </row>
    <row r="37" spans="1:2" x14ac:dyDescent="0.3">
      <c r="A37">
        <v>7.4846200062305979</v>
      </c>
      <c r="B37">
        <v>649000</v>
      </c>
    </row>
    <row r="38" spans="1:2" x14ac:dyDescent="0.3">
      <c r="A38">
        <v>5.0907893268126756</v>
      </c>
      <c r="B38">
        <v>649500</v>
      </c>
    </row>
    <row r="39" spans="1:2" x14ac:dyDescent="0.3">
      <c r="A39">
        <v>4.9062000451414267</v>
      </c>
      <c r="B39">
        <v>650000</v>
      </c>
    </row>
    <row r="40" spans="1:2" x14ac:dyDescent="0.3">
      <c r="A40">
        <v>5.8000728908555113</v>
      </c>
      <c r="B40">
        <v>659000</v>
      </c>
    </row>
    <row r="41" spans="1:2" x14ac:dyDescent="0.3">
      <c r="A41">
        <v>3.5634394307490869</v>
      </c>
      <c r="B41">
        <v>660000</v>
      </c>
    </row>
    <row r="42" spans="1:2" x14ac:dyDescent="0.3">
      <c r="A42">
        <v>2.7642161274432393</v>
      </c>
      <c r="B42">
        <v>675500</v>
      </c>
    </row>
    <row r="43" spans="1:2" x14ac:dyDescent="0.3">
      <c r="A43">
        <v>7.4846200062305979</v>
      </c>
      <c r="B43">
        <v>679000</v>
      </c>
    </row>
    <row r="44" spans="1:2" x14ac:dyDescent="0.3">
      <c r="A44">
        <v>4.3972099195728003</v>
      </c>
      <c r="B44">
        <v>679500</v>
      </c>
    </row>
    <row r="45" spans="1:2" x14ac:dyDescent="0.3">
      <c r="A45">
        <v>17.6993499206793</v>
      </c>
      <c r="B45">
        <v>679900</v>
      </c>
    </row>
    <row r="46" spans="1:2" x14ac:dyDescent="0.3">
      <c r="A46">
        <v>4.1414264280073354</v>
      </c>
      <c r="B46">
        <v>689900</v>
      </c>
    </row>
    <row r="47" spans="1:2" x14ac:dyDescent="0.3">
      <c r="A47">
        <v>7.4741367565482744</v>
      </c>
      <c r="B47">
        <v>695000</v>
      </c>
    </row>
    <row r="48" spans="1:2" x14ac:dyDescent="0.3">
      <c r="A48">
        <v>15.216684748411037</v>
      </c>
      <c r="B48">
        <v>699000</v>
      </c>
    </row>
    <row r="49" spans="1:2" x14ac:dyDescent="0.3">
      <c r="A49">
        <v>3.3150600132752688</v>
      </c>
      <c r="B49">
        <v>699900</v>
      </c>
    </row>
    <row r="50" spans="1:2" x14ac:dyDescent="0.3">
      <c r="A50">
        <v>3.9893269684890056</v>
      </c>
      <c r="B50">
        <v>699999</v>
      </c>
    </row>
    <row r="51" spans="1:2" x14ac:dyDescent="0.3">
      <c r="A51">
        <v>4.2555770503660924</v>
      </c>
      <c r="B51">
        <v>714900</v>
      </c>
    </row>
    <row r="52" spans="1:2" x14ac:dyDescent="0.3">
      <c r="A52">
        <v>9.3372950021264884</v>
      </c>
      <c r="B52">
        <v>725000</v>
      </c>
    </row>
    <row r="53" spans="1:2" x14ac:dyDescent="0.3">
      <c r="A53">
        <v>4.9529931015815603</v>
      </c>
      <c r="B53">
        <v>726000</v>
      </c>
    </row>
    <row r="54" spans="1:2" x14ac:dyDescent="0.3">
      <c r="A54">
        <v>15.643988018129535</v>
      </c>
      <c r="B54">
        <v>729000</v>
      </c>
    </row>
    <row r="55" spans="1:2" x14ac:dyDescent="0.3">
      <c r="A55">
        <v>2.5442998167467232</v>
      </c>
      <c r="B55">
        <v>740000</v>
      </c>
    </row>
    <row r="56" spans="1:2" x14ac:dyDescent="0.3">
      <c r="A56">
        <v>3.5337461941815227</v>
      </c>
      <c r="B56">
        <v>749000</v>
      </c>
    </row>
    <row r="57" spans="1:2" x14ac:dyDescent="0.3">
      <c r="A57">
        <v>4.0971910864741776</v>
      </c>
      <c r="B57">
        <v>749900</v>
      </c>
    </row>
    <row r="58" spans="1:2" x14ac:dyDescent="0.3">
      <c r="A58">
        <v>4.6374849053061471</v>
      </c>
      <c r="B58">
        <v>749990</v>
      </c>
    </row>
    <row r="59" spans="1:2" x14ac:dyDescent="0.3">
      <c r="A59">
        <v>8.494469922344301</v>
      </c>
      <c r="B59">
        <v>750000</v>
      </c>
    </row>
    <row r="60" spans="1:2" x14ac:dyDescent="0.3">
      <c r="A60">
        <v>5.3188473572932704</v>
      </c>
      <c r="B60">
        <v>759900</v>
      </c>
    </row>
    <row r="61" spans="1:2" x14ac:dyDescent="0.3">
      <c r="A61">
        <v>1.5661729223060343</v>
      </c>
      <c r="B61">
        <v>765000</v>
      </c>
    </row>
    <row r="62" spans="1:2" x14ac:dyDescent="0.3">
      <c r="A62">
        <v>4.6354003620158917</v>
      </c>
      <c r="B62">
        <v>769000</v>
      </c>
    </row>
    <row r="63" spans="1:2" x14ac:dyDescent="0.3">
      <c r="A63">
        <v>4.4437079177076555</v>
      </c>
      <c r="B63">
        <v>774900</v>
      </c>
    </row>
    <row r="64" spans="1:2" x14ac:dyDescent="0.3">
      <c r="A64">
        <v>3.4892831333555501</v>
      </c>
      <c r="B64">
        <v>775000</v>
      </c>
    </row>
    <row r="65" spans="1:2" x14ac:dyDescent="0.3">
      <c r="A65">
        <v>4.9175560396714619</v>
      </c>
      <c r="B65">
        <v>779000</v>
      </c>
    </row>
    <row r="66" spans="1:2" x14ac:dyDescent="0.3">
      <c r="A66">
        <v>4.9896188513998947</v>
      </c>
      <c r="B66">
        <v>784900</v>
      </c>
    </row>
    <row r="67" spans="1:2" x14ac:dyDescent="0.3">
      <c r="A67">
        <v>3.4591897785905266</v>
      </c>
      <c r="B67">
        <v>789000</v>
      </c>
    </row>
    <row r="68" spans="1:2" x14ac:dyDescent="0.3">
      <c r="A68">
        <v>2.6975368112527107</v>
      </c>
      <c r="B68">
        <v>789900</v>
      </c>
    </row>
    <row r="69" spans="1:2" x14ac:dyDescent="0.3">
      <c r="A69">
        <v>17.437814311564416</v>
      </c>
      <c r="B69">
        <v>795000</v>
      </c>
    </row>
    <row r="70" spans="1:2" x14ac:dyDescent="0.3">
      <c r="A70">
        <v>7.4846200062305979</v>
      </c>
      <c r="B70">
        <v>798000</v>
      </c>
    </row>
    <row r="71" spans="1:2" x14ac:dyDescent="0.3">
      <c r="A71">
        <v>28.502591478702875</v>
      </c>
      <c r="B71">
        <v>799000</v>
      </c>
    </row>
    <row r="72" spans="1:2" x14ac:dyDescent="0.3">
      <c r="A72">
        <v>10.120546304485842</v>
      </c>
      <c r="B72">
        <v>825000</v>
      </c>
    </row>
    <row r="73" spans="1:2" x14ac:dyDescent="0.3">
      <c r="A73">
        <v>20.57192927065606</v>
      </c>
      <c r="B73">
        <v>849000</v>
      </c>
    </row>
    <row r="74" spans="1:2" x14ac:dyDescent="0.3">
      <c r="A74">
        <v>4.984746006564567</v>
      </c>
      <c r="B74">
        <v>849500</v>
      </c>
    </row>
    <row r="75" spans="1:2" x14ac:dyDescent="0.3">
      <c r="A75">
        <v>4.436213327393185</v>
      </c>
      <c r="B75">
        <v>849900</v>
      </c>
    </row>
    <row r="76" spans="1:2" x14ac:dyDescent="0.3">
      <c r="A76">
        <v>27.814356003010325</v>
      </c>
      <c r="B76">
        <v>850000</v>
      </c>
    </row>
    <row r="77" spans="1:2" x14ac:dyDescent="0.3">
      <c r="A77">
        <v>5.803382019034153</v>
      </c>
      <c r="B77">
        <v>860000</v>
      </c>
    </row>
    <row r="78" spans="1:2" x14ac:dyDescent="0.3">
      <c r="A78">
        <v>4.5629662514964515</v>
      </c>
      <c r="B78">
        <v>865000</v>
      </c>
    </row>
    <row r="79" spans="1:2" x14ac:dyDescent="0.3">
      <c r="A79">
        <v>5.803382019034153</v>
      </c>
      <c r="B79">
        <v>875000</v>
      </c>
    </row>
    <row r="80" spans="1:2" x14ac:dyDescent="0.3">
      <c r="A80">
        <v>3.7828749556671735</v>
      </c>
      <c r="B80">
        <v>879000</v>
      </c>
    </row>
    <row r="81" spans="1:2" x14ac:dyDescent="0.3">
      <c r="A81">
        <v>4.7286077494834577</v>
      </c>
      <c r="B81">
        <v>886000</v>
      </c>
    </row>
    <row r="82" spans="1:2" x14ac:dyDescent="0.3">
      <c r="A82">
        <v>0.64495910327833883</v>
      </c>
      <c r="B82">
        <v>888000</v>
      </c>
    </row>
    <row r="83" spans="1:2" x14ac:dyDescent="0.3">
      <c r="A83">
        <v>16.372393100318185</v>
      </c>
      <c r="B83">
        <v>899000</v>
      </c>
    </row>
    <row r="84" spans="1:2" x14ac:dyDescent="0.3">
      <c r="A84">
        <v>12.370046240108298</v>
      </c>
      <c r="B84">
        <v>900000</v>
      </c>
    </row>
    <row r="85" spans="1:2" x14ac:dyDescent="0.3">
      <c r="A85">
        <v>2.4674258891470906</v>
      </c>
      <c r="B85">
        <v>905000</v>
      </c>
    </row>
    <row r="86" spans="1:2" x14ac:dyDescent="0.3">
      <c r="A86">
        <v>0.93919488000829299</v>
      </c>
      <c r="B86">
        <v>910000</v>
      </c>
    </row>
    <row r="87" spans="1:2" x14ac:dyDescent="0.3">
      <c r="A87">
        <v>3.7196706061132891</v>
      </c>
      <c r="B87">
        <v>919000</v>
      </c>
    </row>
    <row r="88" spans="1:2" x14ac:dyDescent="0.3">
      <c r="A88">
        <v>13.693724829277498</v>
      </c>
      <c r="B88">
        <v>949000</v>
      </c>
    </row>
    <row r="89" spans="1:2" x14ac:dyDescent="0.3">
      <c r="A89">
        <v>14.116444843793904</v>
      </c>
      <c r="B89">
        <v>950000</v>
      </c>
    </row>
    <row r="90" spans="1:2" x14ac:dyDescent="0.3">
      <c r="A90">
        <v>5.8080203704929207</v>
      </c>
      <c r="B90">
        <v>965000</v>
      </c>
    </row>
    <row r="91" spans="1:2" x14ac:dyDescent="0.3">
      <c r="A91">
        <v>4.9071560207608558</v>
      </c>
      <c r="B91">
        <v>979000</v>
      </c>
    </row>
    <row r="92" spans="1:2" x14ac:dyDescent="0.3">
      <c r="A92">
        <v>2.7211543179376774</v>
      </c>
      <c r="B92">
        <v>995000</v>
      </c>
    </row>
    <row r="93" spans="1:2" x14ac:dyDescent="0.3">
      <c r="A93">
        <v>31.299686944500905</v>
      </c>
      <c r="B93">
        <v>999000</v>
      </c>
    </row>
    <row r="94" spans="1:2" x14ac:dyDescent="0.3">
      <c r="A94">
        <v>0.69259960066692816</v>
      </c>
      <c r="B94">
        <v>999999</v>
      </c>
    </row>
    <row r="95" spans="1:2" x14ac:dyDescent="0.3">
      <c r="A95">
        <v>1.3035315653464221</v>
      </c>
      <c r="B95">
        <v>1065000</v>
      </c>
    </row>
    <row r="96" spans="1:2" x14ac:dyDescent="0.3">
      <c r="A96">
        <v>3.7695988179463371</v>
      </c>
      <c r="B96">
        <v>1099000</v>
      </c>
    </row>
    <row r="97" spans="1:2" x14ac:dyDescent="0.3">
      <c r="A97">
        <v>3.2807859041669647</v>
      </c>
      <c r="B97">
        <v>1125000</v>
      </c>
    </row>
    <row r="98" spans="1:2" x14ac:dyDescent="0.3">
      <c r="A98">
        <v>11.390145703694564</v>
      </c>
      <c r="B98">
        <v>1149000</v>
      </c>
    </row>
    <row r="99" spans="1:2" x14ac:dyDescent="0.3">
      <c r="A99">
        <v>1.2380094155722641</v>
      </c>
      <c r="B99">
        <v>1159000</v>
      </c>
    </row>
    <row r="100" spans="1:2" x14ac:dyDescent="0.3">
      <c r="A100">
        <v>4.0098300527253956</v>
      </c>
      <c r="B100">
        <v>1195000</v>
      </c>
    </row>
    <row r="101" spans="1:2" x14ac:dyDescent="0.3">
      <c r="A101">
        <v>3.1823625335419043</v>
      </c>
      <c r="B101">
        <v>1198000</v>
      </c>
    </row>
    <row r="102" spans="1:2" x14ac:dyDescent="0.3">
      <c r="A102">
        <v>4.1127833118215094</v>
      </c>
      <c r="B102">
        <v>1199000</v>
      </c>
    </row>
    <row r="103" spans="1:2" x14ac:dyDescent="0.3">
      <c r="A103">
        <v>2.1504356877330792</v>
      </c>
      <c r="B103">
        <v>1199999</v>
      </c>
    </row>
    <row r="104" spans="1:2" x14ac:dyDescent="0.3">
      <c r="A104">
        <v>6.3974306745891401</v>
      </c>
      <c r="B104">
        <v>1200000</v>
      </c>
    </row>
    <row r="105" spans="1:2" x14ac:dyDescent="0.3">
      <c r="A105">
        <v>3.7789788930014065</v>
      </c>
      <c r="B105">
        <v>1224800</v>
      </c>
    </row>
    <row r="106" spans="1:2" x14ac:dyDescent="0.3">
      <c r="A106">
        <v>2.4733913800458187</v>
      </c>
      <c r="B106">
        <v>1249000</v>
      </c>
    </row>
    <row r="107" spans="1:2" x14ac:dyDescent="0.3">
      <c r="A107">
        <v>3.6996261455211901</v>
      </c>
      <c r="B107">
        <v>1250000</v>
      </c>
    </row>
    <row r="108" spans="1:2" x14ac:dyDescent="0.3">
      <c r="A108">
        <v>4.1430924328111614</v>
      </c>
      <c r="B108">
        <v>1274000</v>
      </c>
    </row>
    <row r="109" spans="1:2" x14ac:dyDescent="0.3">
      <c r="A109">
        <v>4.3647989503421174</v>
      </c>
      <c r="B109">
        <v>1275000</v>
      </c>
    </row>
    <row r="110" spans="1:2" x14ac:dyDescent="0.3">
      <c r="A110">
        <v>1.052663460627637</v>
      </c>
      <c r="B110">
        <v>1279000</v>
      </c>
    </row>
    <row r="111" spans="1:2" x14ac:dyDescent="0.3">
      <c r="A111">
        <v>1.6505829043761568</v>
      </c>
      <c r="B111">
        <v>1299000</v>
      </c>
    </row>
    <row r="112" spans="1:2" x14ac:dyDescent="0.3">
      <c r="A112">
        <v>2.3277602257449401</v>
      </c>
      <c r="B112">
        <v>1320000</v>
      </c>
    </row>
    <row r="113" spans="1:2" x14ac:dyDescent="0.3">
      <c r="A113">
        <v>3.4614085014053648</v>
      </c>
      <c r="B113">
        <v>1349000</v>
      </c>
    </row>
    <row r="114" spans="1:2" x14ac:dyDescent="0.3">
      <c r="A114">
        <v>10.158175859653891</v>
      </c>
      <c r="B114">
        <v>1350000</v>
      </c>
    </row>
    <row r="115" spans="1:2" x14ac:dyDescent="0.3">
      <c r="A115">
        <v>17.433178059361264</v>
      </c>
      <c r="B115">
        <v>1395000</v>
      </c>
    </row>
    <row r="116" spans="1:2" x14ac:dyDescent="0.3">
      <c r="A116">
        <v>11.918251208199962</v>
      </c>
      <c r="B116">
        <v>1399000</v>
      </c>
    </row>
    <row r="117" spans="1:2" x14ac:dyDescent="0.3">
      <c r="A117">
        <v>1.3518308366402658</v>
      </c>
      <c r="B117">
        <v>1399990</v>
      </c>
    </row>
    <row r="118" spans="1:2" x14ac:dyDescent="0.3">
      <c r="A118">
        <v>7.3762217370844567</v>
      </c>
      <c r="B118">
        <v>1425000</v>
      </c>
    </row>
    <row r="119" spans="1:2" x14ac:dyDescent="0.3">
      <c r="A119">
        <v>11.586696577321142</v>
      </c>
      <c r="B119">
        <v>1450000</v>
      </c>
    </row>
    <row r="120" spans="1:2" x14ac:dyDescent="0.3">
      <c r="A120">
        <v>4.4830273052187231</v>
      </c>
      <c r="B120">
        <v>1479000</v>
      </c>
    </row>
    <row r="121" spans="1:2" x14ac:dyDescent="0.3">
      <c r="A121">
        <v>4.3277100550244061</v>
      </c>
      <c r="B121">
        <v>1494900</v>
      </c>
    </row>
    <row r="122" spans="1:2" x14ac:dyDescent="0.3">
      <c r="A122">
        <v>1.5032559100398075</v>
      </c>
      <c r="B122">
        <v>1495000</v>
      </c>
    </row>
    <row r="123" spans="1:2" x14ac:dyDescent="0.3">
      <c r="A123">
        <v>9.7167523805629727</v>
      </c>
      <c r="B123">
        <v>1499000</v>
      </c>
    </row>
    <row r="124" spans="1:2" x14ac:dyDescent="0.3">
      <c r="A124">
        <v>5.6825338453004743</v>
      </c>
      <c r="B124">
        <v>1550000</v>
      </c>
    </row>
    <row r="125" spans="1:2" x14ac:dyDescent="0.3">
      <c r="A125">
        <v>3.839145301439542</v>
      </c>
      <c r="B125">
        <v>1593000</v>
      </c>
    </row>
    <row r="126" spans="1:2" x14ac:dyDescent="0.3">
      <c r="A126">
        <v>8.8700603427767799</v>
      </c>
      <c r="B126">
        <v>1595000</v>
      </c>
    </row>
    <row r="127" spans="1:2" x14ac:dyDescent="0.3">
      <c r="A127">
        <v>6.1204610021671533</v>
      </c>
      <c r="B127">
        <v>1599000</v>
      </c>
    </row>
    <row r="128" spans="1:2" x14ac:dyDescent="0.3">
      <c r="A128">
        <v>5.6749054435097328</v>
      </c>
      <c r="B128">
        <v>1599999</v>
      </c>
    </row>
    <row r="129" spans="1:2" x14ac:dyDescent="0.3">
      <c r="A129">
        <v>3.7067068092189182</v>
      </c>
      <c r="B129">
        <v>1620000</v>
      </c>
    </row>
    <row r="130" spans="1:2" x14ac:dyDescent="0.3">
      <c r="A130">
        <v>4.8239686478809531</v>
      </c>
      <c r="B130">
        <v>1630000</v>
      </c>
    </row>
    <row r="131" spans="1:2" x14ac:dyDescent="0.3">
      <c r="A131">
        <v>21.830685874955414</v>
      </c>
      <c r="B131">
        <v>1649000</v>
      </c>
    </row>
    <row r="132" spans="1:2" x14ac:dyDescent="0.3">
      <c r="A132">
        <v>3.3280405550567185</v>
      </c>
      <c r="B132">
        <v>1650000</v>
      </c>
    </row>
    <row r="133" spans="1:2" x14ac:dyDescent="0.3">
      <c r="A133">
        <v>6.8358868887698438</v>
      </c>
      <c r="B133">
        <v>1695000</v>
      </c>
    </row>
    <row r="134" spans="1:2" x14ac:dyDescent="0.3">
      <c r="A134">
        <v>3.2505405636905578</v>
      </c>
      <c r="B134">
        <v>1698326</v>
      </c>
    </row>
    <row r="135" spans="1:2" x14ac:dyDescent="0.3">
      <c r="A135">
        <v>2.4573283519688998</v>
      </c>
      <c r="B135">
        <v>1698888</v>
      </c>
    </row>
    <row r="136" spans="1:2" x14ac:dyDescent="0.3">
      <c r="A136">
        <v>7.1457137726879845</v>
      </c>
      <c r="B136">
        <v>1699900</v>
      </c>
    </row>
    <row r="137" spans="1:2" x14ac:dyDescent="0.3">
      <c r="A137">
        <v>4.0745003202640779</v>
      </c>
      <c r="B137">
        <v>1724877</v>
      </c>
    </row>
    <row r="138" spans="1:2" x14ac:dyDescent="0.3">
      <c r="A138">
        <v>2.843728277791536</v>
      </c>
      <c r="B138">
        <v>1749000</v>
      </c>
    </row>
    <row r="139" spans="1:2" x14ac:dyDescent="0.3">
      <c r="A139">
        <v>7.1064098164909648</v>
      </c>
      <c r="B139">
        <v>1749999</v>
      </c>
    </row>
    <row r="140" spans="1:2" x14ac:dyDescent="0.3">
      <c r="A140">
        <v>5.2540036091328348</v>
      </c>
      <c r="B140">
        <v>1755000</v>
      </c>
    </row>
    <row r="141" spans="1:2" x14ac:dyDescent="0.3">
      <c r="A141">
        <v>7.9094636251883843</v>
      </c>
      <c r="B141">
        <v>1795000</v>
      </c>
    </row>
    <row r="142" spans="1:2" x14ac:dyDescent="0.3">
      <c r="A142">
        <v>4.5124548179513289</v>
      </c>
      <c r="B142">
        <v>1799000</v>
      </c>
    </row>
    <row r="143" spans="1:2" x14ac:dyDescent="0.3">
      <c r="A143">
        <v>1.6527705208974883</v>
      </c>
      <c r="B143">
        <v>1800000</v>
      </c>
    </row>
    <row r="144" spans="1:2" x14ac:dyDescent="0.3">
      <c r="A144">
        <v>2.3420301326450517</v>
      </c>
      <c r="B144">
        <v>1850000</v>
      </c>
    </row>
    <row r="145" spans="1:2" x14ac:dyDescent="0.3">
      <c r="A145">
        <v>4.2757919584403146</v>
      </c>
      <c r="B145">
        <v>1875000</v>
      </c>
    </row>
    <row r="146" spans="1:2" x14ac:dyDescent="0.3">
      <c r="A146">
        <v>1.9228580322367206</v>
      </c>
      <c r="B146">
        <v>1895000</v>
      </c>
    </row>
    <row r="147" spans="1:2" x14ac:dyDescent="0.3">
      <c r="A147">
        <v>6.5708333017420006</v>
      </c>
      <c r="B147">
        <v>1899000</v>
      </c>
    </row>
    <row r="148" spans="1:2" x14ac:dyDescent="0.3">
      <c r="A148">
        <v>4.3163546936179573</v>
      </c>
      <c r="B148">
        <v>1899999</v>
      </c>
    </row>
    <row r="149" spans="1:2" x14ac:dyDescent="0.3">
      <c r="A149">
        <v>1.7237036470341791</v>
      </c>
      <c r="B149">
        <v>1988000</v>
      </c>
    </row>
    <row r="150" spans="1:2" x14ac:dyDescent="0.3">
      <c r="A150">
        <v>4.049373139552821</v>
      </c>
      <c r="B150">
        <v>1995000</v>
      </c>
    </row>
    <row r="151" spans="1:2" x14ac:dyDescent="0.3">
      <c r="A151">
        <v>7.7004567192705524</v>
      </c>
      <c r="B151">
        <v>1999999</v>
      </c>
    </row>
    <row r="152" spans="1:2" x14ac:dyDescent="0.3">
      <c r="A152">
        <v>9.2374788903729073</v>
      </c>
      <c r="B152">
        <v>2145000</v>
      </c>
    </row>
    <row r="153" spans="1:2" x14ac:dyDescent="0.3">
      <c r="A153">
        <v>2.0607190672956728</v>
      </c>
      <c r="B153">
        <v>2195000</v>
      </c>
    </row>
    <row r="154" spans="1:2" x14ac:dyDescent="0.3">
      <c r="A154">
        <v>3.4394865362546634</v>
      </c>
      <c r="B154">
        <v>2199000</v>
      </c>
    </row>
    <row r="155" spans="1:2" x14ac:dyDescent="0.3">
      <c r="A155">
        <v>0.24232584422235148</v>
      </c>
      <c r="B155">
        <v>2200000</v>
      </c>
    </row>
    <row r="156" spans="1:2" x14ac:dyDescent="0.3">
      <c r="A156">
        <v>2.6682047795707327</v>
      </c>
      <c r="B156">
        <v>2289000</v>
      </c>
    </row>
    <row r="157" spans="1:2" x14ac:dyDescent="0.3">
      <c r="A157">
        <v>2.5078826987541785</v>
      </c>
      <c r="B157">
        <v>2350000</v>
      </c>
    </row>
    <row r="158" spans="1:2" x14ac:dyDescent="0.3">
      <c r="A158">
        <v>1.0763870646253242</v>
      </c>
      <c r="B158">
        <v>2395000</v>
      </c>
    </row>
    <row r="159" spans="1:2" x14ac:dyDescent="0.3">
      <c r="A159">
        <v>3.5412267299050573</v>
      </c>
      <c r="B159">
        <v>2399000</v>
      </c>
    </row>
    <row r="160" spans="1:2" x14ac:dyDescent="0.3">
      <c r="A160">
        <v>7.6843685604070204</v>
      </c>
      <c r="B160">
        <v>2475000</v>
      </c>
    </row>
    <row r="161" spans="1:2" x14ac:dyDescent="0.3">
      <c r="A161">
        <v>11.847972863222282</v>
      </c>
      <c r="B161">
        <v>2495000</v>
      </c>
    </row>
    <row r="162" spans="1:2" x14ac:dyDescent="0.3">
      <c r="A162">
        <v>1.1273083770671373</v>
      </c>
      <c r="B162">
        <v>2499000</v>
      </c>
    </row>
    <row r="163" spans="1:2" x14ac:dyDescent="0.3">
      <c r="A163">
        <v>0.36706316431345276</v>
      </c>
      <c r="B163">
        <v>2500000</v>
      </c>
    </row>
    <row r="164" spans="1:2" x14ac:dyDescent="0.3">
      <c r="A164">
        <v>3.3136499777404733</v>
      </c>
      <c r="B164">
        <v>2590000</v>
      </c>
    </row>
    <row r="165" spans="1:2" x14ac:dyDescent="0.3">
      <c r="A165">
        <v>0.30825637835123731</v>
      </c>
      <c r="B165">
        <v>2595000</v>
      </c>
    </row>
    <row r="166" spans="1:2" x14ac:dyDescent="0.3">
      <c r="A166">
        <v>3.0263455606253316</v>
      </c>
      <c r="B166">
        <v>2695000</v>
      </c>
    </row>
    <row r="167" spans="1:2" x14ac:dyDescent="0.3">
      <c r="A167">
        <v>5.6825338453004743</v>
      </c>
      <c r="B167">
        <v>2699000</v>
      </c>
    </row>
    <row r="168" spans="1:2" x14ac:dyDescent="0.3">
      <c r="A168">
        <v>2.9950942027214018</v>
      </c>
      <c r="B168">
        <v>2740000</v>
      </c>
    </row>
    <row r="169" spans="1:2" x14ac:dyDescent="0.3">
      <c r="A169">
        <v>5.6827329952598227</v>
      </c>
      <c r="B169">
        <v>2750000</v>
      </c>
    </row>
    <row r="170" spans="1:2" x14ac:dyDescent="0.3">
      <c r="A170">
        <v>1.1882437158950037</v>
      </c>
      <c r="B170">
        <v>2788000</v>
      </c>
    </row>
    <row r="171" spans="1:2" x14ac:dyDescent="0.3">
      <c r="A171">
        <v>2.1820026058174742</v>
      </c>
      <c r="B171">
        <v>2798000</v>
      </c>
    </row>
    <row r="172" spans="1:2" x14ac:dyDescent="0.3">
      <c r="A172">
        <v>2.0336980916326044</v>
      </c>
      <c r="B172">
        <v>2799000</v>
      </c>
    </row>
    <row r="173" spans="1:2" x14ac:dyDescent="0.3">
      <c r="A173">
        <v>0.88996731090795778</v>
      </c>
      <c r="B173">
        <v>2850000</v>
      </c>
    </row>
    <row r="174" spans="1:2" x14ac:dyDescent="0.3">
      <c r="A174">
        <v>0.3077995005605112</v>
      </c>
      <c r="B174">
        <v>2899000</v>
      </c>
    </row>
    <row r="175" spans="1:2" x14ac:dyDescent="0.3">
      <c r="A175">
        <v>1.513849745184459</v>
      </c>
      <c r="B175">
        <v>2975000</v>
      </c>
    </row>
    <row r="176" spans="1:2" x14ac:dyDescent="0.3">
      <c r="A176">
        <v>1.4996508887866553</v>
      </c>
      <c r="B176">
        <v>2995000</v>
      </c>
    </row>
    <row r="177" spans="1:2" x14ac:dyDescent="0.3">
      <c r="A177">
        <v>7.4693203668176302</v>
      </c>
      <c r="B177">
        <v>3000000</v>
      </c>
    </row>
    <row r="178" spans="1:2" x14ac:dyDescent="0.3">
      <c r="A178">
        <v>2.5654915432145335</v>
      </c>
      <c r="B178">
        <v>3099000</v>
      </c>
    </row>
    <row r="179" spans="1:2" x14ac:dyDescent="0.3">
      <c r="A179">
        <v>1.508704061531454</v>
      </c>
      <c r="B179">
        <v>3195000</v>
      </c>
    </row>
    <row r="180" spans="1:2" x14ac:dyDescent="0.3">
      <c r="A180">
        <v>1.0877683036502701</v>
      </c>
      <c r="B180">
        <v>3200000</v>
      </c>
    </row>
    <row r="181" spans="1:2" x14ac:dyDescent="0.3">
      <c r="A181">
        <v>0.52369150603757886</v>
      </c>
      <c r="B181">
        <v>3245000</v>
      </c>
    </row>
    <row r="182" spans="1:2" x14ac:dyDescent="0.3">
      <c r="A182">
        <v>3.9181963078947142</v>
      </c>
      <c r="B182">
        <v>3275000</v>
      </c>
    </row>
    <row r="183" spans="1:2" x14ac:dyDescent="0.3">
      <c r="A183">
        <v>8.3573445855225224</v>
      </c>
      <c r="B183">
        <v>3400000</v>
      </c>
    </row>
    <row r="184" spans="1:2" x14ac:dyDescent="0.3">
      <c r="A184">
        <v>7.4693203668176302</v>
      </c>
      <c r="B184">
        <v>3450000</v>
      </c>
    </row>
    <row r="185" spans="1:2" x14ac:dyDescent="0.3">
      <c r="A185">
        <v>14.424022994611924</v>
      </c>
      <c r="B185">
        <v>3495000</v>
      </c>
    </row>
    <row r="186" spans="1:2" x14ac:dyDescent="0.3">
      <c r="A186">
        <v>6.6891849861000008</v>
      </c>
      <c r="B186">
        <v>3500000</v>
      </c>
    </row>
    <row r="187" spans="1:2" x14ac:dyDescent="0.3">
      <c r="A187">
        <v>8.3734269797375074</v>
      </c>
      <c r="B187">
        <v>3590000</v>
      </c>
    </row>
    <row r="188" spans="1:2" x14ac:dyDescent="0.3">
      <c r="A188">
        <v>0.42582633034920603</v>
      </c>
      <c r="B188">
        <v>3595000</v>
      </c>
    </row>
    <row r="189" spans="1:2" x14ac:dyDescent="0.3">
      <c r="A189">
        <v>1.9146948970361084</v>
      </c>
      <c r="B189">
        <v>3600000</v>
      </c>
    </row>
    <row r="190" spans="1:2" x14ac:dyDescent="0.3">
      <c r="A190">
        <v>2.7725907704263371</v>
      </c>
      <c r="B190">
        <v>3749000</v>
      </c>
    </row>
    <row r="191" spans="1:2" x14ac:dyDescent="0.3">
      <c r="A191">
        <v>2.3000733519794387</v>
      </c>
      <c r="B191">
        <v>3795000</v>
      </c>
    </row>
    <row r="192" spans="1:2" x14ac:dyDescent="0.3">
      <c r="A192">
        <v>5.6849885610630224</v>
      </c>
      <c r="B192">
        <v>3850000</v>
      </c>
    </row>
    <row r="193" spans="1:2" x14ac:dyDescent="0.3">
      <c r="A193">
        <v>0.48505205477942681</v>
      </c>
      <c r="B193">
        <v>3879000</v>
      </c>
    </row>
    <row r="194" spans="1:2" x14ac:dyDescent="0.3">
      <c r="A194">
        <v>3.5298703434413743</v>
      </c>
      <c r="B194">
        <v>3900000</v>
      </c>
    </row>
    <row r="195" spans="1:2" x14ac:dyDescent="0.3">
      <c r="A195">
        <v>8.6267686463895608</v>
      </c>
      <c r="B195">
        <v>3995000</v>
      </c>
    </row>
    <row r="196" spans="1:2" x14ac:dyDescent="0.3">
      <c r="A196">
        <v>0.75770436395026164</v>
      </c>
      <c r="B196">
        <v>4200000</v>
      </c>
    </row>
    <row r="197" spans="1:2" x14ac:dyDescent="0.3">
      <c r="A197">
        <v>7.609251891314325</v>
      </c>
      <c r="B197">
        <v>4280000</v>
      </c>
    </row>
    <row r="198" spans="1:2" x14ac:dyDescent="0.3">
      <c r="A198">
        <v>7.5015551436423182</v>
      </c>
      <c r="B198">
        <v>4350000</v>
      </c>
    </row>
    <row r="199" spans="1:2" x14ac:dyDescent="0.3">
      <c r="A199">
        <v>5.6827329952598227</v>
      </c>
      <c r="B199">
        <v>4500000</v>
      </c>
    </row>
    <row r="200" spans="1:2" x14ac:dyDescent="0.3">
      <c r="A200">
        <v>1.6379056200541882</v>
      </c>
      <c r="B200">
        <v>4550000</v>
      </c>
    </row>
    <row r="201" spans="1:2" x14ac:dyDescent="0.3">
      <c r="A201">
        <v>5.6820101087665007</v>
      </c>
      <c r="B201">
        <v>4595000</v>
      </c>
    </row>
    <row r="202" spans="1:2" x14ac:dyDescent="0.3">
      <c r="A202">
        <v>2.7577979822078795</v>
      </c>
      <c r="B202">
        <v>4895000</v>
      </c>
    </row>
    <row r="203" spans="1:2" x14ac:dyDescent="0.3">
      <c r="A203">
        <v>0.42534202028338308</v>
      </c>
      <c r="B203">
        <v>4900000</v>
      </c>
    </row>
    <row r="204" spans="1:2" x14ac:dyDescent="0.3">
      <c r="A204">
        <v>5.0317653536949365</v>
      </c>
      <c r="B204">
        <v>4950000</v>
      </c>
    </row>
    <row r="205" spans="1:2" x14ac:dyDescent="0.3">
      <c r="A205">
        <v>8.6444094899878134</v>
      </c>
      <c r="B205">
        <v>4990000</v>
      </c>
    </row>
    <row r="206" spans="1:2" x14ac:dyDescent="0.3">
      <c r="A206">
        <v>0.85449106348405368</v>
      </c>
      <c r="B206">
        <v>4999999</v>
      </c>
    </row>
    <row r="207" spans="1:2" x14ac:dyDescent="0.3">
      <c r="A207">
        <v>0.92579536395676709</v>
      </c>
      <c r="B207">
        <v>5495000</v>
      </c>
    </row>
    <row r="208" spans="1:2" x14ac:dyDescent="0.3">
      <c r="A208">
        <v>0.48228171924834262</v>
      </c>
      <c r="B208">
        <v>6900000</v>
      </c>
    </row>
    <row r="209" spans="1:2" x14ac:dyDescent="0.3">
      <c r="A209">
        <v>0.81010339272617227</v>
      </c>
      <c r="B209">
        <v>6998000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D50C-D11E-47A0-9032-1D2750BB3011}">
  <dimension ref="A1:B90"/>
  <sheetViews>
    <sheetView workbookViewId="0">
      <selection activeCell="G29" sqref="G29"/>
    </sheetView>
  </sheetViews>
  <sheetFormatPr defaultRowHeight="15.6" x14ac:dyDescent="0.3"/>
  <cols>
    <col min="1" max="1" width="27.3984375" bestFit="1" customWidth="1"/>
    <col min="2" max="2" width="10.09765625" bestFit="1" customWidth="1"/>
  </cols>
  <sheetData>
    <row r="1" spans="1:2" x14ac:dyDescent="0.3">
      <c r="A1" t="s">
        <v>956</v>
      </c>
      <c r="B1" t="s">
        <v>957</v>
      </c>
    </row>
    <row r="2" spans="1:2" x14ac:dyDescent="0.3">
      <c r="A2">
        <v>16.700792647427498</v>
      </c>
      <c r="B2">
        <v>349000</v>
      </c>
    </row>
    <row r="3" spans="1:2" x14ac:dyDescent="0.3">
      <c r="A3">
        <v>17.328796469500297</v>
      </c>
      <c r="B3">
        <v>349500</v>
      </c>
    </row>
    <row r="4" spans="1:2" x14ac:dyDescent="0.3">
      <c r="A4">
        <v>16.781032991152756</v>
      </c>
      <c r="B4">
        <v>359000</v>
      </c>
    </row>
    <row r="5" spans="1:2" x14ac:dyDescent="0.3">
      <c r="A5">
        <v>16.802296818721622</v>
      </c>
      <c r="B5">
        <v>375000</v>
      </c>
    </row>
    <row r="6" spans="1:2" x14ac:dyDescent="0.3">
      <c r="A6">
        <v>17.343774985079385</v>
      </c>
      <c r="B6">
        <v>379000</v>
      </c>
    </row>
    <row r="7" spans="1:2" x14ac:dyDescent="0.3">
      <c r="A7">
        <v>17.328796469500297</v>
      </c>
      <c r="B7">
        <v>389000</v>
      </c>
    </row>
    <row r="8" spans="1:2" x14ac:dyDescent="0.3">
      <c r="A8">
        <v>17.343774985079385</v>
      </c>
      <c r="B8">
        <v>395000</v>
      </c>
    </row>
    <row r="9" spans="1:2" x14ac:dyDescent="0.3">
      <c r="A9">
        <v>17.343774985079385</v>
      </c>
      <c r="B9">
        <v>399000</v>
      </c>
    </row>
    <row r="10" spans="1:2" x14ac:dyDescent="0.3">
      <c r="A10">
        <v>16.438175125963582</v>
      </c>
      <c r="B10">
        <v>399999</v>
      </c>
    </row>
    <row r="11" spans="1:2" x14ac:dyDescent="0.3">
      <c r="A11">
        <v>16.802296818721622</v>
      </c>
      <c r="B11">
        <v>409999</v>
      </c>
    </row>
    <row r="12" spans="1:2" x14ac:dyDescent="0.3">
      <c r="A12">
        <v>17.328796469500297</v>
      </c>
      <c r="B12">
        <v>419000</v>
      </c>
    </row>
    <row r="13" spans="1:2" x14ac:dyDescent="0.3">
      <c r="A13">
        <v>20.542772680910584</v>
      </c>
      <c r="B13">
        <v>429000</v>
      </c>
    </row>
    <row r="14" spans="1:2" x14ac:dyDescent="0.3">
      <c r="A14">
        <v>17.43355450737916</v>
      </c>
      <c r="B14">
        <v>448000</v>
      </c>
    </row>
    <row r="15" spans="1:2" x14ac:dyDescent="0.3">
      <c r="A15">
        <v>19.92225869549663</v>
      </c>
      <c r="B15">
        <v>449000</v>
      </c>
    </row>
    <row r="16" spans="1:2" x14ac:dyDescent="0.3">
      <c r="A16">
        <v>33.998423406012968</v>
      </c>
      <c r="B16">
        <v>499000</v>
      </c>
    </row>
    <row r="17" spans="1:2" x14ac:dyDescent="0.3">
      <c r="A17">
        <v>17.11934714622592</v>
      </c>
      <c r="B17">
        <v>529900</v>
      </c>
    </row>
    <row r="18" spans="1:2" x14ac:dyDescent="0.3">
      <c r="A18">
        <v>17.48406658450358</v>
      </c>
      <c r="B18">
        <v>530000</v>
      </c>
    </row>
    <row r="19" spans="1:2" x14ac:dyDescent="0.3">
      <c r="A19">
        <v>16.765652734891972</v>
      </c>
      <c r="B19">
        <v>549900</v>
      </c>
    </row>
    <row r="20" spans="1:2" x14ac:dyDescent="0.3">
      <c r="A20">
        <v>17.219113039511697</v>
      </c>
      <c r="B20">
        <v>559999</v>
      </c>
    </row>
    <row r="21" spans="1:2" x14ac:dyDescent="0.3">
      <c r="A21">
        <v>15.566564733548947</v>
      </c>
      <c r="B21">
        <v>560000</v>
      </c>
    </row>
    <row r="22" spans="1:2" x14ac:dyDescent="0.3">
      <c r="A22">
        <v>16.471536113902744</v>
      </c>
      <c r="B22">
        <v>575000</v>
      </c>
    </row>
    <row r="23" spans="1:2" x14ac:dyDescent="0.3">
      <c r="A23">
        <v>16.713950109050046</v>
      </c>
      <c r="B23">
        <v>595000</v>
      </c>
    </row>
    <row r="24" spans="1:2" x14ac:dyDescent="0.3">
      <c r="A24">
        <v>54.238300628702902</v>
      </c>
      <c r="B24">
        <v>599000</v>
      </c>
    </row>
    <row r="25" spans="1:2" x14ac:dyDescent="0.3">
      <c r="A25">
        <v>31.803199988599669</v>
      </c>
      <c r="B25">
        <v>599995</v>
      </c>
    </row>
    <row r="26" spans="1:2" x14ac:dyDescent="0.3">
      <c r="A26">
        <v>17.190952571659412</v>
      </c>
      <c r="B26">
        <v>620000</v>
      </c>
    </row>
    <row r="27" spans="1:2" x14ac:dyDescent="0.3">
      <c r="A27">
        <v>17.376799245813743</v>
      </c>
      <c r="B27">
        <v>625000</v>
      </c>
    </row>
    <row r="28" spans="1:2" x14ac:dyDescent="0.3">
      <c r="A28">
        <v>20.460016200636705</v>
      </c>
      <c r="B28">
        <v>640000</v>
      </c>
    </row>
    <row r="29" spans="1:2" x14ac:dyDescent="0.3">
      <c r="A29">
        <v>16.419584373005819</v>
      </c>
      <c r="B29">
        <v>649000</v>
      </c>
    </row>
    <row r="30" spans="1:2" x14ac:dyDescent="0.3">
      <c r="A30">
        <v>16.94978464716058</v>
      </c>
      <c r="B30">
        <v>670000</v>
      </c>
    </row>
    <row r="31" spans="1:2" x14ac:dyDescent="0.3">
      <c r="A31">
        <v>17.040196341307897</v>
      </c>
      <c r="B31">
        <v>680000</v>
      </c>
    </row>
    <row r="32" spans="1:2" x14ac:dyDescent="0.3">
      <c r="A32">
        <v>20.3983225134685</v>
      </c>
      <c r="B32">
        <v>710000</v>
      </c>
    </row>
    <row r="33" spans="1:2" x14ac:dyDescent="0.3">
      <c r="A33">
        <v>20.3983225134685</v>
      </c>
      <c r="B33">
        <v>724900</v>
      </c>
    </row>
    <row r="34" spans="1:2" x14ac:dyDescent="0.3">
      <c r="A34">
        <v>16.686241309847397</v>
      </c>
      <c r="B34">
        <v>739000</v>
      </c>
    </row>
    <row r="35" spans="1:2" x14ac:dyDescent="0.3">
      <c r="A35">
        <v>15.756458695044454</v>
      </c>
      <c r="B35">
        <v>748000</v>
      </c>
    </row>
    <row r="36" spans="1:2" x14ac:dyDescent="0.3">
      <c r="A36">
        <v>37.293466823063653</v>
      </c>
      <c r="B36">
        <v>749000</v>
      </c>
    </row>
    <row r="37" spans="1:2" x14ac:dyDescent="0.3">
      <c r="A37">
        <v>16.392491523332158</v>
      </c>
      <c r="B37">
        <v>788000</v>
      </c>
    </row>
    <row r="38" spans="1:2" x14ac:dyDescent="0.3">
      <c r="A38">
        <v>16.739590920759699</v>
      </c>
      <c r="B38">
        <v>799900</v>
      </c>
    </row>
    <row r="39" spans="1:2" x14ac:dyDescent="0.3">
      <c r="A39">
        <v>20.341269420767105</v>
      </c>
      <c r="B39">
        <v>805000</v>
      </c>
    </row>
    <row r="40" spans="1:2" x14ac:dyDescent="0.3">
      <c r="A40">
        <v>17.122052921241753</v>
      </c>
      <c r="B40">
        <v>820000</v>
      </c>
    </row>
    <row r="41" spans="1:2" x14ac:dyDescent="0.3">
      <c r="A41">
        <v>16.373870136521944</v>
      </c>
      <c r="B41">
        <v>829000</v>
      </c>
    </row>
    <row r="42" spans="1:2" x14ac:dyDescent="0.3">
      <c r="A42">
        <v>50.835291419957002</v>
      </c>
      <c r="B42">
        <v>875000</v>
      </c>
    </row>
    <row r="43" spans="1:2" x14ac:dyDescent="0.3">
      <c r="A43">
        <v>20.222529821118982</v>
      </c>
      <c r="B43">
        <v>898850</v>
      </c>
    </row>
    <row r="44" spans="1:2" x14ac:dyDescent="0.3">
      <c r="A44">
        <v>38.729425864063529</v>
      </c>
      <c r="B44">
        <v>899000</v>
      </c>
    </row>
    <row r="45" spans="1:2" x14ac:dyDescent="0.3">
      <c r="A45">
        <v>16.453669967149949</v>
      </c>
      <c r="B45">
        <v>939000</v>
      </c>
    </row>
    <row r="46" spans="1:2" x14ac:dyDescent="0.3">
      <c r="A46">
        <v>16.520920806148563</v>
      </c>
      <c r="B46">
        <v>949000</v>
      </c>
    </row>
    <row r="47" spans="1:2" x14ac:dyDescent="0.3">
      <c r="A47">
        <v>16.697119105944079</v>
      </c>
      <c r="B47">
        <v>988000</v>
      </c>
    </row>
    <row r="48" spans="1:2" x14ac:dyDescent="0.3">
      <c r="A48">
        <v>19.22599238413034</v>
      </c>
      <c r="B48">
        <v>999000</v>
      </c>
    </row>
    <row r="49" spans="1:2" x14ac:dyDescent="0.3">
      <c r="A49">
        <v>18.533399780967482</v>
      </c>
      <c r="B49">
        <v>1023600</v>
      </c>
    </row>
    <row r="50" spans="1:2" x14ac:dyDescent="0.3">
      <c r="A50">
        <v>15.682865795945267</v>
      </c>
      <c r="B50">
        <v>1025000</v>
      </c>
    </row>
    <row r="51" spans="1:2" x14ac:dyDescent="0.3">
      <c r="A51">
        <v>16.619141101632827</v>
      </c>
      <c r="B51">
        <v>1050000</v>
      </c>
    </row>
    <row r="52" spans="1:2" x14ac:dyDescent="0.3">
      <c r="A52">
        <v>20.299395175780138</v>
      </c>
      <c r="B52">
        <v>1080000</v>
      </c>
    </row>
    <row r="53" spans="1:2" x14ac:dyDescent="0.3">
      <c r="A53">
        <v>17.828875887859876</v>
      </c>
      <c r="B53">
        <v>1088000</v>
      </c>
    </row>
    <row r="54" spans="1:2" x14ac:dyDescent="0.3">
      <c r="A54">
        <v>15.147369613245051</v>
      </c>
      <c r="B54">
        <v>1099000</v>
      </c>
    </row>
    <row r="55" spans="1:2" x14ac:dyDescent="0.3">
      <c r="A55">
        <v>15.507210559075311</v>
      </c>
      <c r="B55">
        <v>1100000</v>
      </c>
    </row>
    <row r="56" spans="1:2" x14ac:dyDescent="0.3">
      <c r="A56">
        <v>16.709422333229949</v>
      </c>
      <c r="B56">
        <v>1149000</v>
      </c>
    </row>
    <row r="57" spans="1:2" x14ac:dyDescent="0.3">
      <c r="A57">
        <v>34.200553137371415</v>
      </c>
      <c r="B57">
        <v>1195000</v>
      </c>
    </row>
    <row r="58" spans="1:2" x14ac:dyDescent="0.3">
      <c r="A58">
        <v>36.561406137972291</v>
      </c>
      <c r="B58">
        <v>1199000</v>
      </c>
    </row>
    <row r="59" spans="1:2" x14ac:dyDescent="0.3">
      <c r="A59">
        <v>18.632284388894373</v>
      </c>
      <c r="B59">
        <v>1260000</v>
      </c>
    </row>
    <row r="60" spans="1:2" x14ac:dyDescent="0.3">
      <c r="A60">
        <v>16.804724642021529</v>
      </c>
      <c r="B60">
        <v>1275000</v>
      </c>
    </row>
    <row r="61" spans="1:2" x14ac:dyDescent="0.3">
      <c r="A61">
        <v>54.333684332879756</v>
      </c>
      <c r="B61">
        <v>1299000</v>
      </c>
    </row>
    <row r="62" spans="1:2" x14ac:dyDescent="0.3">
      <c r="A62">
        <v>18.088110226728048</v>
      </c>
      <c r="B62">
        <v>1349000</v>
      </c>
    </row>
    <row r="63" spans="1:2" x14ac:dyDescent="0.3">
      <c r="A63">
        <v>21.446847080567547</v>
      </c>
      <c r="B63">
        <v>1350000</v>
      </c>
    </row>
    <row r="64" spans="1:2" x14ac:dyDescent="0.3">
      <c r="A64">
        <v>20.097218912156276</v>
      </c>
      <c r="B64">
        <v>1385000</v>
      </c>
    </row>
    <row r="65" spans="1:2" x14ac:dyDescent="0.3">
      <c r="A65">
        <v>39.664110940319901</v>
      </c>
      <c r="B65">
        <v>1395000</v>
      </c>
    </row>
    <row r="66" spans="1:2" x14ac:dyDescent="0.3">
      <c r="A66">
        <v>19.139079837619807</v>
      </c>
      <c r="B66">
        <v>1399000</v>
      </c>
    </row>
    <row r="67" spans="1:2" x14ac:dyDescent="0.3">
      <c r="A67">
        <v>16.469648892628527</v>
      </c>
      <c r="B67">
        <v>1400000</v>
      </c>
    </row>
    <row r="68" spans="1:2" x14ac:dyDescent="0.3">
      <c r="A68">
        <v>16.195443625057383</v>
      </c>
      <c r="B68">
        <v>1412000</v>
      </c>
    </row>
    <row r="69" spans="1:2" x14ac:dyDescent="0.3">
      <c r="A69">
        <v>18.648863380754108</v>
      </c>
      <c r="B69">
        <v>1450000</v>
      </c>
    </row>
    <row r="70" spans="1:2" x14ac:dyDescent="0.3">
      <c r="A70">
        <v>16.646240562481008</v>
      </c>
      <c r="B70">
        <v>1500000</v>
      </c>
    </row>
    <row r="71" spans="1:2" x14ac:dyDescent="0.3">
      <c r="A71">
        <v>16.764998642109902</v>
      </c>
      <c r="B71">
        <v>1530000</v>
      </c>
    </row>
    <row r="72" spans="1:2" x14ac:dyDescent="0.3">
      <c r="A72">
        <v>19.082643370768714</v>
      </c>
      <c r="B72">
        <v>1599000</v>
      </c>
    </row>
    <row r="73" spans="1:2" x14ac:dyDescent="0.3">
      <c r="A73">
        <v>33.917733582945218</v>
      </c>
      <c r="B73">
        <v>1625000</v>
      </c>
    </row>
    <row r="74" spans="1:2" x14ac:dyDescent="0.3">
      <c r="A74">
        <v>17.598632843646612</v>
      </c>
      <c r="B74">
        <v>1690000</v>
      </c>
    </row>
    <row r="75" spans="1:2" x14ac:dyDescent="0.3">
      <c r="A75">
        <v>16.738917827994346</v>
      </c>
      <c r="B75">
        <v>1699995</v>
      </c>
    </row>
    <row r="76" spans="1:2" x14ac:dyDescent="0.3">
      <c r="A76">
        <v>20.391562887326117</v>
      </c>
      <c r="B76">
        <v>1719500</v>
      </c>
    </row>
    <row r="77" spans="1:2" x14ac:dyDescent="0.3">
      <c r="A77">
        <v>16.8319995054351</v>
      </c>
      <c r="B77">
        <v>1750000</v>
      </c>
    </row>
    <row r="78" spans="1:2" x14ac:dyDescent="0.3">
      <c r="A78">
        <v>18.770321261307249</v>
      </c>
      <c r="B78">
        <v>1949000</v>
      </c>
    </row>
    <row r="79" spans="1:2" x14ac:dyDescent="0.3">
      <c r="A79">
        <v>20.215988374000776</v>
      </c>
      <c r="B79">
        <v>1995000</v>
      </c>
    </row>
    <row r="80" spans="1:2" x14ac:dyDescent="0.3">
      <c r="A80">
        <v>18.978216250824282</v>
      </c>
      <c r="B80">
        <v>1998000</v>
      </c>
    </row>
    <row r="81" spans="1:2" x14ac:dyDescent="0.3">
      <c r="A81">
        <v>19.567738145178275</v>
      </c>
      <c r="B81">
        <v>2000000</v>
      </c>
    </row>
    <row r="82" spans="1:2" x14ac:dyDescent="0.3">
      <c r="A82">
        <v>17.257818429818226</v>
      </c>
      <c r="B82">
        <v>2100000</v>
      </c>
    </row>
    <row r="83" spans="1:2" x14ac:dyDescent="0.3">
      <c r="A83">
        <v>20.016175209705562</v>
      </c>
      <c r="B83">
        <v>2399000</v>
      </c>
    </row>
    <row r="84" spans="1:2" x14ac:dyDescent="0.3">
      <c r="A84">
        <v>19.436771243332114</v>
      </c>
      <c r="B84">
        <v>2450000</v>
      </c>
    </row>
    <row r="85" spans="1:2" x14ac:dyDescent="0.3">
      <c r="A85">
        <v>20.426422913412047</v>
      </c>
      <c r="B85">
        <v>2595000</v>
      </c>
    </row>
    <row r="86" spans="1:2" x14ac:dyDescent="0.3">
      <c r="A86">
        <v>19.432724100065986</v>
      </c>
      <c r="B86">
        <v>2688000</v>
      </c>
    </row>
    <row r="87" spans="1:2" x14ac:dyDescent="0.3">
      <c r="A87">
        <v>18.450216283960856</v>
      </c>
      <c r="B87">
        <v>2750000</v>
      </c>
    </row>
    <row r="88" spans="1:2" x14ac:dyDescent="0.3">
      <c r="A88">
        <v>20.127724674300239</v>
      </c>
      <c r="B88">
        <v>2799000</v>
      </c>
    </row>
    <row r="89" spans="1:2" x14ac:dyDescent="0.3">
      <c r="A89">
        <v>18.612504710092772</v>
      </c>
      <c r="B89">
        <v>3699000</v>
      </c>
    </row>
    <row r="90" spans="1:2" x14ac:dyDescent="0.3">
      <c r="A90">
        <v>17.070185347598223</v>
      </c>
      <c r="B90">
        <v>3850000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64D8F-82CD-489B-94C9-19235AB9A352}">
  <dimension ref="B1:C16"/>
  <sheetViews>
    <sheetView workbookViewId="0">
      <selection activeCell="M22" sqref="M22"/>
    </sheetView>
  </sheetViews>
  <sheetFormatPr defaultRowHeight="15.6" x14ac:dyDescent="0.3"/>
  <cols>
    <col min="1" max="1" width="7.8984375" bestFit="1" customWidth="1"/>
    <col min="2" max="2" width="20.59765625" bestFit="1" customWidth="1"/>
  </cols>
  <sheetData>
    <row r="1" spans="2:3" x14ac:dyDescent="0.3">
      <c r="B1" t="s">
        <v>15</v>
      </c>
      <c r="C1" t="s">
        <v>957</v>
      </c>
    </row>
    <row r="2" spans="2:3" x14ac:dyDescent="0.3">
      <c r="B2">
        <v>8.0250615300674859</v>
      </c>
      <c r="C2">
        <v>629000</v>
      </c>
    </row>
    <row r="3" spans="2:3" x14ac:dyDescent="0.3">
      <c r="B3">
        <v>8.1732973177472363</v>
      </c>
      <c r="C3">
        <v>1050000</v>
      </c>
    </row>
    <row r="4" spans="2:3" x14ac:dyDescent="0.3">
      <c r="B4">
        <v>8.1732973177472363</v>
      </c>
      <c r="C4">
        <v>1085000</v>
      </c>
    </row>
    <row r="5" spans="2:3" x14ac:dyDescent="0.3">
      <c r="B5">
        <v>8.1547431405716839</v>
      </c>
      <c r="C5">
        <v>1384000</v>
      </c>
    </row>
    <row r="6" spans="2:3" x14ac:dyDescent="0.3">
      <c r="B6">
        <v>17.371737290053531</v>
      </c>
      <c r="C6">
        <v>1399999</v>
      </c>
    </row>
    <row r="7" spans="2:3" x14ac:dyDescent="0.3">
      <c r="B7">
        <v>8.1547431405716839</v>
      </c>
      <c r="C7">
        <v>1449000</v>
      </c>
    </row>
    <row r="8" spans="2:3" x14ac:dyDescent="0.3">
      <c r="B8">
        <v>8.1942629807093326</v>
      </c>
      <c r="C8">
        <v>1549900</v>
      </c>
    </row>
    <row r="9" spans="2:3" x14ac:dyDescent="0.3">
      <c r="B9">
        <v>8.0137887215554819</v>
      </c>
      <c r="C9">
        <v>2295000</v>
      </c>
    </row>
    <row r="10" spans="2:3" x14ac:dyDescent="0.3">
      <c r="B10">
        <v>16.259673134360948</v>
      </c>
      <c r="C10">
        <v>2375000</v>
      </c>
    </row>
    <row r="11" spans="2:3" x14ac:dyDescent="0.3">
      <c r="B11">
        <v>8.1298365671804742</v>
      </c>
      <c r="C11">
        <v>2495000</v>
      </c>
    </row>
    <row r="12" spans="2:3" x14ac:dyDescent="0.3">
      <c r="B12">
        <v>8.0604002521649605</v>
      </c>
      <c r="C12">
        <v>2690000</v>
      </c>
    </row>
    <row r="13" spans="2:3" x14ac:dyDescent="0.3">
      <c r="B13">
        <v>8.1298365671804742</v>
      </c>
      <c r="C13">
        <v>2995000</v>
      </c>
    </row>
    <row r="14" spans="2:3" x14ac:dyDescent="0.3">
      <c r="B14">
        <v>8.0250615300674859</v>
      </c>
      <c r="C14">
        <v>3500000</v>
      </c>
    </row>
    <row r="15" spans="2:3" x14ac:dyDescent="0.3">
      <c r="B15">
        <v>8.1298365671804742</v>
      </c>
      <c r="C15">
        <v>3650000</v>
      </c>
    </row>
    <row r="16" spans="2:3" x14ac:dyDescent="0.3">
      <c r="B16">
        <v>8.1298365671804742</v>
      </c>
      <c r="C16">
        <v>3725000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76EE1-D2C1-4464-A58F-31F75310F121}">
  <dimension ref="A1:AC816"/>
  <sheetViews>
    <sheetView topLeftCell="K1" workbookViewId="0">
      <selection activeCell="AB1" sqref="AB1:AC430"/>
    </sheetView>
  </sheetViews>
  <sheetFormatPr defaultRowHeight="15.6" x14ac:dyDescent="0.3"/>
  <cols>
    <col min="1" max="1" width="14.19921875" bestFit="1" customWidth="1"/>
    <col min="2" max="2" width="25.3984375" bestFit="1" customWidth="1"/>
    <col min="7" max="7" width="20.59765625" bestFit="1" customWidth="1"/>
    <col min="8" max="8" width="14.19921875" bestFit="1" customWidth="1"/>
    <col min="12" max="12" width="11.8984375" bestFit="1" customWidth="1"/>
    <col min="13" max="13" width="19.5" customWidth="1"/>
    <col min="14" max="14" width="22" customWidth="1"/>
    <col min="23" max="23" width="24" bestFit="1" customWidth="1"/>
    <col min="24" max="24" width="26.8984375" bestFit="1" customWidth="1"/>
    <col min="28" max="28" width="17.8984375" bestFit="1" customWidth="1"/>
    <col min="29" max="29" width="16.5" bestFit="1" customWidth="1"/>
  </cols>
  <sheetData>
    <row r="1" spans="1:29" x14ac:dyDescent="0.3">
      <c r="A1" s="2" t="s">
        <v>893</v>
      </c>
      <c r="B1" t="s">
        <v>888</v>
      </c>
      <c r="G1" t="s">
        <v>15</v>
      </c>
      <c r="H1" t="s">
        <v>924</v>
      </c>
      <c r="W1" t="s">
        <v>15</v>
      </c>
      <c r="X1" t="s">
        <v>958</v>
      </c>
      <c r="AB1" t="s">
        <v>15</v>
      </c>
      <c r="AC1" t="s">
        <v>961</v>
      </c>
    </row>
    <row r="2" spans="1:29" x14ac:dyDescent="0.3">
      <c r="G2">
        <v>1.7706133649525286</v>
      </c>
      <c r="H2">
        <v>88.851851851851848</v>
      </c>
      <c r="W2">
        <v>17.371737290053531</v>
      </c>
      <c r="X2">
        <v>597.26919795221841</v>
      </c>
      <c r="AB2">
        <v>1.9823506602595591</v>
      </c>
      <c r="AC2">
        <v>329.76569279722304</v>
      </c>
    </row>
    <row r="3" spans="1:29" x14ac:dyDescent="0.3">
      <c r="A3" s="2" t="s">
        <v>924</v>
      </c>
      <c r="B3" t="s">
        <v>956</v>
      </c>
      <c r="G3">
        <v>2.0728835443903764</v>
      </c>
      <c r="H3">
        <v>167.59027529495887</v>
      </c>
      <c r="W3">
        <v>8.1732973177472363</v>
      </c>
      <c r="X3">
        <v>687.14376187460414</v>
      </c>
      <c r="AB3">
        <v>4.8997306239739462</v>
      </c>
      <c r="AC3">
        <v>378.94127856522999</v>
      </c>
    </row>
    <row r="4" spans="1:29" x14ac:dyDescent="0.3">
      <c r="A4" s="3">
        <v>329.76569279722304</v>
      </c>
      <c r="B4" s="1">
        <v>1.9823506602595591</v>
      </c>
      <c r="G4">
        <v>5.5157280571104454</v>
      </c>
      <c r="H4">
        <v>274.00548696844993</v>
      </c>
      <c r="W4">
        <v>8.1732973177472363</v>
      </c>
      <c r="X4">
        <v>723.63886974500349</v>
      </c>
      <c r="AB4">
        <v>1.9342939560147341</v>
      </c>
      <c r="AC4">
        <v>397.79326364692218</v>
      </c>
    </row>
    <row r="5" spans="1:29" x14ac:dyDescent="0.3">
      <c r="A5" s="3">
        <v>378.94127856522999</v>
      </c>
      <c r="B5" s="1">
        <v>4.8997306239739462</v>
      </c>
      <c r="G5">
        <v>1.9823506602595591</v>
      </c>
      <c r="H5">
        <v>329.76569279722304</v>
      </c>
      <c r="W5">
        <v>8.1547431405716839</v>
      </c>
      <c r="X5">
        <v>859.09373060211044</v>
      </c>
      <c r="AB5">
        <v>1.9502193140967969</v>
      </c>
      <c r="AC5">
        <v>414.20534458509144</v>
      </c>
    </row>
    <row r="6" spans="1:29" x14ac:dyDescent="0.3">
      <c r="A6" s="3">
        <v>397.79326364692218</v>
      </c>
      <c r="B6" s="1">
        <v>1.9342939560147341</v>
      </c>
      <c r="G6">
        <v>4.855816234097361</v>
      </c>
      <c r="H6">
        <v>335.96774193548384</v>
      </c>
      <c r="W6">
        <v>8.1942629807093326</v>
      </c>
      <c r="X6">
        <v>892.28554979850321</v>
      </c>
      <c r="AB6">
        <v>1.9502193140967969</v>
      </c>
      <c r="AC6">
        <v>434.95934959349592</v>
      </c>
    </row>
    <row r="7" spans="1:29" x14ac:dyDescent="0.3">
      <c r="A7" s="3">
        <v>414.20534458509144</v>
      </c>
      <c r="B7" s="1">
        <v>1.9502193140967969</v>
      </c>
      <c r="G7">
        <v>4.6374849053061471</v>
      </c>
      <c r="H7">
        <v>372.01884920634922</v>
      </c>
      <c r="W7">
        <v>8.1547431405716839</v>
      </c>
      <c r="X7">
        <v>899.44134078212289</v>
      </c>
      <c r="AB7">
        <v>4.0087620431880406</v>
      </c>
      <c r="AC7">
        <v>455.82776540460281</v>
      </c>
    </row>
    <row r="8" spans="1:29" x14ac:dyDescent="0.3">
      <c r="A8" s="3">
        <v>434.95934959349592</v>
      </c>
      <c r="B8" s="1">
        <v>1.9502193140967969</v>
      </c>
      <c r="G8">
        <v>4.7795889276125658</v>
      </c>
      <c r="H8">
        <v>376.02739726027397</v>
      </c>
      <c r="W8">
        <v>8.0604002521649605</v>
      </c>
      <c r="X8">
        <v>1163.4948096885814</v>
      </c>
      <c r="AB8">
        <v>1.9103282379569231</v>
      </c>
      <c r="AC8">
        <v>476.66666666666669</v>
      </c>
    </row>
    <row r="9" spans="1:29" x14ac:dyDescent="0.3">
      <c r="A9" s="3">
        <v>455.82776540460281</v>
      </c>
      <c r="B9" s="1">
        <v>4.0087620431880406</v>
      </c>
      <c r="G9">
        <v>4.8997306239739462</v>
      </c>
      <c r="H9">
        <v>378.94127856522999</v>
      </c>
      <c r="W9">
        <v>8.0250615300674859</v>
      </c>
      <c r="X9">
        <v>1201.0981468771449</v>
      </c>
      <c r="AB9">
        <v>2.0314766628108014</v>
      </c>
      <c r="AC9">
        <v>477.49648382559775</v>
      </c>
    </row>
    <row r="10" spans="1:29" x14ac:dyDescent="0.3">
      <c r="A10" s="3">
        <v>476.66666666666669</v>
      </c>
      <c r="B10" s="1">
        <v>1.9103282379569231</v>
      </c>
      <c r="G10">
        <v>4.625194259182865</v>
      </c>
      <c r="H10">
        <v>387.80487804878049</v>
      </c>
      <c r="W10">
        <v>8.0250615300674859</v>
      </c>
      <c r="X10">
        <v>1202.6768642447419</v>
      </c>
      <c r="AB10">
        <v>3.8826764464112919</v>
      </c>
      <c r="AC10">
        <v>485.67119155354447</v>
      </c>
    </row>
    <row r="11" spans="1:29" x14ac:dyDescent="0.3">
      <c r="A11" s="3">
        <v>477.49648382559775</v>
      </c>
      <c r="B11" s="1">
        <v>2.0314766628108014</v>
      </c>
      <c r="G11">
        <v>1.9342939560147341</v>
      </c>
      <c r="H11">
        <v>397.79326364692218</v>
      </c>
      <c r="W11">
        <v>8.0137887215554819</v>
      </c>
      <c r="X11">
        <v>1327.7408157361874</v>
      </c>
      <c r="AB11">
        <v>7.3066124509895909</v>
      </c>
      <c r="AC11">
        <v>510.54313099041536</v>
      </c>
    </row>
    <row r="12" spans="1:29" x14ac:dyDescent="0.3">
      <c r="A12" s="3">
        <v>485.67119155354447</v>
      </c>
      <c r="B12" s="1">
        <v>3.8826764464112919</v>
      </c>
      <c r="G12">
        <v>19.432724100065986</v>
      </c>
      <c r="H12">
        <v>401.19402985074629</v>
      </c>
      <c r="W12">
        <v>8.1298365671804742</v>
      </c>
      <c r="X12">
        <v>1552.0833333333333</v>
      </c>
      <c r="AB12">
        <v>1.900137427370981</v>
      </c>
      <c r="AC12">
        <v>525.31096326294471</v>
      </c>
    </row>
    <row r="13" spans="1:29" x14ac:dyDescent="0.3">
      <c r="A13" s="3">
        <v>510.54313099041536</v>
      </c>
      <c r="B13" s="1">
        <v>7.3066124509895909</v>
      </c>
      <c r="G13">
        <v>17.098936158193332</v>
      </c>
      <c r="H13">
        <v>403.04007369875632</v>
      </c>
      <c r="W13">
        <v>8.1298365671804742</v>
      </c>
      <c r="X13">
        <v>1724.1379310344828</v>
      </c>
      <c r="AB13">
        <v>8.3928934054266158</v>
      </c>
      <c r="AC13">
        <v>528.81584871679422</v>
      </c>
    </row>
    <row r="14" spans="1:29" x14ac:dyDescent="0.3">
      <c r="A14" s="3">
        <v>525.31096326294471</v>
      </c>
      <c r="B14" s="1">
        <v>1.900137427370981</v>
      </c>
      <c r="G14">
        <v>4.8134024823140686</v>
      </c>
      <c r="H14">
        <v>404.39687590396295</v>
      </c>
      <c r="W14">
        <v>8.1298365671804742</v>
      </c>
      <c r="X14">
        <v>1791.2679425837321</v>
      </c>
      <c r="AB14">
        <v>1.9293792011277446</v>
      </c>
      <c r="AC14">
        <v>531.35888501742158</v>
      </c>
    </row>
    <row r="15" spans="1:29" x14ac:dyDescent="0.3">
      <c r="A15" s="3">
        <v>528.81584871679422</v>
      </c>
      <c r="B15" s="1">
        <v>8.3928934054266158</v>
      </c>
      <c r="G15">
        <v>2.4573283519688998</v>
      </c>
      <c r="H15">
        <v>407.60268714011517</v>
      </c>
      <c r="W15">
        <v>8.1298365671804742</v>
      </c>
      <c r="X15">
        <v>1897.3384030418251</v>
      </c>
      <c r="AB15">
        <v>4.2433042467881341</v>
      </c>
      <c r="AC15">
        <v>538.64168618266979</v>
      </c>
    </row>
    <row r="16" spans="1:29" x14ac:dyDescent="0.3">
      <c r="A16" s="3">
        <v>531.35888501742158</v>
      </c>
      <c r="B16" s="1">
        <v>1.9293792011277446</v>
      </c>
      <c r="G16">
        <v>4.1127833118215094</v>
      </c>
      <c r="H16">
        <v>413.44827586206895</v>
      </c>
      <c r="W16">
        <v>16.259673134360948</v>
      </c>
      <c r="X16">
        <v>2063.4231103388356</v>
      </c>
      <c r="AB16">
        <v>4.3968453330824184</v>
      </c>
      <c r="AC16">
        <v>551.78268251273346</v>
      </c>
    </row>
    <row r="17" spans="1:29" x14ac:dyDescent="0.3">
      <c r="A17" s="3">
        <v>538.64168618266979</v>
      </c>
      <c r="B17" s="1">
        <v>4.2433042467881341</v>
      </c>
      <c r="G17">
        <v>3.3150600132752688</v>
      </c>
      <c r="H17">
        <v>413.89710230632761</v>
      </c>
      <c r="AB17">
        <v>4.2922036793856035</v>
      </c>
      <c r="AC17">
        <v>555.55555555555554</v>
      </c>
    </row>
    <row r="18" spans="1:29" x14ac:dyDescent="0.3">
      <c r="A18" s="3">
        <v>551.78268251273346</v>
      </c>
      <c r="B18" s="1">
        <v>4.3968453330824184</v>
      </c>
      <c r="G18">
        <v>1.9502193140967969</v>
      </c>
      <c r="H18">
        <v>414.20534458509144</v>
      </c>
      <c r="AB18">
        <v>2.686287078861882</v>
      </c>
      <c r="AC18">
        <v>569.72524624157597</v>
      </c>
    </row>
    <row r="19" spans="1:29" x14ac:dyDescent="0.3">
      <c r="A19" s="3">
        <v>555.55555555555554</v>
      </c>
      <c r="B19" s="1">
        <v>4.2922036793856035</v>
      </c>
      <c r="G19">
        <v>15.242970668571438</v>
      </c>
      <c r="H19">
        <v>415.79679888656926</v>
      </c>
      <c r="AB19">
        <v>2.4201978842679006</v>
      </c>
      <c r="AC19">
        <v>570.88948787061997</v>
      </c>
    </row>
    <row r="20" spans="1:29" x14ac:dyDescent="0.3">
      <c r="A20" s="3">
        <v>569.72524624157597</v>
      </c>
      <c r="B20" s="1">
        <v>2.686287078861882</v>
      </c>
      <c r="G20">
        <v>4.6292653846270753</v>
      </c>
      <c r="H20">
        <v>416.66666666666669</v>
      </c>
      <c r="AB20">
        <v>4.2433042467881341</v>
      </c>
      <c r="AC20">
        <v>575.33112582781462</v>
      </c>
    </row>
    <row r="21" spans="1:29" x14ac:dyDescent="0.3">
      <c r="A21" s="3">
        <v>570.88948787061997</v>
      </c>
      <c r="B21" s="1">
        <v>2.4201978842679006</v>
      </c>
      <c r="G21">
        <v>2.9736098672821987</v>
      </c>
      <c r="H21">
        <v>424</v>
      </c>
      <c r="AB21">
        <v>4.219960007426633</v>
      </c>
      <c r="AC21">
        <v>579.14961389961388</v>
      </c>
    </row>
    <row r="22" spans="1:29" x14ac:dyDescent="0.3">
      <c r="A22" s="3">
        <v>575.33112582781462</v>
      </c>
      <c r="B22" s="1">
        <v>4.2433042467881341</v>
      </c>
      <c r="G22">
        <v>17.376799245813743</v>
      </c>
      <c r="H22">
        <v>430.1445285615967</v>
      </c>
      <c r="AB22">
        <v>1.7938561135438043</v>
      </c>
      <c r="AC22">
        <v>592.99392536881692</v>
      </c>
    </row>
    <row r="23" spans="1:29" x14ac:dyDescent="0.3">
      <c r="A23" s="3">
        <v>579.14961389961388</v>
      </c>
      <c r="B23" s="1">
        <v>4.219960007426633</v>
      </c>
      <c r="G23">
        <v>3.7733778302849128</v>
      </c>
      <c r="H23">
        <v>433.02180685358258</v>
      </c>
      <c r="AB23">
        <v>1.6380064142158195</v>
      </c>
      <c r="AC23">
        <v>593.60159960010003</v>
      </c>
    </row>
    <row r="24" spans="1:29" x14ac:dyDescent="0.3">
      <c r="A24" s="3">
        <v>592.99392536881692</v>
      </c>
      <c r="B24" s="1">
        <v>1.7938561135438043</v>
      </c>
      <c r="G24">
        <v>1.9502193140967969</v>
      </c>
      <c r="H24">
        <v>434.95934959349592</v>
      </c>
      <c r="AB24">
        <v>0.90831899155927864</v>
      </c>
      <c r="AC24">
        <v>594.29477020602224</v>
      </c>
    </row>
    <row r="25" spans="1:29" x14ac:dyDescent="0.3">
      <c r="A25" s="3">
        <v>593.60159960010003</v>
      </c>
      <c r="B25" s="1">
        <v>1.6380064142158195</v>
      </c>
      <c r="G25">
        <v>2.9484882768040572</v>
      </c>
      <c r="H25">
        <v>437.10539096648859</v>
      </c>
      <c r="AB25">
        <v>0.89572586401741061</v>
      </c>
      <c r="AC25">
        <v>596.37404580152668</v>
      </c>
    </row>
    <row r="26" spans="1:29" x14ac:dyDescent="0.3">
      <c r="A26" s="3">
        <v>594.29477020602224</v>
      </c>
      <c r="B26" s="1">
        <v>0.90831899155927864</v>
      </c>
      <c r="G26">
        <v>16.419584373005819</v>
      </c>
      <c r="H26">
        <v>438.21742066171504</v>
      </c>
      <c r="AB26">
        <v>0.87855930664444015</v>
      </c>
      <c r="AC26">
        <v>600.19083969465646</v>
      </c>
    </row>
    <row r="27" spans="1:29" x14ac:dyDescent="0.3">
      <c r="A27" s="3">
        <v>596.37404580152668</v>
      </c>
      <c r="B27" s="1">
        <v>0.89572586401741061</v>
      </c>
      <c r="G27">
        <v>4.6354003620158917</v>
      </c>
      <c r="H27">
        <v>439.42857142857144</v>
      </c>
      <c r="AB27">
        <v>0.58113110418420999</v>
      </c>
      <c r="AC27">
        <v>600.42432814710037</v>
      </c>
    </row>
    <row r="28" spans="1:29" x14ac:dyDescent="0.3">
      <c r="A28" s="3">
        <v>600.19083969465646</v>
      </c>
      <c r="B28" s="1">
        <v>0.87855930664444015</v>
      </c>
      <c r="G28">
        <v>4.4830273052187231</v>
      </c>
      <c r="H28">
        <v>445.07974721637078</v>
      </c>
      <c r="AB28">
        <v>4.2433042467881341</v>
      </c>
      <c r="AC28">
        <v>600.78534031413608</v>
      </c>
    </row>
    <row r="29" spans="1:29" x14ac:dyDescent="0.3">
      <c r="A29" s="3">
        <v>600.42432814710037</v>
      </c>
      <c r="B29" s="1">
        <v>0.58113110418420999</v>
      </c>
      <c r="G29">
        <v>4.7296313317003813</v>
      </c>
      <c r="H29">
        <v>446.72131147540983</v>
      </c>
      <c r="AB29">
        <v>4.065835638952251</v>
      </c>
      <c r="AC29">
        <v>601.37457044673545</v>
      </c>
    </row>
    <row r="30" spans="1:29" x14ac:dyDescent="0.3">
      <c r="A30" s="3">
        <v>600.78534031413608</v>
      </c>
      <c r="B30" s="1">
        <v>4.2433042467881341</v>
      </c>
      <c r="G30">
        <v>4.8286768278228589</v>
      </c>
      <c r="H30">
        <v>450.96774193548384</v>
      </c>
      <c r="AB30">
        <v>0.50314113044255349</v>
      </c>
      <c r="AC30">
        <v>603.38201383551109</v>
      </c>
    </row>
    <row r="31" spans="1:29" x14ac:dyDescent="0.3">
      <c r="A31" s="3">
        <v>601.37457044673545</v>
      </c>
      <c r="B31" s="1">
        <v>4.065835638952251</v>
      </c>
      <c r="G31">
        <v>20.341269420767105</v>
      </c>
      <c r="H31">
        <v>452.75590551181102</v>
      </c>
      <c r="AB31">
        <v>1.7166500838022067</v>
      </c>
      <c r="AC31">
        <v>604.62633451957299</v>
      </c>
    </row>
    <row r="32" spans="1:29" x14ac:dyDescent="0.3">
      <c r="A32" s="3">
        <v>603.38201383551109</v>
      </c>
      <c r="B32" s="1">
        <v>0.50314113044255349</v>
      </c>
      <c r="G32">
        <v>16.804724642021529</v>
      </c>
      <c r="H32">
        <v>452.76988636363637</v>
      </c>
      <c r="AB32">
        <v>4.3743741957647648</v>
      </c>
      <c r="AC32">
        <v>605.31220876048462</v>
      </c>
    </row>
    <row r="33" spans="1:29" x14ac:dyDescent="0.3">
      <c r="A33" s="3">
        <v>604.62633451957299</v>
      </c>
      <c r="B33" s="1">
        <v>1.7166500838022067</v>
      </c>
      <c r="G33">
        <v>4.0087620431880406</v>
      </c>
      <c r="H33">
        <v>455.82776540460281</v>
      </c>
      <c r="M33" t="s">
        <v>15</v>
      </c>
      <c r="N33" t="s">
        <v>960</v>
      </c>
      <c r="W33" t="s">
        <v>15</v>
      </c>
      <c r="X33" t="s">
        <v>959</v>
      </c>
      <c r="AB33">
        <v>1.2671493172127282</v>
      </c>
      <c r="AC33">
        <v>605.85858585858591</v>
      </c>
    </row>
    <row r="34" spans="1:29" x14ac:dyDescent="0.3">
      <c r="A34" s="3">
        <v>605.31220876048462</v>
      </c>
      <c r="B34" s="1">
        <v>4.3743741957647648</v>
      </c>
      <c r="G34">
        <v>4.75928563835211</v>
      </c>
      <c r="H34">
        <v>459.7690700104493</v>
      </c>
      <c r="M34">
        <v>1.7706133649525286</v>
      </c>
      <c r="N34">
        <v>88.851851851851848</v>
      </c>
      <c r="W34">
        <v>19.432724100065986</v>
      </c>
      <c r="X34">
        <v>401.19402985074629</v>
      </c>
      <c r="AB34">
        <v>2.8417618176707906</v>
      </c>
      <c r="AC34">
        <v>605.96707818930042</v>
      </c>
    </row>
    <row r="35" spans="1:29" x14ac:dyDescent="0.3">
      <c r="A35" s="3">
        <v>605.85858585858591</v>
      </c>
      <c r="B35" s="1">
        <v>1.2671493172127282</v>
      </c>
      <c r="G35">
        <v>4.4822228141300346</v>
      </c>
      <c r="H35">
        <v>460.12269938650309</v>
      </c>
      <c r="M35">
        <v>2.0728835443903764</v>
      </c>
      <c r="N35">
        <v>167.59027529495887</v>
      </c>
      <c r="W35">
        <v>17.098936158193332</v>
      </c>
      <c r="X35">
        <v>403.04007369875632</v>
      </c>
      <c r="AB35">
        <v>4.122219073815117</v>
      </c>
      <c r="AC35">
        <v>609.56564177647635</v>
      </c>
    </row>
    <row r="36" spans="1:29" x14ac:dyDescent="0.3">
      <c r="A36" s="3">
        <v>605.96707818930042</v>
      </c>
      <c r="B36" s="1">
        <v>2.8417618176707906</v>
      </c>
      <c r="G36">
        <v>4.7855388991183681</v>
      </c>
      <c r="H36">
        <v>461.23650637880274</v>
      </c>
      <c r="M36">
        <v>5.5157280571104454</v>
      </c>
      <c r="N36">
        <v>274.00548696844993</v>
      </c>
      <c r="W36">
        <v>15.242970668571438</v>
      </c>
      <c r="X36">
        <v>415.79679888656926</v>
      </c>
      <c r="AB36">
        <v>3.9807211425000926</v>
      </c>
      <c r="AC36">
        <v>611.98093941456773</v>
      </c>
    </row>
    <row r="37" spans="1:29" x14ac:dyDescent="0.3">
      <c r="A37" s="3">
        <v>609.56564177647635</v>
      </c>
      <c r="B37" s="1">
        <v>4.122219073815117</v>
      </c>
      <c r="G37">
        <v>7.1564659573223368</v>
      </c>
      <c r="H37">
        <v>462.25050621926528</v>
      </c>
      <c r="M37">
        <v>4.855816234097361</v>
      </c>
      <c r="N37">
        <v>335.96774193548384</v>
      </c>
      <c r="W37">
        <v>17.376799245813743</v>
      </c>
      <c r="X37">
        <v>430.1445285615967</v>
      </c>
      <c r="AB37">
        <v>7.8976846911051997</v>
      </c>
      <c r="AC37">
        <v>612.53337521595734</v>
      </c>
    </row>
    <row r="38" spans="1:29" x14ac:dyDescent="0.3">
      <c r="A38" s="3">
        <v>611.98093941456773</v>
      </c>
      <c r="B38" s="1">
        <v>3.9807211425000926</v>
      </c>
      <c r="G38">
        <v>17.48406658450358</v>
      </c>
      <c r="H38">
        <v>464.50482033304121</v>
      </c>
      <c r="M38">
        <v>4.6374849053061471</v>
      </c>
      <c r="N38">
        <v>372.01884920634922</v>
      </c>
      <c r="W38">
        <v>16.419584373005819</v>
      </c>
      <c r="X38">
        <v>438.21742066171504</v>
      </c>
      <c r="AB38">
        <v>4.3621196139684271</v>
      </c>
      <c r="AC38">
        <v>618.51015801354401</v>
      </c>
    </row>
    <row r="39" spans="1:29" x14ac:dyDescent="0.3">
      <c r="A39" s="3">
        <v>612.53337521595734</v>
      </c>
      <c r="B39" s="1">
        <v>7.8976846911051997</v>
      </c>
      <c r="G39">
        <v>19.22599238413034</v>
      </c>
      <c r="H39">
        <v>465.51724137931035</v>
      </c>
      <c r="M39">
        <v>4.7795889276125658</v>
      </c>
      <c r="N39">
        <v>376.02739726027397</v>
      </c>
      <c r="W39">
        <v>20.341269420767105</v>
      </c>
      <c r="X39">
        <v>452.75590551181102</v>
      </c>
      <c r="AB39">
        <v>4.9914028826017143</v>
      </c>
      <c r="AC39">
        <v>622.0657276995305</v>
      </c>
    </row>
    <row r="40" spans="1:29" x14ac:dyDescent="0.3">
      <c r="A40" s="3">
        <v>618.51015801354401</v>
      </c>
      <c r="B40" s="1">
        <v>4.3621196139684271</v>
      </c>
      <c r="G40">
        <v>5.0907893268126756</v>
      </c>
      <c r="H40">
        <v>467.93948126801155</v>
      </c>
      <c r="M40">
        <v>4.625194259182865</v>
      </c>
      <c r="N40">
        <v>387.80487804878049</v>
      </c>
      <c r="W40">
        <v>16.804724642021529</v>
      </c>
      <c r="X40">
        <v>452.76988636363637</v>
      </c>
      <c r="AB40">
        <v>4.1998301048579307</v>
      </c>
      <c r="AC40">
        <v>626.08695652173913</v>
      </c>
    </row>
    <row r="41" spans="1:29" x14ac:dyDescent="0.3">
      <c r="A41" s="3">
        <v>622.0657276995305</v>
      </c>
      <c r="B41" s="1">
        <v>4.9914028826017143</v>
      </c>
      <c r="G41">
        <v>20.426422913412047</v>
      </c>
      <c r="H41">
        <v>468.07359307359309</v>
      </c>
      <c r="M41">
        <v>4.8134024823140686</v>
      </c>
      <c r="N41">
        <v>404.39687590396295</v>
      </c>
      <c r="W41">
        <v>17.48406658450358</v>
      </c>
      <c r="X41">
        <v>464.50482033304121</v>
      </c>
      <c r="AB41">
        <v>2.665582406667045</v>
      </c>
      <c r="AC41">
        <v>627.09205020920501</v>
      </c>
    </row>
    <row r="42" spans="1:29" x14ac:dyDescent="0.3">
      <c r="A42" s="3">
        <v>626.08695652173913</v>
      </c>
      <c r="B42" s="1">
        <v>4.1998301048579307</v>
      </c>
      <c r="G42">
        <v>16.471536113902744</v>
      </c>
      <c r="H42">
        <v>472.86184210526318</v>
      </c>
      <c r="M42">
        <v>2.4573283519688998</v>
      </c>
      <c r="N42">
        <v>407.60268714011517</v>
      </c>
      <c r="W42">
        <v>19.22599238413034</v>
      </c>
      <c r="X42">
        <v>465.51724137931035</v>
      </c>
      <c r="AB42">
        <v>2.5589772130095678</v>
      </c>
      <c r="AC42">
        <v>630.25210084033608</v>
      </c>
    </row>
    <row r="43" spans="1:29" x14ac:dyDescent="0.3">
      <c r="A43" s="3">
        <v>627.09205020920501</v>
      </c>
      <c r="B43" s="1">
        <v>2.665582406667045</v>
      </c>
      <c r="G43">
        <v>4.5629662514964515</v>
      </c>
      <c r="H43">
        <v>472.93603061782397</v>
      </c>
      <c r="M43">
        <v>4.1127833118215094</v>
      </c>
      <c r="N43">
        <v>413.44827586206895</v>
      </c>
      <c r="W43">
        <v>20.426422913412047</v>
      </c>
      <c r="X43">
        <v>468.07359307359309</v>
      </c>
      <c r="AB43">
        <v>5.282859180572137</v>
      </c>
      <c r="AC43">
        <v>631.0526315789474</v>
      </c>
    </row>
    <row r="44" spans="1:29" x14ac:dyDescent="0.3">
      <c r="A44" s="3">
        <v>630.25210084033608</v>
      </c>
      <c r="B44" s="1">
        <v>2.5589772130095678</v>
      </c>
      <c r="G44">
        <v>5.1884033541052039</v>
      </c>
      <c r="H44">
        <v>474.13793103448273</v>
      </c>
      <c r="M44">
        <v>3.3150600132752688</v>
      </c>
      <c r="N44">
        <v>413.89710230632761</v>
      </c>
      <c r="W44">
        <v>16.471536113902744</v>
      </c>
      <c r="X44">
        <v>472.86184210526318</v>
      </c>
      <c r="AB44">
        <v>2.4201978842679006</v>
      </c>
      <c r="AC44">
        <v>631.57894736842104</v>
      </c>
    </row>
    <row r="45" spans="1:29" x14ac:dyDescent="0.3">
      <c r="A45" s="3">
        <v>631.0526315789474</v>
      </c>
      <c r="B45" s="1">
        <v>5.282859180572137</v>
      </c>
      <c r="G45">
        <v>1.9103282379569231</v>
      </c>
      <c r="H45">
        <v>476.66666666666669</v>
      </c>
      <c r="M45">
        <v>4.6292653846270753</v>
      </c>
      <c r="N45">
        <v>416.66666666666669</v>
      </c>
      <c r="W45">
        <v>16.448825399044591</v>
      </c>
      <c r="X45">
        <v>477.67145135566187</v>
      </c>
      <c r="AB45">
        <v>1.3825040475574364</v>
      </c>
      <c r="AC45">
        <v>631.60919540229884</v>
      </c>
    </row>
    <row r="46" spans="1:29" x14ac:dyDescent="0.3">
      <c r="A46" s="3">
        <v>631.57894736842104</v>
      </c>
      <c r="B46" s="1">
        <v>2.4201978842679006</v>
      </c>
      <c r="G46">
        <v>2.0314766628108014</v>
      </c>
      <c r="H46">
        <v>477.49648382559775</v>
      </c>
      <c r="M46">
        <v>2.9736098672821987</v>
      </c>
      <c r="N46">
        <v>424</v>
      </c>
      <c r="W46">
        <v>16.448825399044591</v>
      </c>
      <c r="X46">
        <v>479.99599999999998</v>
      </c>
      <c r="AB46">
        <v>4.9067151464544887</v>
      </c>
      <c r="AC46">
        <v>638.64628820960695</v>
      </c>
    </row>
    <row r="47" spans="1:29" x14ac:dyDescent="0.3">
      <c r="A47" s="3">
        <v>631.60919540229884</v>
      </c>
      <c r="B47" s="1">
        <v>1.3825040475574364</v>
      </c>
      <c r="G47">
        <v>16.448825399044591</v>
      </c>
      <c r="H47">
        <v>477.67145135566187</v>
      </c>
      <c r="M47">
        <v>3.7733778302849128</v>
      </c>
      <c r="N47">
        <v>433.02180685358258</v>
      </c>
      <c r="W47">
        <v>17.328796469500297</v>
      </c>
      <c r="X47">
        <v>482.03221809169764</v>
      </c>
      <c r="AB47">
        <v>3.6473107078039599</v>
      </c>
      <c r="AC47">
        <v>639.4666666666667</v>
      </c>
    </row>
    <row r="48" spans="1:29" x14ac:dyDescent="0.3">
      <c r="A48" s="3">
        <v>638.64628820960695</v>
      </c>
      <c r="B48" s="1">
        <v>4.9067151464544887</v>
      </c>
      <c r="G48">
        <v>16.448825399044591</v>
      </c>
      <c r="H48">
        <v>479.99599999999998</v>
      </c>
      <c r="M48">
        <v>2.9484882768040572</v>
      </c>
      <c r="N48">
        <v>437.10539096648859</v>
      </c>
      <c r="W48">
        <v>20.3983225134685</v>
      </c>
      <c r="X48">
        <v>484.9726775956284</v>
      </c>
      <c r="AB48">
        <v>5.0582622334196596</v>
      </c>
      <c r="AC48">
        <v>645.42253521126759</v>
      </c>
    </row>
    <row r="49" spans="1:29" x14ac:dyDescent="0.3">
      <c r="A49" s="3">
        <v>639.4666666666667</v>
      </c>
      <c r="B49" s="1">
        <v>3.6473107078039599</v>
      </c>
      <c r="G49">
        <v>17.328796469500297</v>
      </c>
      <c r="H49">
        <v>482.03221809169764</v>
      </c>
      <c r="M49">
        <v>4.6354003620158917</v>
      </c>
      <c r="N49">
        <v>439.42857142857144</v>
      </c>
      <c r="W49">
        <v>16.82035656364522</v>
      </c>
      <c r="X49">
        <v>485.40856031128402</v>
      </c>
      <c r="AB49">
        <v>2.3096829870057856</v>
      </c>
      <c r="AC49">
        <v>646.99792960662523</v>
      </c>
    </row>
    <row r="50" spans="1:29" x14ac:dyDescent="0.3">
      <c r="A50" s="3">
        <v>645.42253521126759</v>
      </c>
      <c r="B50" s="1">
        <v>5.0582622334196596</v>
      </c>
      <c r="G50">
        <v>4.4033482045492125</v>
      </c>
      <c r="H50">
        <v>482.39148239148238</v>
      </c>
      <c r="M50">
        <v>4.4830273052187231</v>
      </c>
      <c r="N50">
        <v>445.07974721637078</v>
      </c>
      <c r="W50">
        <v>17.598632843646612</v>
      </c>
      <c r="X50">
        <v>494.87554904831626</v>
      </c>
      <c r="AB50">
        <v>1.8137573352659275</v>
      </c>
      <c r="AC50">
        <v>647.53086419753083</v>
      </c>
    </row>
    <row r="51" spans="1:29" x14ac:dyDescent="0.3">
      <c r="A51" s="3">
        <v>646.99792960662523</v>
      </c>
      <c r="B51" s="1">
        <v>2.3096829870057856</v>
      </c>
      <c r="G51">
        <v>4.6297855582286571</v>
      </c>
      <c r="H51">
        <v>482.67526188557616</v>
      </c>
      <c r="M51">
        <v>4.7296313317003813</v>
      </c>
      <c r="N51">
        <v>446.72131147540983</v>
      </c>
      <c r="W51">
        <v>17.11934714622592</v>
      </c>
      <c r="X51">
        <v>495.23364485981307</v>
      </c>
      <c r="AB51">
        <v>3.7011648679352822</v>
      </c>
      <c r="AC51">
        <v>647.71668219944081</v>
      </c>
    </row>
    <row r="52" spans="1:29" x14ac:dyDescent="0.3">
      <c r="A52" s="3">
        <v>647.53086419753083</v>
      </c>
      <c r="B52" s="1">
        <v>1.8137573352659275</v>
      </c>
      <c r="G52">
        <v>3.5634394307490869</v>
      </c>
      <c r="H52">
        <v>483.5164835164835</v>
      </c>
      <c r="M52">
        <v>4.8286768278228589</v>
      </c>
      <c r="N52">
        <v>450.96774193548384</v>
      </c>
      <c r="W52">
        <v>16.765652734891972</v>
      </c>
      <c r="X52">
        <v>496.29963898916969</v>
      </c>
      <c r="AB52">
        <v>4.957337170138616</v>
      </c>
      <c r="AC52">
        <v>657.60869565217388</v>
      </c>
    </row>
    <row r="53" spans="1:29" x14ac:dyDescent="0.3">
      <c r="A53" s="3">
        <v>647.71668219944081</v>
      </c>
      <c r="B53" s="1">
        <v>3.7011648679352822</v>
      </c>
      <c r="G53">
        <v>20.3983225134685</v>
      </c>
      <c r="H53">
        <v>484.9726775956284</v>
      </c>
      <c r="M53">
        <v>4.75928563835211</v>
      </c>
      <c r="N53">
        <v>459.7690700104493</v>
      </c>
      <c r="W53">
        <v>20.215988374000776</v>
      </c>
      <c r="X53">
        <v>496.76294820717129</v>
      </c>
      <c r="AB53">
        <v>10.232313821507404</v>
      </c>
      <c r="AC53">
        <v>658.60215053763443</v>
      </c>
    </row>
    <row r="54" spans="1:29" x14ac:dyDescent="0.3">
      <c r="A54" s="3">
        <v>657.60869565217388</v>
      </c>
      <c r="B54" s="1">
        <v>4.957337170138616</v>
      </c>
      <c r="G54">
        <v>16.82035656364522</v>
      </c>
      <c r="H54">
        <v>485.40856031128402</v>
      </c>
      <c r="M54">
        <v>4.4822228141300346</v>
      </c>
      <c r="N54">
        <v>460.12269938650309</v>
      </c>
      <c r="W54">
        <v>20.460016200636705</v>
      </c>
      <c r="X54">
        <v>496.89440993788821</v>
      </c>
      <c r="AB54">
        <v>6.5707973013774028</v>
      </c>
      <c r="AC54">
        <v>659.70873786407765</v>
      </c>
    </row>
    <row r="55" spans="1:29" x14ac:dyDescent="0.3">
      <c r="A55" s="3">
        <v>658.60215053763443</v>
      </c>
      <c r="B55" s="1">
        <v>10.232313821507404</v>
      </c>
      <c r="G55">
        <v>3.8826764464112919</v>
      </c>
      <c r="H55">
        <v>485.67119155354447</v>
      </c>
      <c r="M55">
        <v>4.7855388991183681</v>
      </c>
      <c r="N55">
        <v>461.23650637880274</v>
      </c>
      <c r="W55">
        <v>17.178066842367748</v>
      </c>
      <c r="X55">
        <v>499.49949949949951</v>
      </c>
      <c r="AB55">
        <v>7.9972393167039808</v>
      </c>
      <c r="AC55">
        <v>664.39075630252103</v>
      </c>
    </row>
    <row r="56" spans="1:29" x14ac:dyDescent="0.3">
      <c r="A56" s="3">
        <v>659.70873786407765</v>
      </c>
      <c r="B56" s="1">
        <v>6.5707973013774028</v>
      </c>
      <c r="G56">
        <v>4.8648278112952568</v>
      </c>
      <c r="H56">
        <v>489.18156161806206</v>
      </c>
      <c r="M56">
        <v>7.1564659573223368</v>
      </c>
      <c r="N56">
        <v>462.25050621926528</v>
      </c>
      <c r="W56">
        <v>20.3983225134685</v>
      </c>
      <c r="X56">
        <v>499.58649207443142</v>
      </c>
      <c r="AB56">
        <v>0.90831899155927864</v>
      </c>
      <c r="AC56">
        <v>666.98473282442751</v>
      </c>
    </row>
    <row r="57" spans="1:29" x14ac:dyDescent="0.3">
      <c r="A57" s="3">
        <v>664.39075630252103</v>
      </c>
      <c r="B57" s="1">
        <v>7.9972393167039808</v>
      </c>
      <c r="G57">
        <v>5.020224544739059</v>
      </c>
      <c r="H57">
        <v>489.61424332344211</v>
      </c>
      <c r="M57">
        <v>5.0907893268126756</v>
      </c>
      <c r="N57">
        <v>467.93948126801155</v>
      </c>
      <c r="W57">
        <v>17.190952571659412</v>
      </c>
      <c r="X57">
        <v>503.24675324675326</v>
      </c>
      <c r="AB57">
        <v>1.8137573352659275</v>
      </c>
      <c r="AC57">
        <v>673.07692307692309</v>
      </c>
    </row>
    <row r="58" spans="1:29" x14ac:dyDescent="0.3">
      <c r="A58" s="3">
        <v>666.98473282442751</v>
      </c>
      <c r="B58" s="1">
        <v>0.90831899155927864</v>
      </c>
      <c r="G58">
        <v>4.436213327393185</v>
      </c>
      <c r="H58">
        <v>492.12507237984943</v>
      </c>
      <c r="M58">
        <v>4.5629662514964515</v>
      </c>
      <c r="N58">
        <v>472.93603061782397</v>
      </c>
      <c r="W58">
        <v>16.938661760030854</v>
      </c>
      <c r="X58">
        <v>508.14111261872455</v>
      </c>
      <c r="AB58">
        <v>8.27103647640606</v>
      </c>
      <c r="AC58">
        <v>673.46938775510205</v>
      </c>
    </row>
    <row r="59" spans="1:29" x14ac:dyDescent="0.3">
      <c r="A59" s="3">
        <v>673.07692307692309</v>
      </c>
      <c r="B59" s="1">
        <v>1.8137573352659275</v>
      </c>
      <c r="G59">
        <v>2.8722872123009902</v>
      </c>
      <c r="H59">
        <v>493.68421052631578</v>
      </c>
      <c r="M59">
        <v>5.1884033541052039</v>
      </c>
      <c r="N59">
        <v>474.13793103448273</v>
      </c>
      <c r="W59">
        <v>17.345511011115757</v>
      </c>
      <c r="X59">
        <v>509.35374149659862</v>
      </c>
      <c r="AB59">
        <v>1.9475939875253401</v>
      </c>
      <c r="AC59">
        <v>675.88235294117646</v>
      </c>
    </row>
    <row r="60" spans="1:29" x14ac:dyDescent="0.3">
      <c r="A60" s="3">
        <v>673.46938775510205</v>
      </c>
      <c r="B60" s="1">
        <v>8.27103647640606</v>
      </c>
      <c r="G60">
        <v>4.9529931015815603</v>
      </c>
      <c r="H60">
        <v>493.87755102040819</v>
      </c>
      <c r="M60">
        <v>4.4033482045492125</v>
      </c>
      <c r="N60">
        <v>482.39148239148238</v>
      </c>
      <c r="W60">
        <v>16.713950109050046</v>
      </c>
      <c r="X60">
        <v>519.19720767888305</v>
      </c>
      <c r="AB60">
        <v>7.7507065727862576</v>
      </c>
      <c r="AC60">
        <v>676.1133603238867</v>
      </c>
    </row>
    <row r="61" spans="1:29" x14ac:dyDescent="0.3">
      <c r="A61" s="3">
        <v>675.88235294117646</v>
      </c>
      <c r="B61" s="1">
        <v>1.9475939875253401</v>
      </c>
      <c r="G61">
        <v>17.598632843646612</v>
      </c>
      <c r="H61">
        <v>494.87554904831626</v>
      </c>
      <c r="M61">
        <v>4.6297855582286571</v>
      </c>
      <c r="N61">
        <v>482.67526188557616</v>
      </c>
      <c r="W61">
        <v>17.328796469500297</v>
      </c>
      <c r="X61">
        <v>519.20693928128867</v>
      </c>
      <c r="AB61">
        <v>2.38841711404798</v>
      </c>
      <c r="AC61">
        <v>678.49686847599162</v>
      </c>
    </row>
    <row r="62" spans="1:29" x14ac:dyDescent="0.3">
      <c r="A62" s="3">
        <v>676.1133603238867</v>
      </c>
      <c r="B62" s="1">
        <v>7.7507065727862576</v>
      </c>
      <c r="G62">
        <v>3.5298703434413743</v>
      </c>
      <c r="H62">
        <v>495.04950495049508</v>
      </c>
      <c r="M62">
        <v>3.5634394307490869</v>
      </c>
      <c r="N62">
        <v>483.5164835164835</v>
      </c>
      <c r="W62">
        <v>17.040196341307897</v>
      </c>
      <c r="X62">
        <v>523.07692307692309</v>
      </c>
      <c r="AB62">
        <v>5.2361312208845128</v>
      </c>
      <c r="AC62">
        <v>682.15720022948938</v>
      </c>
    </row>
    <row r="63" spans="1:29" x14ac:dyDescent="0.3">
      <c r="A63" s="3">
        <v>678.49686847599162</v>
      </c>
      <c r="B63" s="1">
        <v>2.38841711404798</v>
      </c>
      <c r="G63">
        <v>17.11934714622592</v>
      </c>
      <c r="H63">
        <v>495.23364485981307</v>
      </c>
      <c r="M63">
        <v>4.8648278112952568</v>
      </c>
      <c r="N63">
        <v>489.18156161806206</v>
      </c>
      <c r="W63">
        <v>15.354374589555079</v>
      </c>
      <c r="X63">
        <v>527.2363796133568</v>
      </c>
      <c r="AB63">
        <v>2.2695829457565728</v>
      </c>
      <c r="AC63">
        <v>688.36915297092287</v>
      </c>
    </row>
    <row r="64" spans="1:29" x14ac:dyDescent="0.3">
      <c r="A64" s="3">
        <v>682.15720022948938</v>
      </c>
      <c r="B64" s="1">
        <v>5.2361312208845128</v>
      </c>
      <c r="G64">
        <v>1.4834413263192225</v>
      </c>
      <c r="H64">
        <v>495.76271186440675</v>
      </c>
      <c r="M64">
        <v>5.020224544739059</v>
      </c>
      <c r="N64">
        <v>489.61424332344211</v>
      </c>
      <c r="W64">
        <v>15.566564733548947</v>
      </c>
      <c r="X64">
        <v>530.30303030303025</v>
      </c>
      <c r="AB64">
        <v>2.2718514589799961</v>
      </c>
      <c r="AC64">
        <v>693.66502748047435</v>
      </c>
    </row>
    <row r="65" spans="1:29" x14ac:dyDescent="0.3">
      <c r="A65" s="3">
        <v>688.36915297092287</v>
      </c>
      <c r="B65" s="1">
        <v>2.2695829457565728</v>
      </c>
      <c r="G65">
        <v>16.765652734891972</v>
      </c>
      <c r="H65">
        <v>496.29963898916969</v>
      </c>
      <c r="M65">
        <v>4.436213327393185</v>
      </c>
      <c r="N65">
        <v>492.12507237984943</v>
      </c>
      <c r="W65">
        <v>20.261665056644929</v>
      </c>
      <c r="X65">
        <v>530.62000760745525</v>
      </c>
      <c r="AB65">
        <v>2.3736830263649829</v>
      </c>
      <c r="AC65">
        <v>694.0397350993378</v>
      </c>
    </row>
    <row r="66" spans="1:29" x14ac:dyDescent="0.3">
      <c r="A66" s="3">
        <v>693.66502748047435</v>
      </c>
      <c r="B66" s="1">
        <v>2.2718514589799961</v>
      </c>
      <c r="G66">
        <v>20.215988374000776</v>
      </c>
      <c r="H66">
        <v>496.76294820717129</v>
      </c>
      <c r="M66">
        <v>2.8722872123009902</v>
      </c>
      <c r="N66">
        <v>493.68421052631578</v>
      </c>
      <c r="W66">
        <v>17.343774985079385</v>
      </c>
      <c r="X66">
        <v>535.31073446327684</v>
      </c>
      <c r="AB66">
        <v>1.4776957960563513</v>
      </c>
      <c r="AC66">
        <v>694.30291801760075</v>
      </c>
    </row>
    <row r="67" spans="1:29" x14ac:dyDescent="0.3">
      <c r="A67" s="3">
        <v>694.0397350993378</v>
      </c>
      <c r="B67" s="1">
        <v>2.3736830263649829</v>
      </c>
      <c r="G67">
        <v>20.460016200636705</v>
      </c>
      <c r="H67">
        <v>496.89440993788821</v>
      </c>
      <c r="M67">
        <v>4.9529931015815603</v>
      </c>
      <c r="N67">
        <v>493.87755102040819</v>
      </c>
      <c r="W67">
        <v>17.343774985079385</v>
      </c>
      <c r="X67">
        <v>550.13927576601668</v>
      </c>
      <c r="AB67">
        <v>6.7840882769570632</v>
      </c>
      <c r="AC67">
        <v>701.98019801980195</v>
      </c>
    </row>
    <row r="68" spans="1:29" x14ac:dyDescent="0.3">
      <c r="A68" s="3">
        <v>694.30291801760075</v>
      </c>
      <c r="B68" s="1">
        <v>1.4776957960563513</v>
      </c>
      <c r="G68">
        <v>1.1711723248929664</v>
      </c>
      <c r="H68">
        <v>498.47250509164968</v>
      </c>
      <c r="M68">
        <v>3.5298703434413743</v>
      </c>
      <c r="N68">
        <v>495.04950495049508</v>
      </c>
      <c r="W68">
        <v>16.438175125963582</v>
      </c>
      <c r="X68">
        <v>550.96280991735534</v>
      </c>
      <c r="AB68">
        <v>2.6300555885995962</v>
      </c>
      <c r="AC68">
        <v>702.47295208655328</v>
      </c>
    </row>
    <row r="69" spans="1:29" x14ac:dyDescent="0.3">
      <c r="A69" s="3">
        <v>701.98019801980195</v>
      </c>
      <c r="B69" s="1">
        <v>6.7840882769570632</v>
      </c>
      <c r="G69">
        <v>17.178066842367748</v>
      </c>
      <c r="H69">
        <v>499.49949949949951</v>
      </c>
      <c r="M69">
        <v>1.4834413263192225</v>
      </c>
      <c r="N69">
        <v>495.76271186440675</v>
      </c>
      <c r="W69">
        <v>18.978216250824282</v>
      </c>
      <c r="X69">
        <v>555</v>
      </c>
      <c r="AB69">
        <v>2.1993311351206124</v>
      </c>
      <c r="AC69">
        <v>708.45150311968234</v>
      </c>
    </row>
    <row r="70" spans="1:29" x14ac:dyDescent="0.3">
      <c r="A70" s="3">
        <v>702.47295208655328</v>
      </c>
      <c r="B70" s="1">
        <v>2.6300555885995962</v>
      </c>
      <c r="G70">
        <v>20.3983225134685</v>
      </c>
      <c r="H70">
        <v>499.58649207443142</v>
      </c>
      <c r="M70">
        <v>1.1711723248929664</v>
      </c>
      <c r="N70">
        <v>498.47250509164968</v>
      </c>
      <c r="W70">
        <v>16.700792647427498</v>
      </c>
      <c r="X70">
        <v>557.50798722044726</v>
      </c>
      <c r="AB70">
        <v>2.1017442919861349</v>
      </c>
      <c r="AC70">
        <v>708.51063829787233</v>
      </c>
    </row>
    <row r="71" spans="1:29" x14ac:dyDescent="0.3">
      <c r="A71" s="3">
        <v>708.45150311968234</v>
      </c>
      <c r="B71" s="1">
        <v>2.1993311351206124</v>
      </c>
      <c r="G71">
        <v>4.6031955423803828</v>
      </c>
      <c r="H71">
        <v>500.87108013937285</v>
      </c>
      <c r="M71">
        <v>4.6031955423803828</v>
      </c>
      <c r="N71">
        <v>500.87108013937285</v>
      </c>
      <c r="W71">
        <v>17.24738109464484</v>
      </c>
      <c r="X71">
        <v>563.31309627059841</v>
      </c>
      <c r="AB71">
        <v>4.1437313026400817</v>
      </c>
      <c r="AC71">
        <v>709.05172413793105</v>
      </c>
    </row>
    <row r="72" spans="1:29" x14ac:dyDescent="0.3">
      <c r="A72" s="3">
        <v>708.51063829787233</v>
      </c>
      <c r="B72" s="1">
        <v>2.1017442919861349</v>
      </c>
      <c r="G72">
        <v>17.190952571659412</v>
      </c>
      <c r="H72">
        <v>503.24675324675326</v>
      </c>
      <c r="M72">
        <v>4.1722308647022031</v>
      </c>
      <c r="N72">
        <v>506.97674418604652</v>
      </c>
      <c r="W72">
        <v>17.343774985079385</v>
      </c>
      <c r="X72">
        <v>563.5593220338983</v>
      </c>
      <c r="AB72">
        <v>0.61365087040084476</v>
      </c>
      <c r="AC72">
        <v>709.81507823613083</v>
      </c>
    </row>
    <row r="73" spans="1:29" x14ac:dyDescent="0.3">
      <c r="A73" s="3">
        <v>709.05172413793105</v>
      </c>
      <c r="B73" s="1">
        <v>4.1437313026400817</v>
      </c>
      <c r="G73">
        <v>4.1722308647022031</v>
      </c>
      <c r="H73">
        <v>506.97674418604652</v>
      </c>
      <c r="M73">
        <v>4.984746006564567</v>
      </c>
      <c r="N73">
        <v>511.74698795180723</v>
      </c>
      <c r="W73">
        <v>17.122052921241753</v>
      </c>
      <c r="X73">
        <v>564.73829201101933</v>
      </c>
      <c r="AB73">
        <v>2.4555171838373107</v>
      </c>
      <c r="AC73">
        <v>712.80487804878044</v>
      </c>
    </row>
    <row r="74" spans="1:29" x14ac:dyDescent="0.3">
      <c r="A74" s="3">
        <v>709.81507823613083</v>
      </c>
      <c r="B74" s="1">
        <v>0.61365087040084476</v>
      </c>
      <c r="G74">
        <v>16.938661760030854</v>
      </c>
      <c r="H74">
        <v>508.14111261872455</v>
      </c>
      <c r="M74">
        <v>3.7900472031552468</v>
      </c>
      <c r="N74">
        <v>512.6658624849216</v>
      </c>
      <c r="W74">
        <v>17.440401426207725</v>
      </c>
      <c r="X74">
        <v>568.18181818181813</v>
      </c>
      <c r="AB74">
        <v>1.1839198248319736</v>
      </c>
      <c r="AC74">
        <v>713.63311920057106</v>
      </c>
    </row>
    <row r="75" spans="1:29" x14ac:dyDescent="0.3">
      <c r="A75" s="3">
        <v>712.80487804878044</v>
      </c>
      <c r="B75" s="1">
        <v>2.4555171838373107</v>
      </c>
      <c r="G75">
        <v>17.345511011115757</v>
      </c>
      <c r="H75">
        <v>509.35374149659862</v>
      </c>
      <c r="M75">
        <v>4.6835278626840955</v>
      </c>
      <c r="N75">
        <v>513.82978723404256</v>
      </c>
      <c r="W75">
        <v>16.738917827994346</v>
      </c>
      <c r="X75">
        <v>568.75041820006686</v>
      </c>
      <c r="AB75">
        <v>6.2421605724792437</v>
      </c>
      <c r="AC75">
        <v>714.88734470414829</v>
      </c>
    </row>
    <row r="76" spans="1:29" x14ac:dyDescent="0.3">
      <c r="A76" s="3">
        <v>713.63311920057106</v>
      </c>
      <c r="B76" s="1">
        <v>1.1839198248319736</v>
      </c>
      <c r="G76">
        <v>7.3066124509895909</v>
      </c>
      <c r="H76">
        <v>510.54313099041536</v>
      </c>
      <c r="M76">
        <v>5.2540036091328348</v>
      </c>
      <c r="N76">
        <v>513.90922401171304</v>
      </c>
      <c r="W76">
        <v>17.323627562392335</v>
      </c>
      <c r="X76">
        <v>570.95238095238096</v>
      </c>
      <c r="AB76">
        <v>1.4734902178931517</v>
      </c>
      <c r="AC76">
        <v>717.47572815533977</v>
      </c>
    </row>
    <row r="77" spans="1:29" x14ac:dyDescent="0.3">
      <c r="A77" s="3">
        <v>714.88734470414829</v>
      </c>
      <c r="B77" s="1">
        <v>6.2421605724792437</v>
      </c>
      <c r="G77">
        <v>4.984746006564567</v>
      </c>
      <c r="H77">
        <v>511.74698795180723</v>
      </c>
      <c r="M77">
        <v>4.4437079177076555</v>
      </c>
      <c r="N77">
        <v>517.28971962616822</v>
      </c>
      <c r="W77">
        <v>16.392491523332158</v>
      </c>
      <c r="X77">
        <v>574.34402332361515</v>
      </c>
      <c r="AB77">
        <v>4.9322708247101925</v>
      </c>
      <c r="AC77">
        <v>719.58456973293767</v>
      </c>
    </row>
    <row r="78" spans="1:29" x14ac:dyDescent="0.3">
      <c r="A78" s="3">
        <v>717.47572815533977</v>
      </c>
      <c r="B78" s="1">
        <v>1.4734902178931517</v>
      </c>
      <c r="G78">
        <v>3.7900472031552468</v>
      </c>
      <c r="H78">
        <v>512.6658624849216</v>
      </c>
      <c r="M78">
        <v>4.1715367593421835</v>
      </c>
      <c r="N78">
        <v>520.74418604651157</v>
      </c>
      <c r="W78">
        <v>17.257818429818226</v>
      </c>
      <c r="X78">
        <v>574.39824945295402</v>
      </c>
      <c r="AB78">
        <v>7.3531239427444808</v>
      </c>
      <c r="AC78">
        <v>723.27469553450612</v>
      </c>
    </row>
    <row r="79" spans="1:29" x14ac:dyDescent="0.3">
      <c r="A79" s="3">
        <v>719.58456973293767</v>
      </c>
      <c r="B79" s="1">
        <v>4.9322708247101925</v>
      </c>
      <c r="G79">
        <v>4.6835278626840955</v>
      </c>
      <c r="H79">
        <v>513.82978723404256</v>
      </c>
      <c r="M79">
        <v>3.8936215091611746</v>
      </c>
      <c r="N79">
        <v>522.08646616541353</v>
      </c>
      <c r="W79">
        <v>17.219113039511697</v>
      </c>
      <c r="X79">
        <v>580.91182572614105</v>
      </c>
      <c r="AB79">
        <v>7.2521818928809534</v>
      </c>
      <c r="AC79">
        <v>723.86058981233248</v>
      </c>
    </row>
    <row r="80" spans="1:29" x14ac:dyDescent="0.3">
      <c r="A80" s="3">
        <v>723.27469553450612</v>
      </c>
      <c r="B80" s="1">
        <v>7.3531239427444808</v>
      </c>
      <c r="G80">
        <v>5.2540036091328348</v>
      </c>
      <c r="H80">
        <v>513.90922401171304</v>
      </c>
      <c r="M80">
        <v>2.9859701164982893</v>
      </c>
      <c r="N80">
        <v>525</v>
      </c>
      <c r="W80">
        <v>19.567738145178275</v>
      </c>
      <c r="X80">
        <v>581.5644082582146</v>
      </c>
      <c r="AB80">
        <v>2.5168457931695802</v>
      </c>
      <c r="AC80">
        <v>724.3386243386243</v>
      </c>
    </row>
    <row r="81" spans="1:29" x14ac:dyDescent="0.3">
      <c r="A81" s="3">
        <v>723.86058981233248</v>
      </c>
      <c r="B81" s="1">
        <v>7.2521818928809534</v>
      </c>
      <c r="G81">
        <v>4.4437079177076555</v>
      </c>
      <c r="H81">
        <v>517.28971962616822</v>
      </c>
      <c r="M81">
        <v>4.8239686478809531</v>
      </c>
      <c r="N81">
        <v>526.31578947368416</v>
      </c>
      <c r="W81">
        <v>19.436771243332114</v>
      </c>
      <c r="X81">
        <v>581.67141500474838</v>
      </c>
      <c r="AB81">
        <v>0.61365087040084476</v>
      </c>
      <c r="AC81">
        <v>728.46715328467155</v>
      </c>
    </row>
    <row r="82" spans="1:29" x14ac:dyDescent="0.3">
      <c r="A82" s="3">
        <v>724.3386243386243</v>
      </c>
      <c r="B82" s="1">
        <v>2.5168457931695802</v>
      </c>
      <c r="G82">
        <v>16.713950109050046</v>
      </c>
      <c r="H82">
        <v>519.19720767888305</v>
      </c>
      <c r="M82">
        <v>12.295136319183214</v>
      </c>
      <c r="N82">
        <v>528.64259028642596</v>
      </c>
      <c r="W82">
        <v>16.781032991152756</v>
      </c>
      <c r="X82">
        <v>581.8476499189627</v>
      </c>
      <c r="AB82">
        <v>2.3736830263649829</v>
      </c>
      <c r="AC82">
        <v>729.81366459627327</v>
      </c>
    </row>
    <row r="83" spans="1:29" x14ac:dyDescent="0.3">
      <c r="A83" s="3">
        <v>728.46715328467155</v>
      </c>
      <c r="B83" s="1">
        <v>0.61365087040084476</v>
      </c>
      <c r="G83">
        <v>17.328796469500297</v>
      </c>
      <c r="H83">
        <v>519.20693928128867</v>
      </c>
      <c r="M83">
        <v>4.200400599425655</v>
      </c>
      <c r="N83">
        <v>530</v>
      </c>
      <c r="W83">
        <v>16.8319995054351</v>
      </c>
      <c r="X83">
        <v>583.33333333333337</v>
      </c>
      <c r="AB83">
        <v>1.9646174287365992</v>
      </c>
      <c r="AC83">
        <v>732.36196319018404</v>
      </c>
    </row>
    <row r="84" spans="1:29" x14ac:dyDescent="0.3">
      <c r="A84" s="3">
        <v>729.81366459627327</v>
      </c>
      <c r="B84" s="1">
        <v>2.3736830263649829</v>
      </c>
      <c r="G84">
        <v>4.1715367593421835</v>
      </c>
      <c r="H84">
        <v>520.74418604651157</v>
      </c>
      <c r="M84">
        <v>17.6993499206793</v>
      </c>
      <c r="N84">
        <v>531.171875</v>
      </c>
      <c r="W84">
        <v>20.443964218542551</v>
      </c>
      <c r="X84">
        <v>587.25490196078431</v>
      </c>
      <c r="AB84">
        <v>4.824411295497022</v>
      </c>
      <c r="AC84">
        <v>738.93805309734512</v>
      </c>
    </row>
    <row r="85" spans="1:29" x14ac:dyDescent="0.3">
      <c r="A85" s="3">
        <v>732.36196319018404</v>
      </c>
      <c r="B85" s="1">
        <v>1.9646174287365992</v>
      </c>
      <c r="G85">
        <v>3.8936215091611746</v>
      </c>
      <c r="H85">
        <v>522.08646616541353</v>
      </c>
      <c r="M85">
        <v>5.803382019034153</v>
      </c>
      <c r="N85">
        <v>531.34110787172017</v>
      </c>
      <c r="W85">
        <v>18.088110226728048</v>
      </c>
      <c r="X85">
        <v>587.79956427015247</v>
      </c>
      <c r="AB85">
        <v>0.81453444032790667</v>
      </c>
      <c r="AC85">
        <v>739.24731182795699</v>
      </c>
    </row>
    <row r="86" spans="1:29" x14ac:dyDescent="0.3">
      <c r="A86" s="3">
        <v>738.93805309734512</v>
      </c>
      <c r="B86" s="1">
        <v>4.824411295497022</v>
      </c>
      <c r="G86">
        <v>17.040196341307897</v>
      </c>
      <c r="H86">
        <v>523.07692307692309</v>
      </c>
      <c r="M86">
        <v>3.7359836958678891</v>
      </c>
      <c r="N86">
        <v>534.09710856519371</v>
      </c>
      <c r="W86">
        <v>16.94978464716058</v>
      </c>
      <c r="X86">
        <v>592.92035398230087</v>
      </c>
      <c r="AB86">
        <v>4.9452274878465694</v>
      </c>
      <c r="AC86">
        <v>740.35608308605345</v>
      </c>
    </row>
    <row r="87" spans="1:29" x14ac:dyDescent="0.3">
      <c r="A87" s="3">
        <v>739.24731182795699</v>
      </c>
      <c r="B87" s="1">
        <v>0.81453444032790667</v>
      </c>
      <c r="G87">
        <v>2.9859701164982893</v>
      </c>
      <c r="H87">
        <v>525</v>
      </c>
      <c r="M87">
        <v>4.9175560396714619</v>
      </c>
      <c r="N87">
        <v>535.39518900343637</v>
      </c>
      <c r="W87">
        <v>17.098936158193332</v>
      </c>
      <c r="X87">
        <v>598.34177798249652</v>
      </c>
      <c r="AB87">
        <v>2.3689709097943195</v>
      </c>
      <c r="AC87">
        <v>740.84668192219681</v>
      </c>
    </row>
    <row r="88" spans="1:29" x14ac:dyDescent="0.3">
      <c r="A88" s="3">
        <v>740.35608308605345</v>
      </c>
      <c r="B88" s="1">
        <v>4.9452274878465694</v>
      </c>
      <c r="G88">
        <v>1.900137427370981</v>
      </c>
      <c r="H88">
        <v>525.31096326294471</v>
      </c>
      <c r="M88">
        <v>4.9896188513998947</v>
      </c>
      <c r="N88">
        <v>538.70967741935488</v>
      </c>
      <c r="W88">
        <v>17.828875887859876</v>
      </c>
      <c r="X88">
        <v>609.52380952380952</v>
      </c>
      <c r="AB88">
        <v>1.8272378477435249</v>
      </c>
      <c r="AC88">
        <v>745.1484685527239</v>
      </c>
    </row>
    <row r="89" spans="1:29" x14ac:dyDescent="0.3">
      <c r="A89" s="3">
        <v>740.84668192219681</v>
      </c>
      <c r="B89" s="1">
        <v>2.3689709097943195</v>
      </c>
      <c r="G89">
        <v>4.8239686478809531</v>
      </c>
      <c r="H89">
        <v>526.31578947368416</v>
      </c>
      <c r="M89">
        <v>4.0971910864741776</v>
      </c>
      <c r="N89">
        <v>539.88480921526275</v>
      </c>
      <c r="W89">
        <v>17.328796469500297</v>
      </c>
      <c r="X89">
        <v>617.49116607773851</v>
      </c>
      <c r="AB89">
        <v>1.9646174287365992</v>
      </c>
      <c r="AC89">
        <v>745.30386740331494</v>
      </c>
    </row>
    <row r="90" spans="1:29" x14ac:dyDescent="0.3">
      <c r="A90" s="3">
        <v>745.1484685527239</v>
      </c>
      <c r="B90" s="1">
        <v>1.8272378477435249</v>
      </c>
      <c r="G90">
        <v>15.354374589555079</v>
      </c>
      <c r="H90">
        <v>527.2363796133568</v>
      </c>
      <c r="M90">
        <v>3.8632025432926156</v>
      </c>
      <c r="N90">
        <v>539.97194950911637</v>
      </c>
      <c r="W90">
        <v>16.802296818721622</v>
      </c>
      <c r="X90">
        <v>631.31313131313129</v>
      </c>
      <c r="AB90">
        <v>4.4677214800637781</v>
      </c>
      <c r="AC90">
        <v>746.82561613144139</v>
      </c>
    </row>
    <row r="91" spans="1:29" x14ac:dyDescent="0.3">
      <c r="A91" s="3">
        <v>745.30386740331494</v>
      </c>
      <c r="B91" s="1">
        <v>1.9646174287365992</v>
      </c>
      <c r="G91">
        <v>12.295136319183214</v>
      </c>
      <c r="H91">
        <v>528.64259028642596</v>
      </c>
      <c r="M91">
        <v>2.7642161274432393</v>
      </c>
      <c r="N91">
        <v>541.70008019246188</v>
      </c>
      <c r="W91">
        <v>16.697119105944079</v>
      </c>
      <c r="X91">
        <v>633.33333333333337</v>
      </c>
      <c r="AB91">
        <v>1.3059841956908673</v>
      </c>
      <c r="AC91">
        <v>748.25262106839739</v>
      </c>
    </row>
    <row r="92" spans="1:29" x14ac:dyDescent="0.3">
      <c r="A92" s="3">
        <v>746.82561613144139</v>
      </c>
      <c r="B92" s="1">
        <v>4.4677214800637781</v>
      </c>
      <c r="G92">
        <v>8.3928934054266158</v>
      </c>
      <c r="H92">
        <v>528.81584871679422</v>
      </c>
      <c r="M92">
        <v>5.1852543225119607</v>
      </c>
      <c r="N92">
        <v>548.01097393689986</v>
      </c>
      <c r="W92">
        <v>16.646240562481008</v>
      </c>
      <c r="X92">
        <v>636.9426751592357</v>
      </c>
      <c r="AB92">
        <v>7.4939156978634349</v>
      </c>
      <c r="AC92">
        <v>748.84080370942809</v>
      </c>
    </row>
    <row r="93" spans="1:29" x14ac:dyDescent="0.3">
      <c r="A93" s="3">
        <v>748.25262106839739</v>
      </c>
      <c r="B93" s="1">
        <v>1.3059841956908673</v>
      </c>
      <c r="G93">
        <v>4.200400599425655</v>
      </c>
      <c r="H93">
        <v>530</v>
      </c>
      <c r="M93">
        <v>3.700758926263362</v>
      </c>
      <c r="N93">
        <v>551.14988104678821</v>
      </c>
      <c r="W93">
        <v>18.648863380754108</v>
      </c>
      <c r="X93">
        <v>638.20422535211264</v>
      </c>
      <c r="AB93">
        <v>7.44390246694668</v>
      </c>
      <c r="AC93">
        <v>750.17445917655266</v>
      </c>
    </row>
    <row r="94" spans="1:29" x14ac:dyDescent="0.3">
      <c r="A94" s="3">
        <v>748.84080370942809</v>
      </c>
      <c r="B94" s="1">
        <v>7.4939156978634349</v>
      </c>
      <c r="G94">
        <v>15.566564733548947</v>
      </c>
      <c r="H94">
        <v>530.30303030303025</v>
      </c>
      <c r="M94">
        <v>6.6802480589449864</v>
      </c>
      <c r="N94">
        <v>555.44444444444446</v>
      </c>
      <c r="W94">
        <v>20.016175209705562</v>
      </c>
      <c r="X94">
        <v>642.13062098501075</v>
      </c>
      <c r="AB94">
        <v>7.5811943271468802</v>
      </c>
      <c r="AC94">
        <v>750.3192848020434</v>
      </c>
    </row>
    <row r="95" spans="1:29" x14ac:dyDescent="0.3">
      <c r="A95" s="3">
        <v>750.17445917655266</v>
      </c>
      <c r="B95" s="1">
        <v>7.44390246694668</v>
      </c>
      <c r="G95">
        <v>20.261665056644929</v>
      </c>
      <c r="H95">
        <v>530.62000760745525</v>
      </c>
      <c r="M95">
        <v>2.7834098659022928</v>
      </c>
      <c r="N95">
        <v>563.15789473684208</v>
      </c>
      <c r="W95">
        <v>20.28391144383826</v>
      </c>
      <c r="X95">
        <v>642.14285714285711</v>
      </c>
      <c r="AB95">
        <v>0.67920184314786058</v>
      </c>
      <c r="AC95">
        <v>750.69637883008352</v>
      </c>
    </row>
    <row r="96" spans="1:29" x14ac:dyDescent="0.3">
      <c r="A96" s="3">
        <v>750.3192848020434</v>
      </c>
      <c r="B96" s="1">
        <v>7.5811943271468802</v>
      </c>
      <c r="G96">
        <v>17.6993499206793</v>
      </c>
      <c r="H96">
        <v>531.171875</v>
      </c>
      <c r="M96">
        <v>17.530541588213175</v>
      </c>
      <c r="N96">
        <v>569.20952709699691</v>
      </c>
      <c r="W96">
        <v>16.802296818721622</v>
      </c>
      <c r="X96">
        <v>644.65251572327043</v>
      </c>
      <c r="AB96">
        <v>1.0967189840063751</v>
      </c>
      <c r="AC96">
        <v>751.43741707209199</v>
      </c>
    </row>
    <row r="97" spans="1:29" x14ac:dyDescent="0.3">
      <c r="A97" s="3">
        <v>750.69637883008352</v>
      </c>
      <c r="B97" s="1">
        <v>0.67920184314786058</v>
      </c>
      <c r="G97">
        <v>5.803382019034153</v>
      </c>
      <c r="H97">
        <v>531.34110787172017</v>
      </c>
      <c r="M97">
        <v>3.8360050299265698</v>
      </c>
      <c r="N97">
        <v>571.20500782472618</v>
      </c>
      <c r="W97">
        <v>19.98736708004159</v>
      </c>
      <c r="X97">
        <v>645.30551415797322</v>
      </c>
      <c r="AB97">
        <v>7.6515663755096694</v>
      </c>
      <c r="AC97">
        <v>754.61151481274453</v>
      </c>
    </row>
    <row r="98" spans="1:29" x14ac:dyDescent="0.3">
      <c r="A98" s="3">
        <v>751.43741707209199</v>
      </c>
      <c r="B98" s="1">
        <v>1.0967189840063751</v>
      </c>
      <c r="G98">
        <v>1.9293792011277446</v>
      </c>
      <c r="H98">
        <v>531.35888501742158</v>
      </c>
      <c r="M98">
        <v>3.5337461941815227</v>
      </c>
      <c r="N98">
        <v>574.82732156561781</v>
      </c>
      <c r="W98">
        <v>16.195443625057383</v>
      </c>
      <c r="X98">
        <v>647.11274060494964</v>
      </c>
      <c r="AB98">
        <v>8.6853864313296771</v>
      </c>
      <c r="AC98">
        <v>756.28568727547736</v>
      </c>
    </row>
    <row r="99" spans="1:29" x14ac:dyDescent="0.3">
      <c r="A99" s="3">
        <v>754.61151481274453</v>
      </c>
      <c r="B99" s="1">
        <v>7.6515663755096694</v>
      </c>
      <c r="G99">
        <v>3.7359836958678891</v>
      </c>
      <c r="H99">
        <v>534.09710856519371</v>
      </c>
      <c r="M99">
        <v>2.3757468815437042</v>
      </c>
      <c r="N99">
        <v>575.75757575757575</v>
      </c>
      <c r="W99">
        <v>19.92225869549663</v>
      </c>
      <c r="X99">
        <v>651.66908563134973</v>
      </c>
      <c r="AB99">
        <v>1.7349679842129067</v>
      </c>
      <c r="AC99">
        <v>758.92857142857144</v>
      </c>
    </row>
    <row r="100" spans="1:29" x14ac:dyDescent="0.3">
      <c r="A100" s="3">
        <v>756.28568727547736</v>
      </c>
      <c r="B100" s="1">
        <v>8.6853864313296771</v>
      </c>
      <c r="G100">
        <v>17.343774985079385</v>
      </c>
      <c r="H100">
        <v>535.31073446327684</v>
      </c>
      <c r="M100">
        <v>3.7789788930014065</v>
      </c>
      <c r="N100">
        <v>576.37647058823529</v>
      </c>
      <c r="W100">
        <v>18.612504710092772</v>
      </c>
      <c r="X100">
        <v>658.30218900160173</v>
      </c>
      <c r="AB100">
        <v>6.9277020202622435</v>
      </c>
      <c r="AC100">
        <v>760.5276509386099</v>
      </c>
    </row>
    <row r="101" spans="1:29" x14ac:dyDescent="0.3">
      <c r="A101" s="3">
        <v>758.92857142857144</v>
      </c>
      <c r="B101" s="1">
        <v>1.7349679842129067</v>
      </c>
      <c r="G101">
        <v>4.9175560396714619</v>
      </c>
      <c r="H101">
        <v>535.39518900343637</v>
      </c>
      <c r="M101">
        <v>1.5661729223060343</v>
      </c>
      <c r="N101">
        <v>581.74904942965782</v>
      </c>
      <c r="W101">
        <v>20.127724674300239</v>
      </c>
      <c r="X101">
        <v>659.51932139491043</v>
      </c>
      <c r="AB101">
        <v>4.5787898429186393</v>
      </c>
      <c r="AC101">
        <v>761.04746317512274</v>
      </c>
    </row>
    <row r="102" spans="1:29" x14ac:dyDescent="0.3">
      <c r="A102" s="3">
        <v>760.5276509386099</v>
      </c>
      <c r="B102" s="1">
        <v>6.9277020202622435</v>
      </c>
      <c r="G102">
        <v>4.2433042467881341</v>
      </c>
      <c r="H102">
        <v>538.64168618266979</v>
      </c>
      <c r="M102">
        <v>5.6875944364529794</v>
      </c>
      <c r="N102">
        <v>588.55700462768198</v>
      </c>
      <c r="W102">
        <v>16.686241309847397</v>
      </c>
      <c r="X102">
        <v>665.76576576576576</v>
      </c>
      <c r="AB102">
        <v>2.1128257349737321</v>
      </c>
      <c r="AC102">
        <v>761.19402985074623</v>
      </c>
    </row>
    <row r="103" spans="1:29" x14ac:dyDescent="0.3">
      <c r="A103" s="3">
        <v>761.04746317512274</v>
      </c>
      <c r="B103" s="1">
        <v>4.5787898429186393</v>
      </c>
      <c r="G103">
        <v>4.9896188513998947</v>
      </c>
      <c r="H103">
        <v>538.70967741935488</v>
      </c>
      <c r="M103">
        <v>5.6877340551513793</v>
      </c>
      <c r="N103">
        <v>589.79763912310284</v>
      </c>
      <c r="W103">
        <v>20.391562887326117</v>
      </c>
      <c r="X103">
        <v>671.6796875</v>
      </c>
      <c r="AB103">
        <v>0.61029522381803192</v>
      </c>
      <c r="AC103">
        <v>763.66120218579238</v>
      </c>
    </row>
    <row r="104" spans="1:29" x14ac:dyDescent="0.3">
      <c r="A104" s="3">
        <v>761.19402985074623</v>
      </c>
      <c r="B104" s="1">
        <v>2.1128257349737321</v>
      </c>
      <c r="G104">
        <v>4.0971910864741776</v>
      </c>
      <c r="H104">
        <v>539.88480921526275</v>
      </c>
      <c r="M104">
        <v>3.4892831333555501</v>
      </c>
      <c r="N104">
        <v>592.96097934200463</v>
      </c>
      <c r="W104">
        <v>20.542772680910584</v>
      </c>
      <c r="X104">
        <v>680.95238095238096</v>
      </c>
      <c r="AB104">
        <v>6.4093370475021727</v>
      </c>
      <c r="AC104">
        <v>770.07299270072997</v>
      </c>
    </row>
    <row r="105" spans="1:29" x14ac:dyDescent="0.3">
      <c r="A105" s="3">
        <v>763.66120218579238</v>
      </c>
      <c r="B105" s="1">
        <v>0.61029522381803192</v>
      </c>
      <c r="G105">
        <v>3.8632025432926156</v>
      </c>
      <c r="H105">
        <v>539.97194950911637</v>
      </c>
      <c r="M105">
        <v>4.5124548179513289</v>
      </c>
      <c r="N105">
        <v>594.71074380165294</v>
      </c>
      <c r="W105">
        <v>17.43355450737916</v>
      </c>
      <c r="X105">
        <v>683.96946564885491</v>
      </c>
      <c r="AB105">
        <v>1.8021122409564247</v>
      </c>
      <c r="AC105">
        <v>773.71357718536888</v>
      </c>
    </row>
    <row r="106" spans="1:29" x14ac:dyDescent="0.3">
      <c r="A106" s="3">
        <v>770.07299270072997</v>
      </c>
      <c r="B106" s="1">
        <v>6.4093370475021727</v>
      </c>
      <c r="G106">
        <v>2.7642161274432393</v>
      </c>
      <c r="H106">
        <v>541.70008019246188</v>
      </c>
      <c r="M106">
        <v>17.433178059361264</v>
      </c>
      <c r="N106">
        <v>595.13651877133111</v>
      </c>
      <c r="W106">
        <v>18.445514420225269</v>
      </c>
      <c r="X106">
        <v>693.67283950617286</v>
      </c>
      <c r="AB106">
        <v>2.4190440171934053</v>
      </c>
      <c r="AC106">
        <v>773.82012466607307</v>
      </c>
    </row>
    <row r="107" spans="1:29" x14ac:dyDescent="0.3">
      <c r="A107" s="3">
        <v>773.71357718536888</v>
      </c>
      <c r="B107" s="1">
        <v>1.8021122409564247</v>
      </c>
      <c r="G107">
        <v>5.1852543225119607</v>
      </c>
      <c r="H107">
        <v>548.01097393689986</v>
      </c>
      <c r="M107">
        <v>4.2053663822824383</v>
      </c>
      <c r="N107">
        <v>595.33267130089371</v>
      </c>
      <c r="W107">
        <v>18.450216283960856</v>
      </c>
      <c r="X107">
        <v>698.85641677255398</v>
      </c>
      <c r="AB107">
        <v>6.8132494237320387</v>
      </c>
      <c r="AC107">
        <v>776.45788336933049</v>
      </c>
    </row>
    <row r="108" spans="1:29" x14ac:dyDescent="0.3">
      <c r="A108" s="3">
        <v>773.82012466607307</v>
      </c>
      <c r="B108" s="1">
        <v>2.4190440171934053</v>
      </c>
      <c r="G108">
        <v>17.343774985079385</v>
      </c>
      <c r="H108">
        <v>550.13927576601668</v>
      </c>
      <c r="M108">
        <v>3.3261955038872841</v>
      </c>
      <c r="N108">
        <v>595.371407241508</v>
      </c>
      <c r="W108">
        <v>19.082643370768714</v>
      </c>
      <c r="X108">
        <v>705.02645502645498</v>
      </c>
      <c r="AB108">
        <v>2.1450169257418228</v>
      </c>
      <c r="AC108">
        <v>776.97095435684651</v>
      </c>
    </row>
    <row r="109" spans="1:29" x14ac:dyDescent="0.3">
      <c r="A109" s="3">
        <v>776.45788336933049</v>
      </c>
      <c r="B109" s="1">
        <v>6.8132494237320387</v>
      </c>
      <c r="G109">
        <v>16.438175125963582</v>
      </c>
      <c r="H109">
        <v>550.96280991735534</v>
      </c>
      <c r="M109">
        <v>7.5163699922156582</v>
      </c>
      <c r="N109">
        <v>596.02649006622516</v>
      </c>
      <c r="W109">
        <v>17.070185347598223</v>
      </c>
      <c r="X109">
        <v>705.25737314526475</v>
      </c>
      <c r="AB109">
        <v>0.33242946792669437</v>
      </c>
      <c r="AC109">
        <v>777.64976958525347</v>
      </c>
    </row>
    <row r="110" spans="1:29" x14ac:dyDescent="0.3">
      <c r="A110" s="3">
        <v>776.97095435684651</v>
      </c>
      <c r="B110" s="1">
        <v>2.1450169257418228</v>
      </c>
      <c r="G110">
        <v>3.700758926263362</v>
      </c>
      <c r="H110">
        <v>551.14988104678821</v>
      </c>
      <c r="M110">
        <v>3.946625255727819</v>
      </c>
      <c r="N110">
        <v>597.98361688720854</v>
      </c>
      <c r="W110">
        <v>20.354805063032796</v>
      </c>
      <c r="X110">
        <v>709.280303030303</v>
      </c>
      <c r="AB110">
        <v>7.3259173419633115</v>
      </c>
      <c r="AC110">
        <v>778.34572490706319</v>
      </c>
    </row>
    <row r="111" spans="1:29" x14ac:dyDescent="0.3">
      <c r="A111" s="3">
        <v>777.64976958525347</v>
      </c>
      <c r="B111" s="1">
        <v>0.33242946792669437</v>
      </c>
      <c r="G111">
        <v>4.3968453330824184</v>
      </c>
      <c r="H111">
        <v>551.78268251273346</v>
      </c>
      <c r="M111">
        <v>6.903535646975774</v>
      </c>
      <c r="N111">
        <v>602.53968253968253</v>
      </c>
      <c r="W111">
        <v>18.760074781968182</v>
      </c>
      <c r="X111">
        <v>713.65832235397454</v>
      </c>
      <c r="AB111">
        <v>0.63214017370797615</v>
      </c>
      <c r="AC111">
        <v>778.90892750149794</v>
      </c>
    </row>
    <row r="112" spans="1:29" x14ac:dyDescent="0.3">
      <c r="A112" s="3">
        <v>778.34572490706319</v>
      </c>
      <c r="B112" s="1">
        <v>7.3259173419633115</v>
      </c>
      <c r="G112">
        <v>18.978216250824282</v>
      </c>
      <c r="H112">
        <v>555</v>
      </c>
      <c r="M112">
        <v>3.4591897785905266</v>
      </c>
      <c r="N112">
        <v>604.13476263399696</v>
      </c>
      <c r="W112">
        <v>19.139079837619807</v>
      </c>
      <c r="X112">
        <v>720.39134912461384</v>
      </c>
      <c r="AB112">
        <v>3.3703733856029476</v>
      </c>
      <c r="AC112">
        <v>783.69905956112848</v>
      </c>
    </row>
    <row r="113" spans="1:29" x14ac:dyDescent="0.3">
      <c r="A113" s="3">
        <v>778.90892750149794</v>
      </c>
      <c r="B113" s="1">
        <v>0.63214017370797615</v>
      </c>
      <c r="G113">
        <v>6.6802480589449864</v>
      </c>
      <c r="H113">
        <v>555.44444444444446</v>
      </c>
      <c r="M113">
        <v>3.3280405550567185</v>
      </c>
      <c r="N113">
        <v>604.39560439560444</v>
      </c>
      <c r="W113">
        <v>20.097218912156276</v>
      </c>
      <c r="X113">
        <v>722.10636079249218</v>
      </c>
      <c r="AB113">
        <v>7.4620920670546518</v>
      </c>
      <c r="AC113">
        <v>784.19071518193221</v>
      </c>
    </row>
    <row r="114" spans="1:29" x14ac:dyDescent="0.3">
      <c r="A114" s="3">
        <v>783.69905956112848</v>
      </c>
      <c r="B114" s="1">
        <v>3.3703733856029476</v>
      </c>
      <c r="G114">
        <v>4.2922036793856035</v>
      </c>
      <c r="H114">
        <v>555.55555555555554</v>
      </c>
      <c r="M114">
        <v>6.3094358665330201</v>
      </c>
      <c r="N114">
        <v>610</v>
      </c>
      <c r="W114">
        <v>18.770321261307249</v>
      </c>
      <c r="X114">
        <v>736.86200378071828</v>
      </c>
      <c r="AB114">
        <v>7.4661877487100146</v>
      </c>
      <c r="AC114">
        <v>784.75336322869953</v>
      </c>
    </row>
    <row r="115" spans="1:29" x14ac:dyDescent="0.3">
      <c r="A115" s="3">
        <v>784.19071518193221</v>
      </c>
      <c r="B115" s="1">
        <v>7.4620920670546518</v>
      </c>
      <c r="G115">
        <v>16.700792647427498</v>
      </c>
      <c r="H115">
        <v>557.50798722044726</v>
      </c>
      <c r="M115">
        <v>1.7723157326091186</v>
      </c>
      <c r="N115">
        <v>614.75409836065569</v>
      </c>
      <c r="W115">
        <v>15.157658800977035</v>
      </c>
      <c r="X115">
        <v>741.67047010497492</v>
      </c>
      <c r="AB115">
        <v>7.5712737750019592</v>
      </c>
      <c r="AC115">
        <v>784.7604084838963</v>
      </c>
    </row>
    <row r="116" spans="1:29" x14ac:dyDescent="0.3">
      <c r="A116" s="3">
        <v>784.75336322869953</v>
      </c>
      <c r="B116" s="1">
        <v>7.4661877487100146</v>
      </c>
      <c r="G116">
        <v>2.7834098659022928</v>
      </c>
      <c r="H116">
        <v>563.15789473684208</v>
      </c>
      <c r="M116">
        <v>7.1457137726879845</v>
      </c>
      <c r="N116">
        <v>615.45981173063001</v>
      </c>
      <c r="W116">
        <v>15.507210559075311</v>
      </c>
      <c r="X116">
        <v>748.2993197278912</v>
      </c>
      <c r="AB116">
        <v>2.4201978842679006</v>
      </c>
      <c r="AC116">
        <v>786.84210526315792</v>
      </c>
    </row>
    <row r="117" spans="1:29" x14ac:dyDescent="0.3">
      <c r="A117" s="3">
        <v>784.7604084838963</v>
      </c>
      <c r="B117" s="1">
        <v>7.5712737750019592</v>
      </c>
      <c r="G117">
        <v>17.24738109464484</v>
      </c>
      <c r="H117">
        <v>563.31309627059841</v>
      </c>
      <c r="M117">
        <v>1.7508934012615349</v>
      </c>
      <c r="N117">
        <v>616.49659863945578</v>
      </c>
      <c r="W117">
        <v>15.147369613245051</v>
      </c>
      <c r="X117">
        <v>759.50241879751206</v>
      </c>
      <c r="AB117">
        <v>2.4154530857152703</v>
      </c>
      <c r="AC117">
        <v>787.04784130688449</v>
      </c>
    </row>
    <row r="118" spans="1:29" x14ac:dyDescent="0.3">
      <c r="A118" s="3">
        <v>786.84210526315792</v>
      </c>
      <c r="B118" s="1">
        <v>2.4201978842679006</v>
      </c>
      <c r="G118">
        <v>17.343774985079385</v>
      </c>
      <c r="H118">
        <v>563.5593220338983</v>
      </c>
      <c r="M118">
        <v>0.69259960066692816</v>
      </c>
      <c r="N118">
        <v>616.52219482120836</v>
      </c>
      <c r="W118">
        <v>16.520920806148563</v>
      </c>
      <c r="X118">
        <v>762.24899598393574</v>
      </c>
      <c r="AB118">
        <v>1.1482448906093878</v>
      </c>
      <c r="AC118">
        <v>787.10644677661173</v>
      </c>
    </row>
    <row r="119" spans="1:29" x14ac:dyDescent="0.3">
      <c r="A119" s="3">
        <v>787.04784130688449</v>
      </c>
      <c r="B119" s="1">
        <v>2.4154530857152703</v>
      </c>
      <c r="G119">
        <v>17.122052921241753</v>
      </c>
      <c r="H119">
        <v>564.73829201101933</v>
      </c>
      <c r="M119">
        <v>3.3940664279210884</v>
      </c>
      <c r="N119">
        <v>617.28395061728395</v>
      </c>
      <c r="W119">
        <v>16.619141101632827</v>
      </c>
      <c r="X119">
        <v>774.90774907749073</v>
      </c>
      <c r="AB119">
        <v>6.1463482355000014</v>
      </c>
      <c r="AC119">
        <v>789.15418858761632</v>
      </c>
    </row>
    <row r="120" spans="1:29" x14ac:dyDescent="0.3">
      <c r="A120" s="3">
        <v>787.10644677661173</v>
      </c>
      <c r="B120" s="1">
        <v>1.1482448906093878</v>
      </c>
      <c r="G120">
        <v>17.440401426207725</v>
      </c>
      <c r="H120">
        <v>568.18181818181813</v>
      </c>
      <c r="M120">
        <v>7.5864016008649529</v>
      </c>
      <c r="N120">
        <v>619.65811965811963</v>
      </c>
      <c r="W120">
        <v>16.373870136521944</v>
      </c>
      <c r="X120">
        <v>787.27445394112056</v>
      </c>
      <c r="AB120">
        <v>4.2655523336203212</v>
      </c>
      <c r="AC120">
        <v>793.46092503987245</v>
      </c>
    </row>
    <row r="121" spans="1:29" x14ac:dyDescent="0.3">
      <c r="A121" s="3">
        <v>789.15418858761632</v>
      </c>
      <c r="B121" s="1">
        <v>6.1463482355000014</v>
      </c>
      <c r="G121">
        <v>16.738917827994346</v>
      </c>
      <c r="H121">
        <v>568.75041820006686</v>
      </c>
      <c r="M121">
        <v>2.7704121711400878</v>
      </c>
      <c r="N121">
        <v>619.83471074380168</v>
      </c>
      <c r="W121">
        <v>15.682865795945267</v>
      </c>
      <c r="X121">
        <v>788.46153846153845</v>
      </c>
      <c r="AB121">
        <v>1.0685833591237712</v>
      </c>
      <c r="AC121">
        <v>796.01990049751248</v>
      </c>
    </row>
    <row r="122" spans="1:29" x14ac:dyDescent="0.3">
      <c r="A122" s="3">
        <v>793.46092503987245</v>
      </c>
      <c r="B122" s="1">
        <v>4.2655523336203212</v>
      </c>
      <c r="G122">
        <v>17.530541588213175</v>
      </c>
      <c r="H122">
        <v>569.20952709699691</v>
      </c>
      <c r="M122">
        <v>0.89911670275331246</v>
      </c>
      <c r="N122">
        <v>622</v>
      </c>
      <c r="W122">
        <v>20.222529821118982</v>
      </c>
      <c r="X122">
        <v>789.85061511423555</v>
      </c>
      <c r="AB122">
        <v>2.6448033994755944</v>
      </c>
      <c r="AC122">
        <v>797.27564102564099</v>
      </c>
    </row>
    <row r="123" spans="1:29" x14ac:dyDescent="0.3">
      <c r="A123" s="3">
        <v>796.01990049751248</v>
      </c>
      <c r="B123" s="1">
        <v>1.0685833591237712</v>
      </c>
      <c r="G123">
        <v>2.686287078861882</v>
      </c>
      <c r="H123">
        <v>569.72524624157597</v>
      </c>
      <c r="M123">
        <v>3.7196706061132891</v>
      </c>
      <c r="N123">
        <v>625.17006802721085</v>
      </c>
      <c r="W123">
        <v>15.756458695044454</v>
      </c>
      <c r="X123">
        <v>795.74468085106378</v>
      </c>
      <c r="AB123">
        <v>1.9954992773060654</v>
      </c>
      <c r="AC123">
        <v>800.81300813008136</v>
      </c>
    </row>
    <row r="124" spans="1:29" x14ac:dyDescent="0.3">
      <c r="A124" s="3">
        <v>797.27564102564099</v>
      </c>
      <c r="B124" s="1">
        <v>2.6448033994755944</v>
      </c>
      <c r="G124">
        <v>2.4201978842679006</v>
      </c>
      <c r="H124">
        <v>570.88948787061997</v>
      </c>
      <c r="M124">
        <v>5.3188473572932704</v>
      </c>
      <c r="N124">
        <v>625.4320987654321</v>
      </c>
      <c r="W124">
        <v>19.237778575579956</v>
      </c>
      <c r="X124">
        <v>821.23287671232879</v>
      </c>
      <c r="AB124">
        <v>1.5537311026167369</v>
      </c>
      <c r="AC124">
        <v>801.0514665190924</v>
      </c>
    </row>
    <row r="125" spans="1:29" x14ac:dyDescent="0.3">
      <c r="A125" s="3">
        <v>800.81300813008136</v>
      </c>
      <c r="B125" s="1">
        <v>1.9954992773060654</v>
      </c>
      <c r="G125">
        <v>17.323627562392335</v>
      </c>
      <c r="H125">
        <v>570.95238095238096</v>
      </c>
      <c r="M125">
        <v>7.1064098164909648</v>
      </c>
      <c r="N125">
        <v>628.36588868940748</v>
      </c>
      <c r="W125">
        <v>21.446847080567547</v>
      </c>
      <c r="X125">
        <v>831.2807881773399</v>
      </c>
      <c r="AB125">
        <v>0.67959515293722816</v>
      </c>
      <c r="AC125">
        <v>801.7492711370262</v>
      </c>
    </row>
    <row r="126" spans="1:29" x14ac:dyDescent="0.3">
      <c r="A126" s="3">
        <v>801.0514665190924</v>
      </c>
      <c r="B126" s="1">
        <v>1.5537311026167369</v>
      </c>
      <c r="G126">
        <v>3.8360050299265698</v>
      </c>
      <c r="H126">
        <v>571.20500782472618</v>
      </c>
      <c r="M126">
        <v>9.1768520320297213</v>
      </c>
      <c r="N126">
        <v>631.4856998228297</v>
      </c>
      <c r="W126">
        <v>19.402445883674968</v>
      </c>
      <c r="X126">
        <v>841.37515078407716</v>
      </c>
      <c r="AB126">
        <v>7.9302256080762596</v>
      </c>
      <c r="AC126">
        <v>803.61117981696759</v>
      </c>
    </row>
    <row r="127" spans="1:29" x14ac:dyDescent="0.3">
      <c r="A127" s="3">
        <v>801.7492711370262</v>
      </c>
      <c r="B127" s="1">
        <v>0.67959515293722816</v>
      </c>
      <c r="G127">
        <v>16.392491523332158</v>
      </c>
      <c r="H127">
        <v>574.34402332361515</v>
      </c>
      <c r="M127">
        <v>4.2555770503660924</v>
      </c>
      <c r="N127">
        <v>632.6548672566372</v>
      </c>
      <c r="W127">
        <v>20.299395175780138</v>
      </c>
      <c r="X127">
        <v>845.7321848081441</v>
      </c>
      <c r="AB127">
        <v>1.5356414627943054</v>
      </c>
      <c r="AC127">
        <v>804.66101694915255</v>
      </c>
    </row>
    <row r="128" spans="1:29" x14ac:dyDescent="0.3">
      <c r="A128" s="3">
        <v>803.61117981696759</v>
      </c>
      <c r="B128" s="1">
        <v>7.9302256080762596</v>
      </c>
      <c r="G128">
        <v>17.257818429818226</v>
      </c>
      <c r="H128">
        <v>574.39824945295402</v>
      </c>
      <c r="M128">
        <v>5.6749054435097328</v>
      </c>
      <c r="N128">
        <v>633.91402535657687</v>
      </c>
      <c r="W128">
        <v>16.709422333229949</v>
      </c>
      <c r="X128">
        <v>847.3451327433628</v>
      </c>
      <c r="AB128">
        <v>2.1450169257418228</v>
      </c>
      <c r="AC128">
        <v>804.90405117270791</v>
      </c>
    </row>
    <row r="129" spans="1:29" x14ac:dyDescent="0.3">
      <c r="A129" s="3">
        <v>804.66101694915255</v>
      </c>
      <c r="B129" s="1">
        <v>1.5356414627943054</v>
      </c>
      <c r="G129">
        <v>3.5337461941815227</v>
      </c>
      <c r="H129">
        <v>574.82732156561781</v>
      </c>
      <c r="M129">
        <v>2.0607190672956728</v>
      </c>
      <c r="N129">
        <v>636.231884057971</v>
      </c>
      <c r="W129">
        <v>16.739590920759699</v>
      </c>
      <c r="X129">
        <v>868.51248642779592</v>
      </c>
      <c r="AB129">
        <v>2.1551664625995199</v>
      </c>
      <c r="AC129">
        <v>804.98866213151928</v>
      </c>
    </row>
    <row r="130" spans="1:29" x14ac:dyDescent="0.3">
      <c r="A130" s="3">
        <v>804.90405117270791</v>
      </c>
      <c r="B130" s="1">
        <v>2.1450169257418228</v>
      </c>
      <c r="G130">
        <v>4.2433042467881341</v>
      </c>
      <c r="H130">
        <v>575.33112582781462</v>
      </c>
      <c r="M130">
        <v>1.3518308366402658</v>
      </c>
      <c r="N130">
        <v>637.22803823395543</v>
      </c>
      <c r="W130">
        <v>18.533399780967482</v>
      </c>
      <c r="X130">
        <v>884.70181503889364</v>
      </c>
      <c r="AB130">
        <v>2.1363773355677065</v>
      </c>
      <c r="AC130">
        <v>806.42201834862385</v>
      </c>
    </row>
    <row r="131" spans="1:29" x14ac:dyDescent="0.3">
      <c r="A131" s="3">
        <v>804.98866213151928</v>
      </c>
      <c r="B131" s="1">
        <v>2.1551664625995199</v>
      </c>
      <c r="G131">
        <v>2.3757468815437042</v>
      </c>
      <c r="H131">
        <v>575.75757575757575</v>
      </c>
      <c r="M131">
        <v>5.5746054382741086</v>
      </c>
      <c r="N131">
        <v>637.77372262773724</v>
      </c>
      <c r="W131">
        <v>16.469648892628527</v>
      </c>
      <c r="X131">
        <v>916.83038637851996</v>
      </c>
      <c r="AB131">
        <v>1.4707984136414594</v>
      </c>
      <c r="AC131">
        <v>808.47890924584578</v>
      </c>
    </row>
    <row r="132" spans="1:29" x14ac:dyDescent="0.3">
      <c r="A132" s="3">
        <v>806.42201834862385</v>
      </c>
      <c r="B132" s="1">
        <v>2.1363773355677065</v>
      </c>
      <c r="G132">
        <v>3.7789788930014065</v>
      </c>
      <c r="H132">
        <v>576.37647058823529</v>
      </c>
      <c r="M132">
        <v>1.6527705208974883</v>
      </c>
      <c r="N132">
        <v>640.3415154749199</v>
      </c>
      <c r="W132">
        <v>18.632284388894373</v>
      </c>
      <c r="X132">
        <v>918.36734693877554</v>
      </c>
      <c r="AB132">
        <v>7.0075133162021395</v>
      </c>
      <c r="AC132">
        <v>808.60215053763443</v>
      </c>
    </row>
    <row r="133" spans="1:29" x14ac:dyDescent="0.3">
      <c r="A133" s="3">
        <v>808.47890924584578</v>
      </c>
      <c r="B133" s="1">
        <v>1.4707984136414594</v>
      </c>
      <c r="G133">
        <v>4.219960007426633</v>
      </c>
      <c r="H133">
        <v>579.14961389961388</v>
      </c>
      <c r="M133">
        <v>2.5442998167467232</v>
      </c>
      <c r="N133">
        <v>641.24783362218375</v>
      </c>
      <c r="W133">
        <v>16.453669967149949</v>
      </c>
      <c r="X133">
        <v>924.2125984251968</v>
      </c>
      <c r="AB133">
        <v>4.4546664910964573</v>
      </c>
      <c r="AC133">
        <v>809.81027302174914</v>
      </c>
    </row>
    <row r="134" spans="1:29" x14ac:dyDescent="0.3">
      <c r="A134" s="3">
        <v>808.60215053763443</v>
      </c>
      <c r="B134" s="1">
        <v>7.0075133162021395</v>
      </c>
      <c r="G134">
        <v>17.219113039511697</v>
      </c>
      <c r="H134">
        <v>580.91182572614105</v>
      </c>
      <c r="M134">
        <v>3.2505405636905578</v>
      </c>
      <c r="N134">
        <v>643.7930250189537</v>
      </c>
      <c r="W134">
        <v>18.957582468799977</v>
      </c>
      <c r="X134">
        <v>1059.3971631205675</v>
      </c>
      <c r="AB134">
        <v>0.78232820252091861</v>
      </c>
      <c r="AC134">
        <v>810.17881705639616</v>
      </c>
    </row>
    <row r="135" spans="1:29" x14ac:dyDescent="0.3">
      <c r="A135" s="3">
        <v>809.81027302174914</v>
      </c>
      <c r="B135" s="1">
        <v>4.4546664910964573</v>
      </c>
      <c r="G135">
        <v>19.567738145178275</v>
      </c>
      <c r="H135">
        <v>581.5644082582146</v>
      </c>
      <c r="M135">
        <v>4.1430924328111614</v>
      </c>
      <c r="N135">
        <v>644.73684210526312</v>
      </c>
      <c r="W135">
        <v>16.295953835555945</v>
      </c>
      <c r="X135">
        <v>1077.5862068965516</v>
      </c>
      <c r="AB135">
        <v>1.9462131635926092</v>
      </c>
      <c r="AC135">
        <v>810.22443890274315</v>
      </c>
    </row>
    <row r="136" spans="1:29" x14ac:dyDescent="0.3">
      <c r="A136" s="3">
        <v>810.17881705639616</v>
      </c>
      <c r="B136" s="1">
        <v>0.78232820252091861</v>
      </c>
      <c r="G136">
        <v>19.436771243332114</v>
      </c>
      <c r="H136">
        <v>581.67141500474838</v>
      </c>
      <c r="M136">
        <v>0.64495910327833883</v>
      </c>
      <c r="N136">
        <v>648.17518248175179</v>
      </c>
      <c r="W136">
        <v>16.764998642109902</v>
      </c>
      <c r="X136">
        <v>1232.8767123287671</v>
      </c>
      <c r="AB136">
        <v>0.77203305935219046</v>
      </c>
      <c r="AC136">
        <v>813.24647122692727</v>
      </c>
    </row>
    <row r="137" spans="1:29" x14ac:dyDescent="0.3">
      <c r="A137" s="3">
        <v>810.22443890274315</v>
      </c>
      <c r="B137" s="1">
        <v>1.9462131635926092</v>
      </c>
      <c r="G137">
        <v>1.5661729223060343</v>
      </c>
      <c r="H137">
        <v>581.74904942965782</v>
      </c>
      <c r="M137">
        <v>1.2252332969775528</v>
      </c>
      <c r="N137">
        <v>649.45652173913038</v>
      </c>
      <c r="AB137">
        <v>1.8582283110659013</v>
      </c>
      <c r="AC137">
        <v>813.81733021077287</v>
      </c>
    </row>
    <row r="138" spans="1:29" x14ac:dyDescent="0.3">
      <c r="A138" s="3">
        <v>813.24647122692727</v>
      </c>
      <c r="B138" s="1">
        <v>0.77203305935219046</v>
      </c>
      <c r="G138">
        <v>16.781032991152756</v>
      </c>
      <c r="H138">
        <v>581.8476499189627</v>
      </c>
      <c r="M138">
        <v>5.6825338453004743</v>
      </c>
      <c r="N138">
        <v>653.45699831365937</v>
      </c>
      <c r="AB138">
        <v>1.6192553755837122</v>
      </c>
      <c r="AC138">
        <v>817.07208514755689</v>
      </c>
    </row>
    <row r="139" spans="1:29" x14ac:dyDescent="0.3">
      <c r="A139" s="3">
        <v>813.81733021077287</v>
      </c>
      <c r="B139" s="1">
        <v>1.8582283110659013</v>
      </c>
      <c r="G139">
        <v>16.8319995054351</v>
      </c>
      <c r="H139">
        <v>583.33333333333337</v>
      </c>
      <c r="M139">
        <v>1.1882437158950037</v>
      </c>
      <c r="N139">
        <v>660.35054476551397</v>
      </c>
      <c r="AB139">
        <v>2.5259728688194585</v>
      </c>
      <c r="AC139">
        <v>820.22471910112358</v>
      </c>
    </row>
    <row r="140" spans="1:29" x14ac:dyDescent="0.3">
      <c r="A140" s="3">
        <v>817.07208514755689</v>
      </c>
      <c r="B140" s="1">
        <v>1.6192553755837122</v>
      </c>
      <c r="G140">
        <v>20.443964218542551</v>
      </c>
      <c r="H140">
        <v>587.25490196078431</v>
      </c>
      <c r="M140">
        <v>5.803382019034153</v>
      </c>
      <c r="N140">
        <v>664.53965360072925</v>
      </c>
      <c r="AB140">
        <v>2.4555171838373107</v>
      </c>
      <c r="AC140">
        <v>824.16666666666663</v>
      </c>
    </row>
    <row r="141" spans="1:29" x14ac:dyDescent="0.3">
      <c r="A141" s="3">
        <v>820.22471910112358</v>
      </c>
      <c r="B141" s="1">
        <v>2.5259728688194585</v>
      </c>
      <c r="G141">
        <v>18.088110226728048</v>
      </c>
      <c r="H141">
        <v>587.79956427015247</v>
      </c>
      <c r="M141">
        <v>4.5730741628140992</v>
      </c>
      <c r="N141">
        <v>671.1462450592885</v>
      </c>
      <c r="AB141">
        <v>2.6623375869782429</v>
      </c>
      <c r="AC141">
        <v>825.26115859449192</v>
      </c>
    </row>
    <row r="142" spans="1:29" x14ac:dyDescent="0.3">
      <c r="A142" s="3">
        <v>824.16666666666663</v>
      </c>
      <c r="B142" s="1">
        <v>2.4555171838373107</v>
      </c>
      <c r="G142">
        <v>5.6875944364529794</v>
      </c>
      <c r="H142">
        <v>588.55700462768198</v>
      </c>
      <c r="M142">
        <v>4.4841729133478783</v>
      </c>
      <c r="N142">
        <v>678.91373801916927</v>
      </c>
      <c r="AB142">
        <v>6.8659683615275551</v>
      </c>
      <c r="AC142">
        <v>825.6210423770093</v>
      </c>
    </row>
    <row r="143" spans="1:29" x14ac:dyDescent="0.3">
      <c r="A143" s="3">
        <v>825.26115859449192</v>
      </c>
      <c r="B143" s="1">
        <v>2.6623375869782429</v>
      </c>
      <c r="G143">
        <v>5.6877340551513793</v>
      </c>
      <c r="H143">
        <v>589.79763912310284</v>
      </c>
      <c r="M143">
        <v>7.3252071168569231</v>
      </c>
      <c r="N143">
        <v>681.63592622293504</v>
      </c>
      <c r="AB143">
        <v>0.33242946792669437</v>
      </c>
      <c r="AC143">
        <v>829.06530089628677</v>
      </c>
    </row>
    <row r="144" spans="1:29" x14ac:dyDescent="0.3">
      <c r="A144" s="3">
        <v>825.6210423770093</v>
      </c>
      <c r="B144" s="1">
        <v>6.8659683615275551</v>
      </c>
      <c r="G144">
        <v>16.94978464716058</v>
      </c>
      <c r="H144">
        <v>592.92035398230087</v>
      </c>
      <c r="M144">
        <v>3.231302265319373</v>
      </c>
      <c r="N144">
        <v>695.09516837481704</v>
      </c>
      <c r="AB144">
        <v>2.1450169257418228</v>
      </c>
      <c r="AC144">
        <v>831.81818181818187</v>
      </c>
    </row>
    <row r="145" spans="1:29" x14ac:dyDescent="0.3">
      <c r="A145" s="3">
        <v>829.06530089628677</v>
      </c>
      <c r="B145" s="1">
        <v>0.33242946792669437</v>
      </c>
      <c r="G145">
        <v>3.4892831333555501</v>
      </c>
      <c r="H145">
        <v>592.96097934200463</v>
      </c>
      <c r="M145">
        <v>0.88996731090795778</v>
      </c>
      <c r="N145">
        <v>698.0161645848641</v>
      </c>
      <c r="AB145">
        <v>1.6742643040466887</v>
      </c>
      <c r="AC145">
        <v>833.33333333333337</v>
      </c>
    </row>
    <row r="146" spans="1:29" x14ac:dyDescent="0.3">
      <c r="A146" s="3">
        <v>831.81818181818187</v>
      </c>
      <c r="B146" s="1">
        <v>2.1450169257418228</v>
      </c>
      <c r="G146">
        <v>1.7938561135438043</v>
      </c>
      <c r="H146">
        <v>592.99392536881692</v>
      </c>
      <c r="M146">
        <v>7.5215313978434502</v>
      </c>
      <c r="N146">
        <v>699.37694704049841</v>
      </c>
      <c r="AB146">
        <v>1.7360250407779867</v>
      </c>
      <c r="AC146">
        <v>835</v>
      </c>
    </row>
    <row r="147" spans="1:29" x14ac:dyDescent="0.3">
      <c r="A147" s="3">
        <v>833.33333333333337</v>
      </c>
      <c r="B147" s="1">
        <v>1.6742643040466887</v>
      </c>
      <c r="G147">
        <v>1.6380064142158195</v>
      </c>
      <c r="H147">
        <v>593.60159960010003</v>
      </c>
      <c r="M147">
        <v>4.932142950380638</v>
      </c>
      <c r="N147">
        <v>700.33955857385399</v>
      </c>
      <c r="AB147">
        <v>1.8624951587932432</v>
      </c>
      <c r="AC147">
        <v>835.42538354253838</v>
      </c>
    </row>
    <row r="148" spans="1:29" x14ac:dyDescent="0.3">
      <c r="A148" s="3">
        <v>835</v>
      </c>
      <c r="B148" s="1">
        <v>1.7360250407779867</v>
      </c>
      <c r="G148">
        <v>0.90831899155927864</v>
      </c>
      <c r="H148">
        <v>594.29477020602224</v>
      </c>
      <c r="M148">
        <v>4.4048301910945034</v>
      </c>
      <c r="N148">
        <v>703.06038047973527</v>
      </c>
      <c r="AB148">
        <v>7.5966559961775273</v>
      </c>
      <c r="AC148">
        <v>838.255033557047</v>
      </c>
    </row>
    <row r="149" spans="1:29" x14ac:dyDescent="0.3">
      <c r="A149" s="3">
        <v>835.42538354253838</v>
      </c>
      <c r="B149" s="1">
        <v>1.8624951587932432</v>
      </c>
      <c r="G149">
        <v>4.5124548179513289</v>
      </c>
      <c r="H149">
        <v>594.71074380165294</v>
      </c>
      <c r="M149">
        <v>4.307774754037407</v>
      </c>
      <c r="N149">
        <v>709.81507823613083</v>
      </c>
      <c r="AB149">
        <v>2.9777817835528317</v>
      </c>
      <c r="AC149">
        <v>841.57894736842104</v>
      </c>
    </row>
    <row r="150" spans="1:29" x14ac:dyDescent="0.3">
      <c r="A150" s="3">
        <v>838.255033557047</v>
      </c>
      <c r="B150" s="1">
        <v>7.5966559961775273</v>
      </c>
      <c r="G150">
        <v>17.433178059361264</v>
      </c>
      <c r="H150">
        <v>595.13651877133111</v>
      </c>
      <c r="M150">
        <v>4.845070250902622</v>
      </c>
      <c r="N150">
        <v>713.39285714285711</v>
      </c>
      <c r="AB150">
        <v>1.8901830165930833</v>
      </c>
      <c r="AC150">
        <v>846.15384615384619</v>
      </c>
    </row>
    <row r="151" spans="1:29" x14ac:dyDescent="0.3">
      <c r="A151" s="3">
        <v>841.57894736842104</v>
      </c>
      <c r="B151" s="1">
        <v>2.9777817835528317</v>
      </c>
      <c r="G151">
        <v>4.2053663822824383</v>
      </c>
      <c r="H151">
        <v>595.33267130089371</v>
      </c>
      <c r="M151">
        <v>2.8435639265739043</v>
      </c>
      <c r="N151">
        <v>713.53383458646613</v>
      </c>
      <c r="AB151">
        <v>3.1401263827559314</v>
      </c>
      <c r="AC151">
        <v>846.77419354838707</v>
      </c>
    </row>
    <row r="152" spans="1:29" x14ac:dyDescent="0.3">
      <c r="A152" s="3">
        <v>846.15384615384619</v>
      </c>
      <c r="B152" s="1">
        <v>1.8901830165930833</v>
      </c>
      <c r="G152">
        <v>3.3261955038872841</v>
      </c>
      <c r="H152">
        <v>595.371407241508</v>
      </c>
      <c r="M152">
        <v>4.7286077494834577</v>
      </c>
      <c r="N152">
        <v>714.51612903225805</v>
      </c>
      <c r="AB152">
        <v>2.3671719565667999</v>
      </c>
      <c r="AC152">
        <v>847.32142857142856</v>
      </c>
    </row>
    <row r="153" spans="1:29" x14ac:dyDescent="0.3">
      <c r="A153" s="3">
        <v>846.77419354838707</v>
      </c>
      <c r="B153" s="1">
        <v>3.1401263827559314</v>
      </c>
      <c r="G153">
        <v>7.5163699922156582</v>
      </c>
      <c r="H153">
        <v>596.02649006622516</v>
      </c>
      <c r="M153">
        <v>4.822696746001875</v>
      </c>
      <c r="N153">
        <v>714.92805755395682</v>
      </c>
      <c r="AB153">
        <v>1.7331363837936762</v>
      </c>
      <c r="AC153">
        <v>848.63945578231289</v>
      </c>
    </row>
    <row r="154" spans="1:29" x14ac:dyDescent="0.3">
      <c r="A154" s="3">
        <v>847.32142857142856</v>
      </c>
      <c r="B154" s="1">
        <v>2.3671719565667999</v>
      </c>
      <c r="G154">
        <v>0.89572586401741061</v>
      </c>
      <c r="H154">
        <v>596.37404580152668</v>
      </c>
      <c r="M154">
        <v>3.7895227069540214</v>
      </c>
      <c r="N154">
        <v>718.80650994575046</v>
      </c>
      <c r="AB154">
        <v>8.5386091499529027</v>
      </c>
      <c r="AC154">
        <v>849.88649262202046</v>
      </c>
    </row>
    <row r="155" spans="1:29" x14ac:dyDescent="0.3">
      <c r="A155" s="3">
        <v>848.63945578231289</v>
      </c>
      <c r="B155" s="1">
        <v>1.7331363837936762</v>
      </c>
      <c r="G155">
        <v>17.371737290053531</v>
      </c>
      <c r="H155">
        <v>597.26919795221841</v>
      </c>
      <c r="M155">
        <v>3.839145301439542</v>
      </c>
      <c r="N155">
        <v>719.1873589164785</v>
      </c>
      <c r="AB155">
        <v>2.5953694381344006</v>
      </c>
      <c r="AC155">
        <v>851.73501577287061</v>
      </c>
    </row>
    <row r="156" spans="1:29" x14ac:dyDescent="0.3">
      <c r="A156" s="3">
        <v>849.88649262202046</v>
      </c>
      <c r="B156" s="1">
        <v>8.5386091499529027</v>
      </c>
      <c r="G156">
        <v>3.946625255727819</v>
      </c>
      <c r="H156">
        <v>597.98361688720854</v>
      </c>
      <c r="M156">
        <v>2.2771593227508879</v>
      </c>
      <c r="N156">
        <v>720.13651877133111</v>
      </c>
      <c r="AB156">
        <v>1.9375770114581206</v>
      </c>
      <c r="AC156">
        <v>854.59729151817533</v>
      </c>
    </row>
    <row r="157" spans="1:29" x14ac:dyDescent="0.3">
      <c r="A157" s="3">
        <v>851.73501577287061</v>
      </c>
      <c r="B157" s="1">
        <v>2.5953694381344006</v>
      </c>
      <c r="G157">
        <v>17.098936158193332</v>
      </c>
      <c r="H157">
        <v>598.34177798249652</v>
      </c>
      <c r="M157">
        <v>2.6711208311925612</v>
      </c>
      <c r="N157">
        <v>721.3067360508818</v>
      </c>
      <c r="AB157">
        <v>7.44390246694668</v>
      </c>
      <c r="AC157">
        <v>857.82638414217365</v>
      </c>
    </row>
    <row r="158" spans="1:29" x14ac:dyDescent="0.3">
      <c r="A158" s="3">
        <v>854.59729151817533</v>
      </c>
      <c r="B158" s="1">
        <v>1.9375770114581206</v>
      </c>
      <c r="G158">
        <v>0.87855930664444015</v>
      </c>
      <c r="H158">
        <v>600.19083969465646</v>
      </c>
      <c r="M158">
        <v>3.9522623818754798</v>
      </c>
      <c r="N158">
        <v>731.37973137973142</v>
      </c>
      <c r="AB158">
        <v>6.7484619710020581</v>
      </c>
      <c r="AC158">
        <v>864.91177321376915</v>
      </c>
    </row>
    <row r="159" spans="1:29" x14ac:dyDescent="0.3">
      <c r="A159" s="3">
        <v>857.82638414217365</v>
      </c>
      <c r="B159" s="1">
        <v>7.44390246694668</v>
      </c>
      <c r="G159">
        <v>0.58113110418420999</v>
      </c>
      <c r="H159">
        <v>600.42432814710037</v>
      </c>
      <c r="M159">
        <v>4.390926972579372</v>
      </c>
      <c r="N159">
        <v>732.43647234678622</v>
      </c>
      <c r="AB159">
        <v>2.0956974301087499</v>
      </c>
      <c r="AC159">
        <v>870.99023709902372</v>
      </c>
    </row>
    <row r="160" spans="1:29" x14ac:dyDescent="0.3">
      <c r="A160" s="3">
        <v>864.91177321376915</v>
      </c>
      <c r="B160" s="1">
        <v>6.7484619710020581</v>
      </c>
      <c r="G160">
        <v>4.2433042467881341</v>
      </c>
      <c r="H160">
        <v>600.78534031413608</v>
      </c>
      <c r="M160">
        <v>2.691087903310148</v>
      </c>
      <c r="N160">
        <v>733.85518590998038</v>
      </c>
      <c r="AB160">
        <v>1.7360250407779867</v>
      </c>
      <c r="AC160">
        <v>871.79487179487182</v>
      </c>
    </row>
    <row r="161" spans="1:29" x14ac:dyDescent="0.3">
      <c r="A161" s="3">
        <v>870.99023709902372</v>
      </c>
      <c r="B161" s="1">
        <v>2.0956974301087499</v>
      </c>
      <c r="G161">
        <v>4.065835638952251</v>
      </c>
      <c r="H161">
        <v>601.37457044673545</v>
      </c>
      <c r="M161">
        <v>4.2825810097717554</v>
      </c>
      <c r="N161">
        <v>739.94252873563221</v>
      </c>
      <c r="AB161">
        <v>0.69917213245428589</v>
      </c>
      <c r="AC161">
        <v>874.47892542843908</v>
      </c>
    </row>
    <row r="162" spans="1:29" x14ac:dyDescent="0.3">
      <c r="A162" s="3">
        <v>871.79487179487182</v>
      </c>
      <c r="B162" s="1">
        <v>1.7360250407779867</v>
      </c>
      <c r="G162">
        <v>6.903535646975774</v>
      </c>
      <c r="H162">
        <v>602.53968253968253</v>
      </c>
      <c r="M162">
        <v>0.85449106348405368</v>
      </c>
      <c r="N162">
        <v>741.17981025793063</v>
      </c>
      <c r="AB162">
        <v>1.5158446432838293</v>
      </c>
      <c r="AC162">
        <v>874.76099426386236</v>
      </c>
    </row>
    <row r="163" spans="1:29" x14ac:dyDescent="0.3">
      <c r="A163" s="3">
        <v>874.47892542843908</v>
      </c>
      <c r="B163" s="1">
        <v>0.69917213245428589</v>
      </c>
      <c r="G163">
        <v>0.50314113044255349</v>
      </c>
      <c r="H163">
        <v>603.38201383551109</v>
      </c>
      <c r="M163">
        <v>2.5078826987541785</v>
      </c>
      <c r="N163">
        <v>742.02715503631191</v>
      </c>
      <c r="AB163">
        <v>1.1445538101092776</v>
      </c>
      <c r="AC163">
        <v>880.6262230919765</v>
      </c>
    </row>
    <row r="164" spans="1:29" x14ac:dyDescent="0.3">
      <c r="A164" s="3">
        <v>874.76099426386236</v>
      </c>
      <c r="B164" s="1">
        <v>1.5158446432838293</v>
      </c>
      <c r="G164">
        <v>3.4591897785905266</v>
      </c>
      <c r="H164">
        <v>604.13476263399696</v>
      </c>
      <c r="M164">
        <v>4.1414264280073354</v>
      </c>
      <c r="N164">
        <v>745.83783783783781</v>
      </c>
      <c r="AB164">
        <v>8.9341510287440222</v>
      </c>
      <c r="AC164">
        <v>882.0070560564485</v>
      </c>
    </row>
    <row r="165" spans="1:29" x14ac:dyDescent="0.3">
      <c r="A165" s="3">
        <v>880.6262230919765</v>
      </c>
      <c r="B165" s="1">
        <v>1.1445538101092776</v>
      </c>
      <c r="G165">
        <v>3.3280405550567185</v>
      </c>
      <c r="H165">
        <v>604.39560439560444</v>
      </c>
      <c r="M165">
        <v>5.8000728908555113</v>
      </c>
      <c r="N165">
        <v>749.53095684802997</v>
      </c>
      <c r="AB165">
        <v>1.150669800384466</v>
      </c>
      <c r="AC165">
        <v>883.10412573673875</v>
      </c>
    </row>
    <row r="166" spans="1:29" x14ac:dyDescent="0.3">
      <c r="A166" s="3">
        <v>882.0070560564485</v>
      </c>
      <c r="B166" s="1">
        <v>8.9341510287440222</v>
      </c>
      <c r="G166">
        <v>1.7166500838022067</v>
      </c>
      <c r="H166">
        <v>604.62633451957299</v>
      </c>
      <c r="M166">
        <v>2.3277602257449401</v>
      </c>
      <c r="N166">
        <v>750</v>
      </c>
      <c r="AB166">
        <v>2.3750152651100631</v>
      </c>
      <c r="AC166">
        <v>885.82677165354335</v>
      </c>
    </row>
    <row r="167" spans="1:29" x14ac:dyDescent="0.3">
      <c r="A167" s="3">
        <v>883.10412573673875</v>
      </c>
      <c r="B167" s="1">
        <v>1.150669800384466</v>
      </c>
      <c r="G167">
        <v>4.3743741957647648</v>
      </c>
      <c r="H167">
        <v>605.31220876048462</v>
      </c>
      <c r="M167">
        <v>1.0877683036502701</v>
      </c>
      <c r="N167">
        <v>752.76405551634912</v>
      </c>
      <c r="AB167">
        <v>1.2902040639275361</v>
      </c>
      <c r="AC167">
        <v>887.32394366197184</v>
      </c>
    </row>
    <row r="168" spans="1:29" x14ac:dyDescent="0.3">
      <c r="A168" s="3">
        <v>885.82677165354335</v>
      </c>
      <c r="B168" s="1">
        <v>2.3750152651100631</v>
      </c>
      <c r="G168">
        <v>6.366903981953441</v>
      </c>
      <c r="H168">
        <v>605.53633217993081</v>
      </c>
      <c r="M168">
        <v>3.0529709846065307</v>
      </c>
      <c r="N168">
        <v>753.17946302402265</v>
      </c>
      <c r="AB168">
        <v>0.61253428552762768</v>
      </c>
      <c r="AC168">
        <v>891.25946317962837</v>
      </c>
    </row>
    <row r="169" spans="1:29" x14ac:dyDescent="0.3">
      <c r="A169" s="3">
        <v>887.32394366197184</v>
      </c>
      <c r="B169" s="1">
        <v>1.2902040639275361</v>
      </c>
      <c r="G169">
        <v>1.2671493172127282</v>
      </c>
      <c r="H169">
        <v>605.85858585858591</v>
      </c>
      <c r="M169">
        <v>2.7211543179376774</v>
      </c>
      <c r="N169">
        <v>762.45210727969345</v>
      </c>
      <c r="AB169">
        <v>1.9284966002486792</v>
      </c>
      <c r="AC169">
        <v>894.08528198074282</v>
      </c>
    </row>
    <row r="170" spans="1:29" x14ac:dyDescent="0.3">
      <c r="A170" s="3">
        <v>891.25946317962837</v>
      </c>
      <c r="B170" s="1">
        <v>0.61253428552762768</v>
      </c>
      <c r="G170">
        <v>2.8417618176707906</v>
      </c>
      <c r="H170">
        <v>605.96707818930042</v>
      </c>
      <c r="M170">
        <v>3.6216856998590741</v>
      </c>
      <c r="N170">
        <v>768.3239364428498</v>
      </c>
      <c r="AB170">
        <v>7.7076484048489471</v>
      </c>
      <c r="AC170">
        <v>894.82517482517483</v>
      </c>
    </row>
    <row r="171" spans="1:29" x14ac:dyDescent="0.3">
      <c r="A171" s="3">
        <v>894.08528198074282</v>
      </c>
      <c r="B171" s="1">
        <v>1.9284966002486792</v>
      </c>
      <c r="G171">
        <v>17.828875887859876</v>
      </c>
      <c r="H171">
        <v>609.52380952380952</v>
      </c>
      <c r="M171">
        <v>5.8000728908555113</v>
      </c>
      <c r="N171">
        <v>772.56740914419697</v>
      </c>
      <c r="AB171">
        <v>2.0079086697718496</v>
      </c>
      <c r="AC171">
        <v>895.44513457556934</v>
      </c>
    </row>
    <row r="172" spans="1:29" x14ac:dyDescent="0.3">
      <c r="A172" s="3">
        <v>894.82517482517483</v>
      </c>
      <c r="B172" s="1">
        <v>7.7076484048489471</v>
      </c>
      <c r="G172">
        <v>4.122219073815117</v>
      </c>
      <c r="H172">
        <v>609.56564177647635</v>
      </c>
      <c r="M172">
        <v>7.4846200062305979</v>
      </c>
      <c r="N172">
        <v>772.61904761904759</v>
      </c>
      <c r="AB172">
        <v>0.72967881378676935</v>
      </c>
      <c r="AC172">
        <v>898.4375</v>
      </c>
    </row>
    <row r="173" spans="1:29" x14ac:dyDescent="0.3">
      <c r="A173" s="3">
        <v>895.44513457556934</v>
      </c>
      <c r="B173" s="1">
        <v>2.0079086697718496</v>
      </c>
      <c r="G173">
        <v>6.3094358665330201</v>
      </c>
      <c r="H173">
        <v>610</v>
      </c>
      <c r="M173">
        <v>3.3136499777404733</v>
      </c>
      <c r="N173">
        <v>772.9036108624291</v>
      </c>
      <c r="AB173">
        <v>1.6733998777824957</v>
      </c>
      <c r="AC173">
        <v>900</v>
      </c>
    </row>
    <row r="174" spans="1:29" x14ac:dyDescent="0.3">
      <c r="A174" s="3">
        <v>898.4375</v>
      </c>
      <c r="B174" s="1">
        <v>0.72967881378676935</v>
      </c>
      <c r="G174">
        <v>3.9807211425000926</v>
      </c>
      <c r="H174">
        <v>611.98093941456773</v>
      </c>
      <c r="M174">
        <v>2.6000882067864426</v>
      </c>
      <c r="N174">
        <v>776.22377622377621</v>
      </c>
      <c r="AB174">
        <v>7.4505954170139974</v>
      </c>
      <c r="AC174">
        <v>901.72503920543647</v>
      </c>
    </row>
    <row r="175" spans="1:29" x14ac:dyDescent="0.3">
      <c r="A175" s="3">
        <v>900</v>
      </c>
      <c r="B175" s="1">
        <v>1.6733998777824957</v>
      </c>
      <c r="G175">
        <v>7.8976846911051997</v>
      </c>
      <c r="H175">
        <v>612.53337521595734</v>
      </c>
      <c r="M175">
        <v>1.0623717136717397</v>
      </c>
      <c r="N175">
        <v>778.91714520098446</v>
      </c>
      <c r="AB175">
        <v>0.93893586541565965</v>
      </c>
      <c r="AC175">
        <v>902.71021542738015</v>
      </c>
    </row>
    <row r="176" spans="1:29" x14ac:dyDescent="0.3">
      <c r="A176" s="3">
        <v>901.72503920543647</v>
      </c>
      <c r="B176" s="1">
        <v>7.4505954170139974</v>
      </c>
      <c r="G176">
        <v>1.7723157326091186</v>
      </c>
      <c r="H176">
        <v>614.75409836065569</v>
      </c>
      <c r="M176">
        <v>2.5374399304752506</v>
      </c>
      <c r="N176">
        <v>780.3227485684539</v>
      </c>
      <c r="AB176">
        <v>0.61045684485151153</v>
      </c>
      <c r="AC176">
        <v>904.25531914893622</v>
      </c>
    </row>
    <row r="177" spans="1:29" x14ac:dyDescent="0.3">
      <c r="A177" s="3">
        <v>902.71021542738015</v>
      </c>
      <c r="B177" s="1">
        <v>0.93893586541565965</v>
      </c>
      <c r="G177">
        <v>7.1457137726879845</v>
      </c>
      <c r="H177">
        <v>615.45981173063001</v>
      </c>
      <c r="M177">
        <v>3.7828749556671735</v>
      </c>
      <c r="N177">
        <v>780.63943161634108</v>
      </c>
      <c r="AB177">
        <v>4.0036243705998009</v>
      </c>
      <c r="AC177">
        <v>904.81117434040357</v>
      </c>
    </row>
    <row r="178" spans="1:29" x14ac:dyDescent="0.3">
      <c r="A178" s="3">
        <v>904.25531914893622</v>
      </c>
      <c r="B178" s="1">
        <v>0.61045684485151153</v>
      </c>
      <c r="G178">
        <v>1.7508934012615349</v>
      </c>
      <c r="H178">
        <v>616.49659863945578</v>
      </c>
      <c r="M178">
        <v>4.0372239800612295</v>
      </c>
      <c r="N178">
        <v>782.18884120171674</v>
      </c>
      <c r="AB178">
        <v>1.859483634226734</v>
      </c>
      <c r="AC178">
        <v>907.82122905027938</v>
      </c>
    </row>
    <row r="179" spans="1:29" x14ac:dyDescent="0.3">
      <c r="A179" s="3">
        <v>904.81117434040357</v>
      </c>
      <c r="B179" s="1">
        <v>4.0036243705998009</v>
      </c>
      <c r="G179">
        <v>0.69259960066692816</v>
      </c>
      <c r="H179">
        <v>616.52219482120836</v>
      </c>
      <c r="M179">
        <v>2.4674258891470906</v>
      </c>
      <c r="N179">
        <v>782.19533275713047</v>
      </c>
      <c r="AB179">
        <v>0.88870079343019515</v>
      </c>
      <c r="AC179">
        <v>910.17964071856284</v>
      </c>
    </row>
    <row r="180" spans="1:29" x14ac:dyDescent="0.3">
      <c r="A180" s="3">
        <v>907.82122905027938</v>
      </c>
      <c r="B180" s="1">
        <v>1.859483634226734</v>
      </c>
      <c r="G180">
        <v>3.3940664279210884</v>
      </c>
      <c r="H180">
        <v>617.28395061728395</v>
      </c>
      <c r="M180">
        <v>17.099452956003439</v>
      </c>
      <c r="N180">
        <v>787.23404255319144</v>
      </c>
      <c r="AB180">
        <v>1.6405213046788423</v>
      </c>
      <c r="AC180">
        <v>910.94295692665889</v>
      </c>
    </row>
    <row r="181" spans="1:29" x14ac:dyDescent="0.3">
      <c r="A181" s="3">
        <v>910.17964071856284</v>
      </c>
      <c r="B181" s="1">
        <v>0.88870079343019515</v>
      </c>
      <c r="G181">
        <v>17.328796469500297</v>
      </c>
      <c r="H181">
        <v>617.49116607773851</v>
      </c>
      <c r="M181">
        <v>4.3436082350588645</v>
      </c>
      <c r="N181">
        <v>791.51943462897532</v>
      </c>
      <c r="AB181">
        <v>2.1128329052432102</v>
      </c>
      <c r="AC181">
        <v>911.6541353383459</v>
      </c>
    </row>
    <row r="182" spans="1:29" x14ac:dyDescent="0.3">
      <c r="A182" s="3">
        <v>910.94295692665889</v>
      </c>
      <c r="B182" s="1">
        <v>1.6405213046788423</v>
      </c>
      <c r="G182">
        <v>4.3621196139684271</v>
      </c>
      <c r="H182">
        <v>618.51015801354401</v>
      </c>
      <c r="M182">
        <v>2.1504356877330792</v>
      </c>
      <c r="N182">
        <v>791.55606860158309</v>
      </c>
      <c r="AB182">
        <v>6.2829705737481447</v>
      </c>
      <c r="AC182">
        <v>912.10374639769452</v>
      </c>
    </row>
    <row r="183" spans="1:29" x14ac:dyDescent="0.3">
      <c r="A183" s="3">
        <v>911.6541353383459</v>
      </c>
      <c r="B183" s="1">
        <v>2.1128329052432102</v>
      </c>
      <c r="G183">
        <v>7.5864016008649529</v>
      </c>
      <c r="H183">
        <v>619.65811965811963</v>
      </c>
      <c r="M183">
        <v>7.4846200062305979</v>
      </c>
      <c r="N183">
        <v>793.65079365079362</v>
      </c>
      <c r="AB183">
        <v>1.5612317490351764</v>
      </c>
      <c r="AC183">
        <v>916.29676601141409</v>
      </c>
    </row>
    <row r="184" spans="1:29" x14ac:dyDescent="0.3">
      <c r="A184" s="3">
        <v>912.10374639769452</v>
      </c>
      <c r="B184" s="1">
        <v>6.2829705737481447</v>
      </c>
      <c r="G184">
        <v>2.7704121711400878</v>
      </c>
      <c r="H184">
        <v>619.83471074380168</v>
      </c>
      <c r="M184">
        <v>3.2807859041669647</v>
      </c>
      <c r="N184">
        <v>796.17834394904457</v>
      </c>
      <c r="AB184">
        <v>6.8673394262660299</v>
      </c>
      <c r="AC184">
        <v>917.78440139095881</v>
      </c>
    </row>
    <row r="185" spans="1:29" x14ac:dyDescent="0.3">
      <c r="A185" s="3">
        <v>916.29676601141409</v>
      </c>
      <c r="B185" s="1">
        <v>1.5612317490351764</v>
      </c>
      <c r="G185">
        <v>0.89911670275331246</v>
      </c>
      <c r="H185">
        <v>622</v>
      </c>
      <c r="M185">
        <v>5.8000728908555113</v>
      </c>
      <c r="N185">
        <v>797.37335834896805</v>
      </c>
      <c r="AB185">
        <v>0.78816900047334415</v>
      </c>
      <c r="AC185">
        <v>919.79522184300345</v>
      </c>
    </row>
    <row r="186" spans="1:29" x14ac:dyDescent="0.3">
      <c r="A186" s="3">
        <v>917.78440139095881</v>
      </c>
      <c r="B186" s="1">
        <v>6.8673394262660299</v>
      </c>
      <c r="G186">
        <v>4.9914028826017143</v>
      </c>
      <c r="H186">
        <v>622.0657276995305</v>
      </c>
      <c r="M186">
        <v>1.052663460627637</v>
      </c>
      <c r="N186">
        <v>798.37702871410738</v>
      </c>
      <c r="AB186">
        <v>0.54886506732817608</v>
      </c>
      <c r="AC186">
        <v>921.12838226827864</v>
      </c>
    </row>
    <row r="187" spans="1:29" x14ac:dyDescent="0.3">
      <c r="A187" s="3">
        <v>919.79522184300345</v>
      </c>
      <c r="B187" s="1">
        <v>0.78816900047334415</v>
      </c>
      <c r="G187">
        <v>3.7196706061132891</v>
      </c>
      <c r="H187">
        <v>625.17006802721085</v>
      </c>
      <c r="M187">
        <v>1.508704061531454</v>
      </c>
      <c r="N187">
        <v>798.75</v>
      </c>
      <c r="AB187">
        <v>0.66143803846112337</v>
      </c>
      <c r="AC187">
        <v>921.35922330097083</v>
      </c>
    </row>
    <row r="188" spans="1:29" x14ac:dyDescent="0.3">
      <c r="A188" s="3">
        <v>921.12838226827864</v>
      </c>
      <c r="B188" s="1">
        <v>0.54886506732817608</v>
      </c>
      <c r="G188">
        <v>5.3188473572932704</v>
      </c>
      <c r="H188">
        <v>625.4320987654321</v>
      </c>
      <c r="M188">
        <v>3.9893269684890056</v>
      </c>
      <c r="N188">
        <v>801.83161512027493</v>
      </c>
      <c r="AB188">
        <v>5.7686676377776651</v>
      </c>
      <c r="AC188">
        <v>922.60061919504642</v>
      </c>
    </row>
    <row r="189" spans="1:29" x14ac:dyDescent="0.3">
      <c r="A189" s="3">
        <v>921.35922330097083</v>
      </c>
      <c r="B189" s="1">
        <v>0.66143803846112337</v>
      </c>
      <c r="G189">
        <v>4.1998301048579307</v>
      </c>
      <c r="H189">
        <v>626.08695652173913</v>
      </c>
      <c r="M189">
        <v>5.8000728908555113</v>
      </c>
      <c r="N189">
        <v>807.21747388414053</v>
      </c>
      <c r="AB189">
        <v>1.3067750046577988</v>
      </c>
      <c r="AC189">
        <v>923.55117139334152</v>
      </c>
    </row>
    <row r="190" spans="1:29" x14ac:dyDescent="0.3">
      <c r="A190" s="3">
        <v>922.60061919504642</v>
      </c>
      <c r="B190" s="1">
        <v>5.7686676377776651</v>
      </c>
      <c r="G190">
        <v>2.665582406667045</v>
      </c>
      <c r="H190">
        <v>627.09205020920501</v>
      </c>
      <c r="M190">
        <v>0.42534202028338308</v>
      </c>
      <c r="N190">
        <v>807.24876441515653</v>
      </c>
      <c r="AB190">
        <v>1.2042291011802526</v>
      </c>
      <c r="AC190">
        <v>924.60317460317458</v>
      </c>
    </row>
    <row r="191" spans="1:29" x14ac:dyDescent="0.3">
      <c r="A191" s="3">
        <v>923.55117139334152</v>
      </c>
      <c r="B191" s="1">
        <v>1.3067750046577988</v>
      </c>
      <c r="G191">
        <v>7.1064098164909648</v>
      </c>
      <c r="H191">
        <v>628.36588868940748</v>
      </c>
      <c r="M191">
        <v>5.803382019034153</v>
      </c>
      <c r="N191">
        <v>810.18518518518522</v>
      </c>
      <c r="AB191">
        <v>0.76176388663135675</v>
      </c>
      <c r="AC191">
        <v>925.85727525486561</v>
      </c>
    </row>
    <row r="192" spans="1:29" x14ac:dyDescent="0.3">
      <c r="A192" s="3">
        <v>924.60317460317458</v>
      </c>
      <c r="B192" s="1">
        <v>1.2042291011802526</v>
      </c>
      <c r="G192">
        <v>2.5589772130095678</v>
      </c>
      <c r="H192">
        <v>630.25210084033608</v>
      </c>
      <c r="M192">
        <v>7.3762217370844567</v>
      </c>
      <c r="N192">
        <v>814.28571428571433</v>
      </c>
      <c r="AB192">
        <v>1.3375049289763821</v>
      </c>
      <c r="AC192">
        <v>925.92592592592598</v>
      </c>
    </row>
    <row r="193" spans="1:29" x14ac:dyDescent="0.3">
      <c r="A193" s="3">
        <v>925.85727525486561</v>
      </c>
      <c r="B193" s="1">
        <v>0.76176388663135675</v>
      </c>
      <c r="G193">
        <v>5.282859180572137</v>
      </c>
      <c r="H193">
        <v>631.0526315789474</v>
      </c>
      <c r="M193">
        <v>3.0544307773077053</v>
      </c>
      <c r="N193">
        <v>816.05113636363637</v>
      </c>
      <c r="AB193">
        <v>1.3570461932355875</v>
      </c>
      <c r="AC193">
        <v>930.14426727410785</v>
      </c>
    </row>
    <row r="194" spans="1:29" x14ac:dyDescent="0.3">
      <c r="A194" s="3">
        <v>925.92592592592598</v>
      </c>
      <c r="B194" s="1">
        <v>1.3375049289763821</v>
      </c>
      <c r="G194">
        <v>16.802296818721622</v>
      </c>
      <c r="H194">
        <v>631.31313131313129</v>
      </c>
      <c r="M194">
        <v>3.4614085014053648</v>
      </c>
      <c r="N194">
        <v>816.09195402298849</v>
      </c>
      <c r="AB194">
        <v>16.881155373812419</v>
      </c>
      <c r="AC194">
        <v>930.4453935326419</v>
      </c>
    </row>
    <row r="195" spans="1:29" x14ac:dyDescent="0.3">
      <c r="A195" s="3">
        <v>930.14426727410785</v>
      </c>
      <c r="B195" s="1">
        <v>1.3570461932355875</v>
      </c>
      <c r="G195">
        <v>9.1768520320297213</v>
      </c>
      <c r="H195">
        <v>631.4856998228297</v>
      </c>
      <c r="M195">
        <v>0.54292271659560321</v>
      </c>
      <c r="N195">
        <v>823.9104829210836</v>
      </c>
      <c r="AB195">
        <v>1.5158446432838293</v>
      </c>
      <c r="AC195">
        <v>933.03104290198814</v>
      </c>
    </row>
    <row r="196" spans="1:29" x14ac:dyDescent="0.3">
      <c r="A196" s="3">
        <v>930.4453935326419</v>
      </c>
      <c r="B196" s="1">
        <v>16.881155373812419</v>
      </c>
      <c r="G196">
        <v>2.4201978842679006</v>
      </c>
      <c r="H196">
        <v>631.57894736842104</v>
      </c>
      <c r="M196">
        <v>7.3762217370844567</v>
      </c>
      <c r="N196">
        <v>828.57142857142856</v>
      </c>
      <c r="AB196">
        <v>0.31668263382983386</v>
      </c>
      <c r="AC196">
        <v>940.62297209604151</v>
      </c>
    </row>
    <row r="197" spans="1:29" x14ac:dyDescent="0.3">
      <c r="A197" s="3">
        <v>933.03104290198814</v>
      </c>
      <c r="B197" s="1">
        <v>1.5158446432838293</v>
      </c>
      <c r="G197">
        <v>1.3825040475574364</v>
      </c>
      <c r="H197">
        <v>631.60919540229884</v>
      </c>
      <c r="M197">
        <v>1.2380094155722641</v>
      </c>
      <c r="N197">
        <v>830.8243727598566</v>
      </c>
      <c r="AB197">
        <v>0.68572687411332689</v>
      </c>
      <c r="AC197">
        <v>940.78431372549016</v>
      </c>
    </row>
    <row r="198" spans="1:29" x14ac:dyDescent="0.3">
      <c r="A198" s="3">
        <v>940.62297209604151</v>
      </c>
      <c r="B198" s="1">
        <v>0.31668263382983386</v>
      </c>
      <c r="G198">
        <v>4.2555770503660924</v>
      </c>
      <c r="H198">
        <v>632.6548672566372</v>
      </c>
      <c r="M198">
        <v>0.80688572666604053</v>
      </c>
      <c r="N198">
        <v>831.06575963718819</v>
      </c>
      <c r="AB198">
        <v>8.1544617584957262</v>
      </c>
      <c r="AC198">
        <v>942.47787610619469</v>
      </c>
    </row>
    <row r="199" spans="1:29" x14ac:dyDescent="0.3">
      <c r="A199" s="3">
        <v>940.78431372549016</v>
      </c>
      <c r="B199" s="1">
        <v>0.68572687411332689</v>
      </c>
      <c r="G199">
        <v>16.697119105944079</v>
      </c>
      <c r="H199">
        <v>633.33333333333337</v>
      </c>
      <c r="M199">
        <v>0.48228171924834262</v>
      </c>
      <c r="N199">
        <v>831.82640144665459</v>
      </c>
      <c r="AB199">
        <v>3.300630610830638</v>
      </c>
      <c r="AC199">
        <v>943.31983805668017</v>
      </c>
    </row>
    <row r="200" spans="1:29" x14ac:dyDescent="0.3">
      <c r="A200" s="3">
        <v>942.47787610619469</v>
      </c>
      <c r="B200" s="1">
        <v>8.1544617584957262</v>
      </c>
      <c r="G200">
        <v>5.6749054435097328</v>
      </c>
      <c r="H200">
        <v>633.91402535657687</v>
      </c>
      <c r="M200">
        <v>5.803382019034153</v>
      </c>
      <c r="N200">
        <v>832.40740740740739</v>
      </c>
      <c r="AB200">
        <v>0.73721398650500714</v>
      </c>
      <c r="AC200">
        <v>944.40934933670246</v>
      </c>
    </row>
    <row r="201" spans="1:29" x14ac:dyDescent="0.3">
      <c r="A201" s="3">
        <v>943.31983805668017</v>
      </c>
      <c r="B201" s="1">
        <v>3.300630610830638</v>
      </c>
      <c r="G201">
        <v>2.0607190672956728</v>
      </c>
      <c r="H201">
        <v>636.231884057971</v>
      </c>
      <c r="M201">
        <v>3.2377584096422183</v>
      </c>
      <c r="N201">
        <v>833.33333333333337</v>
      </c>
      <c r="AB201">
        <v>4.3861640576892409</v>
      </c>
      <c r="AC201">
        <v>946.38770840143843</v>
      </c>
    </row>
    <row r="202" spans="1:29" x14ac:dyDescent="0.3">
      <c r="A202" s="3">
        <v>944.40934933670246</v>
      </c>
      <c r="B202" s="1">
        <v>0.73721398650500714</v>
      </c>
      <c r="G202">
        <v>16.646240562481008</v>
      </c>
      <c r="H202">
        <v>636.9426751592357</v>
      </c>
      <c r="M202">
        <v>5.6825338453004743</v>
      </c>
      <c r="N202">
        <v>834.57019171304887</v>
      </c>
      <c r="AB202">
        <v>2.3745820873874388</v>
      </c>
      <c r="AC202">
        <v>948.5530546623794</v>
      </c>
    </row>
    <row r="203" spans="1:29" x14ac:dyDescent="0.3">
      <c r="A203" s="3">
        <v>946.38770840143843</v>
      </c>
      <c r="B203" s="1">
        <v>4.3861640576892409</v>
      </c>
      <c r="G203">
        <v>1.3518308366402658</v>
      </c>
      <c r="H203">
        <v>637.22803823395543</v>
      </c>
      <c r="M203">
        <v>2.2029084140499382</v>
      </c>
      <c r="N203">
        <v>836.30686886708293</v>
      </c>
      <c r="AB203">
        <v>7.4691128079718263</v>
      </c>
      <c r="AC203">
        <v>950.52083333333337</v>
      </c>
    </row>
    <row r="204" spans="1:29" x14ac:dyDescent="0.3">
      <c r="A204" s="3">
        <v>948.5530546623794</v>
      </c>
      <c r="B204" s="1">
        <v>2.3745820873874388</v>
      </c>
      <c r="G204">
        <v>5.5746054382741086</v>
      </c>
      <c r="H204">
        <v>637.77372262773724</v>
      </c>
      <c r="M204">
        <v>5.8000728908555113</v>
      </c>
      <c r="N204">
        <v>840.18691588785043</v>
      </c>
      <c r="AB204">
        <v>1.0770562562651032</v>
      </c>
      <c r="AC204">
        <v>950.89285714285711</v>
      </c>
    </row>
    <row r="205" spans="1:29" x14ac:dyDescent="0.3">
      <c r="A205" s="3">
        <v>950.52083333333337</v>
      </c>
      <c r="B205" s="1">
        <v>7.4691128079718263</v>
      </c>
      <c r="G205">
        <v>18.648863380754108</v>
      </c>
      <c r="H205">
        <v>638.20422535211264</v>
      </c>
      <c r="M205">
        <v>4.3277100550244061</v>
      </c>
      <c r="N205">
        <v>842.67192784667418</v>
      </c>
      <c r="AB205">
        <v>1.5900536732606985</v>
      </c>
      <c r="AC205">
        <v>953.07917888563054</v>
      </c>
    </row>
    <row r="206" spans="1:29" x14ac:dyDescent="0.3">
      <c r="A206" s="3">
        <v>950.89285714285711</v>
      </c>
      <c r="B206" s="1">
        <v>1.0770562562651032</v>
      </c>
      <c r="G206">
        <v>4.9067151464544887</v>
      </c>
      <c r="H206">
        <v>638.64628820960695</v>
      </c>
      <c r="M206">
        <v>1.1345813888792919</v>
      </c>
      <c r="N206">
        <v>843.07228915662654</v>
      </c>
      <c r="AB206">
        <v>3.191126399698784</v>
      </c>
      <c r="AC206">
        <v>953.37716676628816</v>
      </c>
    </row>
    <row r="207" spans="1:29" x14ac:dyDescent="0.3">
      <c r="A207" s="3">
        <v>953.07917888563054</v>
      </c>
      <c r="B207" s="1">
        <v>1.5900536732606985</v>
      </c>
      <c r="G207">
        <v>3.6473107078039599</v>
      </c>
      <c r="H207">
        <v>639.4666666666667</v>
      </c>
      <c r="M207">
        <v>4.3647989503421174</v>
      </c>
      <c r="N207">
        <v>845.49071618037135</v>
      </c>
      <c r="AB207">
        <v>6.5365188542443331</v>
      </c>
      <c r="AC207">
        <v>955.14705882352939</v>
      </c>
    </row>
    <row r="208" spans="1:29" x14ac:dyDescent="0.3">
      <c r="A208" s="3">
        <v>953.37716676628816</v>
      </c>
      <c r="B208" s="1">
        <v>3.191126399698784</v>
      </c>
      <c r="G208">
        <v>1.6527705208974883</v>
      </c>
      <c r="H208">
        <v>640.3415154749199</v>
      </c>
      <c r="M208">
        <v>9.2374788903729073</v>
      </c>
      <c r="N208">
        <v>852.20500595947556</v>
      </c>
      <c r="AB208">
        <v>1.5177864976575688</v>
      </c>
      <c r="AC208">
        <v>958.87778631821675</v>
      </c>
    </row>
    <row r="209" spans="1:29" x14ac:dyDescent="0.3">
      <c r="A209" s="3">
        <v>955.14705882352939</v>
      </c>
      <c r="B209" s="1">
        <v>6.5365188542443331</v>
      </c>
      <c r="G209">
        <v>2.5442998167467232</v>
      </c>
      <c r="H209">
        <v>641.24783362218375</v>
      </c>
      <c r="M209">
        <v>3.1823625335419043</v>
      </c>
      <c r="N209">
        <v>855.10349750178443</v>
      </c>
      <c r="AB209">
        <v>0.83059462877237045</v>
      </c>
      <c r="AC209">
        <v>960.16483516483515</v>
      </c>
    </row>
    <row r="210" spans="1:29" x14ac:dyDescent="0.3">
      <c r="A210" s="3">
        <v>958.87778631821675</v>
      </c>
      <c r="B210" s="1">
        <v>1.5177864976575688</v>
      </c>
      <c r="G210">
        <v>20.016175209705562</v>
      </c>
      <c r="H210">
        <v>642.13062098501075</v>
      </c>
      <c r="M210">
        <v>0.75770436395026164</v>
      </c>
      <c r="N210">
        <v>866.15797071561144</v>
      </c>
      <c r="AB210">
        <v>1.1315942119318425</v>
      </c>
      <c r="AC210">
        <v>962.40359897172232</v>
      </c>
    </row>
    <row r="211" spans="1:29" x14ac:dyDescent="0.3">
      <c r="A211" s="3">
        <v>960.16483516483515</v>
      </c>
      <c r="B211" s="1">
        <v>0.83059462877237045</v>
      </c>
      <c r="G211">
        <v>20.28391144383826</v>
      </c>
      <c r="H211">
        <v>642.14285714285711</v>
      </c>
      <c r="M211">
        <v>7.3762217370844567</v>
      </c>
      <c r="N211">
        <v>870.9677419354839</v>
      </c>
      <c r="AB211">
        <v>5.7791419638947001</v>
      </c>
      <c r="AC211">
        <v>962.82527881040892</v>
      </c>
    </row>
    <row r="212" spans="1:29" x14ac:dyDescent="0.3">
      <c r="A212" s="3">
        <v>962.40359897172232</v>
      </c>
      <c r="B212" s="1">
        <v>1.1315942119318425</v>
      </c>
      <c r="G212">
        <v>3.2505405636905578</v>
      </c>
      <c r="H212">
        <v>643.7930250189537</v>
      </c>
      <c r="M212">
        <v>3.0263455606253316</v>
      </c>
      <c r="N212">
        <v>871.04072398190044</v>
      </c>
      <c r="AB212">
        <v>0.69554679862586988</v>
      </c>
      <c r="AC212">
        <v>964.60176991150445</v>
      </c>
    </row>
    <row r="213" spans="1:29" x14ac:dyDescent="0.3">
      <c r="A213" s="3">
        <v>962.82527881040892</v>
      </c>
      <c r="B213" s="1">
        <v>5.7791419638947001</v>
      </c>
      <c r="G213">
        <v>16.802296818721622</v>
      </c>
      <c r="H213">
        <v>644.65251572327043</v>
      </c>
      <c r="M213">
        <v>4.8587578040766033</v>
      </c>
      <c r="N213">
        <v>871.58469945355193</v>
      </c>
      <c r="AB213">
        <v>0.34265842419196391</v>
      </c>
      <c r="AC213">
        <v>964.77272727272725</v>
      </c>
    </row>
    <row r="214" spans="1:29" x14ac:dyDescent="0.3">
      <c r="A214" s="3">
        <v>964.60176991150445</v>
      </c>
      <c r="B214" s="1">
        <v>0.69554679862586988</v>
      </c>
      <c r="G214">
        <v>4.1430924328111614</v>
      </c>
      <c r="H214">
        <v>644.73684210526312</v>
      </c>
      <c r="M214">
        <v>2.7577979822078795</v>
      </c>
      <c r="N214">
        <v>872.86019971469329</v>
      </c>
      <c r="AB214">
        <v>3.6950856778920249</v>
      </c>
      <c r="AC214">
        <v>964.82758620689651</v>
      </c>
    </row>
    <row r="215" spans="1:29" x14ac:dyDescent="0.3">
      <c r="A215" s="3">
        <v>964.77272727272725</v>
      </c>
      <c r="B215" s="1">
        <v>0.34265842419196391</v>
      </c>
      <c r="G215">
        <v>19.98736708004159</v>
      </c>
      <c r="H215">
        <v>645.30551415797322</v>
      </c>
      <c r="M215">
        <v>2.3230777639978388</v>
      </c>
      <c r="N215">
        <v>875</v>
      </c>
      <c r="AB215">
        <v>6.5652598207687776</v>
      </c>
      <c r="AC215">
        <v>966.91386195094128</v>
      </c>
    </row>
    <row r="216" spans="1:29" x14ac:dyDescent="0.3">
      <c r="A216" s="3">
        <v>964.82758620689651</v>
      </c>
      <c r="B216" s="1">
        <v>3.6950856778920249</v>
      </c>
      <c r="G216">
        <v>5.0582622334196596</v>
      </c>
      <c r="H216">
        <v>645.42253521126759</v>
      </c>
      <c r="M216">
        <v>5.803382019034153</v>
      </c>
      <c r="N216">
        <v>879.24970691676435</v>
      </c>
      <c r="AB216">
        <v>0.33242946792669437</v>
      </c>
      <c r="AC216">
        <v>967.61133603238864</v>
      </c>
    </row>
    <row r="217" spans="1:29" x14ac:dyDescent="0.3">
      <c r="A217" s="3">
        <v>966.91386195094128</v>
      </c>
      <c r="B217" s="1">
        <v>6.5652598207687776</v>
      </c>
      <c r="G217">
        <v>2.3096829870057856</v>
      </c>
      <c r="H217">
        <v>646.99792960662523</v>
      </c>
      <c r="M217">
        <v>3.7067068092189182</v>
      </c>
      <c r="N217">
        <v>879.4788273615635</v>
      </c>
      <c r="AB217">
        <v>3.0653724123541197</v>
      </c>
      <c r="AC217">
        <v>970.40905134899913</v>
      </c>
    </row>
    <row r="218" spans="1:29" x14ac:dyDescent="0.3">
      <c r="A218" s="3">
        <v>967.61133603238864</v>
      </c>
      <c r="B218" s="1">
        <v>0.33242946792669437</v>
      </c>
      <c r="G218">
        <v>16.195443625057383</v>
      </c>
      <c r="H218">
        <v>647.11274060494964</v>
      </c>
      <c r="M218">
        <v>4.7689381904285231</v>
      </c>
      <c r="N218">
        <v>879.64774951076322</v>
      </c>
      <c r="AB218">
        <v>1.2935273618928065</v>
      </c>
      <c r="AC218">
        <v>970.58823529411768</v>
      </c>
    </row>
    <row r="219" spans="1:29" x14ac:dyDescent="0.3">
      <c r="A219" s="3">
        <v>970.40905134899913</v>
      </c>
      <c r="B219" s="1">
        <v>3.0653724123541197</v>
      </c>
      <c r="G219">
        <v>1.8137573352659275</v>
      </c>
      <c r="H219">
        <v>647.53086419753083</v>
      </c>
      <c r="M219">
        <v>1.3967884716658825</v>
      </c>
      <c r="N219">
        <v>881.70259812050858</v>
      </c>
      <c r="AB219">
        <v>0.88870079343019515</v>
      </c>
      <c r="AC219">
        <v>971.55688622754496</v>
      </c>
    </row>
    <row r="220" spans="1:29" x14ac:dyDescent="0.3">
      <c r="A220" s="3">
        <v>970.58823529411768</v>
      </c>
      <c r="B220" s="1">
        <v>1.2935273618928065</v>
      </c>
      <c r="G220">
        <v>3.7011648679352822</v>
      </c>
      <c r="H220">
        <v>647.71668219944081</v>
      </c>
      <c r="M220">
        <v>0.93919488000829299</v>
      </c>
      <c r="N220">
        <v>882.63821532492727</v>
      </c>
      <c r="AB220">
        <v>8.9989436537370384</v>
      </c>
      <c r="AC220">
        <v>978.55477855477852</v>
      </c>
    </row>
    <row r="221" spans="1:29" x14ac:dyDescent="0.3">
      <c r="A221" s="3">
        <v>971.55688622754496</v>
      </c>
      <c r="B221" s="1">
        <v>0.88870079343019515</v>
      </c>
      <c r="G221">
        <v>0.64495910327833883</v>
      </c>
      <c r="H221">
        <v>648.17518248175179</v>
      </c>
      <c r="M221">
        <v>6.8358868887698438</v>
      </c>
      <c r="N221">
        <v>884.65553235908146</v>
      </c>
      <c r="AB221">
        <v>2.2652608309367168</v>
      </c>
      <c r="AC221">
        <v>983.33333333333337</v>
      </c>
    </row>
    <row r="222" spans="1:29" x14ac:dyDescent="0.3">
      <c r="A222" s="3">
        <v>978.55477855477852</v>
      </c>
      <c r="B222" s="1">
        <v>8.9989436537370384</v>
      </c>
      <c r="G222">
        <v>1.2252332969775528</v>
      </c>
      <c r="H222">
        <v>649.45652173913038</v>
      </c>
      <c r="M222">
        <v>2.5356420355313469</v>
      </c>
      <c r="N222">
        <v>885.20801232665644</v>
      </c>
      <c r="AB222">
        <v>6.9650407105745362</v>
      </c>
      <c r="AC222">
        <v>991.48130619971607</v>
      </c>
    </row>
    <row r="223" spans="1:29" x14ac:dyDescent="0.3">
      <c r="A223" s="3">
        <v>983.33333333333337</v>
      </c>
      <c r="B223" s="1">
        <v>2.2652608309367168</v>
      </c>
      <c r="G223">
        <v>19.92225869549663</v>
      </c>
      <c r="H223">
        <v>651.66908563134973</v>
      </c>
      <c r="M223">
        <v>0.50782470851944539</v>
      </c>
      <c r="N223">
        <v>886.79914833215048</v>
      </c>
      <c r="AB223">
        <v>1.82126096205139</v>
      </c>
      <c r="AC223">
        <v>992.03715992037155</v>
      </c>
    </row>
    <row r="224" spans="1:29" x14ac:dyDescent="0.3">
      <c r="A224" s="3">
        <v>991.48130619971607</v>
      </c>
      <c r="B224" s="1">
        <v>6.9650407105745362</v>
      </c>
      <c r="G224">
        <v>5.6825338453004743</v>
      </c>
      <c r="H224">
        <v>653.45699831365937</v>
      </c>
      <c r="M224">
        <v>1.7706133649525286</v>
      </c>
      <c r="N224">
        <v>888.51851851851848</v>
      </c>
      <c r="AB224">
        <v>0.33242946792669437</v>
      </c>
      <c r="AC224">
        <v>992.70664505672607</v>
      </c>
    </row>
    <row r="225" spans="1:29" x14ac:dyDescent="0.3">
      <c r="A225" s="3">
        <v>992.03715992037155</v>
      </c>
      <c r="B225" s="1">
        <v>1.82126096205139</v>
      </c>
      <c r="G225">
        <v>4.957337170138616</v>
      </c>
      <c r="H225">
        <v>657.60869565217388</v>
      </c>
      <c r="M225">
        <v>7.4846200062305979</v>
      </c>
      <c r="N225">
        <v>889.97214484679671</v>
      </c>
      <c r="AB225">
        <v>0.28209430781099343</v>
      </c>
      <c r="AC225">
        <v>997.36842105263156</v>
      </c>
    </row>
    <row r="226" spans="1:29" x14ac:dyDescent="0.3">
      <c r="A226" s="3">
        <v>992.70664505672607</v>
      </c>
      <c r="B226" s="1">
        <v>0.33242946792669437</v>
      </c>
      <c r="G226">
        <v>18.612504710092772</v>
      </c>
      <c r="H226">
        <v>658.30218900160173</v>
      </c>
      <c r="M226">
        <v>1.9228580322367206</v>
      </c>
      <c r="N226">
        <v>904.53460620525061</v>
      </c>
      <c r="AB226">
        <v>0.93111593113787383</v>
      </c>
      <c r="AC226">
        <v>997.45222929936301</v>
      </c>
    </row>
    <row r="227" spans="1:29" x14ac:dyDescent="0.3">
      <c r="A227" s="3">
        <v>997.36842105263156</v>
      </c>
      <c r="B227" s="1">
        <v>0.28209430781099343</v>
      </c>
      <c r="G227">
        <v>10.232313821507404</v>
      </c>
      <c r="H227">
        <v>658.60215053763443</v>
      </c>
      <c r="M227">
        <v>3.7695988179463371</v>
      </c>
      <c r="N227">
        <v>905.27182866556836</v>
      </c>
      <c r="AB227">
        <v>7.6593565606435856</v>
      </c>
      <c r="AC227">
        <v>997.99899949974986</v>
      </c>
    </row>
    <row r="228" spans="1:29" x14ac:dyDescent="0.3">
      <c r="A228" s="3">
        <v>997.45222929936301</v>
      </c>
      <c r="B228" s="1">
        <v>0.93111593113787383</v>
      </c>
      <c r="G228">
        <v>20.127724674300239</v>
      </c>
      <c r="H228">
        <v>659.51932139491043</v>
      </c>
      <c r="M228">
        <v>4.3972099195728003</v>
      </c>
      <c r="N228">
        <v>909.63855421686742</v>
      </c>
      <c r="AB228">
        <v>2.1439520796581135</v>
      </c>
      <c r="AC228">
        <v>998.75</v>
      </c>
    </row>
    <row r="229" spans="1:29" x14ac:dyDescent="0.3">
      <c r="A229" s="3">
        <v>997.99899949974986</v>
      </c>
      <c r="B229" s="1">
        <v>7.6593565606435856</v>
      </c>
      <c r="G229">
        <v>6.5707973013774028</v>
      </c>
      <c r="H229">
        <v>659.70873786407765</v>
      </c>
      <c r="M229">
        <v>2.9950942027214018</v>
      </c>
      <c r="N229">
        <v>913.63787929309774</v>
      </c>
      <c r="AB229">
        <v>8.7731377884659558</v>
      </c>
      <c r="AC229">
        <v>1000</v>
      </c>
    </row>
    <row r="230" spans="1:29" x14ac:dyDescent="0.3">
      <c r="A230" s="3">
        <v>998.75</v>
      </c>
      <c r="B230" s="1">
        <v>2.1439520796581135</v>
      </c>
      <c r="G230">
        <v>1.1882437158950037</v>
      </c>
      <c r="H230">
        <v>660.35054476551397</v>
      </c>
      <c r="M230">
        <v>8.3734269797375074</v>
      </c>
      <c r="N230">
        <v>913.71850343598885</v>
      </c>
      <c r="AB230">
        <v>7.421898074652276</v>
      </c>
      <c r="AC230">
        <v>1000.5032712632109</v>
      </c>
    </row>
    <row r="231" spans="1:29" x14ac:dyDescent="0.3">
      <c r="A231" s="3">
        <v>1000</v>
      </c>
      <c r="B231" s="1">
        <v>8.7731377884659558</v>
      </c>
      <c r="G231">
        <v>7.9972393167039808</v>
      </c>
      <c r="H231">
        <v>664.39075630252103</v>
      </c>
      <c r="M231">
        <v>5.8080203704929207</v>
      </c>
      <c r="N231">
        <v>916.42924976258314</v>
      </c>
      <c r="AB231">
        <v>2.8221756265842681</v>
      </c>
      <c r="AC231">
        <v>1000.90618336887</v>
      </c>
    </row>
    <row r="232" spans="1:29" x14ac:dyDescent="0.3">
      <c r="A232" s="3">
        <v>1000.5032712632109</v>
      </c>
      <c r="B232" s="1">
        <v>7.421898074652276</v>
      </c>
      <c r="G232">
        <v>5.803382019034153</v>
      </c>
      <c r="H232">
        <v>664.53965360072925</v>
      </c>
      <c r="M232">
        <v>1.4996508887866553</v>
      </c>
      <c r="N232">
        <v>919.55787534540991</v>
      </c>
      <c r="AB232">
        <v>1.6086710135982676</v>
      </c>
      <c r="AC232">
        <v>1016.0223804679553</v>
      </c>
    </row>
    <row r="233" spans="1:29" x14ac:dyDescent="0.3">
      <c r="A233" s="3">
        <v>1000.90618336887</v>
      </c>
      <c r="B233" s="1">
        <v>2.8221756265842681</v>
      </c>
      <c r="G233">
        <v>16.686241309847397</v>
      </c>
      <c r="H233">
        <v>665.76576576576576</v>
      </c>
      <c r="M233">
        <v>7.6492422306951227</v>
      </c>
      <c r="N233">
        <v>920.24539877300617</v>
      </c>
      <c r="AB233">
        <v>0.89277540266546973</v>
      </c>
      <c r="AC233">
        <v>1020.7182320441989</v>
      </c>
    </row>
    <row r="234" spans="1:29" x14ac:dyDescent="0.3">
      <c r="A234" s="3">
        <v>1016.0223804679553</v>
      </c>
      <c r="B234" s="1">
        <v>1.6086710135982676</v>
      </c>
      <c r="G234">
        <v>0.90831899155927864</v>
      </c>
      <c r="H234">
        <v>666.98473282442751</v>
      </c>
      <c r="M234">
        <v>1.7237036470341791</v>
      </c>
      <c r="N234">
        <v>922.07792207792204</v>
      </c>
      <c r="AB234">
        <v>7.7108684095947249</v>
      </c>
      <c r="AC234">
        <v>1020.8169677926159</v>
      </c>
    </row>
    <row r="235" spans="1:29" x14ac:dyDescent="0.3">
      <c r="A235" s="3">
        <v>1020.7182320441989</v>
      </c>
      <c r="B235" s="1">
        <v>0.89277540266546973</v>
      </c>
      <c r="G235">
        <v>4.5730741628140992</v>
      </c>
      <c r="H235">
        <v>671.1462450592885</v>
      </c>
      <c r="M235">
        <v>2.7819541225694344</v>
      </c>
      <c r="N235">
        <v>925.92592592592598</v>
      </c>
      <c r="AB235">
        <v>3.8771126915764818</v>
      </c>
      <c r="AC235">
        <v>1021.3675213675214</v>
      </c>
    </row>
    <row r="236" spans="1:29" x14ac:dyDescent="0.3">
      <c r="A236" s="3">
        <v>1020.8169677926159</v>
      </c>
      <c r="B236" s="1">
        <v>7.7108684095947249</v>
      </c>
      <c r="G236">
        <v>20.391562887326117</v>
      </c>
      <c r="H236">
        <v>671.6796875</v>
      </c>
      <c r="M236">
        <v>1.7262953755549821</v>
      </c>
      <c r="N236">
        <v>927.04460966542752</v>
      </c>
      <c r="AB236">
        <v>2.5238067591058924</v>
      </c>
      <c r="AC236">
        <v>1021.3776722090262</v>
      </c>
    </row>
    <row r="237" spans="1:29" x14ac:dyDescent="0.3">
      <c r="A237" s="3">
        <v>1021.3675213675214</v>
      </c>
      <c r="B237" s="1">
        <v>3.8771126915764818</v>
      </c>
      <c r="G237">
        <v>1.8137573352659275</v>
      </c>
      <c r="H237">
        <v>673.07692307692309</v>
      </c>
      <c r="M237">
        <v>2.6326008095886229</v>
      </c>
      <c r="N237">
        <v>929.41673710904479</v>
      </c>
      <c r="AB237">
        <v>1.5458378917586939</v>
      </c>
      <c r="AC237">
        <v>1022.0768601798856</v>
      </c>
    </row>
    <row r="238" spans="1:29" x14ac:dyDescent="0.3">
      <c r="A238" s="3">
        <v>1021.3776722090262</v>
      </c>
      <c r="B238" s="1">
        <v>2.5238067591058924</v>
      </c>
      <c r="G238">
        <v>8.27103647640606</v>
      </c>
      <c r="H238">
        <v>673.46938775510205</v>
      </c>
      <c r="M238">
        <v>0.61948366854769188</v>
      </c>
      <c r="N238">
        <v>935.25449101796403</v>
      </c>
      <c r="AB238">
        <v>1.1592177472047793</v>
      </c>
      <c r="AC238">
        <v>1023.0654761904761</v>
      </c>
    </row>
    <row r="239" spans="1:29" x14ac:dyDescent="0.3">
      <c r="A239" s="3">
        <v>1022.0768601798856</v>
      </c>
      <c r="B239" s="1">
        <v>1.5458378917586939</v>
      </c>
      <c r="G239">
        <v>1.9475939875253401</v>
      </c>
      <c r="H239">
        <v>675.88235294117646</v>
      </c>
      <c r="M239">
        <v>0.36706316431345276</v>
      </c>
      <c r="N239">
        <v>936.6804046459348</v>
      </c>
      <c r="AB239">
        <v>0.20673899074555524</v>
      </c>
      <c r="AC239">
        <v>1030.6122448979593</v>
      </c>
    </row>
    <row r="240" spans="1:29" x14ac:dyDescent="0.3">
      <c r="A240" s="3">
        <v>1023.0654761904761</v>
      </c>
      <c r="B240" s="1">
        <v>1.1592177472047793</v>
      </c>
      <c r="G240">
        <v>7.7507065727862576</v>
      </c>
      <c r="H240">
        <v>676.1133603238867</v>
      </c>
      <c r="M240">
        <v>7.4846200062305979</v>
      </c>
      <c r="N240">
        <v>938.82352941176475</v>
      </c>
      <c r="AB240">
        <v>1.5458378917586939</v>
      </c>
      <c r="AC240">
        <v>1032.7983251919052</v>
      </c>
    </row>
    <row r="241" spans="1:29" x14ac:dyDescent="0.3">
      <c r="A241" s="3">
        <v>1030.6122448979593</v>
      </c>
      <c r="B241" s="1">
        <v>0.20673899074555524</v>
      </c>
      <c r="G241">
        <v>2.38841711404798</v>
      </c>
      <c r="H241">
        <v>678.49686847599162</v>
      </c>
      <c r="M241">
        <v>7.4846200062305979</v>
      </c>
      <c r="N241">
        <v>944.36717663421416</v>
      </c>
      <c r="AB241">
        <v>7.367927716463611</v>
      </c>
      <c r="AC241">
        <v>1036.3321799307957</v>
      </c>
    </row>
    <row r="242" spans="1:29" x14ac:dyDescent="0.3">
      <c r="A242" s="3">
        <v>1032.7983251919052</v>
      </c>
      <c r="B242" s="1">
        <v>1.5458378917586939</v>
      </c>
      <c r="G242">
        <v>4.4841729133478783</v>
      </c>
      <c r="H242">
        <v>678.91373801916927</v>
      </c>
      <c r="M242">
        <v>0.3077995005605112</v>
      </c>
      <c r="N242">
        <v>944.60736396220273</v>
      </c>
      <c r="AB242">
        <v>8.9290551781057097</v>
      </c>
      <c r="AC242">
        <v>1036.4321608040202</v>
      </c>
    </row>
    <row r="243" spans="1:29" x14ac:dyDescent="0.3">
      <c r="A243" s="3">
        <v>1036.3321799307957</v>
      </c>
      <c r="B243" s="1">
        <v>7.367927716463611</v>
      </c>
      <c r="G243">
        <v>20.542772680910584</v>
      </c>
      <c r="H243">
        <v>680.95238095238096</v>
      </c>
      <c r="M243">
        <v>11.600145781711023</v>
      </c>
      <c r="N243">
        <v>948.71794871794873</v>
      </c>
      <c r="AB243">
        <v>2.7498944200223647</v>
      </c>
      <c r="AC243">
        <v>1038.472664159676</v>
      </c>
    </row>
    <row r="244" spans="1:29" x14ac:dyDescent="0.3">
      <c r="A244" s="3">
        <v>1036.4321608040202</v>
      </c>
      <c r="B244" s="1">
        <v>8.9290551781057097</v>
      </c>
      <c r="G244">
        <v>7.3252071168569231</v>
      </c>
      <c r="H244">
        <v>681.63592622293504</v>
      </c>
      <c r="M244">
        <v>4.3163546936179573</v>
      </c>
      <c r="N244">
        <v>949.05044955044957</v>
      </c>
      <c r="AB244">
        <v>1.1033692009937195</v>
      </c>
      <c r="AC244">
        <v>1039.9305555555557</v>
      </c>
    </row>
    <row r="245" spans="1:29" x14ac:dyDescent="0.3">
      <c r="A245" s="3">
        <v>1038.472664159676</v>
      </c>
      <c r="B245" s="1">
        <v>2.7498944200223647</v>
      </c>
      <c r="G245">
        <v>5.2361312208845128</v>
      </c>
      <c r="H245">
        <v>682.15720022948938</v>
      </c>
      <c r="M245">
        <v>2.4118069682919967</v>
      </c>
      <c r="N245">
        <v>964.32889963724301</v>
      </c>
      <c r="AB245">
        <v>1.688543697540025</v>
      </c>
      <c r="AC245">
        <v>1041.7325324059436</v>
      </c>
    </row>
    <row r="246" spans="1:29" x14ac:dyDescent="0.3">
      <c r="A246" s="3">
        <v>1039.9305555555557</v>
      </c>
      <c r="B246" s="1">
        <v>1.1033692009937195</v>
      </c>
      <c r="G246">
        <v>17.43355450737916</v>
      </c>
      <c r="H246">
        <v>683.96946564885491</v>
      </c>
      <c r="M246">
        <v>7.609251891314325</v>
      </c>
      <c r="N246">
        <v>983.68191220409096</v>
      </c>
      <c r="AB246">
        <v>0.67231324256418223</v>
      </c>
      <c r="AC246">
        <v>1042.3542354235424</v>
      </c>
    </row>
    <row r="247" spans="1:29" x14ac:dyDescent="0.3">
      <c r="A247" s="3">
        <v>1041.7325324059436</v>
      </c>
      <c r="B247" s="1">
        <v>1.688543697540025</v>
      </c>
      <c r="G247">
        <v>8.1732973177472363</v>
      </c>
      <c r="H247">
        <v>687.14376187460414</v>
      </c>
      <c r="M247">
        <v>3.9181963078947142</v>
      </c>
      <c r="N247">
        <v>984.66626578472642</v>
      </c>
      <c r="AB247">
        <v>2.4629561008081309</v>
      </c>
      <c r="AC247">
        <v>1046.2555066079294</v>
      </c>
    </row>
    <row r="248" spans="1:29" x14ac:dyDescent="0.3">
      <c r="A248" s="3">
        <v>1042.3542354235424</v>
      </c>
      <c r="B248" s="1">
        <v>0.67231324256418223</v>
      </c>
      <c r="G248">
        <v>2.2695829457565728</v>
      </c>
      <c r="H248">
        <v>688.36915297092287</v>
      </c>
      <c r="M248">
        <v>1.513849745184459</v>
      </c>
      <c r="N248">
        <v>985.0993377483444</v>
      </c>
      <c r="AB248">
        <v>8.149827276500023</v>
      </c>
      <c r="AC248">
        <v>1050</v>
      </c>
    </row>
    <row r="249" spans="1:29" x14ac:dyDescent="0.3">
      <c r="A249" s="3">
        <v>1046.2555066079294</v>
      </c>
      <c r="B249" s="1">
        <v>2.4629561008081309</v>
      </c>
      <c r="G249">
        <v>2.2718514589799961</v>
      </c>
      <c r="H249">
        <v>693.66502748047435</v>
      </c>
      <c r="M249">
        <v>3.7976607158275657</v>
      </c>
      <c r="N249">
        <v>988.46787479406919</v>
      </c>
      <c r="AB249">
        <v>2.3557176599241334</v>
      </c>
      <c r="AC249">
        <v>1058.282208588957</v>
      </c>
    </row>
    <row r="250" spans="1:29" x14ac:dyDescent="0.3">
      <c r="A250" s="3">
        <v>1050</v>
      </c>
      <c r="B250" s="1">
        <v>8.149827276500023</v>
      </c>
      <c r="G250">
        <v>18.445514420225269</v>
      </c>
      <c r="H250">
        <v>693.67283950617286</v>
      </c>
      <c r="M250">
        <v>2.1820026058174742</v>
      </c>
      <c r="N250">
        <v>989.74177573399368</v>
      </c>
      <c r="AB250">
        <v>1.9447164831493864</v>
      </c>
      <c r="AC250">
        <v>1058.8547189819724</v>
      </c>
    </row>
    <row r="251" spans="1:29" x14ac:dyDescent="0.3">
      <c r="A251" s="3">
        <v>1058.282208588957</v>
      </c>
      <c r="B251" s="1">
        <v>2.3557176599241334</v>
      </c>
      <c r="G251">
        <v>2.3736830263649829</v>
      </c>
      <c r="H251">
        <v>694.0397350993378</v>
      </c>
      <c r="M251">
        <v>8.6444094899878134</v>
      </c>
      <c r="N251">
        <v>992.24497912109769</v>
      </c>
      <c r="AB251">
        <v>0.90255049970370615</v>
      </c>
      <c r="AC251">
        <v>1060.3588907014682</v>
      </c>
    </row>
    <row r="252" spans="1:29" x14ac:dyDescent="0.3">
      <c r="A252" s="3">
        <v>1058.8547189819724</v>
      </c>
      <c r="B252" s="1">
        <v>1.9447164831493864</v>
      </c>
      <c r="G252">
        <v>1.4776957960563513</v>
      </c>
      <c r="H252">
        <v>694.30291801760075</v>
      </c>
      <c r="M252">
        <v>4.0745003202640779</v>
      </c>
      <c r="N252">
        <v>998.19270833333337</v>
      </c>
      <c r="AB252">
        <v>7.2339781186147158</v>
      </c>
      <c r="AC252">
        <v>1061.3628255440599</v>
      </c>
    </row>
    <row r="253" spans="1:29" x14ac:dyDescent="0.3">
      <c r="A253" s="3">
        <v>1060.3588907014682</v>
      </c>
      <c r="B253" s="1">
        <v>0.90255049970370615</v>
      </c>
      <c r="G253">
        <v>3.231302265319373</v>
      </c>
      <c r="H253">
        <v>695.09516837481704</v>
      </c>
      <c r="M253">
        <v>0.30825637835123731</v>
      </c>
      <c r="N253">
        <v>1000.3855050115651</v>
      </c>
      <c r="AB253">
        <v>2.150823162368602</v>
      </c>
      <c r="AC253">
        <v>1062.8071856287424</v>
      </c>
    </row>
    <row r="254" spans="1:29" x14ac:dyDescent="0.3">
      <c r="A254" s="3">
        <v>1061.3628255440599</v>
      </c>
      <c r="B254" s="1">
        <v>7.2339781186147158</v>
      </c>
      <c r="G254">
        <v>0.88996731090795778</v>
      </c>
      <c r="H254">
        <v>698.0161645848641</v>
      </c>
      <c r="M254">
        <v>4.9062000451414267</v>
      </c>
      <c r="N254">
        <v>1003.0864197530864</v>
      </c>
      <c r="AB254">
        <v>0.81445438320094721</v>
      </c>
      <c r="AC254">
        <v>1064.6235842771487</v>
      </c>
    </row>
    <row r="255" spans="1:29" x14ac:dyDescent="0.3">
      <c r="A255" s="3">
        <v>1062.8071856287424</v>
      </c>
      <c r="B255" s="1">
        <v>2.150823162368602</v>
      </c>
      <c r="G255">
        <v>18.450216283960856</v>
      </c>
      <c r="H255">
        <v>698.85641677255398</v>
      </c>
      <c r="M255">
        <v>2.7725907704263371</v>
      </c>
      <c r="N255">
        <v>1008.3378160301237</v>
      </c>
      <c r="AB255">
        <v>1.5440820952371925</v>
      </c>
      <c r="AC255">
        <v>1071.7131474103585</v>
      </c>
    </row>
    <row r="256" spans="1:29" x14ac:dyDescent="0.3">
      <c r="A256" s="3">
        <v>1064.6235842771487</v>
      </c>
      <c r="B256" s="1">
        <v>0.81445438320094721</v>
      </c>
      <c r="G256">
        <v>7.5215313978434502</v>
      </c>
      <c r="H256">
        <v>699.37694704049841</v>
      </c>
      <c r="M256">
        <v>7.9094636251883843</v>
      </c>
      <c r="N256">
        <v>1009.5613048368954</v>
      </c>
      <c r="AB256">
        <v>0.68854666282679644</v>
      </c>
      <c r="AC256">
        <v>1075.9895833333333</v>
      </c>
    </row>
    <row r="257" spans="1:29" x14ac:dyDescent="0.3">
      <c r="A257" s="3">
        <v>1071.7131474103585</v>
      </c>
      <c r="B257" s="1">
        <v>1.5440820952371925</v>
      </c>
      <c r="G257">
        <v>4.932142950380638</v>
      </c>
      <c r="H257">
        <v>700.33955857385399</v>
      </c>
      <c r="M257">
        <v>4.3001442867422401</v>
      </c>
      <c r="N257">
        <v>1012.2774708410068</v>
      </c>
      <c r="AB257">
        <v>1.7418197881565527</v>
      </c>
      <c r="AC257">
        <v>1076.1538461538462</v>
      </c>
    </row>
    <row r="258" spans="1:29" x14ac:dyDescent="0.3">
      <c r="A258" s="3">
        <v>1075.9895833333333</v>
      </c>
      <c r="B258" s="1">
        <v>0.68854666282679644</v>
      </c>
      <c r="G258">
        <v>6.7840882769570632</v>
      </c>
      <c r="H258">
        <v>701.98019801980195</v>
      </c>
      <c r="M258">
        <v>1.1431424807314015</v>
      </c>
      <c r="N258">
        <v>1014.6103896103896</v>
      </c>
      <c r="AB258">
        <v>1.2377459006706633</v>
      </c>
      <c r="AC258">
        <v>1081.8392581143739</v>
      </c>
    </row>
    <row r="259" spans="1:29" x14ac:dyDescent="0.3">
      <c r="A259" s="3">
        <v>1076.1538461538462</v>
      </c>
      <c r="B259" s="1">
        <v>1.7418197881565527</v>
      </c>
      <c r="G259">
        <v>2.6300555885995962</v>
      </c>
      <c r="H259">
        <v>702.47295208655328</v>
      </c>
      <c r="M259">
        <v>2.5654915432145335</v>
      </c>
      <c r="N259">
        <v>1016.7322834645669</v>
      </c>
      <c r="AB259">
        <v>1.82126096205139</v>
      </c>
      <c r="AC259">
        <v>1085.6935366739287</v>
      </c>
    </row>
    <row r="260" spans="1:29" x14ac:dyDescent="0.3">
      <c r="A260" s="3">
        <v>1081.8392581143739</v>
      </c>
      <c r="B260" s="1">
        <v>1.2377459006706633</v>
      </c>
      <c r="G260">
        <v>4.4048301910945034</v>
      </c>
      <c r="H260">
        <v>703.06038047973527</v>
      </c>
      <c r="M260">
        <v>2.3000733519794387</v>
      </c>
      <c r="N260">
        <v>1019.8871271163665</v>
      </c>
      <c r="AB260">
        <v>9.1641903192517784</v>
      </c>
      <c r="AC260">
        <v>1087.4340949033392</v>
      </c>
    </row>
    <row r="261" spans="1:29" x14ac:dyDescent="0.3">
      <c r="A261" s="3">
        <v>1085.6935366739287</v>
      </c>
      <c r="B261" s="1">
        <v>1.82126096205139</v>
      </c>
      <c r="G261">
        <v>19.082643370768714</v>
      </c>
      <c r="H261">
        <v>705.02645502645498</v>
      </c>
      <c r="M261">
        <v>2.6682047795707327</v>
      </c>
      <c r="N261">
        <v>1026.9179004037685</v>
      </c>
      <c r="AB261">
        <v>8.0199700352833307</v>
      </c>
      <c r="AC261">
        <v>1089.1089108910892</v>
      </c>
    </row>
    <row r="262" spans="1:29" x14ac:dyDescent="0.3">
      <c r="A262" s="3">
        <v>1087.4340949033392</v>
      </c>
      <c r="B262" s="1">
        <v>9.1641903192517784</v>
      </c>
      <c r="G262">
        <v>17.070185347598223</v>
      </c>
      <c r="H262">
        <v>705.25737314526475</v>
      </c>
      <c r="M262">
        <v>2.5564836647897886</v>
      </c>
      <c r="N262">
        <v>1032.2047894302229</v>
      </c>
      <c r="AB262">
        <v>0.79530611724245603</v>
      </c>
      <c r="AC262">
        <v>1089.6017699115043</v>
      </c>
    </row>
    <row r="263" spans="1:29" x14ac:dyDescent="0.3">
      <c r="A263" s="3">
        <v>1089.1089108910892</v>
      </c>
      <c r="B263" s="1">
        <v>8.0199700352833307</v>
      </c>
      <c r="G263">
        <v>2.1993311351206124</v>
      </c>
      <c r="H263">
        <v>708.45150311968234</v>
      </c>
      <c r="M263">
        <v>7.7004567192705524</v>
      </c>
      <c r="N263">
        <v>1041.6661458333333</v>
      </c>
      <c r="AB263">
        <v>5.3851609380314978</v>
      </c>
      <c r="AC263">
        <v>1089.6255371393493</v>
      </c>
    </row>
    <row r="264" spans="1:29" x14ac:dyDescent="0.3">
      <c r="A264" s="3">
        <v>1089.6017699115043</v>
      </c>
      <c r="B264" s="1">
        <v>0.79530611724245603</v>
      </c>
      <c r="G264">
        <v>2.1017442919861349</v>
      </c>
      <c r="H264">
        <v>708.51063829787233</v>
      </c>
      <c r="M264">
        <v>7.5015551436423182</v>
      </c>
      <c r="N264">
        <v>1043.6660268714011</v>
      </c>
      <c r="AB264">
        <v>0.84006732232110459</v>
      </c>
      <c r="AC264">
        <v>1092.0245398773006</v>
      </c>
    </row>
    <row r="265" spans="1:29" x14ac:dyDescent="0.3">
      <c r="A265" s="3">
        <v>1089.6255371393493</v>
      </c>
      <c r="B265" s="1">
        <v>5.3851609380314978</v>
      </c>
      <c r="G265">
        <v>4.1437313026400817</v>
      </c>
      <c r="H265">
        <v>709.05172413793105</v>
      </c>
      <c r="M265">
        <v>5.8000728908555113</v>
      </c>
      <c r="N265">
        <v>1047.4020054694622</v>
      </c>
      <c r="AB265">
        <v>0.33242946792669437</v>
      </c>
      <c r="AC265">
        <v>1092.9276315789473</v>
      </c>
    </row>
    <row r="266" spans="1:29" x14ac:dyDescent="0.3">
      <c r="A266" s="3">
        <v>1092.0245398773006</v>
      </c>
      <c r="B266" s="1">
        <v>0.84006732232110459</v>
      </c>
      <c r="G266">
        <v>20.354805063032796</v>
      </c>
      <c r="H266">
        <v>709.280303030303</v>
      </c>
      <c r="M266">
        <v>5.803382019034153</v>
      </c>
      <c r="N266">
        <v>1068.3229813664595</v>
      </c>
      <c r="AB266">
        <v>2.3557176599241334</v>
      </c>
      <c r="AC266">
        <v>1094.8070509766555</v>
      </c>
    </row>
    <row r="267" spans="1:29" x14ac:dyDescent="0.3">
      <c r="A267" s="3">
        <v>1092.9276315789473</v>
      </c>
      <c r="B267" s="1">
        <v>0.33242946792669437</v>
      </c>
      <c r="G267">
        <v>4.9214256244382515</v>
      </c>
      <c r="H267">
        <v>709.81507823613083</v>
      </c>
      <c r="M267">
        <v>3.5576267502286476</v>
      </c>
      <c r="N267">
        <v>1073.0136005726556</v>
      </c>
      <c r="AB267">
        <v>7.421898074652276</v>
      </c>
      <c r="AC267">
        <v>1097.4304068522483</v>
      </c>
    </row>
    <row r="268" spans="1:29" x14ac:dyDescent="0.3">
      <c r="A268" s="3">
        <v>1094.8070509766555</v>
      </c>
      <c r="B268" s="1">
        <v>2.3557176599241334</v>
      </c>
      <c r="G268">
        <v>2.4555171838373107</v>
      </c>
      <c r="H268">
        <v>712.80487804878044</v>
      </c>
      <c r="M268">
        <v>2.5997699587615739</v>
      </c>
      <c r="N268">
        <v>1073.3452593917709</v>
      </c>
      <c r="AB268">
        <v>0.7969017157711511</v>
      </c>
      <c r="AC268">
        <v>1097.4842767295597</v>
      </c>
    </row>
    <row r="269" spans="1:29" x14ac:dyDescent="0.3">
      <c r="A269" s="3">
        <v>1097.4304068522483</v>
      </c>
      <c r="B269" s="1">
        <v>7.421898074652276</v>
      </c>
      <c r="G269">
        <v>4.845070250902622</v>
      </c>
      <c r="H269">
        <v>713.39285714285711</v>
      </c>
      <c r="M269">
        <v>8.6267686463895608</v>
      </c>
      <c r="N269">
        <v>1079.7297297297298</v>
      </c>
      <c r="AB269">
        <v>0.7139610398388494</v>
      </c>
      <c r="AC269">
        <v>1099.5575221238937</v>
      </c>
    </row>
    <row r="270" spans="1:29" x14ac:dyDescent="0.3">
      <c r="A270" s="3">
        <v>1097.4842767295597</v>
      </c>
      <c r="B270" s="1">
        <v>0.7969017157711511</v>
      </c>
      <c r="G270">
        <v>2.8435639265739043</v>
      </c>
      <c r="H270">
        <v>713.53383458646613</v>
      </c>
      <c r="M270">
        <v>5.0317653536949365</v>
      </c>
      <c r="N270">
        <v>1089.3485915492959</v>
      </c>
      <c r="AB270">
        <v>1.82126096205139</v>
      </c>
      <c r="AC270">
        <v>1101.6949152542372</v>
      </c>
    </row>
    <row r="271" spans="1:29" x14ac:dyDescent="0.3">
      <c r="A271" s="3">
        <v>1099.5575221238937</v>
      </c>
      <c r="B271" s="1">
        <v>0.7139610398388494</v>
      </c>
      <c r="G271">
        <v>1.1839198248319736</v>
      </c>
      <c r="H271">
        <v>713.63311920057106</v>
      </c>
      <c r="M271">
        <v>2.8297314482345639</v>
      </c>
      <c r="N271">
        <v>1092.6902788244161</v>
      </c>
      <c r="AB271">
        <v>0.76993244519826631</v>
      </c>
      <c r="AC271">
        <v>1102.588686481304</v>
      </c>
    </row>
    <row r="272" spans="1:29" x14ac:dyDescent="0.3">
      <c r="A272" s="3">
        <v>1101.6949152542372</v>
      </c>
      <c r="B272" s="1">
        <v>1.82126096205139</v>
      </c>
      <c r="G272">
        <v>18.760074781968182</v>
      </c>
      <c r="H272">
        <v>713.65832235397454</v>
      </c>
      <c r="M272">
        <v>2.4733913800458187</v>
      </c>
      <c r="N272">
        <v>1110.2222222222222</v>
      </c>
      <c r="AB272">
        <v>4.5816766694481252</v>
      </c>
      <c r="AC272">
        <v>1107.1972318339101</v>
      </c>
    </row>
    <row r="273" spans="1:29" x14ac:dyDescent="0.3">
      <c r="A273" s="3">
        <v>1102.588686481304</v>
      </c>
      <c r="B273" s="1">
        <v>0.76993244519826631</v>
      </c>
      <c r="G273">
        <v>4.7286077494834577</v>
      </c>
      <c r="H273">
        <v>714.51612903225805</v>
      </c>
      <c r="M273">
        <v>3.7037187886587466</v>
      </c>
      <c r="N273">
        <v>1117.1052631578948</v>
      </c>
      <c r="AB273">
        <v>1.4239421068632403</v>
      </c>
      <c r="AC273">
        <v>1110.3924105217766</v>
      </c>
    </row>
    <row r="274" spans="1:29" x14ac:dyDescent="0.3">
      <c r="A274" s="3">
        <v>1107.1972318339101</v>
      </c>
      <c r="B274" s="1">
        <v>4.5816766694481252</v>
      </c>
      <c r="G274">
        <v>6.2421605724792437</v>
      </c>
      <c r="H274">
        <v>714.88734470414829</v>
      </c>
      <c r="M274">
        <v>1.0763870646253242</v>
      </c>
      <c r="N274">
        <v>1127.0588235294117</v>
      </c>
      <c r="AB274">
        <v>1.8581554120912556</v>
      </c>
      <c r="AC274">
        <v>1117.1497584541062</v>
      </c>
    </row>
    <row r="275" spans="1:29" x14ac:dyDescent="0.3">
      <c r="A275" s="3">
        <v>1110.3924105217766</v>
      </c>
      <c r="B275" s="1">
        <v>1.4239421068632403</v>
      </c>
      <c r="G275">
        <v>4.822696746001875</v>
      </c>
      <c r="H275">
        <v>714.92805755395682</v>
      </c>
      <c r="M275">
        <v>0.52369150603757886</v>
      </c>
      <c r="N275">
        <v>1146.2380784175202</v>
      </c>
      <c r="AB275">
        <v>6.7929059131292426</v>
      </c>
      <c r="AC275">
        <v>1118.108032465715</v>
      </c>
    </row>
    <row r="276" spans="1:29" x14ac:dyDescent="0.3">
      <c r="A276" s="3">
        <v>1117.1497584541062</v>
      </c>
      <c r="B276" s="1">
        <v>1.8581554120912556</v>
      </c>
      <c r="G276">
        <v>1.4734902178931517</v>
      </c>
      <c r="H276">
        <v>717.47572815533977</v>
      </c>
      <c r="M276">
        <v>1.9146948970361084</v>
      </c>
      <c r="N276">
        <v>1146.4968152866243</v>
      </c>
      <c r="AB276">
        <v>1.3724851320547566</v>
      </c>
      <c r="AC276">
        <v>1118.1983858370215</v>
      </c>
    </row>
    <row r="277" spans="1:29" x14ac:dyDescent="0.3">
      <c r="A277" s="3">
        <v>1118.108032465715</v>
      </c>
      <c r="B277" s="1">
        <v>6.7929059131292426</v>
      </c>
      <c r="G277">
        <v>3.7895227069540214</v>
      </c>
      <c r="H277">
        <v>718.80650994575046</v>
      </c>
      <c r="M277">
        <v>1.3035315653464221</v>
      </c>
      <c r="N277">
        <v>1152.5974025974026</v>
      </c>
      <c r="AB277">
        <v>1.4555321931413254</v>
      </c>
      <c r="AC277">
        <v>1120.8722741433021</v>
      </c>
    </row>
    <row r="278" spans="1:29" x14ac:dyDescent="0.3">
      <c r="A278" s="3">
        <v>1118.1983858370215</v>
      </c>
      <c r="B278" s="1">
        <v>1.3724851320547566</v>
      </c>
      <c r="G278">
        <v>3.839145301439542</v>
      </c>
      <c r="H278">
        <v>719.1873589164785</v>
      </c>
      <c r="M278">
        <v>1.6379056200541882</v>
      </c>
      <c r="N278">
        <v>1155.7023114046228</v>
      </c>
      <c r="AB278">
        <v>1.2802055430169004</v>
      </c>
      <c r="AC278">
        <v>1124.24037812289</v>
      </c>
    </row>
    <row r="279" spans="1:29" x14ac:dyDescent="0.3">
      <c r="A279" s="3">
        <v>1120.8722741433021</v>
      </c>
      <c r="B279" s="1">
        <v>1.4555321931413254</v>
      </c>
      <c r="G279">
        <v>4.9322708247101925</v>
      </c>
      <c r="H279">
        <v>719.58456973293767</v>
      </c>
      <c r="M279">
        <v>2.6975368112527107</v>
      </c>
      <c r="N279">
        <v>1161.6176470588234</v>
      </c>
      <c r="AB279">
        <v>0.64910916530016016</v>
      </c>
      <c r="AC279">
        <v>1124.6290801186944</v>
      </c>
    </row>
    <row r="280" spans="1:29" x14ac:dyDescent="0.3">
      <c r="A280" s="3">
        <v>1124.24037812289</v>
      </c>
      <c r="B280" s="1">
        <v>1.2802055430169004</v>
      </c>
      <c r="G280">
        <v>2.2771593227508879</v>
      </c>
      <c r="H280">
        <v>720.13651877133111</v>
      </c>
      <c r="M280">
        <v>0.48505205477942681</v>
      </c>
      <c r="N280">
        <v>1173.6762481089258</v>
      </c>
      <c r="AB280">
        <v>7.4250703766061381</v>
      </c>
      <c r="AC280">
        <v>1126.5874641540352</v>
      </c>
    </row>
    <row r="281" spans="1:29" x14ac:dyDescent="0.3">
      <c r="A281" s="3">
        <v>1124.6290801186944</v>
      </c>
      <c r="B281" s="1">
        <v>0.64910916530016016</v>
      </c>
      <c r="G281">
        <v>19.139079837619807</v>
      </c>
      <c r="H281">
        <v>720.39134912461384</v>
      </c>
      <c r="M281">
        <v>0.42582633034920603</v>
      </c>
      <c r="N281">
        <v>1178.3021960013111</v>
      </c>
      <c r="AB281">
        <v>1.0792012375254869</v>
      </c>
      <c r="AC281">
        <v>1130.2851524090463</v>
      </c>
    </row>
    <row r="282" spans="1:29" x14ac:dyDescent="0.3">
      <c r="A282" s="3">
        <v>1126.5874641540352</v>
      </c>
      <c r="B282" s="1">
        <v>7.4250703766061381</v>
      </c>
      <c r="G282">
        <v>2.6711208311925612</v>
      </c>
      <c r="H282">
        <v>721.3067360508818</v>
      </c>
      <c r="M282">
        <v>2.843728277791536</v>
      </c>
      <c r="N282">
        <v>1197.1252566735113</v>
      </c>
      <c r="AB282">
        <v>0.64068120759031655</v>
      </c>
      <c r="AC282">
        <v>1130.8139534883721</v>
      </c>
    </row>
    <row r="283" spans="1:29" x14ac:dyDescent="0.3">
      <c r="A283" s="3">
        <v>1130.2851524090463</v>
      </c>
      <c r="B283" s="1">
        <v>1.0792012375254869</v>
      </c>
      <c r="G283">
        <v>20.097218912156276</v>
      </c>
      <c r="H283">
        <v>722.10636079249218</v>
      </c>
      <c r="M283">
        <v>5.6825338453004743</v>
      </c>
      <c r="N283">
        <v>1201.9230769230769</v>
      </c>
      <c r="AB283">
        <v>1.0226428536909318</v>
      </c>
      <c r="AC283">
        <v>1132.5084813410497</v>
      </c>
    </row>
    <row r="284" spans="1:29" x14ac:dyDescent="0.3">
      <c r="A284" s="3">
        <v>1130.8139534883721</v>
      </c>
      <c r="B284" s="1">
        <v>0.64068120759031655</v>
      </c>
      <c r="G284">
        <v>7.3531239427444808</v>
      </c>
      <c r="H284">
        <v>723.27469553450612</v>
      </c>
      <c r="M284">
        <v>7.6843685604070204</v>
      </c>
      <c r="N284">
        <v>1203.7937743190662</v>
      </c>
      <c r="AB284">
        <v>8.0639605917611838</v>
      </c>
      <c r="AC284">
        <v>1135.2941176470588</v>
      </c>
    </row>
    <row r="285" spans="1:29" x14ac:dyDescent="0.3">
      <c r="A285" s="3">
        <v>1132.5084813410497</v>
      </c>
      <c r="B285" s="1">
        <v>1.0226428536909318</v>
      </c>
      <c r="G285">
        <v>8.1732973177472363</v>
      </c>
      <c r="H285">
        <v>723.63886974500349</v>
      </c>
      <c r="M285">
        <v>5.6827329952598227</v>
      </c>
      <c r="N285">
        <v>1211.9876597620098</v>
      </c>
      <c r="AB285">
        <v>1.9872909883406353</v>
      </c>
      <c r="AC285">
        <v>1136.3636363636363</v>
      </c>
    </row>
    <row r="286" spans="1:29" x14ac:dyDescent="0.3">
      <c r="A286" s="3">
        <v>1135.2941176470588</v>
      </c>
      <c r="B286" s="1">
        <v>8.0639605917611838</v>
      </c>
      <c r="G286">
        <v>7.2521818928809534</v>
      </c>
      <c r="H286">
        <v>723.86058981233248</v>
      </c>
      <c r="M286">
        <v>0.81010339272617227</v>
      </c>
      <c r="N286">
        <v>1212.614798128574</v>
      </c>
      <c r="AB286">
        <v>1.4555321931413254</v>
      </c>
      <c r="AC286">
        <v>1137.8070701018573</v>
      </c>
    </row>
    <row r="287" spans="1:29" x14ac:dyDescent="0.3">
      <c r="A287" s="3">
        <v>1136.3636363636363</v>
      </c>
      <c r="B287" s="1">
        <v>1.9872909883406353</v>
      </c>
      <c r="G287">
        <v>2.5168457931695802</v>
      </c>
      <c r="H287">
        <v>724.3386243386243</v>
      </c>
      <c r="M287">
        <v>1.0066511407995262</v>
      </c>
      <c r="N287">
        <v>1217.391304347826</v>
      </c>
      <c r="AB287">
        <v>7.3259173419633115</v>
      </c>
      <c r="AC287">
        <v>1137.9211878926328</v>
      </c>
    </row>
    <row r="288" spans="1:29" x14ac:dyDescent="0.3">
      <c r="A288" s="3">
        <v>1137.8070701018573</v>
      </c>
      <c r="B288" s="1">
        <v>1.4555321931413254</v>
      </c>
      <c r="G288">
        <v>0.61365087040084476</v>
      </c>
      <c r="H288">
        <v>728.46715328467155</v>
      </c>
      <c r="M288">
        <v>3.0674900175606226</v>
      </c>
      <c r="N288">
        <v>1233.7962962962963</v>
      </c>
      <c r="AB288">
        <v>4.1587193202436685</v>
      </c>
      <c r="AC288">
        <v>1138.2661996497372</v>
      </c>
    </row>
    <row r="289" spans="1:29" x14ac:dyDescent="0.3">
      <c r="A289" s="3">
        <v>1137.9211878926328</v>
      </c>
      <c r="B289" s="1">
        <v>7.3259173419633115</v>
      </c>
      <c r="G289">
        <v>2.3736830263649829</v>
      </c>
      <c r="H289">
        <v>729.81366459627327</v>
      </c>
      <c r="M289">
        <v>1.6505829043761568</v>
      </c>
      <c r="N289">
        <v>1238.322211630124</v>
      </c>
      <c r="AB289">
        <v>0.98778012000691295</v>
      </c>
      <c r="AC289">
        <v>1139.6499238964993</v>
      </c>
    </row>
    <row r="290" spans="1:29" x14ac:dyDescent="0.3">
      <c r="A290" s="3">
        <v>1138.2661996497372</v>
      </c>
      <c r="B290" s="1">
        <v>4.1587193202436685</v>
      </c>
      <c r="G290">
        <v>3.9522623818754798</v>
      </c>
      <c r="H290">
        <v>731.37973137973142</v>
      </c>
      <c r="M290">
        <v>1.7352693989316161</v>
      </c>
      <c r="N290">
        <v>1294.6428571428571</v>
      </c>
      <c r="AB290">
        <v>7.0993603243562742</v>
      </c>
      <c r="AC290">
        <v>1140.3508771929824</v>
      </c>
    </row>
    <row r="291" spans="1:29" x14ac:dyDescent="0.3">
      <c r="A291" s="3">
        <v>1139.6499238964993</v>
      </c>
      <c r="B291" s="1">
        <v>0.98778012000691295</v>
      </c>
      <c r="G291">
        <v>1.9646174287365992</v>
      </c>
      <c r="H291">
        <v>732.36196319018404</v>
      </c>
      <c r="M291">
        <v>1.3807433920021202</v>
      </c>
      <c r="N291">
        <v>1336.405529953917</v>
      </c>
      <c r="AB291">
        <v>1.4530882605279067</v>
      </c>
      <c r="AC291">
        <v>1142.0223577235772</v>
      </c>
    </row>
    <row r="292" spans="1:29" x14ac:dyDescent="0.3">
      <c r="A292" s="3">
        <v>1140.3508771929824</v>
      </c>
      <c r="B292" s="1">
        <v>7.0993603243562742</v>
      </c>
      <c r="G292">
        <v>4.390926972579372</v>
      </c>
      <c r="H292">
        <v>732.43647234678622</v>
      </c>
      <c r="M292">
        <v>5.6827329952598227</v>
      </c>
      <c r="N292">
        <v>1348.3796296296296</v>
      </c>
      <c r="AB292">
        <v>1.1826123397751207</v>
      </c>
      <c r="AC292">
        <v>1143.2214194645135</v>
      </c>
    </row>
    <row r="293" spans="1:29" x14ac:dyDescent="0.3">
      <c r="A293" s="3">
        <v>1142.0223577235772</v>
      </c>
      <c r="B293" s="1">
        <v>1.4530882605279067</v>
      </c>
      <c r="G293">
        <v>2.691087903310148</v>
      </c>
      <c r="H293">
        <v>733.85518590998038</v>
      </c>
      <c r="M293">
        <v>2.3420301326450517</v>
      </c>
      <c r="N293">
        <v>1353.3284564740306</v>
      </c>
      <c r="AB293">
        <v>1.0943220599278025</v>
      </c>
      <c r="AC293">
        <v>1145.4861111111111</v>
      </c>
    </row>
    <row r="294" spans="1:29" x14ac:dyDescent="0.3">
      <c r="A294" s="3">
        <v>1143.2214194645135</v>
      </c>
      <c r="B294" s="1">
        <v>1.1826123397751207</v>
      </c>
      <c r="G294">
        <v>18.770321261307249</v>
      </c>
      <c r="H294">
        <v>736.86200378071828</v>
      </c>
      <c r="M294">
        <v>8.7412899993521016</v>
      </c>
      <c r="N294">
        <v>1377.0685579196218</v>
      </c>
      <c r="AB294">
        <v>0.65814891052078472</v>
      </c>
      <c r="AC294">
        <v>1146.0379829731501</v>
      </c>
    </row>
    <row r="295" spans="1:29" x14ac:dyDescent="0.3">
      <c r="A295" s="3">
        <v>1145.4861111111111</v>
      </c>
      <c r="B295" s="1">
        <v>1.0943220599278025</v>
      </c>
      <c r="G295">
        <v>4.824411295497022</v>
      </c>
      <c r="H295">
        <v>738.93805309734512</v>
      </c>
      <c r="M295">
        <v>5.6849885610630224</v>
      </c>
      <c r="N295">
        <v>1393.4129569308723</v>
      </c>
      <c r="AB295">
        <v>0.47458147692128905</v>
      </c>
      <c r="AC295">
        <v>1149.0683229813665</v>
      </c>
    </row>
    <row r="296" spans="1:29" x14ac:dyDescent="0.3">
      <c r="A296" s="3">
        <v>1146.0379829731501</v>
      </c>
      <c r="B296" s="1">
        <v>0.65814891052078472</v>
      </c>
      <c r="G296">
        <v>0.81453444032790667</v>
      </c>
      <c r="H296">
        <v>739.24731182795699</v>
      </c>
      <c r="M296">
        <v>0.24232584422235148</v>
      </c>
      <c r="N296">
        <v>1441.6775884665792</v>
      </c>
      <c r="AB296">
        <v>1.0542310485521271</v>
      </c>
      <c r="AC296">
        <v>1150.1597444089457</v>
      </c>
    </row>
    <row r="297" spans="1:29" x14ac:dyDescent="0.3">
      <c r="A297" s="3">
        <v>1149.0683229813665</v>
      </c>
      <c r="B297" s="1">
        <v>0.47458147692128905</v>
      </c>
      <c r="G297">
        <v>4.2825810097717554</v>
      </c>
      <c r="H297">
        <v>739.94252873563221</v>
      </c>
      <c r="M297">
        <v>8.3573445855225224</v>
      </c>
      <c r="N297">
        <v>1463.6246233318984</v>
      </c>
      <c r="AB297">
        <v>9.5127856446478791</v>
      </c>
      <c r="AC297">
        <v>1151.8324607329844</v>
      </c>
    </row>
    <row r="298" spans="1:29" x14ac:dyDescent="0.3">
      <c r="A298" s="3">
        <v>1150.1597444089457</v>
      </c>
      <c r="B298" s="1">
        <v>1.0542310485521271</v>
      </c>
      <c r="G298">
        <v>4.9452274878465694</v>
      </c>
      <c r="H298">
        <v>740.35608308605345</v>
      </c>
      <c r="M298">
        <v>2.784596755747843</v>
      </c>
      <c r="N298">
        <v>1532.051282051282</v>
      </c>
      <c r="AB298">
        <v>1.2898722623244714</v>
      </c>
      <c r="AC298">
        <v>1152.2930487453129</v>
      </c>
    </row>
    <row r="299" spans="1:29" x14ac:dyDescent="0.3">
      <c r="A299" s="3">
        <v>1151.8324607329844</v>
      </c>
      <c r="B299" s="1">
        <v>9.5127856446478791</v>
      </c>
      <c r="G299">
        <v>2.3689709097943195</v>
      </c>
      <c r="H299">
        <v>740.84668192219681</v>
      </c>
      <c r="M299">
        <v>5.6820101087665007</v>
      </c>
      <c r="N299">
        <v>1618.5276505811905</v>
      </c>
      <c r="AB299">
        <v>0.64741253048280289</v>
      </c>
      <c r="AC299">
        <v>1160.2982292637464</v>
      </c>
    </row>
    <row r="300" spans="1:29" x14ac:dyDescent="0.3">
      <c r="A300" s="3">
        <v>1152.2930487453129</v>
      </c>
      <c r="B300" s="1">
        <v>1.2898722623244714</v>
      </c>
      <c r="G300">
        <v>0.85449106348405368</v>
      </c>
      <c r="H300">
        <v>741.17981025793063</v>
      </c>
      <c r="M300">
        <v>1.5032559100398075</v>
      </c>
      <c r="N300">
        <v>1683.5585585585586</v>
      </c>
      <c r="AB300">
        <v>1.3505303889702176</v>
      </c>
      <c r="AC300">
        <v>1162.2448979591836</v>
      </c>
    </row>
    <row r="301" spans="1:29" x14ac:dyDescent="0.3">
      <c r="A301" s="3">
        <v>1160.2982292637464</v>
      </c>
      <c r="B301" s="1">
        <v>0.64741253048280289</v>
      </c>
      <c r="G301">
        <v>15.157658800977035</v>
      </c>
      <c r="H301">
        <v>741.67047010497492</v>
      </c>
      <c r="M301">
        <v>5.6827329952598227</v>
      </c>
      <c r="N301">
        <v>1720.1834862385322</v>
      </c>
      <c r="AB301">
        <v>2.8025926316854926</v>
      </c>
      <c r="AC301">
        <v>1163.0218687872764</v>
      </c>
    </row>
    <row r="302" spans="1:29" x14ac:dyDescent="0.3">
      <c r="A302" s="3">
        <v>1162.2448979591836</v>
      </c>
      <c r="B302" s="1">
        <v>1.3505303889702176</v>
      </c>
      <c r="G302">
        <v>2.5078826987541785</v>
      </c>
      <c r="H302">
        <v>742.02715503631191</v>
      </c>
      <c r="M302">
        <v>0.92579536395676709</v>
      </c>
      <c r="N302">
        <v>1746.1074038767081</v>
      </c>
      <c r="AB302">
        <v>1.8518891900334289</v>
      </c>
      <c r="AC302">
        <v>1163.8935108153078</v>
      </c>
    </row>
    <row r="303" spans="1:29" x14ac:dyDescent="0.3">
      <c r="A303" s="3">
        <v>1163.0218687872764</v>
      </c>
      <c r="B303" s="1">
        <v>2.8025926316854926</v>
      </c>
      <c r="G303">
        <v>1.8272378477435249</v>
      </c>
      <c r="H303">
        <v>745.1484685527239</v>
      </c>
      <c r="M303">
        <v>7.4693203668176302</v>
      </c>
      <c r="N303">
        <v>1912.0458891013384</v>
      </c>
      <c r="AB303">
        <v>0.43498206443379295</v>
      </c>
      <c r="AC303">
        <v>1170.0725115359262</v>
      </c>
    </row>
    <row r="304" spans="1:29" x14ac:dyDescent="0.3">
      <c r="A304" s="3">
        <v>1163.8935108153078</v>
      </c>
      <c r="B304" s="1">
        <v>1.8518891900334289</v>
      </c>
      <c r="G304">
        <v>1.9646174287365992</v>
      </c>
      <c r="H304">
        <v>745.30386740331494</v>
      </c>
      <c r="M304">
        <v>7.4693203668176302</v>
      </c>
      <c r="N304">
        <v>2518.2481751824816</v>
      </c>
      <c r="AB304">
        <v>1.7938443817334182</v>
      </c>
      <c r="AC304">
        <v>1172.992056487202</v>
      </c>
    </row>
    <row r="305" spans="1:29" x14ac:dyDescent="0.3">
      <c r="A305" s="3">
        <v>1170.0725115359262</v>
      </c>
      <c r="B305" s="1">
        <v>0.43498206443379295</v>
      </c>
      <c r="G305">
        <v>4.1414264280073354</v>
      </c>
      <c r="H305">
        <v>745.83783783783781</v>
      </c>
      <c r="AB305">
        <v>4.1535654238442099</v>
      </c>
      <c r="AC305">
        <v>1181.0506566604129</v>
      </c>
    </row>
    <row r="306" spans="1:29" x14ac:dyDescent="0.3">
      <c r="A306" s="3">
        <v>1172.992056487202</v>
      </c>
      <c r="B306" s="1">
        <v>1.7938443817334182</v>
      </c>
      <c r="G306">
        <v>4.4677214800637781</v>
      </c>
      <c r="H306">
        <v>746.82561613144139</v>
      </c>
      <c r="AB306">
        <v>0.89612411092966804</v>
      </c>
      <c r="AC306">
        <v>1182.8947368421052</v>
      </c>
    </row>
    <row r="307" spans="1:29" x14ac:dyDescent="0.3">
      <c r="A307" s="3">
        <v>1181.0506566604129</v>
      </c>
      <c r="B307" s="1">
        <v>4.1535654238442099</v>
      </c>
      <c r="G307">
        <v>1.3059841956908673</v>
      </c>
      <c r="H307">
        <v>748.25262106839739</v>
      </c>
      <c r="AB307">
        <v>4.1858027138297524</v>
      </c>
      <c r="AC307">
        <v>1187.1693121693122</v>
      </c>
    </row>
    <row r="308" spans="1:29" x14ac:dyDescent="0.3">
      <c r="A308" s="3">
        <v>1182.8947368421052</v>
      </c>
      <c r="B308" s="1">
        <v>0.89612411092966804</v>
      </c>
      <c r="G308">
        <v>15.507210559075311</v>
      </c>
      <c r="H308">
        <v>748.2993197278912</v>
      </c>
      <c r="AB308">
        <v>0.33242946792669437</v>
      </c>
      <c r="AC308">
        <v>1190.4761904761904</v>
      </c>
    </row>
    <row r="309" spans="1:29" x14ac:dyDescent="0.3">
      <c r="A309" s="3">
        <v>1187.1693121693122</v>
      </c>
      <c r="B309" s="1">
        <v>4.1858027138297524</v>
      </c>
      <c r="G309">
        <v>7.4939156978634349</v>
      </c>
      <c r="H309">
        <v>748.84080370942809</v>
      </c>
      <c r="AB309">
        <v>1.401100316256414</v>
      </c>
      <c r="AC309">
        <v>1194.0622737146996</v>
      </c>
    </row>
    <row r="310" spans="1:29" x14ac:dyDescent="0.3">
      <c r="A310" s="3">
        <v>1190.4761904761904</v>
      </c>
      <c r="B310" s="1">
        <v>0.33242946792669437</v>
      </c>
      <c r="G310">
        <v>5.8000728908555113</v>
      </c>
      <c r="H310">
        <v>749.53095684802997</v>
      </c>
      <c r="AB310">
        <v>1.9378589900749754</v>
      </c>
      <c r="AC310">
        <v>1196.9015492253873</v>
      </c>
    </row>
    <row r="311" spans="1:29" x14ac:dyDescent="0.3">
      <c r="A311" s="3">
        <v>1194.0622737146996</v>
      </c>
      <c r="B311" s="1">
        <v>1.401100316256414</v>
      </c>
      <c r="G311">
        <v>2.3277602257449401</v>
      </c>
      <c r="H311">
        <v>750</v>
      </c>
      <c r="AB311">
        <v>1.7374524811677472</v>
      </c>
      <c r="AC311">
        <v>1201.9230769230769</v>
      </c>
    </row>
    <row r="312" spans="1:29" x14ac:dyDescent="0.3">
      <c r="A312" s="3">
        <v>1196.9015492253873</v>
      </c>
      <c r="B312" s="1">
        <v>1.9378589900749754</v>
      </c>
      <c r="G312">
        <v>7.44390246694668</v>
      </c>
      <c r="H312">
        <v>750.17445917655266</v>
      </c>
      <c r="AB312">
        <v>6.8168461445782977</v>
      </c>
      <c r="AC312">
        <v>1204.8192771084337</v>
      </c>
    </row>
    <row r="313" spans="1:29" x14ac:dyDescent="0.3">
      <c r="A313" s="3">
        <v>1201.9230769230769</v>
      </c>
      <c r="B313" s="1">
        <v>1.7374524811677472</v>
      </c>
      <c r="G313">
        <v>7.5811943271468802</v>
      </c>
      <c r="H313">
        <v>750.3192848020434</v>
      </c>
      <c r="AB313">
        <v>0.36140317959447898</v>
      </c>
      <c r="AC313">
        <v>1211.9741100323624</v>
      </c>
    </row>
    <row r="314" spans="1:29" x14ac:dyDescent="0.3">
      <c r="A314" s="3">
        <v>1204.8192771084337</v>
      </c>
      <c r="B314" s="1">
        <v>6.8168461445782977</v>
      </c>
      <c r="G314">
        <v>0.67920184314786058</v>
      </c>
      <c r="H314">
        <v>750.69637883008352</v>
      </c>
      <c r="AB314">
        <v>1.7865616980006545</v>
      </c>
      <c r="AC314">
        <v>1212.1911798660817</v>
      </c>
    </row>
    <row r="315" spans="1:29" x14ac:dyDescent="0.3">
      <c r="A315" s="3">
        <v>1211.9741100323624</v>
      </c>
      <c r="B315" s="1">
        <v>0.36140317959447898</v>
      </c>
      <c r="G315">
        <v>1.0967189840063751</v>
      </c>
      <c r="H315">
        <v>751.43741707209199</v>
      </c>
      <c r="AB315">
        <v>4.430872236274757</v>
      </c>
      <c r="AC315">
        <v>1219.1056910569105</v>
      </c>
    </row>
    <row r="316" spans="1:29" x14ac:dyDescent="0.3">
      <c r="A316" s="3">
        <v>1212.1911798660817</v>
      </c>
      <c r="B316" s="1">
        <v>1.7865616980006545</v>
      </c>
      <c r="G316">
        <v>1.0877683036502701</v>
      </c>
      <c r="H316">
        <v>752.76405551634912</v>
      </c>
      <c r="AB316">
        <v>2.686070964927211</v>
      </c>
      <c r="AC316">
        <v>1219.4783573806881</v>
      </c>
    </row>
    <row r="317" spans="1:29" x14ac:dyDescent="0.3">
      <c r="A317" s="3">
        <v>1219.1056910569105</v>
      </c>
      <c r="B317" s="1">
        <v>4.430872236274757</v>
      </c>
      <c r="G317">
        <v>3.0529709846065307</v>
      </c>
      <c r="H317">
        <v>753.17946302402265</v>
      </c>
      <c r="AB317">
        <v>6.3720814738876053</v>
      </c>
      <c r="AC317">
        <v>1223.7454100367197</v>
      </c>
    </row>
    <row r="318" spans="1:29" x14ac:dyDescent="0.3">
      <c r="A318" s="3">
        <v>1219.4783573806881</v>
      </c>
      <c r="B318" s="1">
        <v>2.686070964927211</v>
      </c>
      <c r="G318">
        <v>7.6515663755096694</v>
      </c>
      <c r="H318">
        <v>754.61151481274453</v>
      </c>
      <c r="AB318">
        <v>1.1632056097330308</v>
      </c>
      <c r="AC318">
        <v>1227.8170095179614</v>
      </c>
    </row>
    <row r="319" spans="1:29" x14ac:dyDescent="0.3">
      <c r="A319" s="3">
        <v>1223.7454100367197</v>
      </c>
      <c r="B319" s="1">
        <v>6.3720814738876053</v>
      </c>
      <c r="G319">
        <v>8.6853864313296771</v>
      </c>
      <c r="H319">
        <v>756.28568727547736</v>
      </c>
      <c r="AB319">
        <v>1.6124867296041887</v>
      </c>
      <c r="AC319">
        <v>1228.6541244573082</v>
      </c>
    </row>
    <row r="320" spans="1:29" x14ac:dyDescent="0.3">
      <c r="A320" s="3">
        <v>1227.8170095179614</v>
      </c>
      <c r="B320" s="1">
        <v>1.1632056097330308</v>
      </c>
      <c r="G320">
        <v>1.7349679842129067</v>
      </c>
      <c r="H320">
        <v>758.92857142857144</v>
      </c>
      <c r="AB320">
        <v>1.6408504035486167</v>
      </c>
      <c r="AC320">
        <v>1235.9657469077069</v>
      </c>
    </row>
    <row r="321" spans="1:29" x14ac:dyDescent="0.3">
      <c r="A321" s="3">
        <v>1228.6541244573082</v>
      </c>
      <c r="B321" s="1">
        <v>1.6124867296041887</v>
      </c>
      <c r="G321">
        <v>15.147369613245051</v>
      </c>
      <c r="H321">
        <v>759.50241879751206</v>
      </c>
      <c r="AB321">
        <v>1.7225215702635448</v>
      </c>
      <c r="AC321">
        <v>1238.1141045958796</v>
      </c>
    </row>
    <row r="322" spans="1:29" x14ac:dyDescent="0.3">
      <c r="A322" s="3">
        <v>1235.9657469077069</v>
      </c>
      <c r="B322" s="1">
        <v>1.6408504035486167</v>
      </c>
      <c r="G322">
        <v>6.9277020202622435</v>
      </c>
      <c r="H322">
        <v>760.5276509386099</v>
      </c>
      <c r="AB322">
        <v>0.59155801561459787</v>
      </c>
      <c r="AC322">
        <v>1244.131455399061</v>
      </c>
    </row>
    <row r="323" spans="1:29" x14ac:dyDescent="0.3">
      <c r="A323" s="3">
        <v>1238.1141045958796</v>
      </c>
      <c r="B323" s="1">
        <v>1.7225215702635448</v>
      </c>
      <c r="G323">
        <v>4.5787898429186393</v>
      </c>
      <c r="H323">
        <v>761.04746317512274</v>
      </c>
      <c r="AB323">
        <v>0.81910624903557916</v>
      </c>
      <c r="AC323">
        <v>1255.2398695854681</v>
      </c>
    </row>
    <row r="324" spans="1:29" x14ac:dyDescent="0.3">
      <c r="A324" s="3">
        <v>1244.131455399061</v>
      </c>
      <c r="B324" s="1">
        <v>0.59155801561459787</v>
      </c>
      <c r="G324">
        <v>2.1128257349737321</v>
      </c>
      <c r="H324">
        <v>761.19402985074623</v>
      </c>
      <c r="AB324">
        <v>0.93893586541565965</v>
      </c>
      <c r="AC324">
        <v>1266.0944206008583</v>
      </c>
    </row>
    <row r="325" spans="1:29" x14ac:dyDescent="0.3">
      <c r="A325" s="3">
        <v>1255.2398695854681</v>
      </c>
      <c r="B325" s="1">
        <v>0.81910624903557916</v>
      </c>
      <c r="G325">
        <v>16.520920806148563</v>
      </c>
      <c r="H325">
        <v>762.24899598393574</v>
      </c>
      <c r="AB325">
        <v>1.6952199959179934</v>
      </c>
      <c r="AC325">
        <v>1270.6855791962175</v>
      </c>
    </row>
    <row r="326" spans="1:29" x14ac:dyDescent="0.3">
      <c r="A326" s="3">
        <v>1266.0944206008583</v>
      </c>
      <c r="B326" s="1">
        <v>0.93893586541565965</v>
      </c>
      <c r="G326">
        <v>2.7211543179376774</v>
      </c>
      <c r="H326">
        <v>762.45210727969345</v>
      </c>
      <c r="AB326">
        <v>0.70582549461228306</v>
      </c>
      <c r="AC326">
        <v>1270.7100591715975</v>
      </c>
    </row>
    <row r="327" spans="1:29" x14ac:dyDescent="0.3">
      <c r="A327" s="3">
        <v>1270.6855791962175</v>
      </c>
      <c r="B327" s="1">
        <v>1.6952199959179934</v>
      </c>
      <c r="G327">
        <v>0.61029522381803192</v>
      </c>
      <c r="H327">
        <v>763.66120218579238</v>
      </c>
      <c r="AB327">
        <v>0.59428707495954503</v>
      </c>
      <c r="AC327">
        <v>1275.8620689655172</v>
      </c>
    </row>
    <row r="328" spans="1:29" x14ac:dyDescent="0.3">
      <c r="A328" s="3">
        <v>1270.7100591715975</v>
      </c>
      <c r="B328" s="1">
        <v>0.70582549461228306</v>
      </c>
      <c r="G328">
        <v>3.6216856998590741</v>
      </c>
      <c r="H328">
        <v>768.3239364428498</v>
      </c>
      <c r="AB328">
        <v>6.7612572872663428</v>
      </c>
      <c r="AC328">
        <v>1284.0616966580976</v>
      </c>
    </row>
    <row r="329" spans="1:29" x14ac:dyDescent="0.3">
      <c r="A329" s="3">
        <v>1275.8620689655172</v>
      </c>
      <c r="B329" s="1">
        <v>0.59428707495954503</v>
      </c>
      <c r="G329">
        <v>6.4093370475021727</v>
      </c>
      <c r="H329">
        <v>770.07299270072997</v>
      </c>
      <c r="AB329">
        <v>2.092552187041294</v>
      </c>
      <c r="AC329">
        <v>1285.8038887727369</v>
      </c>
    </row>
    <row r="330" spans="1:29" x14ac:dyDescent="0.3">
      <c r="A330" s="3">
        <v>1284.0616966580976</v>
      </c>
      <c r="B330" s="1">
        <v>6.7612572872663428</v>
      </c>
      <c r="G330">
        <v>5.8000728908555113</v>
      </c>
      <c r="H330">
        <v>772.56740914419697</v>
      </c>
      <c r="AB330">
        <v>0.83035384874749663</v>
      </c>
      <c r="AC330">
        <v>1295.1807228915663</v>
      </c>
    </row>
    <row r="331" spans="1:29" x14ac:dyDescent="0.3">
      <c r="A331" s="3">
        <v>1285.8038887727369</v>
      </c>
      <c r="B331" s="1">
        <v>2.092552187041294</v>
      </c>
      <c r="G331">
        <v>7.4846200062305979</v>
      </c>
      <c r="H331">
        <v>772.61904761904759</v>
      </c>
      <c r="AB331">
        <v>0.17223163160796839</v>
      </c>
      <c r="AC331">
        <v>1296.5964343598055</v>
      </c>
    </row>
    <row r="332" spans="1:29" x14ac:dyDescent="0.3">
      <c r="A332" s="3">
        <v>1295.1807228915663</v>
      </c>
      <c r="B332" s="1">
        <v>0.83035384874749663</v>
      </c>
      <c r="G332">
        <v>3.3136499777404733</v>
      </c>
      <c r="H332">
        <v>772.9036108624291</v>
      </c>
      <c r="AB332">
        <v>1.6067366205925242</v>
      </c>
      <c r="AC332">
        <v>1299.5518786625303</v>
      </c>
    </row>
    <row r="333" spans="1:29" x14ac:dyDescent="0.3">
      <c r="A333" s="3">
        <v>1296.5964343598055</v>
      </c>
      <c r="B333" s="1">
        <v>0.17223163160796839</v>
      </c>
      <c r="G333">
        <v>1.8021122409564247</v>
      </c>
      <c r="H333">
        <v>773.71357718536888</v>
      </c>
      <c r="AB333">
        <v>2.3557176599241334</v>
      </c>
      <c r="AC333">
        <v>1303.1784841075794</v>
      </c>
    </row>
    <row r="334" spans="1:29" x14ac:dyDescent="0.3">
      <c r="A334" s="3">
        <v>1299.5518786625303</v>
      </c>
      <c r="B334" s="1">
        <v>1.6067366205925242</v>
      </c>
      <c r="G334">
        <v>2.4190440171934053</v>
      </c>
      <c r="H334">
        <v>773.82012466607307</v>
      </c>
      <c r="AB334">
        <v>6.4287206280695868</v>
      </c>
      <c r="AC334">
        <v>1304.4662309368191</v>
      </c>
    </row>
    <row r="335" spans="1:29" x14ac:dyDescent="0.3">
      <c r="A335" s="3">
        <v>1303.1784841075794</v>
      </c>
      <c r="B335" s="1">
        <v>2.3557176599241334</v>
      </c>
      <c r="G335">
        <v>16.619141101632827</v>
      </c>
      <c r="H335">
        <v>774.90774907749073</v>
      </c>
      <c r="AB335">
        <v>0.17223163160796839</v>
      </c>
      <c r="AC335">
        <v>1310.5149552883133</v>
      </c>
    </row>
    <row r="336" spans="1:29" x14ac:dyDescent="0.3">
      <c r="A336" s="3">
        <v>1304.4662309368191</v>
      </c>
      <c r="B336" s="1">
        <v>6.4287206280695868</v>
      </c>
      <c r="G336">
        <v>2.6000882067864426</v>
      </c>
      <c r="H336">
        <v>776.22377622377621</v>
      </c>
      <c r="AB336">
        <v>0.33242946792669437</v>
      </c>
      <c r="AC336">
        <v>1311.6057233704294</v>
      </c>
    </row>
    <row r="337" spans="1:29" x14ac:dyDescent="0.3">
      <c r="A337" s="3">
        <v>1310.5149552883133</v>
      </c>
      <c r="B337" s="1">
        <v>0.17223163160796839</v>
      </c>
      <c r="G337">
        <v>6.8132494237320387</v>
      </c>
      <c r="H337">
        <v>776.45788336933049</v>
      </c>
      <c r="AB337">
        <v>2.4120962033267603</v>
      </c>
      <c r="AC337">
        <v>1318.1618293755496</v>
      </c>
    </row>
    <row r="338" spans="1:29" x14ac:dyDescent="0.3">
      <c r="A338" s="3">
        <v>1311.6057233704294</v>
      </c>
      <c r="B338" s="1">
        <v>0.33242946792669437</v>
      </c>
      <c r="G338">
        <v>2.1450169257418228</v>
      </c>
      <c r="H338">
        <v>776.97095435684651</v>
      </c>
      <c r="AB338">
        <v>7.0828823795204636</v>
      </c>
      <c r="AC338">
        <v>1320</v>
      </c>
    </row>
    <row r="339" spans="1:29" x14ac:dyDescent="0.3">
      <c r="A339" s="3">
        <v>1318.1618293755496</v>
      </c>
      <c r="B339" s="1">
        <v>2.4120962033267603</v>
      </c>
      <c r="G339">
        <v>0.33242946792669437</v>
      </c>
      <c r="H339">
        <v>777.64976958525347</v>
      </c>
      <c r="AB339">
        <v>3.6466976026271771</v>
      </c>
      <c r="AC339">
        <v>1326.3665594855306</v>
      </c>
    </row>
    <row r="340" spans="1:29" x14ac:dyDescent="0.3">
      <c r="A340" s="3">
        <v>1320</v>
      </c>
      <c r="B340" s="1">
        <v>7.0828823795204636</v>
      </c>
      <c r="G340">
        <v>7.3259173419633115</v>
      </c>
      <c r="H340">
        <v>778.34572490706319</v>
      </c>
      <c r="AB340">
        <v>5.2126448004531607</v>
      </c>
      <c r="AC340">
        <v>1326.5306122448981</v>
      </c>
    </row>
    <row r="341" spans="1:29" x14ac:dyDescent="0.3">
      <c r="A341" s="3">
        <v>1326.3665594855306</v>
      </c>
      <c r="B341" s="1">
        <v>3.6466976026271771</v>
      </c>
      <c r="G341">
        <v>0.63214017370797615</v>
      </c>
      <c r="H341">
        <v>778.90892750149794</v>
      </c>
      <c r="AB341">
        <v>1.4465429789223769</v>
      </c>
      <c r="AC341">
        <v>1327.668613913967</v>
      </c>
    </row>
    <row r="342" spans="1:29" x14ac:dyDescent="0.3">
      <c r="A342" s="3">
        <v>1326.5306122448981</v>
      </c>
      <c r="B342" s="1">
        <v>5.2126448004531607</v>
      </c>
      <c r="G342">
        <v>1.0623717136717397</v>
      </c>
      <c r="H342">
        <v>778.91714520098446</v>
      </c>
      <c r="AB342">
        <v>3.8957052386173601</v>
      </c>
      <c r="AC342">
        <v>1329.0229885057472</v>
      </c>
    </row>
    <row r="343" spans="1:29" x14ac:dyDescent="0.3">
      <c r="A343" s="3">
        <v>1327.668613913967</v>
      </c>
      <c r="B343" s="1">
        <v>1.4465429789223769</v>
      </c>
      <c r="G343">
        <v>2.5374399304752506</v>
      </c>
      <c r="H343">
        <v>780.3227485684539</v>
      </c>
      <c r="AB343">
        <v>7.421898074652276</v>
      </c>
      <c r="AC343">
        <v>1337.5108038029387</v>
      </c>
    </row>
    <row r="344" spans="1:29" x14ac:dyDescent="0.3">
      <c r="A344" s="3">
        <v>1329.0229885057472</v>
      </c>
      <c r="B344" s="1">
        <v>3.8957052386173601</v>
      </c>
      <c r="G344">
        <v>3.7828749556671735</v>
      </c>
      <c r="H344">
        <v>780.63943161634108</v>
      </c>
      <c r="AB344">
        <v>8.0631294388878167</v>
      </c>
      <c r="AC344">
        <v>1341.5803605677024</v>
      </c>
    </row>
    <row r="345" spans="1:29" x14ac:dyDescent="0.3">
      <c r="A345" s="3">
        <v>1337.5108038029387</v>
      </c>
      <c r="B345" s="1">
        <v>7.421898074652276</v>
      </c>
      <c r="G345">
        <v>4.0372239800612295</v>
      </c>
      <c r="H345">
        <v>782.18884120171674</v>
      </c>
      <c r="AB345">
        <v>0.49408953856132665</v>
      </c>
      <c r="AC345">
        <v>1342.1052631578948</v>
      </c>
    </row>
    <row r="346" spans="1:29" x14ac:dyDescent="0.3">
      <c r="A346" s="3">
        <v>1341.5803605677024</v>
      </c>
      <c r="B346" s="1">
        <v>8.0631294388878167</v>
      </c>
      <c r="G346">
        <v>2.4674258891470906</v>
      </c>
      <c r="H346">
        <v>782.19533275713047</v>
      </c>
      <c r="AB346">
        <v>2.3120197914315348</v>
      </c>
      <c r="AC346">
        <v>1351.6566265060242</v>
      </c>
    </row>
    <row r="347" spans="1:29" x14ac:dyDescent="0.3">
      <c r="A347" s="3">
        <v>1342.1052631578948</v>
      </c>
      <c r="B347" s="1">
        <v>0.49408953856132665</v>
      </c>
      <c r="G347">
        <v>3.3703733856029476</v>
      </c>
      <c r="H347">
        <v>783.69905956112848</v>
      </c>
      <c r="AB347">
        <v>8.1880908246997173</v>
      </c>
      <c r="AC347">
        <v>1362.2364368633025</v>
      </c>
    </row>
    <row r="348" spans="1:29" x14ac:dyDescent="0.3">
      <c r="A348" s="3">
        <v>1351.6566265060242</v>
      </c>
      <c r="B348" s="1">
        <v>2.3120197914315348</v>
      </c>
      <c r="G348">
        <v>7.4620920670546518</v>
      </c>
      <c r="H348">
        <v>784.19071518193221</v>
      </c>
      <c r="AB348">
        <v>7.542218805541645</v>
      </c>
      <c r="AC348">
        <v>1364.9706457925636</v>
      </c>
    </row>
    <row r="349" spans="1:29" x14ac:dyDescent="0.3">
      <c r="A349" s="3">
        <v>1362.2364368633025</v>
      </c>
      <c r="B349" s="1">
        <v>8.1880908246997173</v>
      </c>
      <c r="G349">
        <v>7.4661877487100146</v>
      </c>
      <c r="H349">
        <v>784.75336322869953</v>
      </c>
      <c r="AB349">
        <v>1.7251143867428849</v>
      </c>
      <c r="AC349">
        <v>1377.7267508610792</v>
      </c>
    </row>
    <row r="350" spans="1:29" x14ac:dyDescent="0.3">
      <c r="A350" s="3">
        <v>1364.9706457925636</v>
      </c>
      <c r="B350" s="1">
        <v>7.542218805541645</v>
      </c>
      <c r="G350">
        <v>7.5712737750019592</v>
      </c>
      <c r="H350">
        <v>784.7604084838963</v>
      </c>
      <c r="AB350">
        <v>7.2167692716487499</v>
      </c>
      <c r="AC350">
        <v>1377.9411764705883</v>
      </c>
    </row>
    <row r="351" spans="1:29" x14ac:dyDescent="0.3">
      <c r="A351" s="3">
        <v>1377.7267508610792</v>
      </c>
      <c r="B351" s="1">
        <v>1.7251143867428849</v>
      </c>
      <c r="G351">
        <v>2.4201978842679006</v>
      </c>
      <c r="H351">
        <v>786.84210526315792</v>
      </c>
      <c r="AB351">
        <v>1.0687564356788883</v>
      </c>
      <c r="AC351">
        <v>1384.4357976653696</v>
      </c>
    </row>
    <row r="352" spans="1:29" x14ac:dyDescent="0.3">
      <c r="A352" s="3">
        <v>1377.9411764705883</v>
      </c>
      <c r="B352" s="1">
        <v>7.2167692716487499</v>
      </c>
      <c r="G352">
        <v>2.4154530857152703</v>
      </c>
      <c r="H352">
        <v>787.04784130688449</v>
      </c>
      <c r="AB352">
        <v>0.36063623467207018</v>
      </c>
      <c r="AC352">
        <v>1387.037037037037</v>
      </c>
    </row>
    <row r="353" spans="1:29" x14ac:dyDescent="0.3">
      <c r="A353" s="3">
        <v>1384.4357976653696</v>
      </c>
      <c r="B353" s="1">
        <v>1.0687564356788883</v>
      </c>
      <c r="G353">
        <v>1.1482448906093878</v>
      </c>
      <c r="H353">
        <v>787.10644677661173</v>
      </c>
      <c r="AB353">
        <v>1.4152917257742499</v>
      </c>
      <c r="AC353">
        <v>1389.0551517742624</v>
      </c>
    </row>
    <row r="354" spans="1:29" x14ac:dyDescent="0.3">
      <c r="A354" s="3">
        <v>1387.037037037037</v>
      </c>
      <c r="B354" s="1">
        <v>0.36063623467207018</v>
      </c>
      <c r="G354">
        <v>17.099452956003439</v>
      </c>
      <c r="H354">
        <v>787.23404255319144</v>
      </c>
      <c r="AB354">
        <v>1.1603166126804729</v>
      </c>
      <c r="AC354">
        <v>1390.9565217391305</v>
      </c>
    </row>
    <row r="355" spans="1:29" x14ac:dyDescent="0.3">
      <c r="A355" s="3">
        <v>1389.0551517742624</v>
      </c>
      <c r="B355" s="1">
        <v>1.4152917257742499</v>
      </c>
      <c r="G355">
        <v>16.373870136521944</v>
      </c>
      <c r="H355">
        <v>787.27445394112056</v>
      </c>
      <c r="AB355">
        <v>9.020928138124102</v>
      </c>
      <c r="AC355">
        <v>1391.304347826087</v>
      </c>
    </row>
    <row r="356" spans="1:29" x14ac:dyDescent="0.3">
      <c r="A356" s="3">
        <v>1390.9565217391305</v>
      </c>
      <c r="B356" s="1">
        <v>1.1603166126804729</v>
      </c>
      <c r="G356">
        <v>15.682865795945267</v>
      </c>
      <c r="H356">
        <v>788.46153846153845</v>
      </c>
      <c r="AB356">
        <v>0.25875543471549944</v>
      </c>
      <c r="AC356">
        <v>1392.0657612580414</v>
      </c>
    </row>
    <row r="357" spans="1:29" x14ac:dyDescent="0.3">
      <c r="A357" s="3">
        <v>1391.304347826087</v>
      </c>
      <c r="B357" s="1">
        <v>9.020928138124102</v>
      </c>
      <c r="G357">
        <v>6.1463482355000014</v>
      </c>
      <c r="H357">
        <v>789.15418858761632</v>
      </c>
      <c r="AB357">
        <v>1.8673033125953575</v>
      </c>
      <c r="AC357">
        <v>1420.992800303145</v>
      </c>
    </row>
    <row r="358" spans="1:29" x14ac:dyDescent="0.3">
      <c r="A358" s="3">
        <v>1392.0657612580414</v>
      </c>
      <c r="B358" s="1">
        <v>0.25875543471549944</v>
      </c>
      <c r="G358">
        <v>20.222529821118982</v>
      </c>
      <c r="H358">
        <v>789.85061511423555</v>
      </c>
      <c r="AB358">
        <v>0.33242946792669437</v>
      </c>
      <c r="AC358">
        <v>1425.0814332247558</v>
      </c>
    </row>
    <row r="359" spans="1:29" x14ac:dyDescent="0.3">
      <c r="A359" s="3">
        <v>1420.992800303145</v>
      </c>
      <c r="B359" s="1">
        <v>1.8673033125953575</v>
      </c>
      <c r="G359">
        <v>4.3436082350588645</v>
      </c>
      <c r="H359">
        <v>791.51943462897532</v>
      </c>
      <c r="AB359">
        <v>0.88570589350742579</v>
      </c>
      <c r="AC359">
        <v>1427.1428571428571</v>
      </c>
    </row>
    <row r="360" spans="1:29" x14ac:dyDescent="0.3">
      <c r="A360" s="3">
        <v>1425.0814332247558</v>
      </c>
      <c r="B360" s="1">
        <v>0.33242946792669437</v>
      </c>
      <c r="G360">
        <v>2.1504356877330792</v>
      </c>
      <c r="H360">
        <v>791.55606860158309</v>
      </c>
      <c r="AB360">
        <v>2.5200781138514703</v>
      </c>
      <c r="AC360">
        <v>1442.7040395713109</v>
      </c>
    </row>
    <row r="361" spans="1:29" x14ac:dyDescent="0.3">
      <c r="A361" s="3">
        <v>1427.1428571428571</v>
      </c>
      <c r="B361" s="1">
        <v>0.88570589350742579</v>
      </c>
      <c r="G361">
        <v>4.2655523336203212</v>
      </c>
      <c r="H361">
        <v>793.46092503987245</v>
      </c>
      <c r="AB361">
        <v>0.84061687336129354</v>
      </c>
      <c r="AC361">
        <v>1443.0064708810353</v>
      </c>
    </row>
    <row r="362" spans="1:29" x14ac:dyDescent="0.3">
      <c r="A362" s="3">
        <v>1442.7040395713109</v>
      </c>
      <c r="B362" s="1">
        <v>2.5200781138514703</v>
      </c>
      <c r="G362">
        <v>7.4846200062305979</v>
      </c>
      <c r="H362">
        <v>793.65079365079362</v>
      </c>
      <c r="AB362">
        <v>7.5179804855653316</v>
      </c>
      <c r="AC362">
        <v>1444.0694310511089</v>
      </c>
    </row>
    <row r="363" spans="1:29" x14ac:dyDescent="0.3">
      <c r="A363" s="3">
        <v>1443.0064708810353</v>
      </c>
      <c r="B363" s="1">
        <v>0.84061687336129354</v>
      </c>
      <c r="G363">
        <v>15.756458695044454</v>
      </c>
      <c r="H363">
        <v>795.74468085106378</v>
      </c>
      <c r="AB363">
        <v>0.47196249705388427</v>
      </c>
      <c r="AC363">
        <v>1457.9929988331389</v>
      </c>
    </row>
    <row r="364" spans="1:29" x14ac:dyDescent="0.3">
      <c r="A364" s="3">
        <v>1444.0694310511089</v>
      </c>
      <c r="B364" s="1">
        <v>7.5179804855653316</v>
      </c>
      <c r="G364">
        <v>1.0685833591237712</v>
      </c>
      <c r="H364">
        <v>796.01990049751248</v>
      </c>
      <c r="AB364">
        <v>6.4287206280695868</v>
      </c>
      <c r="AC364">
        <v>1470.5882352941176</v>
      </c>
    </row>
    <row r="365" spans="1:29" x14ac:dyDescent="0.3">
      <c r="A365" s="3">
        <v>1457.9929988331389</v>
      </c>
      <c r="B365" s="1">
        <v>0.47196249705388427</v>
      </c>
      <c r="G365">
        <v>3.2807859041669647</v>
      </c>
      <c r="H365">
        <v>796.17834394904457</v>
      </c>
      <c r="AB365">
        <v>0.69291341359961511</v>
      </c>
      <c r="AC365">
        <v>1476.2611275964391</v>
      </c>
    </row>
    <row r="366" spans="1:29" x14ac:dyDescent="0.3">
      <c r="A366" s="3">
        <v>1470.5882352941176</v>
      </c>
      <c r="B366" s="1">
        <v>6.4287206280695868</v>
      </c>
      <c r="G366">
        <v>2.6448033994755944</v>
      </c>
      <c r="H366">
        <v>797.27564102564099</v>
      </c>
      <c r="AB366">
        <v>1.3923816402685891</v>
      </c>
      <c r="AC366">
        <v>1484.7068819031435</v>
      </c>
    </row>
    <row r="367" spans="1:29" x14ac:dyDescent="0.3">
      <c r="A367" s="3">
        <v>1476.2611275964391</v>
      </c>
      <c r="B367" s="1">
        <v>0.69291341359961511</v>
      </c>
      <c r="G367">
        <v>5.8000728908555113</v>
      </c>
      <c r="H367">
        <v>797.37335834896805</v>
      </c>
      <c r="AB367">
        <v>1.3581555319400265</v>
      </c>
      <c r="AC367">
        <v>1486.3523573200991</v>
      </c>
    </row>
    <row r="368" spans="1:29" x14ac:dyDescent="0.3">
      <c r="A368" s="3">
        <v>1484.7068819031435</v>
      </c>
      <c r="B368" s="1">
        <v>1.3923816402685891</v>
      </c>
      <c r="G368">
        <v>1.052663460627637</v>
      </c>
      <c r="H368">
        <v>798.37702871410738</v>
      </c>
      <c r="AB368">
        <v>0.84731385823593564</v>
      </c>
      <c r="AC368">
        <v>1486.8421052631579</v>
      </c>
    </row>
    <row r="369" spans="1:29" x14ac:dyDescent="0.3">
      <c r="A369" s="3">
        <v>1486.3523573200991</v>
      </c>
      <c r="B369" s="1">
        <v>1.3581555319400265</v>
      </c>
      <c r="G369">
        <v>1.508704061531454</v>
      </c>
      <c r="H369">
        <v>798.75</v>
      </c>
      <c r="AB369">
        <v>1.3223901537650984</v>
      </c>
      <c r="AC369">
        <v>1494.8024948024947</v>
      </c>
    </row>
    <row r="370" spans="1:29" x14ac:dyDescent="0.3">
      <c r="A370" s="3">
        <v>1486.8421052631579</v>
      </c>
      <c r="B370" s="1">
        <v>0.84731385823593564</v>
      </c>
      <c r="G370">
        <v>1.9954992773060654</v>
      </c>
      <c r="H370">
        <v>800.81300813008136</v>
      </c>
      <c r="AB370">
        <v>1.3913090933710304</v>
      </c>
      <c r="AC370">
        <v>1499.7786631252766</v>
      </c>
    </row>
    <row r="371" spans="1:29" x14ac:dyDescent="0.3">
      <c r="A371" s="3">
        <v>1494.8024948024947</v>
      </c>
      <c r="B371" s="1">
        <v>1.3223901537650984</v>
      </c>
      <c r="G371">
        <v>1.5537311026167369</v>
      </c>
      <c r="H371">
        <v>801.0514665190924</v>
      </c>
      <c r="AB371">
        <v>0.69715140202722092</v>
      </c>
      <c r="AC371">
        <v>1505.8139534883721</v>
      </c>
    </row>
    <row r="372" spans="1:29" x14ac:dyDescent="0.3">
      <c r="A372" s="3">
        <v>1499.7786631252766</v>
      </c>
      <c r="B372" s="1">
        <v>1.3913090933710304</v>
      </c>
      <c r="G372">
        <v>0.67959515293722816</v>
      </c>
      <c r="H372">
        <v>801.7492711370262</v>
      </c>
      <c r="AB372">
        <v>6.4287206280695868</v>
      </c>
      <c r="AC372">
        <v>1528.1690140845071</v>
      </c>
    </row>
    <row r="373" spans="1:29" x14ac:dyDescent="0.3">
      <c r="A373" s="3">
        <v>1505.8139534883721</v>
      </c>
      <c r="B373" s="1">
        <v>0.69715140202722092</v>
      </c>
      <c r="G373">
        <v>3.9893269684890056</v>
      </c>
      <c r="H373">
        <v>801.83161512027493</v>
      </c>
      <c r="AB373">
        <v>0.85265118264896556</v>
      </c>
      <c r="AC373">
        <v>1534.9417637271215</v>
      </c>
    </row>
    <row r="374" spans="1:29" x14ac:dyDescent="0.3">
      <c r="A374" s="3">
        <v>1528.1690140845071</v>
      </c>
      <c r="B374" s="1">
        <v>6.4287206280695868</v>
      </c>
      <c r="G374">
        <v>7.9302256080762596</v>
      </c>
      <c r="H374">
        <v>803.61117981696759</v>
      </c>
      <c r="AB374">
        <v>1.1439951652622145</v>
      </c>
      <c r="AC374">
        <v>1543.1701030927834</v>
      </c>
    </row>
    <row r="375" spans="1:29" x14ac:dyDescent="0.3">
      <c r="A375" s="3">
        <v>1534.9417637271215</v>
      </c>
      <c r="B375" s="1">
        <v>0.85265118264896556</v>
      </c>
      <c r="G375">
        <v>1.5356414627943054</v>
      </c>
      <c r="H375">
        <v>804.66101694915255</v>
      </c>
      <c r="AB375">
        <v>0.93893586541565965</v>
      </c>
      <c r="AC375">
        <v>1550.6525792417651</v>
      </c>
    </row>
    <row r="376" spans="1:29" x14ac:dyDescent="0.3">
      <c r="A376" s="3">
        <v>1543.1701030927834</v>
      </c>
      <c r="B376" s="1">
        <v>1.1439951652622145</v>
      </c>
      <c r="G376">
        <v>2.1450169257418228</v>
      </c>
      <c r="H376">
        <v>804.90405117270791</v>
      </c>
      <c r="AB376">
        <v>5.8893841346752005</v>
      </c>
      <c r="AC376">
        <v>1557.3394495412845</v>
      </c>
    </row>
    <row r="377" spans="1:29" x14ac:dyDescent="0.3">
      <c r="A377" s="3">
        <v>1550.6525792417651</v>
      </c>
      <c r="B377" s="1">
        <v>0.93893586541565965</v>
      </c>
      <c r="G377">
        <v>2.1551664625995199</v>
      </c>
      <c r="H377">
        <v>804.98866213151928</v>
      </c>
      <c r="AB377">
        <v>3.2737584094155272</v>
      </c>
      <c r="AC377">
        <v>1578.9473684210527</v>
      </c>
    </row>
    <row r="378" spans="1:29" x14ac:dyDescent="0.3">
      <c r="A378" s="3">
        <v>1557.3394495412845</v>
      </c>
      <c r="B378" s="1">
        <v>5.8893841346752005</v>
      </c>
      <c r="G378">
        <v>2.1363773355677065</v>
      </c>
      <c r="H378">
        <v>806.42201834862385</v>
      </c>
      <c r="AB378">
        <v>0.37875513863709642</v>
      </c>
      <c r="AC378">
        <v>1584.6544071020926</v>
      </c>
    </row>
    <row r="379" spans="1:29" x14ac:dyDescent="0.3">
      <c r="A379" s="3">
        <v>1578.9473684210527</v>
      </c>
      <c r="B379" s="1">
        <v>3.2737584094155272</v>
      </c>
      <c r="G379">
        <v>5.8000728908555113</v>
      </c>
      <c r="H379">
        <v>807.21747388414053</v>
      </c>
      <c r="AB379">
        <v>1.8341422828094727</v>
      </c>
      <c r="AC379">
        <v>1586.8746637977408</v>
      </c>
    </row>
    <row r="380" spans="1:29" x14ac:dyDescent="0.3">
      <c r="A380" s="3">
        <v>1584.6544071020926</v>
      </c>
      <c r="B380" s="1">
        <v>0.37875513863709642</v>
      </c>
      <c r="G380">
        <v>0.42534202028338308</v>
      </c>
      <c r="H380">
        <v>807.24876441515653</v>
      </c>
      <c r="AB380">
        <v>0.33242946792669437</v>
      </c>
      <c r="AC380">
        <v>1587.9478827361563</v>
      </c>
    </row>
    <row r="381" spans="1:29" x14ac:dyDescent="0.3">
      <c r="A381" s="3">
        <v>1586.8746637977408</v>
      </c>
      <c r="B381" s="1">
        <v>1.8341422828094727</v>
      </c>
      <c r="G381">
        <v>1.4707984136414594</v>
      </c>
      <c r="H381">
        <v>808.47890924584578</v>
      </c>
      <c r="AB381">
        <v>2.179667082714146</v>
      </c>
      <c r="AC381">
        <v>1602.9246344206974</v>
      </c>
    </row>
    <row r="382" spans="1:29" x14ac:dyDescent="0.3">
      <c r="A382" s="3">
        <v>1587.9478827361563</v>
      </c>
      <c r="B382" s="1">
        <v>0.33242946792669437</v>
      </c>
      <c r="G382">
        <v>7.0075133162021395</v>
      </c>
      <c r="H382">
        <v>808.60215053763443</v>
      </c>
      <c r="AB382">
        <v>7.5321957439574998</v>
      </c>
      <c r="AC382">
        <v>1617.2506738544475</v>
      </c>
    </row>
    <row r="383" spans="1:29" x14ac:dyDescent="0.3">
      <c r="A383" s="3">
        <v>1602.9246344206974</v>
      </c>
      <c r="B383" s="1">
        <v>2.179667082714146</v>
      </c>
      <c r="G383">
        <v>4.4546664910964573</v>
      </c>
      <c r="H383">
        <v>809.81027302174914</v>
      </c>
      <c r="AB383">
        <v>0.84731385823593564</v>
      </c>
      <c r="AC383">
        <v>1617.6470588235295</v>
      </c>
    </row>
    <row r="384" spans="1:29" x14ac:dyDescent="0.3">
      <c r="A384" s="3">
        <v>1617.2506738544475</v>
      </c>
      <c r="B384" s="1">
        <v>7.5321957439574998</v>
      </c>
      <c r="G384">
        <v>0.78232820252091861</v>
      </c>
      <c r="H384">
        <v>810.17881705639616</v>
      </c>
      <c r="AB384">
        <v>0.84731385823593564</v>
      </c>
      <c r="AC384">
        <v>1621.2121212121212</v>
      </c>
    </row>
    <row r="385" spans="1:29" x14ac:dyDescent="0.3">
      <c r="A385" s="3">
        <v>1617.6470588235295</v>
      </c>
      <c r="B385" s="1">
        <v>0.84731385823593564</v>
      </c>
      <c r="G385">
        <v>5.803382019034153</v>
      </c>
      <c r="H385">
        <v>810.18518518518522</v>
      </c>
      <c r="AB385">
        <v>0.28996395377359696</v>
      </c>
      <c r="AC385">
        <v>1639.7476340694006</v>
      </c>
    </row>
    <row r="386" spans="1:29" x14ac:dyDescent="0.3">
      <c r="A386" s="3">
        <v>1621.2121212121212</v>
      </c>
      <c r="B386" s="1">
        <v>0.84731385823593564</v>
      </c>
      <c r="G386">
        <v>1.9462131635926092</v>
      </c>
      <c r="H386">
        <v>810.22443890274315</v>
      </c>
      <c r="AB386">
        <v>1.1889849933478502</v>
      </c>
      <c r="AC386">
        <v>1652.2318454363758</v>
      </c>
    </row>
    <row r="387" spans="1:29" x14ac:dyDescent="0.3">
      <c r="A387" s="3">
        <v>1639.7476340694006</v>
      </c>
      <c r="B387" s="1">
        <v>0.28996395377359696</v>
      </c>
      <c r="G387">
        <v>0.77203305935219046</v>
      </c>
      <c r="H387">
        <v>813.24647122692727</v>
      </c>
      <c r="AB387">
        <v>0.28209430781099343</v>
      </c>
      <c r="AC387">
        <v>1661.0738255033557</v>
      </c>
    </row>
    <row r="388" spans="1:29" x14ac:dyDescent="0.3">
      <c r="A388" s="3">
        <v>1652.2318454363758</v>
      </c>
      <c r="B388" s="1">
        <v>1.1889849933478502</v>
      </c>
      <c r="G388">
        <v>1.8582283110659013</v>
      </c>
      <c r="H388">
        <v>813.81733021077287</v>
      </c>
      <c r="AB388">
        <v>1.3065727425062807</v>
      </c>
      <c r="AC388">
        <v>1677.3715415019763</v>
      </c>
    </row>
    <row r="389" spans="1:29" x14ac:dyDescent="0.3">
      <c r="A389" s="3">
        <v>1661.0738255033557</v>
      </c>
      <c r="B389" s="1">
        <v>0.28209430781099343</v>
      </c>
      <c r="G389">
        <v>7.3762217370844567</v>
      </c>
      <c r="H389">
        <v>814.28571428571433</v>
      </c>
      <c r="AB389">
        <v>1.7385673923576646</v>
      </c>
      <c r="AC389">
        <v>1691.1027568922307</v>
      </c>
    </row>
    <row r="390" spans="1:29" x14ac:dyDescent="0.3">
      <c r="A390" s="3">
        <v>1677.3715415019763</v>
      </c>
      <c r="B390" s="1">
        <v>1.3065727425062807</v>
      </c>
      <c r="G390">
        <v>3.0544307773077053</v>
      </c>
      <c r="H390">
        <v>816.05113636363637</v>
      </c>
      <c r="AB390">
        <v>4.1126423308414344</v>
      </c>
      <c r="AC390">
        <v>1695.7862281603288</v>
      </c>
    </row>
    <row r="391" spans="1:29" x14ac:dyDescent="0.3">
      <c r="A391" s="3">
        <v>1691.1027568922307</v>
      </c>
      <c r="B391" s="1">
        <v>1.7385673923576646</v>
      </c>
      <c r="G391">
        <v>3.4614085014053648</v>
      </c>
      <c r="H391">
        <v>816.09195402298849</v>
      </c>
      <c r="AB391">
        <v>8.7270642583110236E-2</v>
      </c>
      <c r="AC391">
        <v>1718.1383210091344</v>
      </c>
    </row>
    <row r="392" spans="1:29" x14ac:dyDescent="0.3">
      <c r="A392" s="3">
        <v>1695.7862281603288</v>
      </c>
      <c r="B392" s="1">
        <v>4.1126423308414344</v>
      </c>
      <c r="G392">
        <v>1.6192553755837122</v>
      </c>
      <c r="H392">
        <v>817.07208514755689</v>
      </c>
      <c r="AB392">
        <v>0.28209430781099343</v>
      </c>
      <c r="AC392">
        <v>1731.0526315789473</v>
      </c>
    </row>
    <row r="393" spans="1:29" x14ac:dyDescent="0.3">
      <c r="A393" s="3">
        <v>1718.1383210091344</v>
      </c>
      <c r="B393" s="1">
        <v>8.7270642583110236E-2</v>
      </c>
      <c r="G393">
        <v>2.5259728688194585</v>
      </c>
      <c r="H393">
        <v>820.22471910112358</v>
      </c>
      <c r="AB393">
        <v>7.5848336963813079</v>
      </c>
      <c r="AC393">
        <v>1752.9239766081871</v>
      </c>
    </row>
    <row r="394" spans="1:29" x14ac:dyDescent="0.3">
      <c r="A394" s="3">
        <v>1731.0526315789473</v>
      </c>
      <c r="B394" s="1">
        <v>0.28209430781099343</v>
      </c>
      <c r="G394">
        <v>19.237778575579956</v>
      </c>
      <c r="H394">
        <v>821.23287671232879</v>
      </c>
      <c r="AB394">
        <v>0.69291341359961511</v>
      </c>
      <c r="AC394">
        <v>1765.489673550966</v>
      </c>
    </row>
    <row r="395" spans="1:29" x14ac:dyDescent="0.3">
      <c r="A395" s="3">
        <v>1752.9239766081871</v>
      </c>
      <c r="B395" s="1">
        <v>7.5848336963813079</v>
      </c>
      <c r="G395">
        <v>0.54292271659560321</v>
      </c>
      <c r="H395">
        <v>823.9104829210836</v>
      </c>
      <c r="AB395">
        <v>6.983135003988413</v>
      </c>
      <c r="AC395">
        <v>1789.2644135188866</v>
      </c>
    </row>
    <row r="396" spans="1:29" x14ac:dyDescent="0.3">
      <c r="A396" s="3">
        <v>1765.489673550966</v>
      </c>
      <c r="B396" s="1">
        <v>0.69291341359961511</v>
      </c>
      <c r="G396">
        <v>2.4555171838373107</v>
      </c>
      <c r="H396">
        <v>824.16666666666663</v>
      </c>
      <c r="AB396">
        <v>2.2158160395134798</v>
      </c>
      <c r="AC396">
        <v>1789.655172413793</v>
      </c>
    </row>
    <row r="397" spans="1:29" x14ac:dyDescent="0.3">
      <c r="A397" s="3">
        <v>1789.2644135188866</v>
      </c>
      <c r="B397" s="1">
        <v>6.983135003988413</v>
      </c>
      <c r="G397">
        <v>2.6623375869782429</v>
      </c>
      <c r="H397">
        <v>825.26115859449192</v>
      </c>
      <c r="AB397">
        <v>0.36475884071630649</v>
      </c>
      <c r="AC397">
        <v>1791.6530811868274</v>
      </c>
    </row>
    <row r="398" spans="1:29" x14ac:dyDescent="0.3">
      <c r="A398" s="3">
        <v>1789.655172413793</v>
      </c>
      <c r="B398" s="1">
        <v>2.2158160395134798</v>
      </c>
      <c r="G398">
        <v>6.8659683615275551</v>
      </c>
      <c r="H398">
        <v>825.6210423770093</v>
      </c>
      <c r="AB398">
        <v>8.0625757974300427</v>
      </c>
      <c r="AC398">
        <v>1815.8372684344351</v>
      </c>
    </row>
    <row r="399" spans="1:29" x14ac:dyDescent="0.3">
      <c r="A399" s="3">
        <v>1791.6530811868274</v>
      </c>
      <c r="B399" s="1">
        <v>0.36475884071630649</v>
      </c>
      <c r="G399">
        <v>7.3762217370844567</v>
      </c>
      <c r="H399">
        <v>828.57142857142856</v>
      </c>
      <c r="AB399">
        <v>1.1705366027673128</v>
      </c>
      <c r="AC399">
        <v>1843.2285603414823</v>
      </c>
    </row>
    <row r="400" spans="1:29" x14ac:dyDescent="0.3">
      <c r="A400" s="3">
        <v>1815.8372684344351</v>
      </c>
      <c r="B400" s="1">
        <v>8.0625757974300427</v>
      </c>
      <c r="G400">
        <v>0.33242946792669437</v>
      </c>
      <c r="H400">
        <v>829.06530089628677</v>
      </c>
      <c r="AB400">
        <v>0.69291341359961511</v>
      </c>
      <c r="AC400">
        <v>1862.8246753246754</v>
      </c>
    </row>
    <row r="401" spans="1:29" x14ac:dyDescent="0.3">
      <c r="A401" s="3">
        <v>1843.2285603414823</v>
      </c>
      <c r="B401" s="1">
        <v>1.1705366027673128</v>
      </c>
      <c r="G401">
        <v>1.2380094155722641</v>
      </c>
      <c r="H401">
        <v>830.8243727598566</v>
      </c>
      <c r="AB401">
        <v>0.81261976208890507</v>
      </c>
      <c r="AC401">
        <v>1865.8574540927482</v>
      </c>
    </row>
    <row r="402" spans="1:29" x14ac:dyDescent="0.3">
      <c r="A402" s="3">
        <v>1862.8246753246754</v>
      </c>
      <c r="B402" s="1">
        <v>0.69291341359961511</v>
      </c>
      <c r="G402">
        <v>0.80688572666604053</v>
      </c>
      <c r="H402">
        <v>831.06575963718819</v>
      </c>
      <c r="AB402">
        <v>2.683870952999666</v>
      </c>
      <c r="AC402">
        <v>1882.6619964973731</v>
      </c>
    </row>
    <row r="403" spans="1:29" x14ac:dyDescent="0.3">
      <c r="A403" s="3">
        <v>1865.8574540927482</v>
      </c>
      <c r="B403" s="1">
        <v>0.81261976208890507</v>
      </c>
      <c r="G403">
        <v>21.446847080567547</v>
      </c>
      <c r="H403">
        <v>831.2807881773399</v>
      </c>
      <c r="AB403">
        <v>0.28209430781099343</v>
      </c>
      <c r="AC403">
        <v>1888.1889763779527</v>
      </c>
    </row>
    <row r="404" spans="1:29" x14ac:dyDescent="0.3">
      <c r="A404" s="3">
        <v>1882.6619964973731</v>
      </c>
      <c r="B404" s="1">
        <v>2.683870952999666</v>
      </c>
      <c r="G404">
        <v>2.1450169257418228</v>
      </c>
      <c r="H404">
        <v>831.81818181818187</v>
      </c>
      <c r="AB404">
        <v>1.0175587493774061</v>
      </c>
      <c r="AC404">
        <v>1888.7733887733887</v>
      </c>
    </row>
    <row r="405" spans="1:29" x14ac:dyDescent="0.3">
      <c r="A405" s="3">
        <v>1888.1889763779527</v>
      </c>
      <c r="B405" s="1">
        <v>0.28209430781099343</v>
      </c>
      <c r="G405">
        <v>0.48228171924834262</v>
      </c>
      <c r="H405">
        <v>831.82640144665459</v>
      </c>
      <c r="AB405">
        <v>0.58481451540463447</v>
      </c>
      <c r="AC405">
        <v>1888.8888888888889</v>
      </c>
    </row>
    <row r="406" spans="1:29" x14ac:dyDescent="0.3">
      <c r="A406" s="3">
        <v>1888.7733887733887</v>
      </c>
      <c r="B406" s="1">
        <v>1.0175587493774061</v>
      </c>
      <c r="G406">
        <v>5.803382019034153</v>
      </c>
      <c r="H406">
        <v>832.40740740740739</v>
      </c>
      <c r="AB406">
        <v>7.5321957439574998</v>
      </c>
      <c r="AC406">
        <v>1889.5348837209303</v>
      </c>
    </row>
    <row r="407" spans="1:29" x14ac:dyDescent="0.3">
      <c r="A407" s="3">
        <v>1888.8888888888889</v>
      </c>
      <c r="B407" s="1">
        <v>0.58481451540463447</v>
      </c>
      <c r="G407">
        <v>4.9120227136889074</v>
      </c>
      <c r="H407">
        <v>833.33333333333337</v>
      </c>
      <c r="AB407">
        <v>1.259122217903127</v>
      </c>
      <c r="AC407">
        <v>1903.9351851851852</v>
      </c>
    </row>
    <row r="408" spans="1:29" x14ac:dyDescent="0.3">
      <c r="A408" s="3">
        <v>1889.5348837209303</v>
      </c>
      <c r="B408" s="1">
        <v>7.5321957439574998</v>
      </c>
      <c r="G408">
        <v>5.6825338453004743</v>
      </c>
      <c r="H408">
        <v>834.57019171304887</v>
      </c>
      <c r="AB408">
        <v>0.84731385823593564</v>
      </c>
      <c r="AC408">
        <v>1946.2492616656823</v>
      </c>
    </row>
    <row r="409" spans="1:29" x14ac:dyDescent="0.3">
      <c r="A409" s="3">
        <v>1903.9351851851852</v>
      </c>
      <c r="B409" s="1">
        <v>1.259122217903127</v>
      </c>
      <c r="G409">
        <v>1.7360250407779867</v>
      </c>
      <c r="H409">
        <v>835</v>
      </c>
      <c r="AB409">
        <v>0.43045035655876185</v>
      </c>
      <c r="AC409">
        <v>1976.9949676491733</v>
      </c>
    </row>
    <row r="410" spans="1:29" x14ac:dyDescent="0.3">
      <c r="A410" s="3">
        <v>1946.2492616656823</v>
      </c>
      <c r="B410" s="1">
        <v>0.84731385823593564</v>
      </c>
      <c r="G410">
        <v>1.8624951587932432</v>
      </c>
      <c r="H410">
        <v>835.42538354253838</v>
      </c>
      <c r="AB410">
        <v>1.9113604848630965</v>
      </c>
      <c r="AC410">
        <v>1995.9502458779289</v>
      </c>
    </row>
    <row r="411" spans="1:29" x14ac:dyDescent="0.3">
      <c r="A411" s="3">
        <v>1976.9949676491733</v>
      </c>
      <c r="B411" s="1">
        <v>0.43045035655876185</v>
      </c>
      <c r="G411">
        <v>2.2029084140499382</v>
      </c>
      <c r="H411">
        <v>836.30686886708293</v>
      </c>
      <c r="AB411">
        <v>1.3346645739243075</v>
      </c>
      <c r="AC411">
        <v>2001.7793594306049</v>
      </c>
    </row>
    <row r="412" spans="1:29" x14ac:dyDescent="0.3">
      <c r="A412" s="3">
        <v>1995.9502458779289</v>
      </c>
      <c r="B412" s="1">
        <v>1.9113604848630965</v>
      </c>
      <c r="G412">
        <v>7.5966559961775273</v>
      </c>
      <c r="H412">
        <v>838.255033557047</v>
      </c>
      <c r="AB412">
        <v>7.5321957439574998</v>
      </c>
      <c r="AC412">
        <v>2049.0397805212619</v>
      </c>
    </row>
    <row r="413" spans="1:29" x14ac:dyDescent="0.3">
      <c r="A413" s="3">
        <v>2001.7793594306049</v>
      </c>
      <c r="B413" s="1">
        <v>1.3346645739243075</v>
      </c>
      <c r="G413">
        <v>5.8000728908555113</v>
      </c>
      <c r="H413">
        <v>840.18691588785043</v>
      </c>
      <c r="AB413">
        <v>0.33242946792669437</v>
      </c>
      <c r="AC413">
        <v>2059.202059202059</v>
      </c>
    </row>
    <row r="414" spans="1:29" x14ac:dyDescent="0.3">
      <c r="A414" s="3">
        <v>2049.0397805212619</v>
      </c>
      <c r="B414" s="1">
        <v>7.5321957439574998</v>
      </c>
      <c r="G414">
        <v>19.402445883674968</v>
      </c>
      <c r="H414">
        <v>841.37515078407716</v>
      </c>
      <c r="AB414">
        <v>0.33924690138915059</v>
      </c>
      <c r="AC414">
        <v>2065.8166781529981</v>
      </c>
    </row>
    <row r="415" spans="1:29" x14ac:dyDescent="0.3">
      <c r="A415" s="3">
        <v>2059.202059202059</v>
      </c>
      <c r="B415" s="1">
        <v>0.33242946792669437</v>
      </c>
      <c r="G415">
        <v>2.9777817835528317</v>
      </c>
      <c r="H415">
        <v>841.57894736842104</v>
      </c>
      <c r="AB415">
        <v>0.37476555349185814</v>
      </c>
      <c r="AC415">
        <v>2151.4342895263508</v>
      </c>
    </row>
    <row r="416" spans="1:29" x14ac:dyDescent="0.3">
      <c r="A416" s="3">
        <v>2065.8166781529981</v>
      </c>
      <c r="B416" s="1">
        <v>0.33924690138915059</v>
      </c>
      <c r="G416">
        <v>4.3277100550244061</v>
      </c>
      <c r="H416">
        <v>842.67192784667418</v>
      </c>
      <c r="AB416">
        <v>1.7831205528569647</v>
      </c>
      <c r="AC416">
        <v>2157.6576576576576</v>
      </c>
    </row>
    <row r="417" spans="1:29" x14ac:dyDescent="0.3">
      <c r="A417" s="3">
        <v>2151.4342895263508</v>
      </c>
      <c r="B417" s="1">
        <v>0.37476555349185814</v>
      </c>
      <c r="G417">
        <v>1.1345813888792919</v>
      </c>
      <c r="H417">
        <v>843.07228915662654</v>
      </c>
      <c r="AB417">
        <v>0.36475884071630649</v>
      </c>
      <c r="AC417">
        <v>2163.9610389610389</v>
      </c>
    </row>
    <row r="418" spans="1:29" x14ac:dyDescent="0.3">
      <c r="A418" s="3">
        <v>2157.6576576576576</v>
      </c>
      <c r="B418" s="1">
        <v>1.7831205528569647</v>
      </c>
      <c r="G418">
        <v>4.3647989503421174</v>
      </c>
      <c r="H418">
        <v>845.49071618037135</v>
      </c>
      <c r="AB418">
        <v>0.33242946792669437</v>
      </c>
      <c r="AC418">
        <v>2171.1366538952748</v>
      </c>
    </row>
    <row r="419" spans="1:29" x14ac:dyDescent="0.3">
      <c r="A419" s="3">
        <v>2163.9610389610389</v>
      </c>
      <c r="B419" s="1">
        <v>0.36475884071630649</v>
      </c>
      <c r="G419">
        <v>20.299395175780138</v>
      </c>
      <c r="H419">
        <v>845.7321848081441</v>
      </c>
      <c r="AB419">
        <v>0.34820028655492008</v>
      </c>
      <c r="AC419">
        <v>2208.4048027444255</v>
      </c>
    </row>
    <row r="420" spans="1:29" x14ac:dyDescent="0.3">
      <c r="A420" s="3">
        <v>2171.1366538952748</v>
      </c>
      <c r="B420" s="1">
        <v>0.33242946792669437</v>
      </c>
      <c r="G420">
        <v>1.8901830165930833</v>
      </c>
      <c r="H420">
        <v>846.15384615384619</v>
      </c>
      <c r="AB420">
        <v>1.5616284068152864</v>
      </c>
      <c r="AC420">
        <v>2283.2369942196533</v>
      </c>
    </row>
    <row r="421" spans="1:29" x14ac:dyDescent="0.3">
      <c r="A421" s="3">
        <v>2208.4048027444255</v>
      </c>
      <c r="B421" s="1">
        <v>0.34820028655492008</v>
      </c>
      <c r="G421">
        <v>3.1401263827559314</v>
      </c>
      <c r="H421">
        <v>846.77419354838707</v>
      </c>
      <c r="AB421">
        <v>0.33242946792669437</v>
      </c>
      <c r="AC421">
        <v>2293.5779816513759</v>
      </c>
    </row>
    <row r="422" spans="1:29" x14ac:dyDescent="0.3">
      <c r="A422" s="3">
        <v>2283.2369942196533</v>
      </c>
      <c r="B422" s="1">
        <v>1.5616284068152864</v>
      </c>
      <c r="G422">
        <v>2.3671719565667999</v>
      </c>
      <c r="H422">
        <v>847.32142857142856</v>
      </c>
      <c r="AB422">
        <v>0.66485893585338873</v>
      </c>
      <c r="AC422">
        <v>2298.8505747126437</v>
      </c>
    </row>
    <row r="423" spans="1:29" x14ac:dyDescent="0.3">
      <c r="A423" s="3">
        <v>2293.5779816513759</v>
      </c>
      <c r="B423" s="1">
        <v>0.33242946792669437</v>
      </c>
      <c r="G423">
        <v>16.709422333229949</v>
      </c>
      <c r="H423">
        <v>847.3451327433628</v>
      </c>
      <c r="AB423">
        <v>2.0773951632845238</v>
      </c>
      <c r="AC423">
        <v>2314.102564102564</v>
      </c>
    </row>
    <row r="424" spans="1:29" x14ac:dyDescent="0.3">
      <c r="A424" s="3">
        <v>2298.8505747126437</v>
      </c>
      <c r="B424" s="1">
        <v>0.66485893585338873</v>
      </c>
      <c r="G424">
        <v>1.7331363837936762</v>
      </c>
      <c r="H424">
        <v>848.63945578231289</v>
      </c>
      <c r="AB424">
        <v>0.41425745503469602</v>
      </c>
      <c r="AC424">
        <v>2687.5</v>
      </c>
    </row>
    <row r="425" spans="1:29" x14ac:dyDescent="0.3">
      <c r="A425" s="3">
        <v>2314.102564102564</v>
      </c>
      <c r="B425" s="1">
        <v>2.0773951632845238</v>
      </c>
      <c r="G425">
        <v>8.5386091499529027</v>
      </c>
      <c r="H425">
        <v>849.88649262202046</v>
      </c>
      <c r="AB425">
        <v>0.94874136853548219</v>
      </c>
      <c r="AC425">
        <v>2793.8066465256798</v>
      </c>
    </row>
    <row r="426" spans="1:29" x14ac:dyDescent="0.3">
      <c r="A426" s="3">
        <v>2687.5</v>
      </c>
      <c r="B426" s="1">
        <v>0.41425745503469602</v>
      </c>
      <c r="G426">
        <v>2.5953694381344006</v>
      </c>
      <c r="H426">
        <v>851.73501577287061</v>
      </c>
      <c r="AB426">
        <v>7.0919946413842174</v>
      </c>
      <c r="AC426">
        <v>3029.2171995589856</v>
      </c>
    </row>
    <row r="427" spans="1:29" x14ac:dyDescent="0.3">
      <c r="A427" s="3">
        <v>2793.8066465256798</v>
      </c>
      <c r="B427" s="1">
        <v>0.94874136853548219</v>
      </c>
      <c r="G427">
        <v>9.2374788903729073</v>
      </c>
      <c r="H427">
        <v>852.20500595947556</v>
      </c>
      <c r="AB427">
        <v>7.536581239544617</v>
      </c>
      <c r="AC427">
        <v>3057.5643621637259</v>
      </c>
    </row>
    <row r="428" spans="1:29" x14ac:dyDescent="0.3">
      <c r="A428" s="3">
        <v>3029.2171995589856</v>
      </c>
      <c r="B428" s="1">
        <v>7.0919946413842174</v>
      </c>
      <c r="G428">
        <v>1.9375770114581206</v>
      </c>
      <c r="H428">
        <v>854.59729151817533</v>
      </c>
      <c r="AB428">
        <v>8.9605971885495439</v>
      </c>
      <c r="AC428">
        <v>3876.1932311252531</v>
      </c>
    </row>
    <row r="429" spans="1:29" x14ac:dyDescent="0.3">
      <c r="A429" s="3">
        <v>3057.5643621637259</v>
      </c>
      <c r="B429" s="1">
        <v>7.536581239544617</v>
      </c>
      <c r="G429">
        <v>3.1823625335419043</v>
      </c>
      <c r="H429">
        <v>855.10349750178443</v>
      </c>
      <c r="AB429">
        <v>7.1285582592926069</v>
      </c>
      <c r="AC429">
        <v>3891.0499351491571</v>
      </c>
    </row>
    <row r="430" spans="1:29" x14ac:dyDescent="0.3">
      <c r="A430" s="3">
        <v>3876.1932311252531</v>
      </c>
      <c r="B430" s="1">
        <v>8.9605971885495439</v>
      </c>
      <c r="G430">
        <v>7.44390246694668</v>
      </c>
      <c r="H430">
        <v>857.82638414217365</v>
      </c>
      <c r="AB430">
        <v>0.33924690138915059</v>
      </c>
      <c r="AC430">
        <v>3901.2168933428775</v>
      </c>
    </row>
    <row r="431" spans="1:29" x14ac:dyDescent="0.3">
      <c r="A431" s="3">
        <v>3891.0499351491571</v>
      </c>
      <c r="B431" s="1">
        <v>7.1285582592926069</v>
      </c>
      <c r="G431">
        <v>8.1547431405716839</v>
      </c>
      <c r="H431">
        <v>859.09373060211044</v>
      </c>
    </row>
    <row r="432" spans="1:29" x14ac:dyDescent="0.3">
      <c r="A432" s="3">
        <v>3901.2168933428775</v>
      </c>
      <c r="B432" s="1">
        <v>0.33924690138915059</v>
      </c>
      <c r="G432">
        <v>6.7484619710020581</v>
      </c>
      <c r="H432">
        <v>864.91177321376915</v>
      </c>
    </row>
    <row r="433" spans="7:8" x14ac:dyDescent="0.3">
      <c r="G433">
        <v>0.75770436395026164</v>
      </c>
      <c r="H433">
        <v>866.15797071561144</v>
      </c>
    </row>
    <row r="434" spans="7:8" x14ac:dyDescent="0.3">
      <c r="G434">
        <v>16.739590920759699</v>
      </c>
      <c r="H434">
        <v>868.51248642779592</v>
      </c>
    </row>
    <row r="435" spans="7:8" x14ac:dyDescent="0.3">
      <c r="G435">
        <v>7.3762217370844567</v>
      </c>
      <c r="H435">
        <v>870.9677419354839</v>
      </c>
    </row>
    <row r="436" spans="7:8" x14ac:dyDescent="0.3">
      <c r="G436">
        <v>2.0956974301087499</v>
      </c>
      <c r="H436">
        <v>870.99023709902372</v>
      </c>
    </row>
    <row r="437" spans="7:8" x14ac:dyDescent="0.3">
      <c r="G437">
        <v>3.0263455606253316</v>
      </c>
      <c r="H437">
        <v>871.04072398190044</v>
      </c>
    </row>
    <row r="438" spans="7:8" x14ac:dyDescent="0.3">
      <c r="G438">
        <v>4.8587578040766033</v>
      </c>
      <c r="H438">
        <v>871.58469945355193</v>
      </c>
    </row>
    <row r="439" spans="7:8" x14ac:dyDescent="0.3">
      <c r="G439">
        <v>1.7360250407779867</v>
      </c>
      <c r="H439">
        <v>871.79487179487182</v>
      </c>
    </row>
    <row r="440" spans="7:8" x14ac:dyDescent="0.3">
      <c r="G440">
        <v>2.7577979822078795</v>
      </c>
      <c r="H440">
        <v>872.86019971469329</v>
      </c>
    </row>
    <row r="441" spans="7:8" x14ac:dyDescent="0.3">
      <c r="G441">
        <v>0.69917213245428589</v>
      </c>
      <c r="H441">
        <v>874.47892542843908</v>
      </c>
    </row>
    <row r="442" spans="7:8" x14ac:dyDescent="0.3">
      <c r="G442">
        <v>1.5158446432838293</v>
      </c>
      <c r="H442">
        <v>874.76099426386236</v>
      </c>
    </row>
    <row r="443" spans="7:8" x14ac:dyDescent="0.3">
      <c r="G443">
        <v>2.3230777639978388</v>
      </c>
      <c r="H443">
        <v>875</v>
      </c>
    </row>
    <row r="444" spans="7:8" x14ac:dyDescent="0.3">
      <c r="G444">
        <v>5.803382019034153</v>
      </c>
      <c r="H444">
        <v>879.24970691676435</v>
      </c>
    </row>
    <row r="445" spans="7:8" x14ac:dyDescent="0.3">
      <c r="G445">
        <v>3.7067068092189182</v>
      </c>
      <c r="H445">
        <v>879.4788273615635</v>
      </c>
    </row>
    <row r="446" spans="7:8" x14ac:dyDescent="0.3">
      <c r="G446">
        <v>4.7689381904285231</v>
      </c>
      <c r="H446">
        <v>879.64774951076322</v>
      </c>
    </row>
    <row r="447" spans="7:8" x14ac:dyDescent="0.3">
      <c r="G447">
        <v>1.1445538101092776</v>
      </c>
      <c r="H447">
        <v>880.6262230919765</v>
      </c>
    </row>
    <row r="448" spans="7:8" x14ac:dyDescent="0.3">
      <c r="G448">
        <v>1.3967884716658825</v>
      </c>
      <c r="H448">
        <v>881.70259812050858</v>
      </c>
    </row>
    <row r="449" spans="7:8" x14ac:dyDescent="0.3">
      <c r="G449">
        <v>8.9341510287440222</v>
      </c>
      <c r="H449">
        <v>882.0070560564485</v>
      </c>
    </row>
    <row r="450" spans="7:8" x14ac:dyDescent="0.3">
      <c r="G450">
        <v>0.93919488000829299</v>
      </c>
      <c r="H450">
        <v>882.63821532492727</v>
      </c>
    </row>
    <row r="451" spans="7:8" x14ac:dyDescent="0.3">
      <c r="G451">
        <v>1.150669800384466</v>
      </c>
      <c r="H451">
        <v>883.10412573673875</v>
      </c>
    </row>
    <row r="452" spans="7:8" x14ac:dyDescent="0.3">
      <c r="G452">
        <v>6.8358868887698438</v>
      </c>
      <c r="H452">
        <v>884.65553235908146</v>
      </c>
    </row>
    <row r="453" spans="7:8" x14ac:dyDescent="0.3">
      <c r="G453">
        <v>18.533399780967482</v>
      </c>
      <c r="H453">
        <v>884.70181503889364</v>
      </c>
    </row>
    <row r="454" spans="7:8" x14ac:dyDescent="0.3">
      <c r="G454">
        <v>2.5356420355313469</v>
      </c>
      <c r="H454">
        <v>885.20801232665644</v>
      </c>
    </row>
    <row r="455" spans="7:8" x14ac:dyDescent="0.3">
      <c r="G455">
        <v>2.3750152651100631</v>
      </c>
      <c r="H455">
        <v>885.82677165354335</v>
      </c>
    </row>
    <row r="456" spans="7:8" x14ac:dyDescent="0.3">
      <c r="G456">
        <v>0.50782470851944539</v>
      </c>
      <c r="H456">
        <v>886.79914833215048</v>
      </c>
    </row>
    <row r="457" spans="7:8" x14ac:dyDescent="0.3">
      <c r="G457">
        <v>1.2902040639275361</v>
      </c>
      <c r="H457">
        <v>887.32394366197184</v>
      </c>
    </row>
    <row r="458" spans="7:8" x14ac:dyDescent="0.3">
      <c r="G458">
        <v>1.7706133649525286</v>
      </c>
      <c r="H458">
        <v>888.51851851851848</v>
      </c>
    </row>
    <row r="459" spans="7:8" x14ac:dyDescent="0.3">
      <c r="G459">
        <v>7.4846200062305979</v>
      </c>
      <c r="H459">
        <v>889.97214484679671</v>
      </c>
    </row>
    <row r="460" spans="7:8" x14ac:dyDescent="0.3">
      <c r="G460">
        <v>0.61253428552762768</v>
      </c>
      <c r="H460">
        <v>891.25946317962837</v>
      </c>
    </row>
    <row r="461" spans="7:8" x14ac:dyDescent="0.3">
      <c r="G461">
        <v>8.1942629807093326</v>
      </c>
      <c r="H461">
        <v>892.28554979850321</v>
      </c>
    </row>
    <row r="462" spans="7:8" x14ac:dyDescent="0.3">
      <c r="G462">
        <v>1.9284966002486792</v>
      </c>
      <c r="H462">
        <v>894.08528198074282</v>
      </c>
    </row>
    <row r="463" spans="7:8" x14ac:dyDescent="0.3">
      <c r="G463">
        <v>7.7076484048489471</v>
      </c>
      <c r="H463">
        <v>894.82517482517483</v>
      </c>
    </row>
    <row r="464" spans="7:8" x14ac:dyDescent="0.3">
      <c r="G464">
        <v>2.0079086697718496</v>
      </c>
      <c r="H464">
        <v>895.44513457556934</v>
      </c>
    </row>
    <row r="465" spans="7:8" x14ac:dyDescent="0.3">
      <c r="G465">
        <v>0.72967881378676935</v>
      </c>
      <c r="H465">
        <v>898.4375</v>
      </c>
    </row>
    <row r="466" spans="7:8" x14ac:dyDescent="0.3">
      <c r="G466">
        <v>8.1547431405716839</v>
      </c>
      <c r="H466">
        <v>899.44134078212289</v>
      </c>
    </row>
    <row r="467" spans="7:8" x14ac:dyDescent="0.3">
      <c r="G467">
        <v>1.6733998777824957</v>
      </c>
      <c r="H467">
        <v>900</v>
      </c>
    </row>
    <row r="468" spans="7:8" x14ac:dyDescent="0.3">
      <c r="G468">
        <v>7.4505954170139974</v>
      </c>
      <c r="H468">
        <v>901.72503920543647</v>
      </c>
    </row>
    <row r="469" spans="7:8" x14ac:dyDescent="0.3">
      <c r="G469">
        <v>0.93893586541565965</v>
      </c>
      <c r="H469">
        <v>902.71021542738015</v>
      </c>
    </row>
    <row r="470" spans="7:8" x14ac:dyDescent="0.3">
      <c r="G470">
        <v>0.61045684485151153</v>
      </c>
      <c r="H470">
        <v>904.25531914893622</v>
      </c>
    </row>
    <row r="471" spans="7:8" x14ac:dyDescent="0.3">
      <c r="G471">
        <v>1.9228580322367206</v>
      </c>
      <c r="H471">
        <v>904.53460620525061</v>
      </c>
    </row>
    <row r="472" spans="7:8" x14ac:dyDescent="0.3">
      <c r="G472">
        <v>4.0036243705998009</v>
      </c>
      <c r="H472">
        <v>904.81117434040357</v>
      </c>
    </row>
    <row r="473" spans="7:8" x14ac:dyDescent="0.3">
      <c r="G473">
        <v>3.7695988179463371</v>
      </c>
      <c r="H473">
        <v>905.27182866556836</v>
      </c>
    </row>
    <row r="474" spans="7:8" x14ac:dyDescent="0.3">
      <c r="G474">
        <v>1.859483634226734</v>
      </c>
      <c r="H474">
        <v>907.82122905027938</v>
      </c>
    </row>
    <row r="475" spans="7:8" x14ac:dyDescent="0.3">
      <c r="G475">
        <v>4.3972099195728003</v>
      </c>
      <c r="H475">
        <v>909.63855421686742</v>
      </c>
    </row>
    <row r="476" spans="7:8" x14ac:dyDescent="0.3">
      <c r="G476">
        <v>0.88870079343019515</v>
      </c>
      <c r="H476">
        <v>910.17964071856284</v>
      </c>
    </row>
    <row r="477" spans="7:8" x14ac:dyDescent="0.3">
      <c r="G477">
        <v>1.6405213046788423</v>
      </c>
      <c r="H477">
        <v>910.94295692665889</v>
      </c>
    </row>
    <row r="478" spans="7:8" x14ac:dyDescent="0.3">
      <c r="G478">
        <v>2.1128329052432102</v>
      </c>
      <c r="H478">
        <v>911.6541353383459</v>
      </c>
    </row>
    <row r="479" spans="7:8" x14ac:dyDescent="0.3">
      <c r="G479">
        <v>6.2829705737481447</v>
      </c>
      <c r="H479">
        <v>912.10374639769452</v>
      </c>
    </row>
    <row r="480" spans="7:8" x14ac:dyDescent="0.3">
      <c r="G480">
        <v>2.9950942027214018</v>
      </c>
      <c r="H480">
        <v>913.63787929309774</v>
      </c>
    </row>
    <row r="481" spans="7:8" x14ac:dyDescent="0.3">
      <c r="G481">
        <v>8.3734269797375074</v>
      </c>
      <c r="H481">
        <v>913.71850343598885</v>
      </c>
    </row>
    <row r="482" spans="7:8" x14ac:dyDescent="0.3">
      <c r="G482">
        <v>1.5612317490351764</v>
      </c>
      <c r="H482">
        <v>916.29676601141409</v>
      </c>
    </row>
    <row r="483" spans="7:8" x14ac:dyDescent="0.3">
      <c r="G483">
        <v>5.8080203704929207</v>
      </c>
      <c r="H483">
        <v>916.42924976258314</v>
      </c>
    </row>
    <row r="484" spans="7:8" x14ac:dyDescent="0.3">
      <c r="G484">
        <v>16.469648892628527</v>
      </c>
      <c r="H484">
        <v>916.83038637851996</v>
      </c>
    </row>
    <row r="485" spans="7:8" x14ac:dyDescent="0.3">
      <c r="G485">
        <v>6.8673394262660299</v>
      </c>
      <c r="H485">
        <v>917.78440139095881</v>
      </c>
    </row>
    <row r="486" spans="7:8" x14ac:dyDescent="0.3">
      <c r="G486">
        <v>18.632284388894373</v>
      </c>
      <c r="H486">
        <v>918.36734693877554</v>
      </c>
    </row>
    <row r="487" spans="7:8" x14ac:dyDescent="0.3">
      <c r="G487">
        <v>1.4996508887866553</v>
      </c>
      <c r="H487">
        <v>919.55787534540991</v>
      </c>
    </row>
    <row r="488" spans="7:8" x14ac:dyDescent="0.3">
      <c r="G488">
        <v>0.78816900047334415</v>
      </c>
      <c r="H488">
        <v>919.79522184300345</v>
      </c>
    </row>
    <row r="489" spans="7:8" x14ac:dyDescent="0.3">
      <c r="G489">
        <v>7.6492422306951227</v>
      </c>
      <c r="H489">
        <v>920.24539877300617</v>
      </c>
    </row>
    <row r="490" spans="7:8" x14ac:dyDescent="0.3">
      <c r="G490">
        <v>0.54886506732817608</v>
      </c>
      <c r="H490">
        <v>921.12838226827864</v>
      </c>
    </row>
    <row r="491" spans="7:8" x14ac:dyDescent="0.3">
      <c r="G491">
        <v>0.66143803846112337</v>
      </c>
      <c r="H491">
        <v>921.35922330097083</v>
      </c>
    </row>
    <row r="492" spans="7:8" x14ac:dyDescent="0.3">
      <c r="G492">
        <v>1.7237036470341791</v>
      </c>
      <c r="H492">
        <v>922.07792207792204</v>
      </c>
    </row>
    <row r="493" spans="7:8" x14ac:dyDescent="0.3">
      <c r="G493">
        <v>5.7686676377776651</v>
      </c>
      <c r="H493">
        <v>922.60061919504642</v>
      </c>
    </row>
    <row r="494" spans="7:8" x14ac:dyDescent="0.3">
      <c r="G494">
        <v>1.3067750046577988</v>
      </c>
      <c r="H494">
        <v>923.55117139334152</v>
      </c>
    </row>
    <row r="495" spans="7:8" x14ac:dyDescent="0.3">
      <c r="G495">
        <v>16.453669967149949</v>
      </c>
      <c r="H495">
        <v>924.2125984251968</v>
      </c>
    </row>
    <row r="496" spans="7:8" x14ac:dyDescent="0.3">
      <c r="G496">
        <v>1.2042291011802526</v>
      </c>
      <c r="H496">
        <v>924.60317460317458</v>
      </c>
    </row>
    <row r="497" spans="7:8" x14ac:dyDescent="0.3">
      <c r="G497">
        <v>0.76176388663135675</v>
      </c>
      <c r="H497">
        <v>925.85727525486561</v>
      </c>
    </row>
    <row r="498" spans="7:8" x14ac:dyDescent="0.3">
      <c r="G498">
        <v>4.1194590515458165</v>
      </c>
      <c r="H498">
        <v>925.92592592592598</v>
      </c>
    </row>
    <row r="499" spans="7:8" x14ac:dyDescent="0.3">
      <c r="G499">
        <v>1.7262953755549821</v>
      </c>
      <c r="H499">
        <v>927.04460966542752</v>
      </c>
    </row>
    <row r="500" spans="7:8" x14ac:dyDescent="0.3">
      <c r="G500">
        <v>2.6326008095886229</v>
      </c>
      <c r="H500">
        <v>929.41673710904479</v>
      </c>
    </row>
    <row r="501" spans="7:8" x14ac:dyDescent="0.3">
      <c r="G501">
        <v>1.3570461932355875</v>
      </c>
      <c r="H501">
        <v>930.14426727410785</v>
      </c>
    </row>
    <row r="502" spans="7:8" x14ac:dyDescent="0.3">
      <c r="G502">
        <v>16.881155373812419</v>
      </c>
      <c r="H502">
        <v>930.4453935326419</v>
      </c>
    </row>
    <row r="503" spans="7:8" x14ac:dyDescent="0.3">
      <c r="G503">
        <v>1.5158446432838293</v>
      </c>
      <c r="H503">
        <v>933.03104290198814</v>
      </c>
    </row>
    <row r="504" spans="7:8" x14ac:dyDescent="0.3">
      <c r="G504">
        <v>0.61948366854769188</v>
      </c>
      <c r="H504">
        <v>935.25449101796403</v>
      </c>
    </row>
    <row r="505" spans="7:8" x14ac:dyDescent="0.3">
      <c r="G505">
        <v>0.36706316431345276</v>
      </c>
      <c r="H505">
        <v>936.6804046459348</v>
      </c>
    </row>
    <row r="506" spans="7:8" x14ac:dyDescent="0.3">
      <c r="G506">
        <v>7.4846200062305979</v>
      </c>
      <c r="H506">
        <v>938.82352941176475</v>
      </c>
    </row>
    <row r="507" spans="7:8" x14ac:dyDescent="0.3">
      <c r="G507">
        <v>0.31668263382983386</v>
      </c>
      <c r="H507">
        <v>940.62297209604151</v>
      </c>
    </row>
    <row r="508" spans="7:8" x14ac:dyDescent="0.3">
      <c r="G508">
        <v>0.68572687411332689</v>
      </c>
      <c r="H508">
        <v>940.78431372549016</v>
      </c>
    </row>
    <row r="509" spans="7:8" x14ac:dyDescent="0.3">
      <c r="G509">
        <v>8.1544617584957262</v>
      </c>
      <c r="H509">
        <v>942.47787610619469</v>
      </c>
    </row>
    <row r="510" spans="7:8" x14ac:dyDescent="0.3">
      <c r="G510">
        <v>3.300630610830638</v>
      </c>
      <c r="H510">
        <v>943.31983805668017</v>
      </c>
    </row>
    <row r="511" spans="7:8" x14ac:dyDescent="0.3">
      <c r="G511">
        <v>7.4846200062305979</v>
      </c>
      <c r="H511">
        <v>944.36717663421416</v>
      </c>
    </row>
    <row r="512" spans="7:8" x14ac:dyDescent="0.3">
      <c r="G512">
        <v>0.73721398650500714</v>
      </c>
      <c r="H512">
        <v>944.40934933670246</v>
      </c>
    </row>
    <row r="513" spans="7:8" x14ac:dyDescent="0.3">
      <c r="G513">
        <v>0.3077995005605112</v>
      </c>
      <c r="H513">
        <v>944.60736396220273</v>
      </c>
    </row>
    <row r="514" spans="7:8" x14ac:dyDescent="0.3">
      <c r="G514">
        <v>4.3861640576892409</v>
      </c>
      <c r="H514">
        <v>946.38770840143843</v>
      </c>
    </row>
    <row r="515" spans="7:8" x14ac:dyDescent="0.3">
      <c r="G515">
        <v>2.3745820873874388</v>
      </c>
      <c r="H515">
        <v>948.5530546623794</v>
      </c>
    </row>
    <row r="516" spans="7:8" x14ac:dyDescent="0.3">
      <c r="G516">
        <v>11.600145781711023</v>
      </c>
      <c r="H516">
        <v>948.71794871794873</v>
      </c>
    </row>
    <row r="517" spans="7:8" x14ac:dyDescent="0.3">
      <c r="G517">
        <v>4.3163546936179573</v>
      </c>
      <c r="H517">
        <v>949.05044955044957</v>
      </c>
    </row>
    <row r="518" spans="7:8" x14ac:dyDescent="0.3">
      <c r="G518">
        <v>7.4691128079718263</v>
      </c>
      <c r="H518">
        <v>950.52083333333337</v>
      </c>
    </row>
    <row r="519" spans="7:8" x14ac:dyDescent="0.3">
      <c r="G519">
        <v>1.0770562562651032</v>
      </c>
      <c r="H519">
        <v>950.89285714285711</v>
      </c>
    </row>
    <row r="520" spans="7:8" x14ac:dyDescent="0.3">
      <c r="G520">
        <v>1.5900536732606985</v>
      </c>
      <c r="H520">
        <v>953.07917888563054</v>
      </c>
    </row>
    <row r="521" spans="7:8" x14ac:dyDescent="0.3">
      <c r="G521">
        <v>3.191126399698784</v>
      </c>
      <c r="H521">
        <v>953.37716676628816</v>
      </c>
    </row>
    <row r="522" spans="7:8" x14ac:dyDescent="0.3">
      <c r="G522">
        <v>6.5365188542443331</v>
      </c>
      <c r="H522">
        <v>955.14705882352939</v>
      </c>
    </row>
    <row r="523" spans="7:8" x14ac:dyDescent="0.3">
      <c r="G523">
        <v>1.5177864976575688</v>
      </c>
      <c r="H523">
        <v>958.87778631821675</v>
      </c>
    </row>
    <row r="524" spans="7:8" x14ac:dyDescent="0.3">
      <c r="G524">
        <v>0.83059462877237045</v>
      </c>
      <c r="H524">
        <v>960.16483516483515</v>
      </c>
    </row>
    <row r="525" spans="7:8" x14ac:dyDescent="0.3">
      <c r="G525">
        <v>1.1315942119318425</v>
      </c>
      <c r="H525">
        <v>962.40359897172232</v>
      </c>
    </row>
    <row r="526" spans="7:8" x14ac:dyDescent="0.3">
      <c r="G526">
        <v>5.7791419638947001</v>
      </c>
      <c r="H526">
        <v>962.82527881040892</v>
      </c>
    </row>
    <row r="527" spans="7:8" x14ac:dyDescent="0.3">
      <c r="G527">
        <v>2.4118069682919967</v>
      </c>
      <c r="H527">
        <v>964.32889963724301</v>
      </c>
    </row>
    <row r="528" spans="7:8" x14ac:dyDescent="0.3">
      <c r="G528">
        <v>0.69554679862586988</v>
      </c>
      <c r="H528">
        <v>964.60176991150445</v>
      </c>
    </row>
    <row r="529" spans="7:8" x14ac:dyDescent="0.3">
      <c r="G529">
        <v>0.34265842419196391</v>
      </c>
      <c r="H529">
        <v>964.77272727272725</v>
      </c>
    </row>
    <row r="530" spans="7:8" x14ac:dyDescent="0.3">
      <c r="G530">
        <v>3.6950856778920249</v>
      </c>
      <c r="H530">
        <v>964.82758620689651</v>
      </c>
    </row>
    <row r="531" spans="7:8" x14ac:dyDescent="0.3">
      <c r="G531">
        <v>6.5652598207687776</v>
      </c>
      <c r="H531">
        <v>966.91386195094128</v>
      </c>
    </row>
    <row r="532" spans="7:8" x14ac:dyDescent="0.3">
      <c r="G532">
        <v>0.33242946792669437</v>
      </c>
      <c r="H532">
        <v>967.61133603238864</v>
      </c>
    </row>
    <row r="533" spans="7:8" x14ac:dyDescent="0.3">
      <c r="G533">
        <v>3.0653724123541197</v>
      </c>
      <c r="H533">
        <v>970.40905134899913</v>
      </c>
    </row>
    <row r="534" spans="7:8" x14ac:dyDescent="0.3">
      <c r="G534">
        <v>1.2935273618928065</v>
      </c>
      <c r="H534">
        <v>970.58823529411768</v>
      </c>
    </row>
    <row r="535" spans="7:8" x14ac:dyDescent="0.3">
      <c r="G535">
        <v>0.88870079343019515</v>
      </c>
      <c r="H535">
        <v>971.55688622754496</v>
      </c>
    </row>
    <row r="536" spans="7:8" x14ac:dyDescent="0.3">
      <c r="G536">
        <v>8.9989436537370384</v>
      </c>
      <c r="H536">
        <v>978.55477855477852</v>
      </c>
    </row>
    <row r="537" spans="7:8" x14ac:dyDescent="0.3">
      <c r="G537">
        <v>2.2652608309367168</v>
      </c>
      <c r="H537">
        <v>983.33333333333337</v>
      </c>
    </row>
    <row r="538" spans="7:8" x14ac:dyDescent="0.3">
      <c r="G538">
        <v>7.609251891314325</v>
      </c>
      <c r="H538">
        <v>983.68191220409096</v>
      </c>
    </row>
    <row r="539" spans="7:8" x14ac:dyDescent="0.3">
      <c r="G539">
        <v>3.9181963078947142</v>
      </c>
      <c r="H539">
        <v>984.66626578472642</v>
      </c>
    </row>
    <row r="540" spans="7:8" x14ac:dyDescent="0.3">
      <c r="G540">
        <v>1.513849745184459</v>
      </c>
      <c r="H540">
        <v>985.0993377483444</v>
      </c>
    </row>
    <row r="541" spans="7:8" x14ac:dyDescent="0.3">
      <c r="G541">
        <v>3.7976607158275657</v>
      </c>
      <c r="H541">
        <v>988.46787479406919</v>
      </c>
    </row>
    <row r="542" spans="7:8" x14ac:dyDescent="0.3">
      <c r="G542">
        <v>2.1820026058174742</v>
      </c>
      <c r="H542">
        <v>989.74177573399368</v>
      </c>
    </row>
    <row r="543" spans="7:8" x14ac:dyDescent="0.3">
      <c r="G543">
        <v>6.9650407105745362</v>
      </c>
      <c r="H543">
        <v>991.48130619971607</v>
      </c>
    </row>
    <row r="544" spans="7:8" x14ac:dyDescent="0.3">
      <c r="G544">
        <v>1.82126096205139</v>
      </c>
      <c r="H544">
        <v>992.03715992037155</v>
      </c>
    </row>
    <row r="545" spans="7:8" x14ac:dyDescent="0.3">
      <c r="G545">
        <v>8.6444094899878134</v>
      </c>
      <c r="H545">
        <v>992.24497912109769</v>
      </c>
    </row>
    <row r="546" spans="7:8" x14ac:dyDescent="0.3">
      <c r="G546">
        <v>0.33242946792669437</v>
      </c>
      <c r="H546">
        <v>992.70664505672607</v>
      </c>
    </row>
    <row r="547" spans="7:8" x14ac:dyDescent="0.3">
      <c r="G547">
        <v>0.28209430781099343</v>
      </c>
      <c r="H547">
        <v>997.36842105263156</v>
      </c>
    </row>
    <row r="548" spans="7:8" x14ac:dyDescent="0.3">
      <c r="G548">
        <v>0.93111593113787383</v>
      </c>
      <c r="H548">
        <v>997.45222929936301</v>
      </c>
    </row>
    <row r="549" spans="7:8" x14ac:dyDescent="0.3">
      <c r="G549">
        <v>7.6593565606435856</v>
      </c>
      <c r="H549">
        <v>997.99899949974986</v>
      </c>
    </row>
    <row r="550" spans="7:8" x14ac:dyDescent="0.3">
      <c r="G550">
        <v>4.0745003202640779</v>
      </c>
      <c r="H550">
        <v>998.19270833333337</v>
      </c>
    </row>
    <row r="551" spans="7:8" x14ac:dyDescent="0.3">
      <c r="G551">
        <v>2.1439520796581135</v>
      </c>
      <c r="H551">
        <v>998.75</v>
      </c>
    </row>
    <row r="552" spans="7:8" x14ac:dyDescent="0.3">
      <c r="G552">
        <v>8.7731377884659558</v>
      </c>
      <c r="H552">
        <v>1000</v>
      </c>
    </row>
    <row r="553" spans="7:8" x14ac:dyDescent="0.3">
      <c r="G553">
        <v>0.30825637835123731</v>
      </c>
      <c r="H553">
        <v>1000.3855050115651</v>
      </c>
    </row>
    <row r="554" spans="7:8" x14ac:dyDescent="0.3">
      <c r="G554">
        <v>7.421898074652276</v>
      </c>
      <c r="H554">
        <v>1000.5032712632109</v>
      </c>
    </row>
    <row r="555" spans="7:8" x14ac:dyDescent="0.3">
      <c r="G555">
        <v>2.8221756265842681</v>
      </c>
      <c r="H555">
        <v>1000.90618336887</v>
      </c>
    </row>
    <row r="556" spans="7:8" x14ac:dyDescent="0.3">
      <c r="G556">
        <v>4.9062000451414267</v>
      </c>
      <c r="H556">
        <v>1003.0864197530864</v>
      </c>
    </row>
    <row r="557" spans="7:8" x14ac:dyDescent="0.3">
      <c r="G557">
        <v>2.7725907704263371</v>
      </c>
      <c r="H557">
        <v>1008.3378160301237</v>
      </c>
    </row>
    <row r="558" spans="7:8" x14ac:dyDescent="0.3">
      <c r="G558">
        <v>7.9094636251883843</v>
      </c>
      <c r="H558">
        <v>1009.5613048368954</v>
      </c>
    </row>
    <row r="559" spans="7:8" x14ac:dyDescent="0.3">
      <c r="G559">
        <v>4.3001442867422401</v>
      </c>
      <c r="H559">
        <v>1012.2774708410068</v>
      </c>
    </row>
    <row r="560" spans="7:8" x14ac:dyDescent="0.3">
      <c r="G560">
        <v>1.1431424807314015</v>
      </c>
      <c r="H560">
        <v>1014.6103896103896</v>
      </c>
    </row>
    <row r="561" spans="7:8" x14ac:dyDescent="0.3">
      <c r="G561">
        <v>1.6086710135982676</v>
      </c>
      <c r="H561">
        <v>1016.0223804679553</v>
      </c>
    </row>
    <row r="562" spans="7:8" x14ac:dyDescent="0.3">
      <c r="G562">
        <v>2.5654915432145335</v>
      </c>
      <c r="H562">
        <v>1016.7322834645669</v>
      </c>
    </row>
    <row r="563" spans="7:8" x14ac:dyDescent="0.3">
      <c r="G563">
        <v>2.3000733519794387</v>
      </c>
      <c r="H563">
        <v>1019.8871271163665</v>
      </c>
    </row>
    <row r="564" spans="7:8" x14ac:dyDescent="0.3">
      <c r="G564">
        <v>0.89277540266546973</v>
      </c>
      <c r="H564">
        <v>1020.7182320441989</v>
      </c>
    </row>
    <row r="565" spans="7:8" x14ac:dyDescent="0.3">
      <c r="G565">
        <v>7.7108684095947249</v>
      </c>
      <c r="H565">
        <v>1020.8169677926159</v>
      </c>
    </row>
    <row r="566" spans="7:8" x14ac:dyDescent="0.3">
      <c r="G566">
        <v>3.8771126915764818</v>
      </c>
      <c r="H566">
        <v>1021.3675213675214</v>
      </c>
    </row>
    <row r="567" spans="7:8" x14ac:dyDescent="0.3">
      <c r="G567">
        <v>2.5238067591058924</v>
      </c>
      <c r="H567">
        <v>1021.3776722090262</v>
      </c>
    </row>
    <row r="568" spans="7:8" x14ac:dyDescent="0.3">
      <c r="G568">
        <v>1.5458378917586939</v>
      </c>
      <c r="H568">
        <v>1022.0768601798856</v>
      </c>
    </row>
    <row r="569" spans="7:8" x14ac:dyDescent="0.3">
      <c r="G569">
        <v>1.1592177472047793</v>
      </c>
      <c r="H569">
        <v>1023.0654761904761</v>
      </c>
    </row>
    <row r="570" spans="7:8" x14ac:dyDescent="0.3">
      <c r="G570">
        <v>2.6682047795707327</v>
      </c>
      <c r="H570">
        <v>1026.9179004037685</v>
      </c>
    </row>
    <row r="571" spans="7:8" x14ac:dyDescent="0.3">
      <c r="G571">
        <v>0.20673899074555524</v>
      </c>
      <c r="H571">
        <v>1030.6122448979593</v>
      </c>
    </row>
    <row r="572" spans="7:8" x14ac:dyDescent="0.3">
      <c r="G572">
        <v>2.5564836647897886</v>
      </c>
      <c r="H572">
        <v>1032.2047894302229</v>
      </c>
    </row>
    <row r="573" spans="7:8" x14ac:dyDescent="0.3">
      <c r="G573">
        <v>1.5458378917586939</v>
      </c>
      <c r="H573">
        <v>1032.7983251919052</v>
      </c>
    </row>
    <row r="574" spans="7:8" x14ac:dyDescent="0.3">
      <c r="G574">
        <v>7.367927716463611</v>
      </c>
      <c r="H574">
        <v>1036.3321799307957</v>
      </c>
    </row>
    <row r="575" spans="7:8" x14ac:dyDescent="0.3">
      <c r="G575">
        <v>8.9290551781057097</v>
      </c>
      <c r="H575">
        <v>1036.4321608040202</v>
      </c>
    </row>
    <row r="576" spans="7:8" x14ac:dyDescent="0.3">
      <c r="G576">
        <v>2.7498944200223647</v>
      </c>
      <c r="H576">
        <v>1038.472664159676</v>
      </c>
    </row>
    <row r="577" spans="7:8" x14ac:dyDescent="0.3">
      <c r="G577">
        <v>1.1033692009937195</v>
      </c>
      <c r="H577">
        <v>1039.9305555555557</v>
      </c>
    </row>
    <row r="578" spans="7:8" x14ac:dyDescent="0.3">
      <c r="G578">
        <v>7.7004567192705524</v>
      </c>
      <c r="H578">
        <v>1041.6661458333333</v>
      </c>
    </row>
    <row r="579" spans="7:8" x14ac:dyDescent="0.3">
      <c r="G579">
        <v>1.688543697540025</v>
      </c>
      <c r="H579">
        <v>1041.7325324059436</v>
      </c>
    </row>
    <row r="580" spans="7:8" x14ac:dyDescent="0.3">
      <c r="G580">
        <v>0.67231324256418223</v>
      </c>
      <c r="H580">
        <v>1042.3542354235424</v>
      </c>
    </row>
    <row r="581" spans="7:8" x14ac:dyDescent="0.3">
      <c r="G581">
        <v>7.5015551436423182</v>
      </c>
      <c r="H581">
        <v>1043.6660268714011</v>
      </c>
    </row>
    <row r="582" spans="7:8" x14ac:dyDescent="0.3">
      <c r="G582">
        <v>2.4629561008081309</v>
      </c>
      <c r="H582">
        <v>1046.2555066079294</v>
      </c>
    </row>
    <row r="583" spans="7:8" x14ac:dyDescent="0.3">
      <c r="G583">
        <v>5.8000728908555113</v>
      </c>
      <c r="H583">
        <v>1047.4020054694622</v>
      </c>
    </row>
    <row r="584" spans="7:8" x14ac:dyDescent="0.3">
      <c r="G584">
        <v>8.149827276500023</v>
      </c>
      <c r="H584">
        <v>1050</v>
      </c>
    </row>
    <row r="585" spans="7:8" x14ac:dyDescent="0.3">
      <c r="G585">
        <v>2.3557176599241334</v>
      </c>
      <c r="H585">
        <v>1058.282208588957</v>
      </c>
    </row>
    <row r="586" spans="7:8" x14ac:dyDescent="0.3">
      <c r="G586">
        <v>1.9447164831493864</v>
      </c>
      <c r="H586">
        <v>1058.8547189819724</v>
      </c>
    </row>
    <row r="587" spans="7:8" x14ac:dyDescent="0.3">
      <c r="G587">
        <v>18.957582468799977</v>
      </c>
      <c r="H587">
        <v>1059.3971631205675</v>
      </c>
    </row>
    <row r="588" spans="7:8" x14ac:dyDescent="0.3">
      <c r="G588">
        <v>0.90255049970370615</v>
      </c>
      <c r="H588">
        <v>1060.3588907014682</v>
      </c>
    </row>
    <row r="589" spans="7:8" x14ac:dyDescent="0.3">
      <c r="G589">
        <v>7.2339781186147158</v>
      </c>
      <c r="H589">
        <v>1061.3628255440599</v>
      </c>
    </row>
    <row r="590" spans="7:8" x14ac:dyDescent="0.3">
      <c r="G590">
        <v>2.150823162368602</v>
      </c>
      <c r="H590">
        <v>1062.8071856287424</v>
      </c>
    </row>
    <row r="591" spans="7:8" x14ac:dyDescent="0.3">
      <c r="G591">
        <v>0.81445438320094721</v>
      </c>
      <c r="H591">
        <v>1064.6235842771487</v>
      </c>
    </row>
    <row r="592" spans="7:8" x14ac:dyDescent="0.3">
      <c r="G592">
        <v>5.803382019034153</v>
      </c>
      <c r="H592">
        <v>1068.3229813664595</v>
      </c>
    </row>
    <row r="593" spans="7:8" x14ac:dyDescent="0.3">
      <c r="G593">
        <v>1.5440820952371925</v>
      </c>
      <c r="H593">
        <v>1071.7131474103585</v>
      </c>
    </row>
    <row r="594" spans="7:8" x14ac:dyDescent="0.3">
      <c r="G594">
        <v>3.5576267502286476</v>
      </c>
      <c r="H594">
        <v>1073.0136005726556</v>
      </c>
    </row>
    <row r="595" spans="7:8" x14ac:dyDescent="0.3">
      <c r="G595">
        <v>2.5997699587615739</v>
      </c>
      <c r="H595">
        <v>1073.3452593917709</v>
      </c>
    </row>
    <row r="596" spans="7:8" x14ac:dyDescent="0.3">
      <c r="G596">
        <v>0.68854666282679644</v>
      </c>
      <c r="H596">
        <v>1075.9895833333333</v>
      </c>
    </row>
    <row r="597" spans="7:8" x14ac:dyDescent="0.3">
      <c r="G597">
        <v>1.7418197881565527</v>
      </c>
      <c r="H597">
        <v>1076.1538461538462</v>
      </c>
    </row>
    <row r="598" spans="7:8" x14ac:dyDescent="0.3">
      <c r="G598">
        <v>16.295953835555945</v>
      </c>
      <c r="H598">
        <v>1077.5862068965516</v>
      </c>
    </row>
    <row r="599" spans="7:8" x14ac:dyDescent="0.3">
      <c r="G599">
        <v>8.6267686463895608</v>
      </c>
      <c r="H599">
        <v>1079.7297297297298</v>
      </c>
    </row>
    <row r="600" spans="7:8" x14ac:dyDescent="0.3">
      <c r="G600">
        <v>1.2377459006706633</v>
      </c>
      <c r="H600">
        <v>1081.8392581143739</v>
      </c>
    </row>
    <row r="601" spans="7:8" x14ac:dyDescent="0.3">
      <c r="G601">
        <v>1.82126096205139</v>
      </c>
      <c r="H601">
        <v>1085.6935366739287</v>
      </c>
    </row>
    <row r="602" spans="7:8" x14ac:dyDescent="0.3">
      <c r="G602">
        <v>9.1641903192517784</v>
      </c>
      <c r="H602">
        <v>1087.4340949033392</v>
      </c>
    </row>
    <row r="603" spans="7:8" x14ac:dyDescent="0.3">
      <c r="G603">
        <v>8.0199700352833307</v>
      </c>
      <c r="H603">
        <v>1089.1089108910892</v>
      </c>
    </row>
    <row r="604" spans="7:8" x14ac:dyDescent="0.3">
      <c r="G604">
        <v>5.0317653536949365</v>
      </c>
      <c r="H604">
        <v>1089.3485915492959</v>
      </c>
    </row>
    <row r="605" spans="7:8" x14ac:dyDescent="0.3">
      <c r="G605">
        <v>0.79530611724245603</v>
      </c>
      <c r="H605">
        <v>1089.6017699115043</v>
      </c>
    </row>
    <row r="606" spans="7:8" x14ac:dyDescent="0.3">
      <c r="G606">
        <v>5.3851609380314978</v>
      </c>
      <c r="H606">
        <v>1089.6255371393493</v>
      </c>
    </row>
    <row r="607" spans="7:8" x14ac:dyDescent="0.3">
      <c r="G607">
        <v>0.84006732232110459</v>
      </c>
      <c r="H607">
        <v>1092.0245398773006</v>
      </c>
    </row>
    <row r="608" spans="7:8" x14ac:dyDescent="0.3">
      <c r="G608">
        <v>2.8297314482345639</v>
      </c>
      <c r="H608">
        <v>1092.6902788244161</v>
      </c>
    </row>
    <row r="609" spans="7:8" x14ac:dyDescent="0.3">
      <c r="G609">
        <v>0.33242946792669437</v>
      </c>
      <c r="H609">
        <v>1092.9276315789473</v>
      </c>
    </row>
    <row r="610" spans="7:8" x14ac:dyDescent="0.3">
      <c r="G610">
        <v>2.3557176599241334</v>
      </c>
      <c r="H610">
        <v>1094.8070509766555</v>
      </c>
    </row>
    <row r="611" spans="7:8" x14ac:dyDescent="0.3">
      <c r="G611">
        <v>7.421898074652276</v>
      </c>
      <c r="H611">
        <v>1097.4304068522483</v>
      </c>
    </row>
    <row r="612" spans="7:8" x14ac:dyDescent="0.3">
      <c r="G612">
        <v>0.7969017157711511</v>
      </c>
      <c r="H612">
        <v>1097.4842767295597</v>
      </c>
    </row>
    <row r="613" spans="7:8" x14ac:dyDescent="0.3">
      <c r="G613">
        <v>0.7139610398388494</v>
      </c>
      <c r="H613">
        <v>1099.5575221238937</v>
      </c>
    </row>
    <row r="614" spans="7:8" x14ac:dyDescent="0.3">
      <c r="G614">
        <v>1.82126096205139</v>
      </c>
      <c r="H614">
        <v>1101.6949152542372</v>
      </c>
    </row>
    <row r="615" spans="7:8" x14ac:dyDescent="0.3">
      <c r="G615">
        <v>0.76993244519826631</v>
      </c>
      <c r="H615">
        <v>1102.588686481304</v>
      </c>
    </row>
    <row r="616" spans="7:8" x14ac:dyDescent="0.3">
      <c r="G616">
        <v>4.5816766694481252</v>
      </c>
      <c r="H616">
        <v>1107.1972318339101</v>
      </c>
    </row>
    <row r="617" spans="7:8" x14ac:dyDescent="0.3">
      <c r="G617">
        <v>2.4733913800458187</v>
      </c>
      <c r="H617">
        <v>1110.2222222222222</v>
      </c>
    </row>
    <row r="618" spans="7:8" x14ac:dyDescent="0.3">
      <c r="G618">
        <v>1.4239421068632403</v>
      </c>
      <c r="H618">
        <v>1110.3924105217766</v>
      </c>
    </row>
    <row r="619" spans="7:8" x14ac:dyDescent="0.3">
      <c r="G619">
        <v>3.7037187886587466</v>
      </c>
      <c r="H619">
        <v>1117.1052631578948</v>
      </c>
    </row>
    <row r="620" spans="7:8" x14ac:dyDescent="0.3">
      <c r="G620">
        <v>1.8581554120912556</v>
      </c>
      <c r="H620">
        <v>1117.1497584541062</v>
      </c>
    </row>
    <row r="621" spans="7:8" x14ac:dyDescent="0.3">
      <c r="G621">
        <v>6.7929059131292426</v>
      </c>
      <c r="H621">
        <v>1118.108032465715</v>
      </c>
    </row>
    <row r="622" spans="7:8" x14ac:dyDescent="0.3">
      <c r="G622">
        <v>1.3724851320547566</v>
      </c>
      <c r="H622">
        <v>1118.1983858370215</v>
      </c>
    </row>
    <row r="623" spans="7:8" x14ac:dyDescent="0.3">
      <c r="G623">
        <v>1.4555321931413254</v>
      </c>
      <c r="H623">
        <v>1120.8722741433021</v>
      </c>
    </row>
    <row r="624" spans="7:8" x14ac:dyDescent="0.3">
      <c r="G624">
        <v>1.2802055430169004</v>
      </c>
      <c r="H624">
        <v>1124.24037812289</v>
      </c>
    </row>
    <row r="625" spans="7:8" x14ac:dyDescent="0.3">
      <c r="G625">
        <v>0.64910916530016016</v>
      </c>
      <c r="H625">
        <v>1124.6290801186944</v>
      </c>
    </row>
    <row r="626" spans="7:8" x14ac:dyDescent="0.3">
      <c r="G626">
        <v>7.4250703766061381</v>
      </c>
      <c r="H626">
        <v>1126.5874641540352</v>
      </c>
    </row>
    <row r="627" spans="7:8" x14ac:dyDescent="0.3">
      <c r="G627">
        <v>1.0763870646253242</v>
      </c>
      <c r="H627">
        <v>1127.0588235294117</v>
      </c>
    </row>
    <row r="628" spans="7:8" x14ac:dyDescent="0.3">
      <c r="G628">
        <v>1.0792012375254869</v>
      </c>
      <c r="H628">
        <v>1130.2851524090463</v>
      </c>
    </row>
    <row r="629" spans="7:8" x14ac:dyDescent="0.3">
      <c r="G629">
        <v>0.64068120759031655</v>
      </c>
      <c r="H629">
        <v>1130.8139534883721</v>
      </c>
    </row>
    <row r="630" spans="7:8" x14ac:dyDescent="0.3">
      <c r="G630">
        <v>1.0226428536909318</v>
      </c>
      <c r="H630">
        <v>1132.5084813410497</v>
      </c>
    </row>
    <row r="631" spans="7:8" x14ac:dyDescent="0.3">
      <c r="G631">
        <v>8.0639605917611838</v>
      </c>
      <c r="H631">
        <v>1135.2941176470588</v>
      </c>
    </row>
    <row r="632" spans="7:8" x14ac:dyDescent="0.3">
      <c r="G632">
        <v>1.9872909883406353</v>
      </c>
      <c r="H632">
        <v>1136.3636363636363</v>
      </c>
    </row>
    <row r="633" spans="7:8" x14ac:dyDescent="0.3">
      <c r="G633">
        <v>1.4555321931413254</v>
      </c>
      <c r="H633">
        <v>1137.8070701018573</v>
      </c>
    </row>
    <row r="634" spans="7:8" x14ac:dyDescent="0.3">
      <c r="G634">
        <v>7.3259173419633115</v>
      </c>
      <c r="H634">
        <v>1137.9211878926328</v>
      </c>
    </row>
    <row r="635" spans="7:8" x14ac:dyDescent="0.3">
      <c r="G635">
        <v>4.1587193202436685</v>
      </c>
      <c r="H635">
        <v>1138.2661996497372</v>
      </c>
    </row>
    <row r="636" spans="7:8" x14ac:dyDescent="0.3">
      <c r="G636">
        <v>0.98778012000691295</v>
      </c>
      <c r="H636">
        <v>1139.6499238964993</v>
      </c>
    </row>
    <row r="637" spans="7:8" x14ac:dyDescent="0.3">
      <c r="G637">
        <v>7.0993603243562742</v>
      </c>
      <c r="H637">
        <v>1140.3508771929824</v>
      </c>
    </row>
    <row r="638" spans="7:8" x14ac:dyDescent="0.3">
      <c r="G638">
        <v>1.4530882605279067</v>
      </c>
      <c r="H638">
        <v>1142.0223577235772</v>
      </c>
    </row>
    <row r="639" spans="7:8" x14ac:dyDescent="0.3">
      <c r="G639">
        <v>1.1826123397751207</v>
      </c>
      <c r="H639">
        <v>1143.2214194645135</v>
      </c>
    </row>
    <row r="640" spans="7:8" x14ac:dyDescent="0.3">
      <c r="G640">
        <v>1.0943220599278025</v>
      </c>
      <c r="H640">
        <v>1145.4861111111111</v>
      </c>
    </row>
    <row r="641" spans="7:8" x14ac:dyDescent="0.3">
      <c r="G641">
        <v>0.65814891052078472</v>
      </c>
      <c r="H641">
        <v>1146.0379829731501</v>
      </c>
    </row>
    <row r="642" spans="7:8" x14ac:dyDescent="0.3">
      <c r="G642">
        <v>0.52369150603757886</v>
      </c>
      <c r="H642">
        <v>1146.2380784175202</v>
      </c>
    </row>
    <row r="643" spans="7:8" x14ac:dyDescent="0.3">
      <c r="G643">
        <v>1.9146948970361084</v>
      </c>
      <c r="H643">
        <v>1146.4968152866243</v>
      </c>
    </row>
    <row r="644" spans="7:8" x14ac:dyDescent="0.3">
      <c r="G644">
        <v>0.47458147692128905</v>
      </c>
      <c r="H644">
        <v>1149.0683229813665</v>
      </c>
    </row>
    <row r="645" spans="7:8" x14ac:dyDescent="0.3">
      <c r="G645">
        <v>1.0542310485521271</v>
      </c>
      <c r="H645">
        <v>1150.1597444089457</v>
      </c>
    </row>
    <row r="646" spans="7:8" x14ac:dyDescent="0.3">
      <c r="G646">
        <v>9.5127856446478791</v>
      </c>
      <c r="H646">
        <v>1151.8324607329844</v>
      </c>
    </row>
    <row r="647" spans="7:8" x14ac:dyDescent="0.3">
      <c r="G647">
        <v>1.2898722623244714</v>
      </c>
      <c r="H647">
        <v>1152.2930487453129</v>
      </c>
    </row>
    <row r="648" spans="7:8" x14ac:dyDescent="0.3">
      <c r="G648">
        <v>1.3035315653464221</v>
      </c>
      <c r="H648">
        <v>1152.5974025974026</v>
      </c>
    </row>
    <row r="649" spans="7:8" x14ac:dyDescent="0.3">
      <c r="G649">
        <v>1.6379056200541882</v>
      </c>
      <c r="H649">
        <v>1155.7023114046228</v>
      </c>
    </row>
    <row r="650" spans="7:8" x14ac:dyDescent="0.3">
      <c r="G650">
        <v>0.64741253048280289</v>
      </c>
      <c r="H650">
        <v>1160.2982292637464</v>
      </c>
    </row>
    <row r="651" spans="7:8" x14ac:dyDescent="0.3">
      <c r="G651">
        <v>2.6975368112527107</v>
      </c>
      <c r="H651">
        <v>1161.6176470588234</v>
      </c>
    </row>
    <row r="652" spans="7:8" x14ac:dyDescent="0.3">
      <c r="G652">
        <v>1.3505303889702176</v>
      </c>
      <c r="H652">
        <v>1162.2448979591836</v>
      </c>
    </row>
    <row r="653" spans="7:8" x14ac:dyDescent="0.3">
      <c r="G653">
        <v>2.8025926316854926</v>
      </c>
      <c r="H653">
        <v>1163.0218687872764</v>
      </c>
    </row>
    <row r="654" spans="7:8" x14ac:dyDescent="0.3">
      <c r="G654">
        <v>8.0604002521649605</v>
      </c>
      <c r="H654">
        <v>1163.4948096885814</v>
      </c>
    </row>
    <row r="655" spans="7:8" x14ac:dyDescent="0.3">
      <c r="G655">
        <v>1.8518891900334289</v>
      </c>
      <c r="H655">
        <v>1163.8935108153078</v>
      </c>
    </row>
    <row r="656" spans="7:8" x14ac:dyDescent="0.3">
      <c r="G656">
        <v>0.43498206443379295</v>
      </c>
      <c r="H656">
        <v>1170.0725115359262</v>
      </c>
    </row>
    <row r="657" spans="7:8" x14ac:dyDescent="0.3">
      <c r="G657">
        <v>1.7938443817334182</v>
      </c>
      <c r="H657">
        <v>1172.992056487202</v>
      </c>
    </row>
    <row r="658" spans="7:8" x14ac:dyDescent="0.3">
      <c r="G658">
        <v>0.48505205477942681</v>
      </c>
      <c r="H658">
        <v>1173.6762481089258</v>
      </c>
    </row>
    <row r="659" spans="7:8" x14ac:dyDescent="0.3">
      <c r="G659">
        <v>0.42582633034920603</v>
      </c>
      <c r="H659">
        <v>1178.3021960013111</v>
      </c>
    </row>
    <row r="660" spans="7:8" x14ac:dyDescent="0.3">
      <c r="G660">
        <v>4.1535654238442099</v>
      </c>
      <c r="H660">
        <v>1181.0506566604129</v>
      </c>
    </row>
    <row r="661" spans="7:8" x14ac:dyDescent="0.3">
      <c r="G661">
        <v>0.89612411092966804</v>
      </c>
      <c r="H661">
        <v>1182.8947368421052</v>
      </c>
    </row>
    <row r="662" spans="7:8" x14ac:dyDescent="0.3">
      <c r="G662">
        <v>4.1858027138297524</v>
      </c>
      <c r="H662">
        <v>1187.1693121693122</v>
      </c>
    </row>
    <row r="663" spans="7:8" x14ac:dyDescent="0.3">
      <c r="G663">
        <v>0.33242946792669437</v>
      </c>
      <c r="H663">
        <v>1190.4761904761904</v>
      </c>
    </row>
    <row r="664" spans="7:8" x14ac:dyDescent="0.3">
      <c r="G664">
        <v>1.401100316256414</v>
      </c>
      <c r="H664">
        <v>1194.0622737146996</v>
      </c>
    </row>
    <row r="665" spans="7:8" x14ac:dyDescent="0.3">
      <c r="G665">
        <v>1.9378589900749754</v>
      </c>
      <c r="H665">
        <v>1196.9015492253873</v>
      </c>
    </row>
    <row r="666" spans="7:8" x14ac:dyDescent="0.3">
      <c r="G666">
        <v>2.843728277791536</v>
      </c>
      <c r="H666">
        <v>1197.1252566735113</v>
      </c>
    </row>
    <row r="667" spans="7:8" x14ac:dyDescent="0.3">
      <c r="G667">
        <v>8.0250615300674859</v>
      </c>
      <c r="H667">
        <v>1201.0981468771449</v>
      </c>
    </row>
    <row r="668" spans="7:8" x14ac:dyDescent="0.3">
      <c r="G668">
        <v>7.4199863264682211</v>
      </c>
      <c r="H668">
        <v>1201.9230769230769</v>
      </c>
    </row>
    <row r="669" spans="7:8" x14ac:dyDescent="0.3">
      <c r="G669">
        <v>8.0250615300674859</v>
      </c>
      <c r="H669">
        <v>1202.6768642447419</v>
      </c>
    </row>
    <row r="670" spans="7:8" x14ac:dyDescent="0.3">
      <c r="G670">
        <v>7.6843685604070204</v>
      </c>
      <c r="H670">
        <v>1203.7937743190662</v>
      </c>
    </row>
    <row r="671" spans="7:8" x14ac:dyDescent="0.3">
      <c r="G671">
        <v>6.8168461445782977</v>
      </c>
      <c r="H671">
        <v>1204.8192771084337</v>
      </c>
    </row>
    <row r="672" spans="7:8" x14ac:dyDescent="0.3">
      <c r="G672">
        <v>0.36140317959447898</v>
      </c>
      <c r="H672">
        <v>1211.9741100323624</v>
      </c>
    </row>
    <row r="673" spans="7:8" x14ac:dyDescent="0.3">
      <c r="G673">
        <v>5.6827329952598227</v>
      </c>
      <c r="H673">
        <v>1211.9876597620098</v>
      </c>
    </row>
    <row r="674" spans="7:8" x14ac:dyDescent="0.3">
      <c r="G674">
        <v>1.7865616980006545</v>
      </c>
      <c r="H674">
        <v>1212.1911798660817</v>
      </c>
    </row>
    <row r="675" spans="7:8" x14ac:dyDescent="0.3">
      <c r="G675">
        <v>0.81010339272617227</v>
      </c>
      <c r="H675">
        <v>1212.614798128574</v>
      </c>
    </row>
    <row r="676" spans="7:8" x14ac:dyDescent="0.3">
      <c r="G676">
        <v>1.0066511407995262</v>
      </c>
      <c r="H676">
        <v>1217.391304347826</v>
      </c>
    </row>
    <row r="677" spans="7:8" x14ac:dyDescent="0.3">
      <c r="G677">
        <v>4.430872236274757</v>
      </c>
      <c r="H677">
        <v>1219.1056910569105</v>
      </c>
    </row>
    <row r="678" spans="7:8" x14ac:dyDescent="0.3">
      <c r="G678">
        <v>2.686070964927211</v>
      </c>
      <c r="H678">
        <v>1219.4783573806881</v>
      </c>
    </row>
    <row r="679" spans="7:8" x14ac:dyDescent="0.3">
      <c r="G679">
        <v>6.3720814738876053</v>
      </c>
      <c r="H679">
        <v>1223.7454100367197</v>
      </c>
    </row>
    <row r="680" spans="7:8" x14ac:dyDescent="0.3">
      <c r="G680">
        <v>1.1632056097330308</v>
      </c>
      <c r="H680">
        <v>1227.8170095179614</v>
      </c>
    </row>
    <row r="681" spans="7:8" x14ac:dyDescent="0.3">
      <c r="G681">
        <v>1.6124867296041887</v>
      </c>
      <c r="H681">
        <v>1228.6541244573082</v>
      </c>
    </row>
    <row r="682" spans="7:8" x14ac:dyDescent="0.3">
      <c r="G682">
        <v>16.764998642109902</v>
      </c>
      <c r="H682">
        <v>1232.8767123287671</v>
      </c>
    </row>
    <row r="683" spans="7:8" x14ac:dyDescent="0.3">
      <c r="G683">
        <v>3.0674900175606226</v>
      </c>
      <c r="H683">
        <v>1233.7962962962963</v>
      </c>
    </row>
    <row r="684" spans="7:8" x14ac:dyDescent="0.3">
      <c r="G684">
        <v>1.6408504035486167</v>
      </c>
      <c r="H684">
        <v>1235.9657469077069</v>
      </c>
    </row>
    <row r="685" spans="7:8" x14ac:dyDescent="0.3">
      <c r="G685">
        <v>1.7225215702635448</v>
      </c>
      <c r="H685">
        <v>1238.1141045958796</v>
      </c>
    </row>
    <row r="686" spans="7:8" x14ac:dyDescent="0.3">
      <c r="G686">
        <v>1.6505829043761568</v>
      </c>
      <c r="H686">
        <v>1238.322211630124</v>
      </c>
    </row>
    <row r="687" spans="7:8" x14ac:dyDescent="0.3">
      <c r="G687">
        <v>0.59155801561459787</v>
      </c>
      <c r="H687">
        <v>1244.131455399061</v>
      </c>
    </row>
    <row r="688" spans="7:8" x14ac:dyDescent="0.3">
      <c r="G688">
        <v>0.81910624903557916</v>
      </c>
      <c r="H688">
        <v>1255.2398695854681</v>
      </c>
    </row>
    <row r="689" spans="7:8" x14ac:dyDescent="0.3">
      <c r="G689">
        <v>0.93893586541565965</v>
      </c>
      <c r="H689">
        <v>1266.0944206008583</v>
      </c>
    </row>
    <row r="690" spans="7:8" x14ac:dyDescent="0.3">
      <c r="G690">
        <v>1.6952199959179934</v>
      </c>
      <c r="H690">
        <v>1270.6855791962175</v>
      </c>
    </row>
    <row r="691" spans="7:8" x14ac:dyDescent="0.3">
      <c r="G691">
        <v>0.70582549461228306</v>
      </c>
      <c r="H691">
        <v>1270.7100591715975</v>
      </c>
    </row>
    <row r="692" spans="7:8" x14ac:dyDescent="0.3">
      <c r="G692">
        <v>0.59428707495954503</v>
      </c>
      <c r="H692">
        <v>1275.8620689655172</v>
      </c>
    </row>
    <row r="693" spans="7:8" x14ac:dyDescent="0.3">
      <c r="G693">
        <v>6.7612572872663428</v>
      </c>
      <c r="H693">
        <v>1284.0616966580976</v>
      </c>
    </row>
    <row r="694" spans="7:8" x14ac:dyDescent="0.3">
      <c r="G694">
        <v>2.092552187041294</v>
      </c>
      <c r="H694">
        <v>1285.8038887727369</v>
      </c>
    </row>
    <row r="695" spans="7:8" x14ac:dyDescent="0.3">
      <c r="G695">
        <v>1.7352693989316161</v>
      </c>
      <c r="H695">
        <v>1294.6428571428571</v>
      </c>
    </row>
    <row r="696" spans="7:8" x14ac:dyDescent="0.3">
      <c r="G696">
        <v>0.83035384874749663</v>
      </c>
      <c r="H696">
        <v>1295.1807228915663</v>
      </c>
    </row>
    <row r="697" spans="7:8" x14ac:dyDescent="0.3">
      <c r="G697">
        <v>0.17223163160796839</v>
      </c>
      <c r="H697">
        <v>1296.5964343598055</v>
      </c>
    </row>
    <row r="698" spans="7:8" x14ac:dyDescent="0.3">
      <c r="G698">
        <v>1.6067366205925242</v>
      </c>
      <c r="H698">
        <v>1299.5518786625303</v>
      </c>
    </row>
    <row r="699" spans="7:8" x14ac:dyDescent="0.3">
      <c r="G699">
        <v>2.3557176599241334</v>
      </c>
      <c r="H699">
        <v>1303.1784841075794</v>
      </c>
    </row>
    <row r="700" spans="7:8" x14ac:dyDescent="0.3">
      <c r="G700">
        <v>6.4287206280695868</v>
      </c>
      <c r="H700">
        <v>1304.4662309368191</v>
      </c>
    </row>
    <row r="701" spans="7:8" x14ac:dyDescent="0.3">
      <c r="G701">
        <v>0.17223163160796839</v>
      </c>
      <c r="H701">
        <v>1310.5149552883133</v>
      </c>
    </row>
    <row r="702" spans="7:8" x14ac:dyDescent="0.3">
      <c r="G702">
        <v>0.33242946792669437</v>
      </c>
      <c r="H702">
        <v>1311.6057233704294</v>
      </c>
    </row>
    <row r="703" spans="7:8" x14ac:dyDescent="0.3">
      <c r="G703">
        <v>2.4120962033267603</v>
      </c>
      <c r="H703">
        <v>1318.1618293755496</v>
      </c>
    </row>
    <row r="704" spans="7:8" x14ac:dyDescent="0.3">
      <c r="G704">
        <v>7.0828823795204636</v>
      </c>
      <c r="H704">
        <v>1320</v>
      </c>
    </row>
    <row r="705" spans="7:8" x14ac:dyDescent="0.3">
      <c r="G705">
        <v>3.6466976026271771</v>
      </c>
      <c r="H705">
        <v>1326.3665594855306</v>
      </c>
    </row>
    <row r="706" spans="7:8" x14ac:dyDescent="0.3">
      <c r="G706">
        <v>5.2126448004531607</v>
      </c>
      <c r="H706">
        <v>1326.5306122448981</v>
      </c>
    </row>
    <row r="707" spans="7:8" x14ac:dyDescent="0.3">
      <c r="G707">
        <v>1.4465429789223769</v>
      </c>
      <c r="H707">
        <v>1327.668613913967</v>
      </c>
    </row>
    <row r="708" spans="7:8" x14ac:dyDescent="0.3">
      <c r="G708">
        <v>8.0137887215554819</v>
      </c>
      <c r="H708">
        <v>1327.7408157361874</v>
      </c>
    </row>
    <row r="709" spans="7:8" x14ac:dyDescent="0.3">
      <c r="G709">
        <v>3.8957052386173601</v>
      </c>
      <c r="H709">
        <v>1329.0229885057472</v>
      </c>
    </row>
    <row r="710" spans="7:8" x14ac:dyDescent="0.3">
      <c r="G710">
        <v>1.3807433920021202</v>
      </c>
      <c r="H710">
        <v>1336.405529953917</v>
      </c>
    </row>
    <row r="711" spans="7:8" x14ac:dyDescent="0.3">
      <c r="G711">
        <v>7.421898074652276</v>
      </c>
      <c r="H711">
        <v>1337.5108038029387</v>
      </c>
    </row>
    <row r="712" spans="7:8" x14ac:dyDescent="0.3">
      <c r="G712">
        <v>8.0631294388878167</v>
      </c>
      <c r="H712">
        <v>1341.5803605677024</v>
      </c>
    </row>
    <row r="713" spans="7:8" x14ac:dyDescent="0.3">
      <c r="G713">
        <v>0.49408953856132665</v>
      </c>
      <c r="H713">
        <v>1342.1052631578948</v>
      </c>
    </row>
    <row r="714" spans="7:8" x14ac:dyDescent="0.3">
      <c r="G714">
        <v>5.6827329952598227</v>
      </c>
      <c r="H714">
        <v>1348.3796296296296</v>
      </c>
    </row>
    <row r="715" spans="7:8" x14ac:dyDescent="0.3">
      <c r="G715">
        <v>2.3120197914315348</v>
      </c>
      <c r="H715">
        <v>1351.6566265060242</v>
      </c>
    </row>
    <row r="716" spans="7:8" x14ac:dyDescent="0.3">
      <c r="G716">
        <v>2.3420301326450517</v>
      </c>
      <c r="H716">
        <v>1353.3284564740306</v>
      </c>
    </row>
    <row r="717" spans="7:8" x14ac:dyDescent="0.3">
      <c r="G717">
        <v>8.1880908246997173</v>
      </c>
      <c r="H717">
        <v>1362.2364368633025</v>
      </c>
    </row>
    <row r="718" spans="7:8" x14ac:dyDescent="0.3">
      <c r="G718">
        <v>7.542218805541645</v>
      </c>
      <c r="H718">
        <v>1364.9706457925636</v>
      </c>
    </row>
    <row r="719" spans="7:8" x14ac:dyDescent="0.3">
      <c r="G719">
        <v>8.7412899993521016</v>
      </c>
      <c r="H719">
        <v>1377.0685579196218</v>
      </c>
    </row>
    <row r="720" spans="7:8" x14ac:dyDescent="0.3">
      <c r="G720">
        <v>1.7251143867428849</v>
      </c>
      <c r="H720">
        <v>1377.7267508610792</v>
      </c>
    </row>
    <row r="721" spans="7:8" x14ac:dyDescent="0.3">
      <c r="G721">
        <v>7.2167692716487499</v>
      </c>
      <c r="H721">
        <v>1377.9411764705883</v>
      </c>
    </row>
    <row r="722" spans="7:8" x14ac:dyDescent="0.3">
      <c r="G722">
        <v>1.0687564356788883</v>
      </c>
      <c r="H722">
        <v>1384.4357976653696</v>
      </c>
    </row>
    <row r="723" spans="7:8" x14ac:dyDescent="0.3">
      <c r="G723">
        <v>0.36063623467207018</v>
      </c>
      <c r="H723">
        <v>1387.037037037037</v>
      </c>
    </row>
    <row r="724" spans="7:8" x14ac:dyDescent="0.3">
      <c r="G724">
        <v>1.4152917257742499</v>
      </c>
      <c r="H724">
        <v>1389.0551517742624</v>
      </c>
    </row>
    <row r="725" spans="7:8" x14ac:dyDescent="0.3">
      <c r="G725">
        <v>1.1603166126804729</v>
      </c>
      <c r="H725">
        <v>1390.9565217391305</v>
      </c>
    </row>
    <row r="726" spans="7:8" x14ac:dyDescent="0.3">
      <c r="G726">
        <v>9.020928138124102</v>
      </c>
      <c r="H726">
        <v>1391.304347826087</v>
      </c>
    </row>
    <row r="727" spans="7:8" x14ac:dyDescent="0.3">
      <c r="G727">
        <v>0.25875543471549944</v>
      </c>
      <c r="H727">
        <v>1392.0657612580414</v>
      </c>
    </row>
    <row r="728" spans="7:8" x14ac:dyDescent="0.3">
      <c r="G728">
        <v>5.6849885610630224</v>
      </c>
      <c r="H728">
        <v>1393.4129569308723</v>
      </c>
    </row>
    <row r="729" spans="7:8" x14ac:dyDescent="0.3">
      <c r="G729">
        <v>1.8673033125953575</v>
      </c>
      <c r="H729">
        <v>1420.992800303145</v>
      </c>
    </row>
    <row r="730" spans="7:8" x14ac:dyDescent="0.3">
      <c r="G730">
        <v>0.33242946792669437</v>
      </c>
      <c r="H730">
        <v>1425.0814332247558</v>
      </c>
    </row>
    <row r="731" spans="7:8" x14ac:dyDescent="0.3">
      <c r="G731">
        <v>0.88570589350742579</v>
      </c>
      <c r="H731">
        <v>1427.1428571428571</v>
      </c>
    </row>
    <row r="732" spans="7:8" x14ac:dyDescent="0.3">
      <c r="G732">
        <v>0.24232584422235148</v>
      </c>
      <c r="H732">
        <v>1441.6775884665792</v>
      </c>
    </row>
    <row r="733" spans="7:8" x14ac:dyDescent="0.3">
      <c r="G733">
        <v>2.5200781138514703</v>
      </c>
      <c r="H733">
        <v>1442.7040395713109</v>
      </c>
    </row>
    <row r="734" spans="7:8" x14ac:dyDescent="0.3">
      <c r="G734">
        <v>0.84061687336129354</v>
      </c>
      <c r="H734">
        <v>1443.0064708810353</v>
      </c>
    </row>
    <row r="735" spans="7:8" x14ac:dyDescent="0.3">
      <c r="G735">
        <v>7.5179804855653316</v>
      </c>
      <c r="H735">
        <v>1444.0694310511089</v>
      </c>
    </row>
    <row r="736" spans="7:8" x14ac:dyDescent="0.3">
      <c r="G736">
        <v>0.47196249705388427</v>
      </c>
      <c r="H736">
        <v>1457.9929988331389</v>
      </c>
    </row>
    <row r="737" spans="7:8" x14ac:dyDescent="0.3">
      <c r="G737">
        <v>8.3573445855225224</v>
      </c>
      <c r="H737">
        <v>1463.6246233318984</v>
      </c>
    </row>
    <row r="738" spans="7:8" x14ac:dyDescent="0.3">
      <c r="G738">
        <v>6.4287206280695868</v>
      </c>
      <c r="H738">
        <v>1470.5882352941176</v>
      </c>
    </row>
    <row r="739" spans="7:8" x14ac:dyDescent="0.3">
      <c r="G739">
        <v>0.69291341359961511</v>
      </c>
      <c r="H739">
        <v>1476.2611275964391</v>
      </c>
    </row>
    <row r="740" spans="7:8" x14ac:dyDescent="0.3">
      <c r="G740">
        <v>1.3923816402685891</v>
      </c>
      <c r="H740">
        <v>1484.7068819031435</v>
      </c>
    </row>
    <row r="741" spans="7:8" x14ac:dyDescent="0.3">
      <c r="G741">
        <v>1.3581555319400265</v>
      </c>
      <c r="H741">
        <v>1486.3523573200991</v>
      </c>
    </row>
    <row r="742" spans="7:8" x14ac:dyDescent="0.3">
      <c r="G742">
        <v>0.84731385823593564</v>
      </c>
      <c r="H742">
        <v>1486.8421052631579</v>
      </c>
    </row>
    <row r="743" spans="7:8" x14ac:dyDescent="0.3">
      <c r="G743">
        <v>1.3223901537650984</v>
      </c>
      <c r="H743">
        <v>1494.8024948024947</v>
      </c>
    </row>
    <row r="744" spans="7:8" x14ac:dyDescent="0.3">
      <c r="G744">
        <v>1.3913090933710304</v>
      </c>
      <c r="H744">
        <v>1499.7786631252766</v>
      </c>
    </row>
    <row r="745" spans="7:8" x14ac:dyDescent="0.3">
      <c r="G745">
        <v>0.69715140202722092</v>
      </c>
      <c r="H745">
        <v>1505.8139534883721</v>
      </c>
    </row>
    <row r="746" spans="7:8" x14ac:dyDescent="0.3">
      <c r="G746">
        <v>6.4287206280695868</v>
      </c>
      <c r="H746">
        <v>1528.1690140845071</v>
      </c>
    </row>
    <row r="747" spans="7:8" x14ac:dyDescent="0.3">
      <c r="G747">
        <v>2.784596755747843</v>
      </c>
      <c r="H747">
        <v>1532.051282051282</v>
      </c>
    </row>
    <row r="748" spans="7:8" x14ac:dyDescent="0.3">
      <c r="G748">
        <v>0.85265118264896556</v>
      </c>
      <c r="H748">
        <v>1534.9417637271215</v>
      </c>
    </row>
    <row r="749" spans="7:8" x14ac:dyDescent="0.3">
      <c r="G749">
        <v>1.1439951652622145</v>
      </c>
      <c r="H749">
        <v>1543.1701030927834</v>
      </c>
    </row>
    <row r="750" spans="7:8" x14ac:dyDescent="0.3">
      <c r="G750">
        <v>0.93893586541565965</v>
      </c>
      <c r="H750">
        <v>1550.6525792417651</v>
      </c>
    </row>
    <row r="751" spans="7:8" x14ac:dyDescent="0.3">
      <c r="G751">
        <v>8.1298365671804742</v>
      </c>
      <c r="H751">
        <v>1552.0833333333333</v>
      </c>
    </row>
    <row r="752" spans="7:8" x14ac:dyDescent="0.3">
      <c r="G752">
        <v>5.8893841346752005</v>
      </c>
      <c r="H752">
        <v>1557.3394495412845</v>
      </c>
    </row>
    <row r="753" spans="7:8" x14ac:dyDescent="0.3">
      <c r="G753">
        <v>3.2737584094155272</v>
      </c>
      <c r="H753">
        <v>1578.9473684210527</v>
      </c>
    </row>
    <row r="754" spans="7:8" x14ac:dyDescent="0.3">
      <c r="G754">
        <v>0.37875513863709642</v>
      </c>
      <c r="H754">
        <v>1584.6544071020926</v>
      </c>
    </row>
    <row r="755" spans="7:8" x14ac:dyDescent="0.3">
      <c r="G755">
        <v>1.8341422828094727</v>
      </c>
      <c r="H755">
        <v>1586.8746637977408</v>
      </c>
    </row>
    <row r="756" spans="7:8" x14ac:dyDescent="0.3">
      <c r="G756">
        <v>0.33242946792669437</v>
      </c>
      <c r="H756">
        <v>1587.9478827361563</v>
      </c>
    </row>
    <row r="757" spans="7:8" x14ac:dyDescent="0.3">
      <c r="G757">
        <v>2.179667082714146</v>
      </c>
      <c r="H757">
        <v>1602.9246344206974</v>
      </c>
    </row>
    <row r="758" spans="7:8" x14ac:dyDescent="0.3">
      <c r="G758">
        <v>7.5321957439574998</v>
      </c>
      <c r="H758">
        <v>1617.2506738544475</v>
      </c>
    </row>
    <row r="759" spans="7:8" x14ac:dyDescent="0.3">
      <c r="G759">
        <v>0.84731385823593564</v>
      </c>
      <c r="H759">
        <v>1617.6470588235295</v>
      </c>
    </row>
    <row r="760" spans="7:8" x14ac:dyDescent="0.3">
      <c r="G760">
        <v>5.6820101087665007</v>
      </c>
      <c r="H760">
        <v>1618.5276505811905</v>
      </c>
    </row>
    <row r="761" spans="7:8" x14ac:dyDescent="0.3">
      <c r="G761">
        <v>0.84731385823593564</v>
      </c>
      <c r="H761">
        <v>1621.2121212121212</v>
      </c>
    </row>
    <row r="762" spans="7:8" x14ac:dyDescent="0.3">
      <c r="G762">
        <v>0.28996395377359696</v>
      </c>
      <c r="H762">
        <v>1639.7476340694006</v>
      </c>
    </row>
    <row r="763" spans="7:8" x14ac:dyDescent="0.3">
      <c r="G763">
        <v>1.1889849933478502</v>
      </c>
      <c r="H763">
        <v>1652.2318454363758</v>
      </c>
    </row>
    <row r="764" spans="7:8" x14ac:dyDescent="0.3">
      <c r="G764">
        <v>0.28209430781099343</v>
      </c>
      <c r="H764">
        <v>1661.0738255033557</v>
      </c>
    </row>
    <row r="765" spans="7:8" x14ac:dyDescent="0.3">
      <c r="G765">
        <v>1.3065727425062807</v>
      </c>
      <c r="H765">
        <v>1677.3715415019763</v>
      </c>
    </row>
    <row r="766" spans="7:8" x14ac:dyDescent="0.3">
      <c r="G766">
        <v>1.5032559100398075</v>
      </c>
      <c r="H766">
        <v>1683.5585585585586</v>
      </c>
    </row>
    <row r="767" spans="7:8" x14ac:dyDescent="0.3">
      <c r="G767">
        <v>1.7385673923576646</v>
      </c>
      <c r="H767">
        <v>1691.1027568922307</v>
      </c>
    </row>
    <row r="768" spans="7:8" x14ac:dyDescent="0.3">
      <c r="G768">
        <v>4.1126423308414344</v>
      </c>
      <c r="H768">
        <v>1695.7862281603288</v>
      </c>
    </row>
    <row r="769" spans="7:8" x14ac:dyDescent="0.3">
      <c r="G769">
        <v>8.7270642583110236E-2</v>
      </c>
      <c r="H769">
        <v>1718.1383210091344</v>
      </c>
    </row>
    <row r="770" spans="7:8" x14ac:dyDescent="0.3">
      <c r="G770">
        <v>5.6827329952598227</v>
      </c>
      <c r="H770">
        <v>1720.1834862385322</v>
      </c>
    </row>
    <row r="771" spans="7:8" x14ac:dyDescent="0.3">
      <c r="G771">
        <v>8.1298365671804742</v>
      </c>
      <c r="H771">
        <v>1724.1379310344828</v>
      </c>
    </row>
    <row r="772" spans="7:8" x14ac:dyDescent="0.3">
      <c r="G772">
        <v>0.28209430781099343</v>
      </c>
      <c r="H772">
        <v>1731.0526315789473</v>
      </c>
    </row>
    <row r="773" spans="7:8" x14ac:dyDescent="0.3">
      <c r="G773">
        <v>0.92579536395676709</v>
      </c>
      <c r="H773">
        <v>1746.1074038767081</v>
      </c>
    </row>
    <row r="774" spans="7:8" x14ac:dyDescent="0.3">
      <c r="G774">
        <v>7.5848336963813079</v>
      </c>
      <c r="H774">
        <v>1752.9239766081871</v>
      </c>
    </row>
    <row r="775" spans="7:8" x14ac:dyDescent="0.3">
      <c r="G775">
        <v>0.69291341359961511</v>
      </c>
      <c r="H775">
        <v>1765.489673550966</v>
      </c>
    </row>
    <row r="776" spans="7:8" x14ac:dyDescent="0.3">
      <c r="G776">
        <v>6.983135003988413</v>
      </c>
      <c r="H776">
        <v>1789.2644135188866</v>
      </c>
    </row>
    <row r="777" spans="7:8" x14ac:dyDescent="0.3">
      <c r="G777">
        <v>2.2158160395134798</v>
      </c>
      <c r="H777">
        <v>1789.655172413793</v>
      </c>
    </row>
    <row r="778" spans="7:8" x14ac:dyDescent="0.3">
      <c r="G778">
        <v>8.1298365671804742</v>
      </c>
      <c r="H778">
        <v>1791.2679425837321</v>
      </c>
    </row>
    <row r="779" spans="7:8" x14ac:dyDescent="0.3">
      <c r="G779">
        <v>0.36475884071630649</v>
      </c>
      <c r="H779">
        <v>1791.6530811868274</v>
      </c>
    </row>
    <row r="780" spans="7:8" x14ac:dyDescent="0.3">
      <c r="G780">
        <v>8.0625757974300427</v>
      </c>
      <c r="H780">
        <v>1815.8372684344351</v>
      </c>
    </row>
    <row r="781" spans="7:8" x14ac:dyDescent="0.3">
      <c r="G781">
        <v>1.1705366027673128</v>
      </c>
      <c r="H781">
        <v>1843.2285603414823</v>
      </c>
    </row>
    <row r="782" spans="7:8" x14ac:dyDescent="0.3">
      <c r="G782">
        <v>0.69291341359961511</v>
      </c>
      <c r="H782">
        <v>1862.8246753246754</v>
      </c>
    </row>
    <row r="783" spans="7:8" x14ac:dyDescent="0.3">
      <c r="G783">
        <v>0.81261976208890507</v>
      </c>
      <c r="H783">
        <v>1865.8574540927482</v>
      </c>
    </row>
    <row r="784" spans="7:8" x14ac:dyDescent="0.3">
      <c r="G784">
        <v>2.683870952999666</v>
      </c>
      <c r="H784">
        <v>1882.6619964973731</v>
      </c>
    </row>
    <row r="785" spans="7:8" x14ac:dyDescent="0.3">
      <c r="G785">
        <v>0.28209430781099343</v>
      </c>
      <c r="H785">
        <v>1888.1889763779527</v>
      </c>
    </row>
    <row r="786" spans="7:8" x14ac:dyDescent="0.3">
      <c r="G786">
        <v>1.0175587493774061</v>
      </c>
      <c r="H786">
        <v>1888.7733887733887</v>
      </c>
    </row>
    <row r="787" spans="7:8" x14ac:dyDescent="0.3">
      <c r="G787">
        <v>0.58481451540463447</v>
      </c>
      <c r="H787">
        <v>1888.8888888888889</v>
      </c>
    </row>
    <row r="788" spans="7:8" x14ac:dyDescent="0.3">
      <c r="G788">
        <v>7.5321957439574998</v>
      </c>
      <c r="H788">
        <v>1889.5348837209303</v>
      </c>
    </row>
    <row r="789" spans="7:8" x14ac:dyDescent="0.3">
      <c r="G789">
        <v>8.1298365671804742</v>
      </c>
      <c r="H789">
        <v>1897.3384030418251</v>
      </c>
    </row>
    <row r="790" spans="7:8" x14ac:dyDescent="0.3">
      <c r="G790">
        <v>1.259122217903127</v>
      </c>
      <c r="H790">
        <v>1903.9351851851852</v>
      </c>
    </row>
    <row r="791" spans="7:8" x14ac:dyDescent="0.3">
      <c r="G791">
        <v>7.4693203668176302</v>
      </c>
      <c r="H791">
        <v>1912.0458891013384</v>
      </c>
    </row>
    <row r="792" spans="7:8" x14ac:dyDescent="0.3">
      <c r="G792">
        <v>0.84731385823593564</v>
      </c>
      <c r="H792">
        <v>1946.2492616656823</v>
      </c>
    </row>
    <row r="793" spans="7:8" x14ac:dyDescent="0.3">
      <c r="G793">
        <v>0.43045035655876185</v>
      </c>
      <c r="H793">
        <v>1976.9949676491733</v>
      </c>
    </row>
    <row r="794" spans="7:8" x14ac:dyDescent="0.3">
      <c r="G794">
        <v>1.9113604848630965</v>
      </c>
      <c r="H794">
        <v>1995.9502458779289</v>
      </c>
    </row>
    <row r="795" spans="7:8" x14ac:dyDescent="0.3">
      <c r="G795">
        <v>1.3346645739243075</v>
      </c>
      <c r="H795">
        <v>2001.7793594306049</v>
      </c>
    </row>
    <row r="796" spans="7:8" x14ac:dyDescent="0.3">
      <c r="G796">
        <v>7.5321957439574998</v>
      </c>
      <c r="H796">
        <v>2049.0397805212619</v>
      </c>
    </row>
    <row r="797" spans="7:8" x14ac:dyDescent="0.3">
      <c r="G797">
        <v>0.33242946792669437</v>
      </c>
      <c r="H797">
        <v>2059.202059202059</v>
      </c>
    </row>
    <row r="798" spans="7:8" x14ac:dyDescent="0.3">
      <c r="G798">
        <v>16.259673134360948</v>
      </c>
      <c r="H798">
        <v>2063.4231103388356</v>
      </c>
    </row>
    <row r="799" spans="7:8" x14ac:dyDescent="0.3">
      <c r="G799">
        <v>0.33924690138915059</v>
      </c>
      <c r="H799">
        <v>2065.8166781529981</v>
      </c>
    </row>
    <row r="800" spans="7:8" x14ac:dyDescent="0.3">
      <c r="G800">
        <v>0.37476555349185814</v>
      </c>
      <c r="H800">
        <v>2151.4342895263508</v>
      </c>
    </row>
    <row r="801" spans="7:8" x14ac:dyDescent="0.3">
      <c r="G801">
        <v>1.7831205528569647</v>
      </c>
      <c r="H801">
        <v>2157.6576576576576</v>
      </c>
    </row>
    <row r="802" spans="7:8" x14ac:dyDescent="0.3">
      <c r="G802">
        <v>0.36475884071630649</v>
      </c>
      <c r="H802">
        <v>2163.9610389610389</v>
      </c>
    </row>
    <row r="803" spans="7:8" x14ac:dyDescent="0.3">
      <c r="G803">
        <v>0.33242946792669437</v>
      </c>
      <c r="H803">
        <v>2171.1366538952748</v>
      </c>
    </row>
    <row r="804" spans="7:8" x14ac:dyDescent="0.3">
      <c r="G804">
        <v>0.34820028655492008</v>
      </c>
      <c r="H804">
        <v>2208.4048027444255</v>
      </c>
    </row>
    <row r="805" spans="7:8" x14ac:dyDescent="0.3">
      <c r="G805">
        <v>1.5616284068152864</v>
      </c>
      <c r="H805">
        <v>2283.2369942196533</v>
      </c>
    </row>
    <row r="806" spans="7:8" x14ac:dyDescent="0.3">
      <c r="G806">
        <v>0.33242946792669437</v>
      </c>
      <c r="H806">
        <v>2293.5779816513759</v>
      </c>
    </row>
    <row r="807" spans="7:8" x14ac:dyDescent="0.3">
      <c r="G807">
        <v>0.66485893585338873</v>
      </c>
      <c r="H807">
        <v>2298.8505747126437</v>
      </c>
    </row>
    <row r="808" spans="7:8" x14ac:dyDescent="0.3">
      <c r="G808">
        <v>2.0773951632845238</v>
      </c>
      <c r="H808">
        <v>2314.102564102564</v>
      </c>
    </row>
    <row r="809" spans="7:8" x14ac:dyDescent="0.3">
      <c r="G809">
        <v>7.4693203668176302</v>
      </c>
      <c r="H809">
        <v>2518.2481751824816</v>
      </c>
    </row>
    <row r="810" spans="7:8" x14ac:dyDescent="0.3">
      <c r="G810">
        <v>0.41425745503469602</v>
      </c>
      <c r="H810">
        <v>2687.5</v>
      </c>
    </row>
    <row r="811" spans="7:8" x14ac:dyDescent="0.3">
      <c r="G811">
        <v>0.94874136853548219</v>
      </c>
      <c r="H811">
        <v>2793.8066465256798</v>
      </c>
    </row>
    <row r="812" spans="7:8" x14ac:dyDescent="0.3">
      <c r="G812">
        <v>7.0919946413842174</v>
      </c>
      <c r="H812">
        <v>3029.2171995589856</v>
      </c>
    </row>
    <row r="813" spans="7:8" x14ac:dyDescent="0.3">
      <c r="G813">
        <v>7.536581239544617</v>
      </c>
      <c r="H813">
        <v>3057.5643621637259</v>
      </c>
    </row>
    <row r="814" spans="7:8" x14ac:dyDescent="0.3">
      <c r="G814">
        <v>8.9605971885495439</v>
      </c>
      <c r="H814">
        <v>3876.1932311252531</v>
      </c>
    </row>
    <row r="815" spans="7:8" x14ac:dyDescent="0.3">
      <c r="G815">
        <v>7.1285582592926069</v>
      </c>
      <c r="H815">
        <v>3891.0499351491571</v>
      </c>
    </row>
    <row r="816" spans="7:8" x14ac:dyDescent="0.3">
      <c r="G816">
        <v>0.33924690138915059</v>
      </c>
      <c r="H816">
        <v>3901.2168933428775</v>
      </c>
    </row>
  </sheetData>
  <pageMargins left="0.7" right="0.7" top="0.75" bottom="0.75" header="0.3" footer="0.3"/>
  <drawing r:id="rId2"/>
  <tableParts count="4">
    <tablePart r:id="rId3"/>
    <tablePart r:id="rId4"/>
    <tablePart r:id="rId5"/>
    <tablePart r:id="rId6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52CC4-EF92-4376-85BB-6663B91C928B}">
  <dimension ref="A1:AQ430"/>
  <sheetViews>
    <sheetView topLeftCell="S1" workbookViewId="0">
      <selection activeCell="AJ18" sqref="AJ18"/>
    </sheetView>
  </sheetViews>
  <sheetFormatPr defaultRowHeight="15.6" x14ac:dyDescent="0.3"/>
  <cols>
    <col min="1" max="1" width="19.5" customWidth="1"/>
    <col min="2" max="2" width="18" customWidth="1"/>
    <col min="5" max="5" width="17.8984375" bestFit="1" customWidth="1"/>
    <col min="6" max="6" width="12.5" bestFit="1" customWidth="1"/>
    <col min="7" max="7" width="13.09765625" bestFit="1" customWidth="1"/>
    <col min="8" max="8" width="12.5" bestFit="1" customWidth="1"/>
    <col min="9" max="9" width="11.8984375" bestFit="1" customWidth="1"/>
    <col min="10" max="10" width="12.69921875" bestFit="1" customWidth="1"/>
    <col min="11" max="13" width="12.5" bestFit="1" customWidth="1"/>
    <col min="17" max="17" width="20.59765625" bestFit="1" customWidth="1"/>
    <col min="18" max="18" width="23.8984375" bestFit="1" customWidth="1"/>
    <col min="21" max="21" width="17.8984375" bestFit="1" customWidth="1"/>
    <col min="22" max="22" width="12.5" bestFit="1" customWidth="1"/>
    <col min="23" max="23" width="13.09765625" bestFit="1" customWidth="1"/>
    <col min="25" max="25" width="11.8984375" bestFit="1" customWidth="1"/>
    <col min="26" max="26" width="12.8984375" customWidth="1"/>
    <col min="27" max="27" width="11.8984375" bestFit="1" customWidth="1"/>
    <col min="28" max="28" width="12.5" bestFit="1" customWidth="1"/>
    <col min="29" max="29" width="11.8984375" bestFit="1" customWidth="1"/>
    <col min="32" max="32" width="19.5" customWidth="1"/>
    <col min="33" max="33" width="18.19921875" customWidth="1"/>
    <col min="35" max="35" width="17.8984375" bestFit="1" customWidth="1"/>
    <col min="36" max="36" width="12.5" bestFit="1" customWidth="1"/>
    <col min="37" max="37" width="13.09765625" bestFit="1" customWidth="1"/>
    <col min="38" max="38" width="12.5" bestFit="1" customWidth="1"/>
    <col min="39" max="39" width="11.8984375" bestFit="1" customWidth="1"/>
    <col min="40" max="40" width="12.69921875" bestFit="1" customWidth="1"/>
    <col min="41" max="41" width="11.8984375" bestFit="1" customWidth="1"/>
    <col min="42" max="42" width="12.5" bestFit="1" customWidth="1"/>
    <col min="43" max="43" width="11.8984375" bestFit="1" customWidth="1"/>
  </cols>
  <sheetData>
    <row r="1" spans="1:43" x14ac:dyDescent="0.3">
      <c r="A1" t="s">
        <v>15</v>
      </c>
      <c r="B1" t="s">
        <v>962</v>
      </c>
      <c r="E1" t="s">
        <v>925</v>
      </c>
      <c r="Q1" t="s">
        <v>15</v>
      </c>
      <c r="R1" t="s">
        <v>960</v>
      </c>
      <c r="U1" t="s">
        <v>925</v>
      </c>
      <c r="AF1" t="s">
        <v>15</v>
      </c>
      <c r="AG1" t="s">
        <v>961</v>
      </c>
      <c r="AI1" t="s">
        <v>925</v>
      </c>
    </row>
    <row r="2" spans="1:43" ht="16.2" thickBot="1" x14ac:dyDescent="0.35">
      <c r="A2">
        <v>3.8360050299265698</v>
      </c>
      <c r="B2">
        <v>365000</v>
      </c>
      <c r="Q2">
        <v>1.7706133649525286</v>
      </c>
      <c r="R2">
        <v>88.851851851851848</v>
      </c>
      <c r="AF2">
        <v>1.9823506602595591</v>
      </c>
      <c r="AG2">
        <v>329.76569279722304</v>
      </c>
    </row>
    <row r="3" spans="1:43" x14ac:dyDescent="0.3">
      <c r="A3">
        <v>3.8632025432926156</v>
      </c>
      <c r="B3">
        <v>385000</v>
      </c>
      <c r="E3" s="11" t="s">
        <v>926</v>
      </c>
      <c r="F3" s="11"/>
      <c r="Q3">
        <v>2.0728835443903764</v>
      </c>
      <c r="R3">
        <v>167.59027529495887</v>
      </c>
      <c r="U3" s="11" t="s">
        <v>926</v>
      </c>
      <c r="V3" s="11"/>
      <c r="AF3">
        <v>4.8997306239739462</v>
      </c>
      <c r="AG3">
        <v>378.94127856522999</v>
      </c>
      <c r="AI3" s="11" t="s">
        <v>926</v>
      </c>
      <c r="AJ3" s="11"/>
    </row>
    <row r="4" spans="1:43" x14ac:dyDescent="0.3">
      <c r="A4">
        <v>3.7900472031552468</v>
      </c>
      <c r="B4">
        <v>425000</v>
      </c>
      <c r="E4" s="8" t="s">
        <v>927</v>
      </c>
      <c r="F4" s="8">
        <v>0.20654177666034268</v>
      </c>
      <c r="Q4">
        <v>5.5157280571104454</v>
      </c>
      <c r="R4">
        <v>274.00548696844993</v>
      </c>
      <c r="U4" s="8" t="s">
        <v>927</v>
      </c>
      <c r="V4" s="8">
        <v>6.5480769448469464E-2</v>
      </c>
      <c r="AF4">
        <v>1.9342939560147341</v>
      </c>
      <c r="AG4">
        <v>397.79326364692218</v>
      </c>
      <c r="AI4" s="8" t="s">
        <v>927</v>
      </c>
      <c r="AJ4" s="8">
        <v>8.7783772764041298E-2</v>
      </c>
    </row>
    <row r="5" spans="1:43" x14ac:dyDescent="0.3">
      <c r="A5">
        <v>4.7296313317003813</v>
      </c>
      <c r="B5">
        <v>436000</v>
      </c>
      <c r="E5" s="8" t="s">
        <v>928</v>
      </c>
      <c r="F5" s="8">
        <v>4.2659505506010872E-2</v>
      </c>
      <c r="Q5">
        <v>4.855816234097361</v>
      </c>
      <c r="R5">
        <v>335.96774193548384</v>
      </c>
      <c r="U5" s="8" t="s">
        <v>928</v>
      </c>
      <c r="V5" s="8">
        <v>4.2877311675636118E-3</v>
      </c>
      <c r="AF5">
        <v>1.9502193140967969</v>
      </c>
      <c r="AG5">
        <v>414.20534458509144</v>
      </c>
      <c r="AI5" s="8" t="s">
        <v>928</v>
      </c>
      <c r="AJ5" s="8">
        <v>7.7059907606888394E-3</v>
      </c>
    </row>
    <row r="6" spans="1:43" x14ac:dyDescent="0.3">
      <c r="A6">
        <v>4.75928563835211</v>
      </c>
      <c r="B6">
        <v>439999</v>
      </c>
      <c r="E6" s="8" t="s">
        <v>929</v>
      </c>
      <c r="F6" s="8">
        <v>3.8012221552156555E-2</v>
      </c>
      <c r="Q6">
        <v>4.6374849053061471</v>
      </c>
      <c r="R6">
        <v>372.01884920634922</v>
      </c>
      <c r="U6" s="8" t="s">
        <v>929</v>
      </c>
      <c r="V6" s="8">
        <v>5.8619856967351389E-4</v>
      </c>
      <c r="AF6">
        <v>1.9502193140967969</v>
      </c>
      <c r="AG6">
        <v>434.95934959349592</v>
      </c>
      <c r="AI6" s="8" t="s">
        <v>929</v>
      </c>
      <c r="AJ6" s="8">
        <v>5.3821172027513431E-3</v>
      </c>
    </row>
    <row r="7" spans="1:43" x14ac:dyDescent="0.3">
      <c r="A7">
        <v>4.3436082350588645</v>
      </c>
      <c r="B7">
        <v>448000</v>
      </c>
      <c r="E7" s="8" t="s">
        <v>930</v>
      </c>
      <c r="F7" s="8">
        <v>1282045.3487297271</v>
      </c>
      <c r="Q7">
        <v>4.7795889276125658</v>
      </c>
      <c r="R7">
        <v>376.02739726027397</v>
      </c>
      <c r="U7" s="8" t="s">
        <v>930</v>
      </c>
      <c r="V7" s="8">
        <v>298.08436643837723</v>
      </c>
      <c r="AF7">
        <v>4.0087620431880406</v>
      </c>
      <c r="AG7">
        <v>455.82776540460281</v>
      </c>
      <c r="AI7" s="8" t="s">
        <v>930</v>
      </c>
      <c r="AJ7" s="8">
        <v>483.30835266675933</v>
      </c>
    </row>
    <row r="8" spans="1:43" ht="16.2" thickBot="1" x14ac:dyDescent="0.35">
      <c r="A8">
        <v>7.5215313978434502</v>
      </c>
      <c r="B8">
        <v>449000</v>
      </c>
      <c r="E8" s="9" t="s">
        <v>931</v>
      </c>
      <c r="F8" s="9">
        <v>208</v>
      </c>
      <c r="Q8">
        <v>4.625194259182865</v>
      </c>
      <c r="R8">
        <v>387.80487804878049</v>
      </c>
      <c r="U8" s="9" t="s">
        <v>931</v>
      </c>
      <c r="V8" s="9">
        <v>271</v>
      </c>
      <c r="AF8">
        <v>1.9103282379569231</v>
      </c>
      <c r="AG8">
        <v>476.66666666666669</v>
      </c>
      <c r="AI8" s="9" t="s">
        <v>931</v>
      </c>
      <c r="AJ8" s="9">
        <v>429</v>
      </c>
    </row>
    <row r="9" spans="1:43" x14ac:dyDescent="0.3">
      <c r="A9">
        <v>2.7704121711400878</v>
      </c>
      <c r="B9">
        <v>450000</v>
      </c>
      <c r="Q9">
        <v>4.8134024823140686</v>
      </c>
      <c r="R9">
        <v>404.39687590396295</v>
      </c>
      <c r="AF9">
        <v>2.0314766628108014</v>
      </c>
      <c r="AG9">
        <v>477.49648382559775</v>
      </c>
    </row>
    <row r="10" spans="1:43" ht="16.2" thickBot="1" x14ac:dyDescent="0.35">
      <c r="A10">
        <v>2.8722872123009902</v>
      </c>
      <c r="B10">
        <v>469000</v>
      </c>
      <c r="E10" t="s">
        <v>932</v>
      </c>
      <c r="Q10">
        <v>2.4573283519688998</v>
      </c>
      <c r="R10">
        <v>407.60268714011517</v>
      </c>
      <c r="U10" t="s">
        <v>932</v>
      </c>
      <c r="AF10">
        <v>3.8826764464112919</v>
      </c>
      <c r="AG10">
        <v>485.67119155354447</v>
      </c>
      <c r="AI10" t="s">
        <v>932</v>
      </c>
    </row>
    <row r="11" spans="1:43" x14ac:dyDescent="0.3">
      <c r="A11">
        <v>4.7855388991183681</v>
      </c>
      <c r="B11">
        <v>470000</v>
      </c>
      <c r="E11" s="10"/>
      <c r="F11" s="10" t="s">
        <v>937</v>
      </c>
      <c r="G11" s="10" t="s">
        <v>938</v>
      </c>
      <c r="H11" s="10" t="s">
        <v>939</v>
      </c>
      <c r="I11" s="10" t="s">
        <v>940</v>
      </c>
      <c r="J11" s="10" t="s">
        <v>941</v>
      </c>
      <c r="Q11">
        <v>4.1127833118215094</v>
      </c>
      <c r="R11">
        <v>413.44827586206895</v>
      </c>
      <c r="U11" s="10"/>
      <c r="V11" s="10" t="s">
        <v>937</v>
      </c>
      <c r="W11" s="10" t="s">
        <v>938</v>
      </c>
      <c r="X11" s="10" t="s">
        <v>939</v>
      </c>
      <c r="Y11" s="10" t="s">
        <v>940</v>
      </c>
      <c r="Z11" s="10" t="s">
        <v>941</v>
      </c>
      <c r="AF11">
        <v>7.3066124509895909</v>
      </c>
      <c r="AG11">
        <v>510.54313099041536</v>
      </c>
      <c r="AI11" s="10"/>
      <c r="AJ11" s="10" t="s">
        <v>937</v>
      </c>
      <c r="AK11" s="10" t="s">
        <v>938</v>
      </c>
      <c r="AL11" s="10" t="s">
        <v>939</v>
      </c>
      <c r="AM11" s="10" t="s">
        <v>940</v>
      </c>
      <c r="AN11" s="10" t="s">
        <v>941</v>
      </c>
    </row>
    <row r="12" spans="1:43" x14ac:dyDescent="0.3">
      <c r="A12">
        <v>4.390926972579372</v>
      </c>
      <c r="B12">
        <v>490000</v>
      </c>
      <c r="E12" s="8" t="s">
        <v>933</v>
      </c>
      <c r="F12" s="8">
        <v>1</v>
      </c>
      <c r="G12" s="8">
        <v>15087711899825.313</v>
      </c>
      <c r="H12" s="8">
        <v>15087711899825.313</v>
      </c>
      <c r="I12" s="8">
        <v>9.1794488844673197</v>
      </c>
      <c r="J12" s="8">
        <v>2.7608845181389128E-3</v>
      </c>
      <c r="Q12">
        <v>3.3150600132752688</v>
      </c>
      <c r="R12">
        <v>413.89710230632761</v>
      </c>
      <c r="U12" s="8" t="s">
        <v>933</v>
      </c>
      <c r="V12" s="8">
        <v>1</v>
      </c>
      <c r="W12" s="8">
        <v>102925.82773476467</v>
      </c>
      <c r="X12" s="8">
        <v>102925.82773476467</v>
      </c>
      <c r="Y12" s="8">
        <v>1.1583664479971489</v>
      </c>
      <c r="Z12" s="8">
        <v>0.28276889560193097</v>
      </c>
      <c r="AF12">
        <v>1.900137427370981</v>
      </c>
      <c r="AG12">
        <v>525.31096326294471</v>
      </c>
      <c r="AI12" s="8" t="s">
        <v>933</v>
      </c>
      <c r="AJ12" s="8">
        <v>1</v>
      </c>
      <c r="AK12" s="8">
        <v>774576.98951998353</v>
      </c>
      <c r="AL12" s="8">
        <v>774576.98951998353</v>
      </c>
      <c r="AM12" s="8">
        <v>3.3160112065340264</v>
      </c>
      <c r="AN12" s="8">
        <v>6.9307787595770942E-2</v>
      </c>
    </row>
    <row r="13" spans="1:43" x14ac:dyDescent="0.3">
      <c r="A13">
        <v>9.6494899293661334</v>
      </c>
      <c r="B13">
        <v>495000</v>
      </c>
      <c r="E13" s="8" t="s">
        <v>934</v>
      </c>
      <c r="F13" s="8">
        <v>206</v>
      </c>
      <c r="G13" s="8">
        <v>338589896897102.75</v>
      </c>
      <c r="H13" s="8">
        <v>1643640276199.5278</v>
      </c>
      <c r="I13" s="8"/>
      <c r="J13" s="8"/>
      <c r="Q13">
        <v>4.6292653846270753</v>
      </c>
      <c r="R13">
        <v>416.66666666666669</v>
      </c>
      <c r="U13" s="8" t="s">
        <v>934</v>
      </c>
      <c r="V13" s="8">
        <v>269</v>
      </c>
      <c r="W13" s="8">
        <v>23901803.879526597</v>
      </c>
      <c r="X13" s="8">
        <v>88854.289514968754</v>
      </c>
      <c r="Y13" s="8"/>
      <c r="Z13" s="8"/>
      <c r="AF13">
        <v>8.3928934054266158</v>
      </c>
      <c r="AG13">
        <v>528.81584871679422</v>
      </c>
      <c r="AI13" s="8" t="s">
        <v>934</v>
      </c>
      <c r="AJ13" s="8">
        <v>427</v>
      </c>
      <c r="AK13" s="8">
        <v>99741633.52443397</v>
      </c>
      <c r="AL13" s="8">
        <v>233586.9637574566</v>
      </c>
      <c r="AM13" s="8"/>
      <c r="AN13" s="8"/>
    </row>
    <row r="14" spans="1:43" ht="16.2" thickBot="1" x14ac:dyDescent="0.35">
      <c r="A14">
        <v>4.307774754037407</v>
      </c>
      <c r="B14">
        <v>499000</v>
      </c>
      <c r="E14" s="9" t="s">
        <v>935</v>
      </c>
      <c r="F14" s="9">
        <v>207</v>
      </c>
      <c r="G14" s="9">
        <v>353677608796928.06</v>
      </c>
      <c r="H14" s="9"/>
      <c r="I14" s="9"/>
      <c r="J14" s="9"/>
      <c r="Q14">
        <v>2.9736098672821987</v>
      </c>
      <c r="R14">
        <v>424</v>
      </c>
      <c r="U14" s="9" t="s">
        <v>935</v>
      </c>
      <c r="V14" s="9">
        <v>270</v>
      </c>
      <c r="W14" s="9">
        <v>24004729.707261361</v>
      </c>
      <c r="X14" s="9"/>
      <c r="Y14" s="9"/>
      <c r="Z14" s="9"/>
      <c r="AF14">
        <v>1.9293792011277446</v>
      </c>
      <c r="AG14">
        <v>531.35888501742158</v>
      </c>
      <c r="AI14" s="9" t="s">
        <v>935</v>
      </c>
      <c r="AJ14" s="9">
        <v>428</v>
      </c>
      <c r="AK14" s="9">
        <v>100516210.51395395</v>
      </c>
      <c r="AL14" s="9"/>
      <c r="AM14" s="9"/>
      <c r="AN14" s="9"/>
    </row>
    <row r="15" spans="1:43" ht="16.2" thickBot="1" x14ac:dyDescent="0.35">
      <c r="A15">
        <v>6.6802480589449864</v>
      </c>
      <c r="B15">
        <v>499900</v>
      </c>
      <c r="Q15">
        <v>3.7733778302849128</v>
      </c>
      <c r="R15">
        <v>433.02180685358258</v>
      </c>
      <c r="AF15">
        <v>4.2433042467881341</v>
      </c>
      <c r="AG15">
        <v>538.64168618266979</v>
      </c>
    </row>
    <row r="16" spans="1:43" x14ac:dyDescent="0.3">
      <c r="A16">
        <v>4.2825810097717554</v>
      </c>
      <c r="B16">
        <v>515000</v>
      </c>
      <c r="E16" s="10"/>
      <c r="F16" s="10" t="s">
        <v>942</v>
      </c>
      <c r="G16" s="10" t="s">
        <v>930</v>
      </c>
      <c r="H16" s="10" t="s">
        <v>943</v>
      </c>
      <c r="I16" s="10" t="s">
        <v>944</v>
      </c>
      <c r="J16" s="10" t="s">
        <v>945</v>
      </c>
      <c r="K16" s="10" t="s">
        <v>946</v>
      </c>
      <c r="L16" s="10" t="s">
        <v>947</v>
      </c>
      <c r="M16" s="10" t="s">
        <v>948</v>
      </c>
      <c r="Q16">
        <v>2.9484882768040572</v>
      </c>
      <c r="R16">
        <v>437.10539096648859</v>
      </c>
      <c r="U16" s="10"/>
      <c r="V16" s="10" t="s">
        <v>942</v>
      </c>
      <c r="W16" s="10" t="s">
        <v>930</v>
      </c>
      <c r="X16" s="10" t="s">
        <v>943</v>
      </c>
      <c r="Y16" s="10" t="s">
        <v>944</v>
      </c>
      <c r="Z16" s="10" t="s">
        <v>945</v>
      </c>
      <c r="AA16" s="10" t="s">
        <v>946</v>
      </c>
      <c r="AB16" s="10" t="s">
        <v>947</v>
      </c>
      <c r="AC16" s="10" t="s">
        <v>948</v>
      </c>
      <c r="AF16">
        <v>4.3968453330824184</v>
      </c>
      <c r="AG16">
        <v>551.78268251273346</v>
      </c>
      <c r="AI16" s="10"/>
      <c r="AJ16" s="10" t="s">
        <v>942</v>
      </c>
      <c r="AK16" s="10" t="s">
        <v>930</v>
      </c>
      <c r="AL16" s="10" t="s">
        <v>943</v>
      </c>
      <c r="AM16" s="10" t="s">
        <v>944</v>
      </c>
      <c r="AN16" s="10" t="s">
        <v>945</v>
      </c>
      <c r="AO16" s="10" t="s">
        <v>946</v>
      </c>
      <c r="AP16" s="10" t="s">
        <v>947</v>
      </c>
      <c r="AQ16" s="10" t="s">
        <v>948</v>
      </c>
    </row>
    <row r="17" spans="1:43" x14ac:dyDescent="0.3">
      <c r="A17">
        <v>4.8648278112952568</v>
      </c>
      <c r="B17">
        <v>520000</v>
      </c>
      <c r="E17" s="8" t="s">
        <v>936</v>
      </c>
      <c r="F17" s="8">
        <v>2000004.7722097039</v>
      </c>
      <c r="G17" s="8">
        <v>133958.27580710335</v>
      </c>
      <c r="H17" s="8">
        <v>14.930057588152762</v>
      </c>
      <c r="I17" s="8">
        <v>1.2012986597724787E-34</v>
      </c>
      <c r="J17" s="8">
        <v>1735899.7796975842</v>
      </c>
      <c r="K17" s="8">
        <v>2264109.7647218239</v>
      </c>
      <c r="L17" s="8">
        <v>1735899.7796975842</v>
      </c>
      <c r="M17" s="8">
        <v>2264109.7647218239</v>
      </c>
      <c r="Q17">
        <v>4.6354003620158917</v>
      </c>
      <c r="R17">
        <v>439.42857142857144</v>
      </c>
      <c r="U17" s="8" t="s">
        <v>936</v>
      </c>
      <c r="V17" s="8">
        <v>820.25583713692083</v>
      </c>
      <c r="W17" s="8">
        <v>33.061873022294385</v>
      </c>
      <c r="X17" s="8">
        <v>24.809720749450683</v>
      </c>
      <c r="Y17" s="8">
        <v>1.7141499556714833E-71</v>
      </c>
      <c r="Z17" s="8">
        <v>755.16289502557584</v>
      </c>
      <c r="AA17" s="8">
        <v>885.34877924826583</v>
      </c>
      <c r="AB17" s="8">
        <v>755.16289502557584</v>
      </c>
      <c r="AC17" s="8">
        <v>885.34877924826583</v>
      </c>
      <c r="AF17">
        <v>4.2922036793856035</v>
      </c>
      <c r="AG17">
        <v>555.55555555555554</v>
      </c>
      <c r="AI17" s="8" t="s">
        <v>936</v>
      </c>
      <c r="AJ17" s="8">
        <v>1135.661260080155</v>
      </c>
      <c r="AK17" s="8">
        <v>35.175241334931215</v>
      </c>
      <c r="AL17" s="8">
        <v>32.285812889430623</v>
      </c>
      <c r="AM17" s="8">
        <v>1.1863832184573417E-116</v>
      </c>
      <c r="AN17" s="8">
        <v>1066.5230861936134</v>
      </c>
      <c r="AO17" s="8">
        <v>1204.7994339666966</v>
      </c>
      <c r="AP17" s="8">
        <v>1066.5230861936134</v>
      </c>
      <c r="AQ17" s="8">
        <v>1204.7994339666966</v>
      </c>
    </row>
    <row r="18" spans="1:43" ht="16.2" thickBot="1" x14ac:dyDescent="0.35">
      <c r="A18">
        <v>2.9859701164982893</v>
      </c>
      <c r="B18">
        <v>525000</v>
      </c>
      <c r="E18" s="13" t="s">
        <v>15</v>
      </c>
      <c r="F18" s="13">
        <v>-56286.678730206091</v>
      </c>
      <c r="G18" s="9">
        <v>18577.929881221335</v>
      </c>
      <c r="H18" s="9">
        <v>-3.0297605325284898</v>
      </c>
      <c r="I18" s="9">
        <v>2.7608845181389128E-3</v>
      </c>
      <c r="J18" s="9">
        <v>-92913.934512714972</v>
      </c>
      <c r="K18" s="9">
        <v>-19659.422947697218</v>
      </c>
      <c r="L18" s="9">
        <v>-92913.934512714972</v>
      </c>
      <c r="M18" s="9">
        <v>-19659.422947697218</v>
      </c>
      <c r="Q18">
        <v>4.4830273052187231</v>
      </c>
      <c r="R18">
        <v>445.07974721637078</v>
      </c>
      <c r="U18" s="13" t="s">
        <v>15</v>
      </c>
      <c r="V18" s="13">
        <v>-7.1910414576152739</v>
      </c>
      <c r="W18" s="9">
        <v>6.68142053741889</v>
      </c>
      <c r="X18" s="9">
        <v>-1.0762743367734875</v>
      </c>
      <c r="Y18" s="9">
        <v>0.28276889560191815</v>
      </c>
      <c r="Z18" s="9">
        <v>-20.345569029918501</v>
      </c>
      <c r="AA18" s="9">
        <v>5.9634861146879512</v>
      </c>
      <c r="AB18" s="9">
        <v>-20.345569029918501</v>
      </c>
      <c r="AC18" s="9">
        <v>5.9634861146879512</v>
      </c>
      <c r="AF18">
        <v>2.686287078861882</v>
      </c>
      <c r="AG18">
        <v>569.72524624157597</v>
      </c>
      <c r="AI18" s="13" t="s">
        <v>15</v>
      </c>
      <c r="AJ18" s="13">
        <v>-16.04789562242911</v>
      </c>
      <c r="AK18" s="9">
        <v>8.8127225234887536</v>
      </c>
      <c r="AL18" s="9">
        <v>-1.8209918194583208</v>
      </c>
      <c r="AM18" s="9">
        <v>6.9307787595766807E-2</v>
      </c>
      <c r="AN18" s="9">
        <v>-33.369611668133629</v>
      </c>
      <c r="AO18" s="9">
        <v>1.27382042327541</v>
      </c>
      <c r="AP18" s="9">
        <v>-33.369611668133629</v>
      </c>
      <c r="AQ18" s="9">
        <v>1.27382042327541</v>
      </c>
    </row>
    <row r="19" spans="1:43" x14ac:dyDescent="0.3">
      <c r="A19">
        <v>2.9736098672821987</v>
      </c>
      <c r="B19">
        <v>530000</v>
      </c>
      <c r="Q19">
        <v>4.7296313317003813</v>
      </c>
      <c r="R19">
        <v>446.72131147540983</v>
      </c>
      <c r="AF19">
        <v>2.4201978842679006</v>
      </c>
      <c r="AG19">
        <v>570.88948787061997</v>
      </c>
    </row>
    <row r="20" spans="1:43" x14ac:dyDescent="0.3">
      <c r="A20">
        <v>4.6835278626840955</v>
      </c>
      <c r="B20">
        <v>531300</v>
      </c>
      <c r="Q20">
        <v>4.8286768278228589</v>
      </c>
      <c r="R20">
        <v>450.96774193548384</v>
      </c>
      <c r="AF20">
        <v>4.2433042467881341</v>
      </c>
      <c r="AG20">
        <v>575.33112582781462</v>
      </c>
    </row>
    <row r="21" spans="1:43" x14ac:dyDescent="0.3">
      <c r="A21">
        <v>2.7834098659022928</v>
      </c>
      <c r="B21">
        <v>535000</v>
      </c>
      <c r="Q21">
        <v>4.75928563835211</v>
      </c>
      <c r="R21">
        <v>459.7690700104493</v>
      </c>
      <c r="AF21">
        <v>4.219960007426633</v>
      </c>
      <c r="AG21">
        <v>579.14961389961388</v>
      </c>
    </row>
    <row r="22" spans="1:43" x14ac:dyDescent="0.3">
      <c r="A22">
        <v>7.5163699922156582</v>
      </c>
      <c r="B22">
        <v>540000</v>
      </c>
      <c r="Q22">
        <v>4.4822228141300346</v>
      </c>
      <c r="R22">
        <v>460.12269938650309</v>
      </c>
      <c r="AF22">
        <v>1.7938561135438043</v>
      </c>
      <c r="AG22">
        <v>592.99392536881692</v>
      </c>
    </row>
    <row r="23" spans="1:43" x14ac:dyDescent="0.3">
      <c r="A23">
        <v>4.1722308647022031</v>
      </c>
      <c r="B23">
        <v>545000</v>
      </c>
      <c r="Q23">
        <v>4.7855388991183681</v>
      </c>
      <c r="R23">
        <v>461.23650637880274</v>
      </c>
      <c r="AF23">
        <v>1.6380064142158195</v>
      </c>
      <c r="AG23">
        <v>593.60159960010003</v>
      </c>
    </row>
    <row r="24" spans="1:43" x14ac:dyDescent="0.3">
      <c r="A24">
        <v>11.089024794145587</v>
      </c>
      <c r="B24">
        <v>549000</v>
      </c>
      <c r="Q24">
        <v>7.1564659573223368</v>
      </c>
      <c r="R24">
        <v>462.25050621926528</v>
      </c>
      <c r="AF24">
        <v>0.90831899155927864</v>
      </c>
      <c r="AG24">
        <v>594.29477020602224</v>
      </c>
    </row>
    <row r="25" spans="1:43" x14ac:dyDescent="0.3">
      <c r="A25">
        <v>3.8936215091611746</v>
      </c>
      <c r="B25">
        <v>555500</v>
      </c>
      <c r="Q25">
        <v>5.0907893268126756</v>
      </c>
      <c r="R25">
        <v>467.93948126801155</v>
      </c>
      <c r="AF25">
        <v>0.89572586401741061</v>
      </c>
      <c r="AG25">
        <v>596.37404580152668</v>
      </c>
    </row>
    <row r="26" spans="1:43" x14ac:dyDescent="0.3">
      <c r="A26">
        <v>4.1715367593421835</v>
      </c>
      <c r="B26">
        <v>559800</v>
      </c>
      <c r="Q26">
        <v>4.5629662514964515</v>
      </c>
      <c r="R26">
        <v>472.93603061782397</v>
      </c>
      <c r="AF26">
        <v>0.87855930664444015</v>
      </c>
      <c r="AG26">
        <v>600.19083969465646</v>
      </c>
    </row>
    <row r="27" spans="1:43" x14ac:dyDescent="0.3">
      <c r="A27">
        <v>2.3757468815437042</v>
      </c>
      <c r="B27">
        <v>570000</v>
      </c>
      <c r="Q27">
        <v>5.1884033541052039</v>
      </c>
      <c r="R27">
        <v>474.13793103448273</v>
      </c>
      <c r="AF27">
        <v>0.58113110418420999</v>
      </c>
      <c r="AG27">
        <v>600.42432814710037</v>
      </c>
    </row>
    <row r="28" spans="1:43" x14ac:dyDescent="0.3">
      <c r="A28">
        <v>4.6031955423803828</v>
      </c>
      <c r="B28">
        <v>575000</v>
      </c>
      <c r="Q28">
        <v>4.4033482045492125</v>
      </c>
      <c r="R28">
        <v>482.39148239148238</v>
      </c>
      <c r="AF28">
        <v>4.2433042467881341</v>
      </c>
      <c r="AG28">
        <v>600.78534031413608</v>
      </c>
    </row>
    <row r="29" spans="1:43" x14ac:dyDescent="0.3">
      <c r="A29">
        <v>1.4834413263192225</v>
      </c>
      <c r="B29">
        <v>585000</v>
      </c>
      <c r="Q29">
        <v>4.6297855582286571</v>
      </c>
      <c r="R29">
        <v>482.67526188557616</v>
      </c>
      <c r="AF29">
        <v>4.065835638952251</v>
      </c>
      <c r="AG29">
        <v>601.37457044673545</v>
      </c>
    </row>
    <row r="30" spans="1:43" x14ac:dyDescent="0.3">
      <c r="A30">
        <v>4.4033482045492125</v>
      </c>
      <c r="B30">
        <v>589000</v>
      </c>
      <c r="Q30">
        <v>3.5634394307490869</v>
      </c>
      <c r="R30">
        <v>483.5164835164835</v>
      </c>
      <c r="AF30">
        <v>0.50314113044255349</v>
      </c>
      <c r="AG30">
        <v>603.38201383551109</v>
      </c>
    </row>
    <row r="31" spans="1:43" x14ac:dyDescent="0.3">
      <c r="A31">
        <v>8.5820479401041361</v>
      </c>
      <c r="B31">
        <v>599000</v>
      </c>
      <c r="Q31">
        <v>4.8648278112952568</v>
      </c>
      <c r="R31">
        <v>489.18156161806206</v>
      </c>
      <c r="AF31">
        <v>1.7166500838022067</v>
      </c>
      <c r="AG31">
        <v>604.62633451957299</v>
      </c>
    </row>
    <row r="32" spans="1:43" x14ac:dyDescent="0.3">
      <c r="A32">
        <v>4.2053663822824383</v>
      </c>
      <c r="B32">
        <v>599500</v>
      </c>
      <c r="Q32">
        <v>5.020224544739059</v>
      </c>
      <c r="R32">
        <v>489.61424332344211</v>
      </c>
      <c r="AF32">
        <v>4.3743741957647648</v>
      </c>
      <c r="AG32">
        <v>605.31220876048462</v>
      </c>
    </row>
    <row r="33" spans="1:33" x14ac:dyDescent="0.3">
      <c r="A33">
        <v>4.4822228141300346</v>
      </c>
      <c r="B33">
        <v>600000</v>
      </c>
      <c r="Q33">
        <v>4.436213327393185</v>
      </c>
      <c r="R33">
        <v>492.12507237984943</v>
      </c>
      <c r="AF33">
        <v>1.2671493172127282</v>
      </c>
      <c r="AG33">
        <v>605.85858585858591</v>
      </c>
    </row>
    <row r="34" spans="1:33" x14ac:dyDescent="0.3">
      <c r="A34">
        <v>4.855816234097361</v>
      </c>
      <c r="B34">
        <v>624900</v>
      </c>
      <c r="Q34">
        <v>2.8722872123009902</v>
      </c>
      <c r="R34">
        <v>493.68421052631578</v>
      </c>
      <c r="AF34">
        <v>2.8417618176707906</v>
      </c>
      <c r="AG34">
        <v>605.96707818930042</v>
      </c>
    </row>
    <row r="35" spans="1:33" x14ac:dyDescent="0.3">
      <c r="A35">
        <v>4.8587578040766033</v>
      </c>
      <c r="B35">
        <v>638000</v>
      </c>
      <c r="Q35">
        <v>4.9529931015815603</v>
      </c>
      <c r="R35">
        <v>493.87755102040819</v>
      </c>
      <c r="AF35">
        <v>4.122219073815117</v>
      </c>
      <c r="AG35">
        <v>609.56564177647635</v>
      </c>
    </row>
    <row r="36" spans="1:33" x14ac:dyDescent="0.3">
      <c r="A36">
        <v>7.4846200062305979</v>
      </c>
      <c r="B36">
        <v>639000</v>
      </c>
      <c r="Q36">
        <v>3.5298703434413743</v>
      </c>
      <c r="R36">
        <v>495.04950495049508</v>
      </c>
      <c r="AF36">
        <v>3.9807211425000926</v>
      </c>
      <c r="AG36">
        <v>611.98093941456773</v>
      </c>
    </row>
    <row r="37" spans="1:33" x14ac:dyDescent="0.3">
      <c r="A37">
        <v>7.4846200062305979</v>
      </c>
      <c r="B37">
        <v>649000</v>
      </c>
      <c r="Q37">
        <v>1.4834413263192225</v>
      </c>
      <c r="R37">
        <v>495.76271186440675</v>
      </c>
      <c r="AF37">
        <v>7.8976846911051997</v>
      </c>
      <c r="AG37">
        <v>612.53337521595734</v>
      </c>
    </row>
    <row r="38" spans="1:33" x14ac:dyDescent="0.3">
      <c r="A38">
        <v>5.0907893268126756</v>
      </c>
      <c r="B38">
        <v>649500</v>
      </c>
      <c r="Q38">
        <v>1.1711723248929664</v>
      </c>
      <c r="R38">
        <v>498.47250509164968</v>
      </c>
      <c r="AF38">
        <v>4.3621196139684271</v>
      </c>
      <c r="AG38">
        <v>618.51015801354401</v>
      </c>
    </row>
    <row r="39" spans="1:33" x14ac:dyDescent="0.3">
      <c r="A39">
        <v>4.9062000451414267</v>
      </c>
      <c r="B39">
        <v>650000</v>
      </c>
      <c r="Q39">
        <v>4.6031955423803828</v>
      </c>
      <c r="R39">
        <v>500.87108013937285</v>
      </c>
      <c r="AF39">
        <v>4.9914028826017143</v>
      </c>
      <c r="AG39">
        <v>622.0657276995305</v>
      </c>
    </row>
    <row r="40" spans="1:33" x14ac:dyDescent="0.3">
      <c r="A40">
        <v>5.8000728908555113</v>
      </c>
      <c r="B40">
        <v>659000</v>
      </c>
      <c r="Q40">
        <v>4.1722308647022031</v>
      </c>
      <c r="R40">
        <v>506.97674418604652</v>
      </c>
      <c r="AF40">
        <v>4.1998301048579307</v>
      </c>
      <c r="AG40">
        <v>626.08695652173913</v>
      </c>
    </row>
    <row r="41" spans="1:33" x14ac:dyDescent="0.3">
      <c r="A41">
        <v>3.5634394307490869</v>
      </c>
      <c r="B41">
        <v>660000</v>
      </c>
      <c r="Q41">
        <v>4.984746006564567</v>
      </c>
      <c r="R41">
        <v>511.74698795180723</v>
      </c>
      <c r="AF41">
        <v>2.665582406667045</v>
      </c>
      <c r="AG41">
        <v>627.09205020920501</v>
      </c>
    </row>
    <row r="42" spans="1:33" x14ac:dyDescent="0.3">
      <c r="A42">
        <v>2.7642161274432393</v>
      </c>
      <c r="B42">
        <v>675500</v>
      </c>
      <c r="Q42">
        <v>3.7900472031552468</v>
      </c>
      <c r="R42">
        <v>512.6658624849216</v>
      </c>
      <c r="AF42">
        <v>2.5589772130095678</v>
      </c>
      <c r="AG42">
        <v>630.25210084033608</v>
      </c>
    </row>
    <row r="43" spans="1:33" x14ac:dyDescent="0.3">
      <c r="A43">
        <v>7.4846200062305979</v>
      </c>
      <c r="B43">
        <v>679000</v>
      </c>
      <c r="Q43">
        <v>4.6835278626840955</v>
      </c>
      <c r="R43">
        <v>513.82978723404256</v>
      </c>
      <c r="AF43">
        <v>5.282859180572137</v>
      </c>
      <c r="AG43">
        <v>631.0526315789474</v>
      </c>
    </row>
    <row r="44" spans="1:33" x14ac:dyDescent="0.3">
      <c r="A44">
        <v>4.3972099195728003</v>
      </c>
      <c r="B44">
        <v>679500</v>
      </c>
      <c r="Q44">
        <v>5.2540036091328348</v>
      </c>
      <c r="R44">
        <v>513.90922401171304</v>
      </c>
      <c r="AF44">
        <v>2.4201978842679006</v>
      </c>
      <c r="AG44">
        <v>631.57894736842104</v>
      </c>
    </row>
    <row r="45" spans="1:33" x14ac:dyDescent="0.3">
      <c r="A45">
        <v>17.6993499206793</v>
      </c>
      <c r="B45">
        <v>679900</v>
      </c>
      <c r="Q45">
        <v>4.4437079177076555</v>
      </c>
      <c r="R45">
        <v>517.28971962616822</v>
      </c>
      <c r="AF45">
        <v>1.3825040475574364</v>
      </c>
      <c r="AG45">
        <v>631.60919540229884</v>
      </c>
    </row>
    <row r="46" spans="1:33" x14ac:dyDescent="0.3">
      <c r="A46">
        <v>4.1414264280073354</v>
      </c>
      <c r="B46">
        <v>689900</v>
      </c>
      <c r="Q46">
        <v>4.1715367593421835</v>
      </c>
      <c r="R46">
        <v>520.74418604651157</v>
      </c>
      <c r="AF46">
        <v>4.9067151464544887</v>
      </c>
      <c r="AG46">
        <v>638.64628820960695</v>
      </c>
    </row>
    <row r="47" spans="1:33" x14ac:dyDescent="0.3">
      <c r="A47">
        <v>7.4741367565482744</v>
      </c>
      <c r="B47">
        <v>695000</v>
      </c>
      <c r="Q47">
        <v>3.8936215091611746</v>
      </c>
      <c r="R47">
        <v>522.08646616541353</v>
      </c>
      <c r="AF47">
        <v>3.6473107078039599</v>
      </c>
      <c r="AG47">
        <v>639.4666666666667</v>
      </c>
    </row>
    <row r="48" spans="1:33" x14ac:dyDescent="0.3">
      <c r="A48">
        <v>15.216684748411037</v>
      </c>
      <c r="B48">
        <v>699000</v>
      </c>
      <c r="Q48">
        <v>2.9859701164982893</v>
      </c>
      <c r="R48">
        <v>525</v>
      </c>
      <c r="AF48">
        <v>5.0582622334196596</v>
      </c>
      <c r="AG48">
        <v>645.42253521126759</v>
      </c>
    </row>
    <row r="49" spans="1:33" x14ac:dyDescent="0.3">
      <c r="A49">
        <v>3.3150600132752688</v>
      </c>
      <c r="B49">
        <v>699900</v>
      </c>
      <c r="Q49">
        <v>4.8239686478809531</v>
      </c>
      <c r="R49">
        <v>526.31578947368416</v>
      </c>
      <c r="AF49">
        <v>2.3096829870057856</v>
      </c>
      <c r="AG49">
        <v>646.99792960662523</v>
      </c>
    </row>
    <row r="50" spans="1:33" x14ac:dyDescent="0.3">
      <c r="A50">
        <v>3.9893269684890056</v>
      </c>
      <c r="B50">
        <v>699999</v>
      </c>
      <c r="Q50">
        <v>12.295136319183214</v>
      </c>
      <c r="R50">
        <v>528.64259028642596</v>
      </c>
      <c r="AF50">
        <v>1.8137573352659275</v>
      </c>
      <c r="AG50">
        <v>647.53086419753083</v>
      </c>
    </row>
    <row r="51" spans="1:33" x14ac:dyDescent="0.3">
      <c r="A51">
        <v>4.2555770503660924</v>
      </c>
      <c r="B51">
        <v>714900</v>
      </c>
      <c r="Q51">
        <v>4.200400599425655</v>
      </c>
      <c r="R51">
        <v>530</v>
      </c>
      <c r="AF51">
        <v>3.7011648679352822</v>
      </c>
      <c r="AG51">
        <v>647.71668219944081</v>
      </c>
    </row>
    <row r="52" spans="1:33" x14ac:dyDescent="0.3">
      <c r="A52">
        <v>9.3372950021264884</v>
      </c>
      <c r="B52">
        <v>725000</v>
      </c>
      <c r="Q52">
        <v>17.6993499206793</v>
      </c>
      <c r="R52">
        <v>531.171875</v>
      </c>
      <c r="AF52">
        <v>4.957337170138616</v>
      </c>
      <c r="AG52">
        <v>657.60869565217388</v>
      </c>
    </row>
    <row r="53" spans="1:33" x14ac:dyDescent="0.3">
      <c r="A53">
        <v>4.9529931015815603</v>
      </c>
      <c r="B53">
        <v>726000</v>
      </c>
      <c r="Q53">
        <v>5.803382019034153</v>
      </c>
      <c r="R53">
        <v>531.34110787172017</v>
      </c>
      <c r="AF53">
        <v>10.232313821507404</v>
      </c>
      <c r="AG53">
        <v>658.60215053763443</v>
      </c>
    </row>
    <row r="54" spans="1:33" x14ac:dyDescent="0.3">
      <c r="A54">
        <v>15.643988018129535</v>
      </c>
      <c r="B54">
        <v>729000</v>
      </c>
      <c r="Q54">
        <v>3.7359836958678891</v>
      </c>
      <c r="R54">
        <v>534.09710856519371</v>
      </c>
      <c r="AF54">
        <v>6.5707973013774028</v>
      </c>
      <c r="AG54">
        <v>659.70873786407765</v>
      </c>
    </row>
    <row r="55" spans="1:33" x14ac:dyDescent="0.3">
      <c r="A55">
        <v>2.5442998167467232</v>
      </c>
      <c r="B55">
        <v>740000</v>
      </c>
      <c r="Q55">
        <v>4.9175560396714619</v>
      </c>
      <c r="R55">
        <v>535.39518900343637</v>
      </c>
      <c r="AF55">
        <v>7.9972393167039808</v>
      </c>
      <c r="AG55">
        <v>664.39075630252103</v>
      </c>
    </row>
    <row r="56" spans="1:33" x14ac:dyDescent="0.3">
      <c r="A56">
        <v>3.5337461941815227</v>
      </c>
      <c r="B56">
        <v>749000</v>
      </c>
      <c r="Q56">
        <v>4.9896188513998947</v>
      </c>
      <c r="R56">
        <v>538.70967741935488</v>
      </c>
      <c r="AF56">
        <v>0.90831899155927864</v>
      </c>
      <c r="AG56">
        <v>666.98473282442751</v>
      </c>
    </row>
    <row r="57" spans="1:33" x14ac:dyDescent="0.3">
      <c r="A57">
        <v>4.0971910864741776</v>
      </c>
      <c r="B57">
        <v>749900</v>
      </c>
      <c r="Q57">
        <v>4.0971910864741776</v>
      </c>
      <c r="R57">
        <v>539.88480921526275</v>
      </c>
      <c r="AF57">
        <v>1.8137573352659275</v>
      </c>
      <c r="AG57">
        <v>673.07692307692309</v>
      </c>
    </row>
    <row r="58" spans="1:33" x14ac:dyDescent="0.3">
      <c r="A58">
        <v>4.6374849053061471</v>
      </c>
      <c r="B58">
        <v>749990</v>
      </c>
      <c r="Q58">
        <v>3.8632025432926156</v>
      </c>
      <c r="R58">
        <v>539.97194950911637</v>
      </c>
      <c r="AF58">
        <v>8.27103647640606</v>
      </c>
      <c r="AG58">
        <v>673.46938775510205</v>
      </c>
    </row>
    <row r="59" spans="1:33" x14ac:dyDescent="0.3">
      <c r="A59">
        <v>8.494469922344301</v>
      </c>
      <c r="B59">
        <v>750000</v>
      </c>
      <c r="Q59">
        <v>2.7642161274432393</v>
      </c>
      <c r="R59">
        <v>541.70008019246188</v>
      </c>
      <c r="AF59">
        <v>1.9475939875253401</v>
      </c>
      <c r="AG59">
        <v>675.88235294117646</v>
      </c>
    </row>
    <row r="60" spans="1:33" x14ac:dyDescent="0.3">
      <c r="A60">
        <v>5.3188473572932704</v>
      </c>
      <c r="B60">
        <v>759900</v>
      </c>
      <c r="Q60">
        <v>5.1852543225119607</v>
      </c>
      <c r="R60">
        <v>548.01097393689986</v>
      </c>
      <c r="AF60">
        <v>7.7507065727862576</v>
      </c>
      <c r="AG60">
        <v>676.1133603238867</v>
      </c>
    </row>
    <row r="61" spans="1:33" x14ac:dyDescent="0.3">
      <c r="A61">
        <v>1.5661729223060343</v>
      </c>
      <c r="B61">
        <v>765000</v>
      </c>
      <c r="Q61">
        <v>3.700758926263362</v>
      </c>
      <c r="R61">
        <v>551.14988104678821</v>
      </c>
      <c r="AF61">
        <v>2.38841711404798</v>
      </c>
      <c r="AG61">
        <v>678.49686847599162</v>
      </c>
    </row>
    <row r="62" spans="1:33" x14ac:dyDescent="0.3">
      <c r="A62">
        <v>4.6354003620158917</v>
      </c>
      <c r="B62">
        <v>769000</v>
      </c>
      <c r="Q62">
        <v>6.6802480589449864</v>
      </c>
      <c r="R62">
        <v>555.44444444444446</v>
      </c>
      <c r="AF62">
        <v>5.2361312208845128</v>
      </c>
      <c r="AG62">
        <v>682.15720022948938</v>
      </c>
    </row>
    <row r="63" spans="1:33" x14ac:dyDescent="0.3">
      <c r="A63">
        <v>4.4437079177076555</v>
      </c>
      <c r="B63">
        <v>774900</v>
      </c>
      <c r="Q63">
        <v>2.7834098659022928</v>
      </c>
      <c r="R63">
        <v>563.15789473684208</v>
      </c>
      <c r="AF63">
        <v>2.2695829457565728</v>
      </c>
      <c r="AG63">
        <v>688.36915297092287</v>
      </c>
    </row>
    <row r="64" spans="1:33" x14ac:dyDescent="0.3">
      <c r="A64">
        <v>3.4892831333555501</v>
      </c>
      <c r="B64">
        <v>775000</v>
      </c>
      <c r="Q64">
        <v>17.530541588213175</v>
      </c>
      <c r="R64">
        <v>569.20952709699691</v>
      </c>
      <c r="AF64">
        <v>2.2718514589799961</v>
      </c>
      <c r="AG64">
        <v>693.66502748047435</v>
      </c>
    </row>
    <row r="65" spans="1:33" x14ac:dyDescent="0.3">
      <c r="A65">
        <v>4.9175560396714619</v>
      </c>
      <c r="B65">
        <v>779000</v>
      </c>
      <c r="Q65">
        <v>3.8360050299265698</v>
      </c>
      <c r="R65">
        <v>571.20500782472618</v>
      </c>
      <c r="AF65">
        <v>2.3736830263649829</v>
      </c>
      <c r="AG65">
        <v>694.0397350993378</v>
      </c>
    </row>
    <row r="66" spans="1:33" x14ac:dyDescent="0.3">
      <c r="A66">
        <v>4.9896188513998947</v>
      </c>
      <c r="B66">
        <v>784900</v>
      </c>
      <c r="Q66">
        <v>3.5337461941815227</v>
      </c>
      <c r="R66">
        <v>574.82732156561781</v>
      </c>
      <c r="AF66">
        <v>1.4776957960563513</v>
      </c>
      <c r="AG66">
        <v>694.30291801760075</v>
      </c>
    </row>
    <row r="67" spans="1:33" x14ac:dyDescent="0.3">
      <c r="A67">
        <v>3.4591897785905266</v>
      </c>
      <c r="B67">
        <v>789000</v>
      </c>
      <c r="Q67">
        <v>2.3757468815437042</v>
      </c>
      <c r="R67">
        <v>575.75757575757575</v>
      </c>
      <c r="AF67">
        <v>6.7840882769570632</v>
      </c>
      <c r="AG67">
        <v>701.98019801980195</v>
      </c>
    </row>
    <row r="68" spans="1:33" x14ac:dyDescent="0.3">
      <c r="A68">
        <v>2.6975368112527107</v>
      </c>
      <c r="B68">
        <v>789900</v>
      </c>
      <c r="Q68">
        <v>3.7789788930014065</v>
      </c>
      <c r="R68">
        <v>576.37647058823529</v>
      </c>
      <c r="AF68">
        <v>2.6300555885995962</v>
      </c>
      <c r="AG68">
        <v>702.47295208655328</v>
      </c>
    </row>
    <row r="69" spans="1:33" x14ac:dyDescent="0.3">
      <c r="A69">
        <v>17.437814311564416</v>
      </c>
      <c r="B69">
        <v>795000</v>
      </c>
      <c r="Q69">
        <v>1.5661729223060343</v>
      </c>
      <c r="R69">
        <v>581.74904942965782</v>
      </c>
      <c r="AF69">
        <v>2.1993311351206124</v>
      </c>
      <c r="AG69">
        <v>708.45150311968234</v>
      </c>
    </row>
    <row r="70" spans="1:33" x14ac:dyDescent="0.3">
      <c r="A70">
        <v>7.4846200062305979</v>
      </c>
      <c r="B70">
        <v>798000</v>
      </c>
      <c r="Q70">
        <v>5.6875944364529794</v>
      </c>
      <c r="R70">
        <v>588.55700462768198</v>
      </c>
      <c r="AF70">
        <v>2.1017442919861349</v>
      </c>
      <c r="AG70">
        <v>708.51063829787233</v>
      </c>
    </row>
    <row r="71" spans="1:33" x14ac:dyDescent="0.3">
      <c r="A71">
        <v>28.502591478702875</v>
      </c>
      <c r="B71">
        <v>799000</v>
      </c>
      <c r="Q71">
        <v>5.6877340551513793</v>
      </c>
      <c r="R71">
        <v>589.79763912310284</v>
      </c>
      <c r="AF71">
        <v>4.1437313026400817</v>
      </c>
      <c r="AG71">
        <v>709.05172413793105</v>
      </c>
    </row>
    <row r="72" spans="1:33" x14ac:dyDescent="0.3">
      <c r="A72">
        <v>10.120546304485842</v>
      </c>
      <c r="B72">
        <v>825000</v>
      </c>
      <c r="Q72">
        <v>3.4892831333555501</v>
      </c>
      <c r="R72">
        <v>592.96097934200463</v>
      </c>
      <c r="AF72">
        <v>0.61365087040084476</v>
      </c>
      <c r="AG72">
        <v>709.81507823613083</v>
      </c>
    </row>
    <row r="73" spans="1:33" x14ac:dyDescent="0.3">
      <c r="A73">
        <v>20.57192927065606</v>
      </c>
      <c r="B73">
        <v>849000</v>
      </c>
      <c r="Q73">
        <v>4.5124548179513289</v>
      </c>
      <c r="R73">
        <v>594.71074380165294</v>
      </c>
      <c r="AF73">
        <v>2.4555171838373107</v>
      </c>
      <c r="AG73">
        <v>712.80487804878044</v>
      </c>
    </row>
    <row r="74" spans="1:33" x14ac:dyDescent="0.3">
      <c r="A74">
        <v>4.984746006564567</v>
      </c>
      <c r="B74">
        <v>849500</v>
      </c>
      <c r="Q74">
        <v>17.433178059361264</v>
      </c>
      <c r="R74">
        <v>595.13651877133111</v>
      </c>
      <c r="AF74">
        <v>1.1839198248319736</v>
      </c>
      <c r="AG74">
        <v>713.63311920057106</v>
      </c>
    </row>
    <row r="75" spans="1:33" x14ac:dyDescent="0.3">
      <c r="A75">
        <v>4.436213327393185</v>
      </c>
      <c r="B75">
        <v>849900</v>
      </c>
      <c r="Q75">
        <v>4.2053663822824383</v>
      </c>
      <c r="R75">
        <v>595.33267130089371</v>
      </c>
      <c r="AF75">
        <v>6.2421605724792437</v>
      </c>
      <c r="AG75">
        <v>714.88734470414829</v>
      </c>
    </row>
    <row r="76" spans="1:33" x14ac:dyDescent="0.3">
      <c r="A76">
        <v>27.814356003010325</v>
      </c>
      <c r="B76">
        <v>850000</v>
      </c>
      <c r="Q76">
        <v>3.3261955038872841</v>
      </c>
      <c r="R76">
        <v>595.371407241508</v>
      </c>
      <c r="AF76">
        <v>1.4734902178931517</v>
      </c>
      <c r="AG76">
        <v>717.47572815533977</v>
      </c>
    </row>
    <row r="77" spans="1:33" x14ac:dyDescent="0.3">
      <c r="A77">
        <v>5.803382019034153</v>
      </c>
      <c r="B77">
        <v>860000</v>
      </c>
      <c r="Q77">
        <v>7.5163699922156582</v>
      </c>
      <c r="R77">
        <v>596.02649006622516</v>
      </c>
      <c r="AF77">
        <v>4.9322708247101925</v>
      </c>
      <c r="AG77">
        <v>719.58456973293767</v>
      </c>
    </row>
    <row r="78" spans="1:33" x14ac:dyDescent="0.3">
      <c r="A78">
        <v>4.5629662514964515</v>
      </c>
      <c r="B78">
        <v>865000</v>
      </c>
      <c r="Q78">
        <v>3.946625255727819</v>
      </c>
      <c r="R78">
        <v>597.98361688720854</v>
      </c>
      <c r="AF78">
        <v>7.3531239427444808</v>
      </c>
      <c r="AG78">
        <v>723.27469553450612</v>
      </c>
    </row>
    <row r="79" spans="1:33" x14ac:dyDescent="0.3">
      <c r="A79">
        <v>5.803382019034153</v>
      </c>
      <c r="B79">
        <v>875000</v>
      </c>
      <c r="Q79">
        <v>6.903535646975774</v>
      </c>
      <c r="R79">
        <v>602.53968253968253</v>
      </c>
      <c r="AF79">
        <v>7.2521818928809534</v>
      </c>
      <c r="AG79">
        <v>723.86058981233248</v>
      </c>
    </row>
    <row r="80" spans="1:33" x14ac:dyDescent="0.3">
      <c r="A80">
        <v>3.7828749556671735</v>
      </c>
      <c r="B80">
        <v>879000</v>
      </c>
      <c r="Q80">
        <v>3.4591897785905266</v>
      </c>
      <c r="R80">
        <v>604.13476263399696</v>
      </c>
      <c r="AF80">
        <v>2.5168457931695802</v>
      </c>
      <c r="AG80">
        <v>724.3386243386243</v>
      </c>
    </row>
    <row r="81" spans="1:33" x14ac:dyDescent="0.3">
      <c r="A81">
        <v>4.7286077494834577</v>
      </c>
      <c r="B81">
        <v>886000</v>
      </c>
      <c r="Q81">
        <v>3.3280405550567185</v>
      </c>
      <c r="R81">
        <v>604.39560439560444</v>
      </c>
      <c r="AF81">
        <v>0.61365087040084476</v>
      </c>
      <c r="AG81">
        <v>728.46715328467155</v>
      </c>
    </row>
    <row r="82" spans="1:33" x14ac:dyDescent="0.3">
      <c r="A82">
        <v>0.64495910327833883</v>
      </c>
      <c r="B82">
        <v>888000</v>
      </c>
      <c r="Q82">
        <v>6.3094358665330201</v>
      </c>
      <c r="R82">
        <v>610</v>
      </c>
      <c r="AF82">
        <v>2.3736830263649829</v>
      </c>
      <c r="AG82">
        <v>729.81366459627327</v>
      </c>
    </row>
    <row r="83" spans="1:33" x14ac:dyDescent="0.3">
      <c r="A83">
        <v>16.372393100318185</v>
      </c>
      <c r="B83">
        <v>899000</v>
      </c>
      <c r="Q83">
        <v>1.7723157326091186</v>
      </c>
      <c r="R83">
        <v>614.75409836065569</v>
      </c>
      <c r="AF83">
        <v>1.9646174287365992</v>
      </c>
      <c r="AG83">
        <v>732.36196319018404</v>
      </c>
    </row>
    <row r="84" spans="1:33" x14ac:dyDescent="0.3">
      <c r="A84">
        <v>12.370046240108298</v>
      </c>
      <c r="B84">
        <v>900000</v>
      </c>
      <c r="Q84">
        <v>7.1457137726879845</v>
      </c>
      <c r="R84">
        <v>615.45981173063001</v>
      </c>
      <c r="AF84">
        <v>4.824411295497022</v>
      </c>
      <c r="AG84">
        <v>738.93805309734512</v>
      </c>
    </row>
    <row r="85" spans="1:33" x14ac:dyDescent="0.3">
      <c r="A85">
        <v>2.4674258891470906</v>
      </c>
      <c r="B85">
        <v>905000</v>
      </c>
      <c r="Q85">
        <v>1.7508934012615349</v>
      </c>
      <c r="R85">
        <v>616.49659863945578</v>
      </c>
      <c r="AF85">
        <v>0.81453444032790667</v>
      </c>
      <c r="AG85">
        <v>739.24731182795699</v>
      </c>
    </row>
    <row r="86" spans="1:33" x14ac:dyDescent="0.3">
      <c r="A86">
        <v>0.93919488000829299</v>
      </c>
      <c r="B86">
        <v>910000</v>
      </c>
      <c r="Q86">
        <v>0.69259960066692816</v>
      </c>
      <c r="R86">
        <v>616.52219482120836</v>
      </c>
      <c r="AF86">
        <v>4.9452274878465694</v>
      </c>
      <c r="AG86">
        <v>740.35608308605345</v>
      </c>
    </row>
    <row r="87" spans="1:33" x14ac:dyDescent="0.3">
      <c r="A87">
        <v>3.7196706061132891</v>
      </c>
      <c r="B87">
        <v>919000</v>
      </c>
      <c r="Q87">
        <v>3.3940664279210884</v>
      </c>
      <c r="R87">
        <v>617.28395061728395</v>
      </c>
      <c r="AF87">
        <v>2.3689709097943195</v>
      </c>
      <c r="AG87">
        <v>740.84668192219681</v>
      </c>
    </row>
    <row r="88" spans="1:33" x14ac:dyDescent="0.3">
      <c r="A88">
        <v>13.693724829277498</v>
      </c>
      <c r="B88">
        <v>949000</v>
      </c>
      <c r="Q88">
        <v>7.5864016008649529</v>
      </c>
      <c r="R88">
        <v>619.65811965811963</v>
      </c>
      <c r="AF88">
        <v>1.8272378477435249</v>
      </c>
      <c r="AG88">
        <v>745.1484685527239</v>
      </c>
    </row>
    <row r="89" spans="1:33" x14ac:dyDescent="0.3">
      <c r="A89">
        <v>14.116444843793904</v>
      </c>
      <c r="B89">
        <v>950000</v>
      </c>
      <c r="Q89">
        <v>2.7704121711400878</v>
      </c>
      <c r="R89">
        <v>619.83471074380168</v>
      </c>
      <c r="AF89">
        <v>1.9646174287365992</v>
      </c>
      <c r="AG89">
        <v>745.30386740331494</v>
      </c>
    </row>
    <row r="90" spans="1:33" x14ac:dyDescent="0.3">
      <c r="A90">
        <v>5.8080203704929207</v>
      </c>
      <c r="B90">
        <v>965000</v>
      </c>
      <c r="Q90">
        <v>0.89911670275331246</v>
      </c>
      <c r="R90">
        <v>622</v>
      </c>
      <c r="AF90">
        <v>4.4677214800637781</v>
      </c>
      <c r="AG90">
        <v>746.82561613144139</v>
      </c>
    </row>
    <row r="91" spans="1:33" x14ac:dyDescent="0.3">
      <c r="A91">
        <v>4.9071560207608558</v>
      </c>
      <c r="B91">
        <v>979000</v>
      </c>
      <c r="Q91">
        <v>3.7196706061132891</v>
      </c>
      <c r="R91">
        <v>625.17006802721085</v>
      </c>
      <c r="AF91">
        <v>1.3059841956908673</v>
      </c>
      <c r="AG91">
        <v>748.25262106839739</v>
      </c>
    </row>
    <row r="92" spans="1:33" x14ac:dyDescent="0.3">
      <c r="A92">
        <v>2.7211543179376774</v>
      </c>
      <c r="B92">
        <v>995000</v>
      </c>
      <c r="Q92">
        <v>5.3188473572932704</v>
      </c>
      <c r="R92">
        <v>625.4320987654321</v>
      </c>
      <c r="AF92">
        <v>7.4939156978634349</v>
      </c>
      <c r="AG92">
        <v>748.84080370942809</v>
      </c>
    </row>
    <row r="93" spans="1:33" x14ac:dyDescent="0.3">
      <c r="A93">
        <v>31.299686944500905</v>
      </c>
      <c r="B93">
        <v>999000</v>
      </c>
      <c r="Q93">
        <v>7.1064098164909648</v>
      </c>
      <c r="R93">
        <v>628.36588868940748</v>
      </c>
      <c r="AF93">
        <v>7.44390246694668</v>
      </c>
      <c r="AG93">
        <v>750.17445917655266</v>
      </c>
    </row>
    <row r="94" spans="1:33" x14ac:dyDescent="0.3">
      <c r="A94">
        <v>0.69259960066692816</v>
      </c>
      <c r="B94">
        <v>999999</v>
      </c>
      <c r="Q94">
        <v>9.1768520320297213</v>
      </c>
      <c r="R94">
        <v>631.4856998228297</v>
      </c>
      <c r="AF94">
        <v>7.5811943271468802</v>
      </c>
      <c r="AG94">
        <v>750.3192848020434</v>
      </c>
    </row>
    <row r="95" spans="1:33" x14ac:dyDescent="0.3">
      <c r="A95">
        <v>1.3035315653464221</v>
      </c>
      <c r="B95">
        <v>1065000</v>
      </c>
      <c r="Q95">
        <v>4.2555770503660924</v>
      </c>
      <c r="R95">
        <v>632.6548672566372</v>
      </c>
      <c r="AF95">
        <v>0.67920184314786058</v>
      </c>
      <c r="AG95">
        <v>750.69637883008352</v>
      </c>
    </row>
    <row r="96" spans="1:33" x14ac:dyDescent="0.3">
      <c r="A96">
        <v>3.7695988179463371</v>
      </c>
      <c r="B96">
        <v>1099000</v>
      </c>
      <c r="Q96">
        <v>5.6749054435097328</v>
      </c>
      <c r="R96">
        <v>633.91402535657687</v>
      </c>
      <c r="AF96">
        <v>1.0967189840063751</v>
      </c>
      <c r="AG96">
        <v>751.43741707209199</v>
      </c>
    </row>
    <row r="97" spans="1:33" x14ac:dyDescent="0.3">
      <c r="A97">
        <v>3.2807859041669647</v>
      </c>
      <c r="B97">
        <v>1125000</v>
      </c>
      <c r="Q97">
        <v>2.0607190672956728</v>
      </c>
      <c r="R97">
        <v>636.231884057971</v>
      </c>
      <c r="AF97">
        <v>7.6515663755096694</v>
      </c>
      <c r="AG97">
        <v>754.61151481274453</v>
      </c>
    </row>
    <row r="98" spans="1:33" x14ac:dyDescent="0.3">
      <c r="A98">
        <v>11.390145703694564</v>
      </c>
      <c r="B98">
        <v>1149000</v>
      </c>
      <c r="Q98">
        <v>1.3518308366402658</v>
      </c>
      <c r="R98">
        <v>637.22803823395543</v>
      </c>
      <c r="AF98">
        <v>8.6853864313296771</v>
      </c>
      <c r="AG98">
        <v>756.28568727547736</v>
      </c>
    </row>
    <row r="99" spans="1:33" x14ac:dyDescent="0.3">
      <c r="A99">
        <v>1.2380094155722641</v>
      </c>
      <c r="B99">
        <v>1159000</v>
      </c>
      <c r="Q99">
        <v>5.5746054382741086</v>
      </c>
      <c r="R99">
        <v>637.77372262773724</v>
      </c>
      <c r="AF99">
        <v>1.7349679842129067</v>
      </c>
      <c r="AG99">
        <v>758.92857142857144</v>
      </c>
    </row>
    <row r="100" spans="1:33" x14ac:dyDescent="0.3">
      <c r="A100">
        <v>4.0098300527253956</v>
      </c>
      <c r="B100">
        <v>1195000</v>
      </c>
      <c r="Q100">
        <v>1.6527705208974883</v>
      </c>
      <c r="R100">
        <v>640.3415154749199</v>
      </c>
      <c r="AF100">
        <v>6.9277020202622435</v>
      </c>
      <c r="AG100">
        <v>760.5276509386099</v>
      </c>
    </row>
    <row r="101" spans="1:33" x14ac:dyDescent="0.3">
      <c r="A101">
        <v>3.1823625335419043</v>
      </c>
      <c r="B101">
        <v>1198000</v>
      </c>
      <c r="Q101">
        <v>2.5442998167467232</v>
      </c>
      <c r="R101">
        <v>641.24783362218375</v>
      </c>
      <c r="AF101">
        <v>4.5787898429186393</v>
      </c>
      <c r="AG101">
        <v>761.04746317512274</v>
      </c>
    </row>
    <row r="102" spans="1:33" x14ac:dyDescent="0.3">
      <c r="A102">
        <v>4.1127833118215094</v>
      </c>
      <c r="B102">
        <v>1199000</v>
      </c>
      <c r="Q102">
        <v>3.2505405636905578</v>
      </c>
      <c r="R102">
        <v>643.7930250189537</v>
      </c>
      <c r="AF102">
        <v>2.1128257349737321</v>
      </c>
      <c r="AG102">
        <v>761.19402985074623</v>
      </c>
    </row>
    <row r="103" spans="1:33" x14ac:dyDescent="0.3">
      <c r="A103">
        <v>2.1504356877330792</v>
      </c>
      <c r="B103">
        <v>1199999</v>
      </c>
      <c r="Q103">
        <v>4.1430924328111614</v>
      </c>
      <c r="R103">
        <v>644.73684210526312</v>
      </c>
      <c r="AF103">
        <v>0.61029522381803192</v>
      </c>
      <c r="AG103">
        <v>763.66120218579238</v>
      </c>
    </row>
    <row r="104" spans="1:33" x14ac:dyDescent="0.3">
      <c r="A104">
        <v>6.3974306745891401</v>
      </c>
      <c r="B104">
        <v>1200000</v>
      </c>
      <c r="Q104">
        <v>0.64495910327833883</v>
      </c>
      <c r="R104">
        <v>648.17518248175179</v>
      </c>
      <c r="AF104">
        <v>6.4093370475021727</v>
      </c>
      <c r="AG104">
        <v>770.07299270072997</v>
      </c>
    </row>
    <row r="105" spans="1:33" x14ac:dyDescent="0.3">
      <c r="A105">
        <v>3.7789788930014065</v>
      </c>
      <c r="B105">
        <v>1224800</v>
      </c>
      <c r="Q105">
        <v>1.2252332969775528</v>
      </c>
      <c r="R105">
        <v>649.45652173913038</v>
      </c>
      <c r="AF105">
        <v>1.8021122409564247</v>
      </c>
      <c r="AG105">
        <v>773.71357718536888</v>
      </c>
    </row>
    <row r="106" spans="1:33" x14ac:dyDescent="0.3">
      <c r="A106">
        <v>2.4733913800458187</v>
      </c>
      <c r="B106">
        <v>1249000</v>
      </c>
      <c r="Q106">
        <v>5.6825338453004743</v>
      </c>
      <c r="R106">
        <v>653.45699831365937</v>
      </c>
      <c r="AF106">
        <v>2.4190440171934053</v>
      </c>
      <c r="AG106">
        <v>773.82012466607307</v>
      </c>
    </row>
    <row r="107" spans="1:33" x14ac:dyDescent="0.3">
      <c r="A107">
        <v>3.6996261455211901</v>
      </c>
      <c r="B107">
        <v>1250000</v>
      </c>
      <c r="Q107">
        <v>1.1882437158950037</v>
      </c>
      <c r="R107">
        <v>660.35054476551397</v>
      </c>
      <c r="AF107">
        <v>6.8132494237320387</v>
      </c>
      <c r="AG107">
        <v>776.45788336933049</v>
      </c>
    </row>
    <row r="108" spans="1:33" x14ac:dyDescent="0.3">
      <c r="A108">
        <v>4.1430924328111614</v>
      </c>
      <c r="B108">
        <v>1274000</v>
      </c>
      <c r="Q108">
        <v>5.803382019034153</v>
      </c>
      <c r="R108">
        <v>664.53965360072925</v>
      </c>
      <c r="AF108">
        <v>2.1450169257418228</v>
      </c>
      <c r="AG108">
        <v>776.97095435684651</v>
      </c>
    </row>
    <row r="109" spans="1:33" x14ac:dyDescent="0.3">
      <c r="A109">
        <v>4.3647989503421174</v>
      </c>
      <c r="B109">
        <v>1275000</v>
      </c>
      <c r="Q109">
        <v>4.5730741628140992</v>
      </c>
      <c r="R109">
        <v>671.1462450592885</v>
      </c>
      <c r="AF109">
        <v>0.33242946792669437</v>
      </c>
      <c r="AG109">
        <v>777.64976958525347</v>
      </c>
    </row>
    <row r="110" spans="1:33" x14ac:dyDescent="0.3">
      <c r="A110">
        <v>1.052663460627637</v>
      </c>
      <c r="B110">
        <v>1279000</v>
      </c>
      <c r="Q110">
        <v>4.4841729133478783</v>
      </c>
      <c r="R110">
        <v>678.91373801916927</v>
      </c>
      <c r="AF110">
        <v>7.3259173419633115</v>
      </c>
      <c r="AG110">
        <v>778.34572490706319</v>
      </c>
    </row>
    <row r="111" spans="1:33" x14ac:dyDescent="0.3">
      <c r="A111">
        <v>1.6505829043761568</v>
      </c>
      <c r="B111">
        <v>1299000</v>
      </c>
      <c r="Q111">
        <v>7.3252071168569231</v>
      </c>
      <c r="R111">
        <v>681.63592622293504</v>
      </c>
      <c r="AF111">
        <v>0.63214017370797615</v>
      </c>
      <c r="AG111">
        <v>778.90892750149794</v>
      </c>
    </row>
    <row r="112" spans="1:33" x14ac:dyDescent="0.3">
      <c r="A112">
        <v>2.3277602257449401</v>
      </c>
      <c r="B112">
        <v>1320000</v>
      </c>
      <c r="Q112">
        <v>3.231302265319373</v>
      </c>
      <c r="R112">
        <v>695.09516837481704</v>
      </c>
      <c r="AF112">
        <v>3.3703733856029476</v>
      </c>
      <c r="AG112">
        <v>783.69905956112848</v>
      </c>
    </row>
    <row r="113" spans="1:33" x14ac:dyDescent="0.3">
      <c r="A113">
        <v>3.4614085014053648</v>
      </c>
      <c r="B113">
        <v>1349000</v>
      </c>
      <c r="Q113">
        <v>0.88996731090795778</v>
      </c>
      <c r="R113">
        <v>698.0161645848641</v>
      </c>
      <c r="AF113">
        <v>7.4620920670546518</v>
      </c>
      <c r="AG113">
        <v>784.19071518193221</v>
      </c>
    </row>
    <row r="114" spans="1:33" x14ac:dyDescent="0.3">
      <c r="A114">
        <v>10.158175859653891</v>
      </c>
      <c r="B114">
        <v>1350000</v>
      </c>
      <c r="Q114">
        <v>7.5215313978434502</v>
      </c>
      <c r="R114">
        <v>699.37694704049841</v>
      </c>
      <c r="AF114">
        <v>7.4661877487100146</v>
      </c>
      <c r="AG114">
        <v>784.75336322869953</v>
      </c>
    </row>
    <row r="115" spans="1:33" x14ac:dyDescent="0.3">
      <c r="A115">
        <v>17.433178059361264</v>
      </c>
      <c r="B115">
        <v>1395000</v>
      </c>
      <c r="Q115">
        <v>4.932142950380638</v>
      </c>
      <c r="R115">
        <v>700.33955857385399</v>
      </c>
      <c r="AF115">
        <v>7.5712737750019592</v>
      </c>
      <c r="AG115">
        <v>784.7604084838963</v>
      </c>
    </row>
    <row r="116" spans="1:33" x14ac:dyDescent="0.3">
      <c r="A116">
        <v>11.918251208199962</v>
      </c>
      <c r="B116">
        <v>1399000</v>
      </c>
      <c r="Q116">
        <v>4.4048301910945034</v>
      </c>
      <c r="R116">
        <v>703.06038047973527</v>
      </c>
      <c r="AF116">
        <v>2.4201978842679006</v>
      </c>
      <c r="AG116">
        <v>786.84210526315792</v>
      </c>
    </row>
    <row r="117" spans="1:33" x14ac:dyDescent="0.3">
      <c r="A117">
        <v>1.3518308366402658</v>
      </c>
      <c r="B117">
        <v>1399990</v>
      </c>
      <c r="Q117">
        <v>4.307774754037407</v>
      </c>
      <c r="R117">
        <v>709.81507823613083</v>
      </c>
      <c r="AF117">
        <v>2.4154530857152703</v>
      </c>
      <c r="AG117">
        <v>787.04784130688449</v>
      </c>
    </row>
    <row r="118" spans="1:33" x14ac:dyDescent="0.3">
      <c r="A118">
        <v>7.3762217370844567</v>
      </c>
      <c r="B118">
        <v>1425000</v>
      </c>
      <c r="Q118">
        <v>4.845070250902622</v>
      </c>
      <c r="R118">
        <v>713.39285714285711</v>
      </c>
      <c r="AF118">
        <v>1.1482448906093878</v>
      </c>
      <c r="AG118">
        <v>787.10644677661173</v>
      </c>
    </row>
    <row r="119" spans="1:33" x14ac:dyDescent="0.3">
      <c r="A119">
        <v>11.586696577321142</v>
      </c>
      <c r="B119">
        <v>1450000</v>
      </c>
      <c r="Q119">
        <v>2.8435639265739043</v>
      </c>
      <c r="R119">
        <v>713.53383458646613</v>
      </c>
      <c r="AF119">
        <v>6.1463482355000014</v>
      </c>
      <c r="AG119">
        <v>789.15418858761632</v>
      </c>
    </row>
    <row r="120" spans="1:33" x14ac:dyDescent="0.3">
      <c r="A120">
        <v>4.4830273052187231</v>
      </c>
      <c r="B120">
        <v>1479000</v>
      </c>
      <c r="Q120">
        <v>4.7286077494834577</v>
      </c>
      <c r="R120">
        <v>714.51612903225805</v>
      </c>
      <c r="AF120">
        <v>4.2655523336203212</v>
      </c>
      <c r="AG120">
        <v>793.46092503987245</v>
      </c>
    </row>
    <row r="121" spans="1:33" x14ac:dyDescent="0.3">
      <c r="A121">
        <v>4.3277100550244061</v>
      </c>
      <c r="B121">
        <v>1494900</v>
      </c>
      <c r="Q121">
        <v>4.822696746001875</v>
      </c>
      <c r="R121">
        <v>714.92805755395682</v>
      </c>
      <c r="AF121">
        <v>1.0685833591237712</v>
      </c>
      <c r="AG121">
        <v>796.01990049751248</v>
      </c>
    </row>
    <row r="122" spans="1:33" x14ac:dyDescent="0.3">
      <c r="A122">
        <v>1.5032559100398075</v>
      </c>
      <c r="B122">
        <v>1495000</v>
      </c>
      <c r="Q122">
        <v>3.7895227069540214</v>
      </c>
      <c r="R122">
        <v>718.80650994575046</v>
      </c>
      <c r="AF122">
        <v>2.6448033994755944</v>
      </c>
      <c r="AG122">
        <v>797.27564102564099</v>
      </c>
    </row>
    <row r="123" spans="1:33" x14ac:dyDescent="0.3">
      <c r="A123">
        <v>9.7167523805629727</v>
      </c>
      <c r="B123">
        <v>1499000</v>
      </c>
      <c r="Q123">
        <v>3.839145301439542</v>
      </c>
      <c r="R123">
        <v>719.1873589164785</v>
      </c>
      <c r="AF123">
        <v>1.9954992773060654</v>
      </c>
      <c r="AG123">
        <v>800.81300813008136</v>
      </c>
    </row>
    <row r="124" spans="1:33" x14ac:dyDescent="0.3">
      <c r="A124">
        <v>5.6825338453004743</v>
      </c>
      <c r="B124">
        <v>1550000</v>
      </c>
      <c r="Q124">
        <v>2.2771593227508879</v>
      </c>
      <c r="R124">
        <v>720.13651877133111</v>
      </c>
      <c r="AF124">
        <v>1.5537311026167369</v>
      </c>
      <c r="AG124">
        <v>801.0514665190924</v>
      </c>
    </row>
    <row r="125" spans="1:33" x14ac:dyDescent="0.3">
      <c r="A125">
        <v>3.839145301439542</v>
      </c>
      <c r="B125">
        <v>1593000</v>
      </c>
      <c r="Q125">
        <v>2.6711208311925612</v>
      </c>
      <c r="R125">
        <v>721.3067360508818</v>
      </c>
      <c r="AF125">
        <v>0.67959515293722816</v>
      </c>
      <c r="AG125">
        <v>801.7492711370262</v>
      </c>
    </row>
    <row r="126" spans="1:33" x14ac:dyDescent="0.3">
      <c r="A126">
        <v>8.8700603427767799</v>
      </c>
      <c r="B126">
        <v>1595000</v>
      </c>
      <c r="Q126">
        <v>3.9522623818754798</v>
      </c>
      <c r="R126">
        <v>731.37973137973142</v>
      </c>
      <c r="AF126">
        <v>7.9302256080762596</v>
      </c>
      <c r="AG126">
        <v>803.61117981696759</v>
      </c>
    </row>
    <row r="127" spans="1:33" x14ac:dyDescent="0.3">
      <c r="A127">
        <v>6.1204610021671533</v>
      </c>
      <c r="B127">
        <v>1599000</v>
      </c>
      <c r="Q127">
        <v>4.390926972579372</v>
      </c>
      <c r="R127">
        <v>732.43647234678622</v>
      </c>
      <c r="AF127">
        <v>1.5356414627943054</v>
      </c>
      <c r="AG127">
        <v>804.66101694915255</v>
      </c>
    </row>
    <row r="128" spans="1:33" x14ac:dyDescent="0.3">
      <c r="A128">
        <v>5.6749054435097328</v>
      </c>
      <c r="B128">
        <v>1599999</v>
      </c>
      <c r="Q128">
        <v>2.691087903310148</v>
      </c>
      <c r="R128">
        <v>733.85518590998038</v>
      </c>
      <c r="AF128">
        <v>2.1450169257418228</v>
      </c>
      <c r="AG128">
        <v>804.90405117270791</v>
      </c>
    </row>
    <row r="129" spans="1:33" x14ac:dyDescent="0.3">
      <c r="A129">
        <v>3.7067068092189182</v>
      </c>
      <c r="B129">
        <v>1620000</v>
      </c>
      <c r="Q129">
        <v>4.2825810097717554</v>
      </c>
      <c r="R129">
        <v>739.94252873563221</v>
      </c>
      <c r="AF129">
        <v>2.1551664625995199</v>
      </c>
      <c r="AG129">
        <v>804.98866213151928</v>
      </c>
    </row>
    <row r="130" spans="1:33" x14ac:dyDescent="0.3">
      <c r="A130">
        <v>4.8239686478809531</v>
      </c>
      <c r="B130">
        <v>1630000</v>
      </c>
      <c r="Q130">
        <v>0.85449106348405368</v>
      </c>
      <c r="R130">
        <v>741.17981025793063</v>
      </c>
      <c r="AF130">
        <v>2.1363773355677065</v>
      </c>
      <c r="AG130">
        <v>806.42201834862385</v>
      </c>
    </row>
    <row r="131" spans="1:33" x14ac:dyDescent="0.3">
      <c r="A131">
        <v>21.830685874955414</v>
      </c>
      <c r="B131">
        <v>1649000</v>
      </c>
      <c r="Q131">
        <v>2.5078826987541785</v>
      </c>
      <c r="R131">
        <v>742.02715503631191</v>
      </c>
      <c r="AF131">
        <v>1.4707984136414594</v>
      </c>
      <c r="AG131">
        <v>808.47890924584578</v>
      </c>
    </row>
    <row r="132" spans="1:33" x14ac:dyDescent="0.3">
      <c r="A132">
        <v>3.3280405550567185</v>
      </c>
      <c r="B132">
        <v>1650000</v>
      </c>
      <c r="Q132">
        <v>4.1414264280073354</v>
      </c>
      <c r="R132">
        <v>745.83783783783781</v>
      </c>
      <c r="AF132">
        <v>7.0075133162021395</v>
      </c>
      <c r="AG132">
        <v>808.60215053763443</v>
      </c>
    </row>
    <row r="133" spans="1:33" x14ac:dyDescent="0.3">
      <c r="A133">
        <v>6.8358868887698438</v>
      </c>
      <c r="B133">
        <v>1695000</v>
      </c>
      <c r="Q133">
        <v>5.8000728908555113</v>
      </c>
      <c r="R133">
        <v>749.53095684802997</v>
      </c>
      <c r="AF133">
        <v>4.4546664910964573</v>
      </c>
      <c r="AG133">
        <v>809.81027302174914</v>
      </c>
    </row>
    <row r="134" spans="1:33" x14ac:dyDescent="0.3">
      <c r="A134">
        <v>3.2505405636905578</v>
      </c>
      <c r="B134">
        <v>1698326</v>
      </c>
      <c r="Q134">
        <v>2.3277602257449401</v>
      </c>
      <c r="R134">
        <v>750</v>
      </c>
      <c r="AF134">
        <v>0.78232820252091861</v>
      </c>
      <c r="AG134">
        <v>810.17881705639616</v>
      </c>
    </row>
    <row r="135" spans="1:33" x14ac:dyDescent="0.3">
      <c r="A135">
        <v>2.4573283519688998</v>
      </c>
      <c r="B135">
        <v>1698888</v>
      </c>
      <c r="Q135">
        <v>1.0877683036502701</v>
      </c>
      <c r="R135">
        <v>752.76405551634912</v>
      </c>
      <c r="AF135">
        <v>1.9462131635926092</v>
      </c>
      <c r="AG135">
        <v>810.22443890274315</v>
      </c>
    </row>
    <row r="136" spans="1:33" x14ac:dyDescent="0.3">
      <c r="A136">
        <v>7.1457137726879845</v>
      </c>
      <c r="B136">
        <v>1699900</v>
      </c>
      <c r="Q136">
        <v>3.0529709846065307</v>
      </c>
      <c r="R136">
        <v>753.17946302402265</v>
      </c>
      <c r="AF136">
        <v>0.77203305935219046</v>
      </c>
      <c r="AG136">
        <v>813.24647122692727</v>
      </c>
    </row>
    <row r="137" spans="1:33" x14ac:dyDescent="0.3">
      <c r="A137">
        <v>4.0745003202640779</v>
      </c>
      <c r="B137">
        <v>1724877</v>
      </c>
      <c r="Q137">
        <v>2.7211543179376774</v>
      </c>
      <c r="R137">
        <v>762.45210727969345</v>
      </c>
      <c r="AF137">
        <v>1.8582283110659013</v>
      </c>
      <c r="AG137">
        <v>813.81733021077287</v>
      </c>
    </row>
    <row r="138" spans="1:33" x14ac:dyDescent="0.3">
      <c r="A138">
        <v>2.843728277791536</v>
      </c>
      <c r="B138">
        <v>1749000</v>
      </c>
      <c r="Q138">
        <v>3.6216856998590741</v>
      </c>
      <c r="R138">
        <v>768.3239364428498</v>
      </c>
      <c r="AF138">
        <v>1.6192553755837122</v>
      </c>
      <c r="AG138">
        <v>817.07208514755689</v>
      </c>
    </row>
    <row r="139" spans="1:33" x14ac:dyDescent="0.3">
      <c r="A139">
        <v>7.1064098164909648</v>
      </c>
      <c r="B139">
        <v>1749999</v>
      </c>
      <c r="Q139">
        <v>5.8000728908555113</v>
      </c>
      <c r="R139">
        <v>772.56740914419697</v>
      </c>
      <c r="AF139">
        <v>2.5259728688194585</v>
      </c>
      <c r="AG139">
        <v>820.22471910112358</v>
      </c>
    </row>
    <row r="140" spans="1:33" x14ac:dyDescent="0.3">
      <c r="A140">
        <v>5.2540036091328348</v>
      </c>
      <c r="B140">
        <v>1755000</v>
      </c>
      <c r="Q140">
        <v>7.4846200062305979</v>
      </c>
      <c r="R140">
        <v>772.61904761904759</v>
      </c>
      <c r="AF140">
        <v>2.4555171838373107</v>
      </c>
      <c r="AG140">
        <v>824.16666666666663</v>
      </c>
    </row>
    <row r="141" spans="1:33" x14ac:dyDescent="0.3">
      <c r="A141">
        <v>7.9094636251883843</v>
      </c>
      <c r="B141">
        <v>1795000</v>
      </c>
      <c r="Q141">
        <v>3.3136499777404733</v>
      </c>
      <c r="R141">
        <v>772.9036108624291</v>
      </c>
      <c r="AF141">
        <v>2.6623375869782429</v>
      </c>
      <c r="AG141">
        <v>825.26115859449192</v>
      </c>
    </row>
    <row r="142" spans="1:33" x14ac:dyDescent="0.3">
      <c r="A142">
        <v>4.5124548179513289</v>
      </c>
      <c r="B142">
        <v>1799000</v>
      </c>
      <c r="Q142">
        <v>2.6000882067864426</v>
      </c>
      <c r="R142">
        <v>776.22377622377621</v>
      </c>
      <c r="AF142">
        <v>6.8659683615275551</v>
      </c>
      <c r="AG142">
        <v>825.6210423770093</v>
      </c>
    </row>
    <row r="143" spans="1:33" x14ac:dyDescent="0.3">
      <c r="A143">
        <v>1.6527705208974883</v>
      </c>
      <c r="B143">
        <v>1800000</v>
      </c>
      <c r="Q143">
        <v>1.0623717136717397</v>
      </c>
      <c r="R143">
        <v>778.91714520098446</v>
      </c>
      <c r="AF143">
        <v>0.33242946792669437</v>
      </c>
      <c r="AG143">
        <v>829.06530089628677</v>
      </c>
    </row>
    <row r="144" spans="1:33" x14ac:dyDescent="0.3">
      <c r="A144">
        <v>2.3420301326450517</v>
      </c>
      <c r="B144">
        <v>1850000</v>
      </c>
      <c r="Q144">
        <v>2.5374399304752506</v>
      </c>
      <c r="R144">
        <v>780.3227485684539</v>
      </c>
      <c r="AF144">
        <v>2.1450169257418228</v>
      </c>
      <c r="AG144">
        <v>831.81818181818187</v>
      </c>
    </row>
    <row r="145" spans="1:33" x14ac:dyDescent="0.3">
      <c r="A145">
        <v>4.2757919584403146</v>
      </c>
      <c r="B145">
        <v>1875000</v>
      </c>
      <c r="Q145">
        <v>3.7828749556671735</v>
      </c>
      <c r="R145">
        <v>780.63943161634108</v>
      </c>
      <c r="AF145">
        <v>1.6742643040466887</v>
      </c>
      <c r="AG145">
        <v>833.33333333333337</v>
      </c>
    </row>
    <row r="146" spans="1:33" x14ac:dyDescent="0.3">
      <c r="A146">
        <v>1.9228580322367206</v>
      </c>
      <c r="B146">
        <v>1895000</v>
      </c>
      <c r="Q146">
        <v>4.0372239800612295</v>
      </c>
      <c r="R146">
        <v>782.18884120171674</v>
      </c>
      <c r="AF146">
        <v>1.7360250407779867</v>
      </c>
      <c r="AG146">
        <v>835</v>
      </c>
    </row>
    <row r="147" spans="1:33" x14ac:dyDescent="0.3">
      <c r="A147">
        <v>6.5708333017420006</v>
      </c>
      <c r="B147">
        <v>1899000</v>
      </c>
      <c r="Q147">
        <v>2.4674258891470906</v>
      </c>
      <c r="R147">
        <v>782.19533275713047</v>
      </c>
      <c r="AF147">
        <v>1.8624951587932432</v>
      </c>
      <c r="AG147">
        <v>835.42538354253838</v>
      </c>
    </row>
    <row r="148" spans="1:33" x14ac:dyDescent="0.3">
      <c r="A148">
        <v>4.3163546936179573</v>
      </c>
      <c r="B148">
        <v>1899999</v>
      </c>
      <c r="Q148">
        <v>17.099452956003439</v>
      </c>
      <c r="R148">
        <v>787.23404255319144</v>
      </c>
      <c r="AF148">
        <v>7.5966559961775273</v>
      </c>
      <c r="AG148">
        <v>838.255033557047</v>
      </c>
    </row>
    <row r="149" spans="1:33" x14ac:dyDescent="0.3">
      <c r="A149">
        <v>1.7237036470341791</v>
      </c>
      <c r="B149">
        <v>1988000</v>
      </c>
      <c r="Q149">
        <v>4.3436082350588645</v>
      </c>
      <c r="R149">
        <v>791.51943462897532</v>
      </c>
      <c r="AF149">
        <v>2.9777817835528317</v>
      </c>
      <c r="AG149">
        <v>841.57894736842104</v>
      </c>
    </row>
    <row r="150" spans="1:33" x14ac:dyDescent="0.3">
      <c r="A150">
        <v>4.049373139552821</v>
      </c>
      <c r="B150">
        <v>1995000</v>
      </c>
      <c r="Q150">
        <v>2.1504356877330792</v>
      </c>
      <c r="R150">
        <v>791.55606860158309</v>
      </c>
      <c r="AF150">
        <v>1.8901830165930833</v>
      </c>
      <c r="AG150">
        <v>846.15384615384619</v>
      </c>
    </row>
    <row r="151" spans="1:33" x14ac:dyDescent="0.3">
      <c r="A151">
        <v>7.7004567192705524</v>
      </c>
      <c r="B151">
        <v>1999999</v>
      </c>
      <c r="Q151">
        <v>7.4846200062305979</v>
      </c>
      <c r="R151">
        <v>793.65079365079362</v>
      </c>
      <c r="AF151">
        <v>3.1401263827559314</v>
      </c>
      <c r="AG151">
        <v>846.77419354838707</v>
      </c>
    </row>
    <row r="152" spans="1:33" x14ac:dyDescent="0.3">
      <c r="A152">
        <v>9.2374788903729073</v>
      </c>
      <c r="B152">
        <v>2145000</v>
      </c>
      <c r="Q152">
        <v>3.2807859041669647</v>
      </c>
      <c r="R152">
        <v>796.17834394904457</v>
      </c>
      <c r="AF152">
        <v>2.3671719565667999</v>
      </c>
      <c r="AG152">
        <v>847.32142857142856</v>
      </c>
    </row>
    <row r="153" spans="1:33" x14ac:dyDescent="0.3">
      <c r="A153">
        <v>2.0607190672956728</v>
      </c>
      <c r="B153">
        <v>2195000</v>
      </c>
      <c r="Q153">
        <v>5.8000728908555113</v>
      </c>
      <c r="R153">
        <v>797.37335834896805</v>
      </c>
      <c r="AF153">
        <v>1.7331363837936762</v>
      </c>
      <c r="AG153">
        <v>848.63945578231289</v>
      </c>
    </row>
    <row r="154" spans="1:33" x14ac:dyDescent="0.3">
      <c r="A154">
        <v>3.4394865362546634</v>
      </c>
      <c r="B154">
        <v>2199000</v>
      </c>
      <c r="Q154">
        <v>1.052663460627637</v>
      </c>
      <c r="R154">
        <v>798.37702871410738</v>
      </c>
      <c r="AF154">
        <v>8.5386091499529027</v>
      </c>
      <c r="AG154">
        <v>849.88649262202046</v>
      </c>
    </row>
    <row r="155" spans="1:33" x14ac:dyDescent="0.3">
      <c r="A155">
        <v>0.24232584422235148</v>
      </c>
      <c r="B155">
        <v>2200000</v>
      </c>
      <c r="Q155">
        <v>1.508704061531454</v>
      </c>
      <c r="R155">
        <v>798.75</v>
      </c>
      <c r="AF155">
        <v>2.5953694381344006</v>
      </c>
      <c r="AG155">
        <v>851.73501577287061</v>
      </c>
    </row>
    <row r="156" spans="1:33" x14ac:dyDescent="0.3">
      <c r="A156">
        <v>2.6682047795707327</v>
      </c>
      <c r="B156">
        <v>2289000</v>
      </c>
      <c r="Q156">
        <v>3.9893269684890056</v>
      </c>
      <c r="R156">
        <v>801.83161512027493</v>
      </c>
      <c r="AF156">
        <v>1.9375770114581206</v>
      </c>
      <c r="AG156">
        <v>854.59729151817533</v>
      </c>
    </row>
    <row r="157" spans="1:33" x14ac:dyDescent="0.3">
      <c r="A157">
        <v>2.5078826987541785</v>
      </c>
      <c r="B157">
        <v>2350000</v>
      </c>
      <c r="Q157">
        <v>5.8000728908555113</v>
      </c>
      <c r="R157">
        <v>807.21747388414053</v>
      </c>
      <c r="AF157">
        <v>7.44390246694668</v>
      </c>
      <c r="AG157">
        <v>857.82638414217365</v>
      </c>
    </row>
    <row r="158" spans="1:33" x14ac:dyDescent="0.3">
      <c r="A158">
        <v>1.0763870646253242</v>
      </c>
      <c r="B158">
        <v>2395000</v>
      </c>
      <c r="Q158">
        <v>0.42534202028338308</v>
      </c>
      <c r="R158">
        <v>807.24876441515653</v>
      </c>
      <c r="AF158">
        <v>6.7484619710020581</v>
      </c>
      <c r="AG158">
        <v>864.91177321376915</v>
      </c>
    </row>
    <row r="159" spans="1:33" x14ac:dyDescent="0.3">
      <c r="A159">
        <v>3.5412267299050573</v>
      </c>
      <c r="B159">
        <v>2399000</v>
      </c>
      <c r="Q159">
        <v>5.803382019034153</v>
      </c>
      <c r="R159">
        <v>810.18518518518522</v>
      </c>
      <c r="AF159">
        <v>2.0956974301087499</v>
      </c>
      <c r="AG159">
        <v>870.99023709902372</v>
      </c>
    </row>
    <row r="160" spans="1:33" x14ac:dyDescent="0.3">
      <c r="A160">
        <v>7.6843685604070204</v>
      </c>
      <c r="B160">
        <v>2475000</v>
      </c>
      <c r="Q160">
        <v>7.3762217370844567</v>
      </c>
      <c r="R160">
        <v>814.28571428571433</v>
      </c>
      <c r="AF160">
        <v>1.7360250407779867</v>
      </c>
      <c r="AG160">
        <v>871.79487179487182</v>
      </c>
    </row>
    <row r="161" spans="1:33" x14ac:dyDescent="0.3">
      <c r="A161">
        <v>11.847972863222282</v>
      </c>
      <c r="B161">
        <v>2495000</v>
      </c>
      <c r="Q161">
        <v>3.0544307773077053</v>
      </c>
      <c r="R161">
        <v>816.05113636363637</v>
      </c>
      <c r="AF161">
        <v>0.69917213245428589</v>
      </c>
      <c r="AG161">
        <v>874.47892542843908</v>
      </c>
    </row>
    <row r="162" spans="1:33" x14ac:dyDescent="0.3">
      <c r="A162">
        <v>1.1273083770671373</v>
      </c>
      <c r="B162">
        <v>2499000</v>
      </c>
      <c r="Q162">
        <v>3.4614085014053648</v>
      </c>
      <c r="R162">
        <v>816.09195402298849</v>
      </c>
      <c r="AF162">
        <v>1.5158446432838293</v>
      </c>
      <c r="AG162">
        <v>874.76099426386236</v>
      </c>
    </row>
    <row r="163" spans="1:33" x14ac:dyDescent="0.3">
      <c r="A163">
        <v>0.36706316431345276</v>
      </c>
      <c r="B163">
        <v>2500000</v>
      </c>
      <c r="Q163">
        <v>0.54292271659560321</v>
      </c>
      <c r="R163">
        <v>823.9104829210836</v>
      </c>
      <c r="AF163">
        <v>1.1445538101092776</v>
      </c>
      <c r="AG163">
        <v>880.6262230919765</v>
      </c>
    </row>
    <row r="164" spans="1:33" x14ac:dyDescent="0.3">
      <c r="A164">
        <v>3.3136499777404733</v>
      </c>
      <c r="B164">
        <v>2590000</v>
      </c>
      <c r="Q164">
        <v>7.3762217370844567</v>
      </c>
      <c r="R164">
        <v>828.57142857142856</v>
      </c>
      <c r="AF164">
        <v>8.9341510287440222</v>
      </c>
      <c r="AG164">
        <v>882.0070560564485</v>
      </c>
    </row>
    <row r="165" spans="1:33" x14ac:dyDescent="0.3">
      <c r="A165">
        <v>0.30825637835123731</v>
      </c>
      <c r="B165">
        <v>2595000</v>
      </c>
      <c r="Q165">
        <v>1.2380094155722641</v>
      </c>
      <c r="R165">
        <v>830.8243727598566</v>
      </c>
      <c r="AF165">
        <v>1.150669800384466</v>
      </c>
      <c r="AG165">
        <v>883.10412573673875</v>
      </c>
    </row>
    <row r="166" spans="1:33" x14ac:dyDescent="0.3">
      <c r="A166">
        <v>3.0263455606253316</v>
      </c>
      <c r="B166">
        <v>2695000</v>
      </c>
      <c r="Q166">
        <v>0.80688572666604053</v>
      </c>
      <c r="R166">
        <v>831.06575963718819</v>
      </c>
      <c r="AF166">
        <v>2.3750152651100631</v>
      </c>
      <c r="AG166">
        <v>885.82677165354335</v>
      </c>
    </row>
    <row r="167" spans="1:33" x14ac:dyDescent="0.3">
      <c r="A167">
        <v>5.6825338453004743</v>
      </c>
      <c r="B167">
        <v>2699000</v>
      </c>
      <c r="Q167">
        <v>0.48228171924834262</v>
      </c>
      <c r="R167">
        <v>831.82640144665459</v>
      </c>
      <c r="AF167">
        <v>1.2902040639275361</v>
      </c>
      <c r="AG167">
        <v>887.32394366197184</v>
      </c>
    </row>
    <row r="168" spans="1:33" x14ac:dyDescent="0.3">
      <c r="A168">
        <v>2.9950942027214018</v>
      </c>
      <c r="B168">
        <v>2740000</v>
      </c>
      <c r="Q168">
        <v>5.803382019034153</v>
      </c>
      <c r="R168">
        <v>832.40740740740739</v>
      </c>
      <c r="AF168">
        <v>0.61253428552762768</v>
      </c>
      <c r="AG168">
        <v>891.25946317962837</v>
      </c>
    </row>
    <row r="169" spans="1:33" x14ac:dyDescent="0.3">
      <c r="A169">
        <v>5.6827329952598227</v>
      </c>
      <c r="B169">
        <v>2750000</v>
      </c>
      <c r="Q169">
        <v>3.2377584096422183</v>
      </c>
      <c r="R169">
        <v>833.33333333333337</v>
      </c>
      <c r="AF169">
        <v>1.9284966002486792</v>
      </c>
      <c r="AG169">
        <v>894.08528198074282</v>
      </c>
    </row>
    <row r="170" spans="1:33" x14ac:dyDescent="0.3">
      <c r="A170">
        <v>1.1882437158950037</v>
      </c>
      <c r="B170">
        <v>2788000</v>
      </c>
      <c r="Q170">
        <v>5.6825338453004743</v>
      </c>
      <c r="R170">
        <v>834.57019171304887</v>
      </c>
      <c r="AF170">
        <v>7.7076484048489471</v>
      </c>
      <c r="AG170">
        <v>894.82517482517483</v>
      </c>
    </row>
    <row r="171" spans="1:33" x14ac:dyDescent="0.3">
      <c r="A171">
        <v>2.1820026058174742</v>
      </c>
      <c r="B171">
        <v>2798000</v>
      </c>
      <c r="Q171">
        <v>2.2029084140499382</v>
      </c>
      <c r="R171">
        <v>836.30686886708293</v>
      </c>
      <c r="AF171">
        <v>2.0079086697718496</v>
      </c>
      <c r="AG171">
        <v>895.44513457556934</v>
      </c>
    </row>
    <row r="172" spans="1:33" x14ac:dyDescent="0.3">
      <c r="A172">
        <v>2.0336980916326044</v>
      </c>
      <c r="B172">
        <v>2799000</v>
      </c>
      <c r="Q172">
        <v>5.8000728908555113</v>
      </c>
      <c r="R172">
        <v>840.18691588785043</v>
      </c>
      <c r="AF172">
        <v>0.72967881378676935</v>
      </c>
      <c r="AG172">
        <v>898.4375</v>
      </c>
    </row>
    <row r="173" spans="1:33" x14ac:dyDescent="0.3">
      <c r="A173">
        <v>0.88996731090795778</v>
      </c>
      <c r="B173">
        <v>2850000</v>
      </c>
      <c r="Q173">
        <v>4.3277100550244061</v>
      </c>
      <c r="R173">
        <v>842.67192784667418</v>
      </c>
      <c r="AF173">
        <v>1.6733998777824957</v>
      </c>
      <c r="AG173">
        <v>900</v>
      </c>
    </row>
    <row r="174" spans="1:33" x14ac:dyDescent="0.3">
      <c r="A174">
        <v>0.3077995005605112</v>
      </c>
      <c r="B174">
        <v>2899000</v>
      </c>
      <c r="Q174">
        <v>1.1345813888792919</v>
      </c>
      <c r="R174">
        <v>843.07228915662654</v>
      </c>
      <c r="AF174">
        <v>7.4505954170139974</v>
      </c>
      <c r="AG174">
        <v>901.72503920543647</v>
      </c>
    </row>
    <row r="175" spans="1:33" x14ac:dyDescent="0.3">
      <c r="A175">
        <v>1.513849745184459</v>
      </c>
      <c r="B175">
        <v>2975000</v>
      </c>
      <c r="Q175">
        <v>4.3647989503421174</v>
      </c>
      <c r="R175">
        <v>845.49071618037135</v>
      </c>
      <c r="AF175">
        <v>0.93893586541565965</v>
      </c>
      <c r="AG175">
        <v>902.71021542738015</v>
      </c>
    </row>
    <row r="176" spans="1:33" x14ac:dyDescent="0.3">
      <c r="A176">
        <v>1.4996508887866553</v>
      </c>
      <c r="B176">
        <v>2995000</v>
      </c>
      <c r="Q176">
        <v>9.2374788903729073</v>
      </c>
      <c r="R176">
        <v>852.20500595947556</v>
      </c>
      <c r="AF176">
        <v>0.61045684485151153</v>
      </c>
      <c r="AG176">
        <v>904.25531914893622</v>
      </c>
    </row>
    <row r="177" spans="1:33" x14ac:dyDescent="0.3">
      <c r="A177">
        <v>7.4693203668176302</v>
      </c>
      <c r="B177">
        <v>3000000</v>
      </c>
      <c r="Q177">
        <v>3.1823625335419043</v>
      </c>
      <c r="R177">
        <v>855.10349750178443</v>
      </c>
      <c r="AF177">
        <v>4.0036243705998009</v>
      </c>
      <c r="AG177">
        <v>904.81117434040357</v>
      </c>
    </row>
    <row r="178" spans="1:33" x14ac:dyDescent="0.3">
      <c r="A178">
        <v>2.5654915432145335</v>
      </c>
      <c r="B178">
        <v>3099000</v>
      </c>
      <c r="Q178">
        <v>0.75770436395026164</v>
      </c>
      <c r="R178">
        <v>866.15797071561144</v>
      </c>
      <c r="AF178">
        <v>1.859483634226734</v>
      </c>
      <c r="AG178">
        <v>907.82122905027938</v>
      </c>
    </row>
    <row r="179" spans="1:33" x14ac:dyDescent="0.3">
      <c r="A179">
        <v>1.508704061531454</v>
      </c>
      <c r="B179">
        <v>3195000</v>
      </c>
      <c r="Q179">
        <v>7.3762217370844567</v>
      </c>
      <c r="R179">
        <v>870.9677419354839</v>
      </c>
      <c r="AF179">
        <v>0.88870079343019515</v>
      </c>
      <c r="AG179">
        <v>910.17964071856284</v>
      </c>
    </row>
    <row r="180" spans="1:33" x14ac:dyDescent="0.3">
      <c r="A180">
        <v>1.0877683036502701</v>
      </c>
      <c r="B180">
        <v>3200000</v>
      </c>
      <c r="Q180">
        <v>3.0263455606253316</v>
      </c>
      <c r="R180">
        <v>871.04072398190044</v>
      </c>
      <c r="AF180">
        <v>1.6405213046788423</v>
      </c>
      <c r="AG180">
        <v>910.94295692665889</v>
      </c>
    </row>
    <row r="181" spans="1:33" x14ac:dyDescent="0.3">
      <c r="A181">
        <v>0.52369150603757886</v>
      </c>
      <c r="B181">
        <v>3245000</v>
      </c>
      <c r="Q181">
        <v>4.8587578040766033</v>
      </c>
      <c r="R181">
        <v>871.58469945355193</v>
      </c>
      <c r="AF181">
        <v>2.1128329052432102</v>
      </c>
      <c r="AG181">
        <v>911.6541353383459</v>
      </c>
    </row>
    <row r="182" spans="1:33" x14ac:dyDescent="0.3">
      <c r="A182">
        <v>3.9181963078947142</v>
      </c>
      <c r="B182">
        <v>3275000</v>
      </c>
      <c r="Q182">
        <v>2.7577979822078795</v>
      </c>
      <c r="R182">
        <v>872.86019971469329</v>
      </c>
      <c r="AF182">
        <v>6.2829705737481447</v>
      </c>
      <c r="AG182">
        <v>912.10374639769452</v>
      </c>
    </row>
    <row r="183" spans="1:33" x14ac:dyDescent="0.3">
      <c r="A183">
        <v>8.3573445855225224</v>
      </c>
      <c r="B183">
        <v>3400000</v>
      </c>
      <c r="Q183">
        <v>2.3230777639978388</v>
      </c>
      <c r="R183">
        <v>875</v>
      </c>
      <c r="AF183">
        <v>1.5612317490351764</v>
      </c>
      <c r="AG183">
        <v>916.29676601141409</v>
      </c>
    </row>
    <row r="184" spans="1:33" x14ac:dyDescent="0.3">
      <c r="A184">
        <v>7.4693203668176302</v>
      </c>
      <c r="B184">
        <v>3450000</v>
      </c>
      <c r="Q184">
        <v>5.803382019034153</v>
      </c>
      <c r="R184">
        <v>879.24970691676435</v>
      </c>
      <c r="AF184">
        <v>6.8673394262660299</v>
      </c>
      <c r="AG184">
        <v>917.78440139095881</v>
      </c>
    </row>
    <row r="185" spans="1:33" x14ac:dyDescent="0.3">
      <c r="A185">
        <v>14.424022994611924</v>
      </c>
      <c r="B185">
        <v>3495000</v>
      </c>
      <c r="Q185">
        <v>3.7067068092189182</v>
      </c>
      <c r="R185">
        <v>879.4788273615635</v>
      </c>
      <c r="AF185">
        <v>0.78816900047334415</v>
      </c>
      <c r="AG185">
        <v>919.79522184300345</v>
      </c>
    </row>
    <row r="186" spans="1:33" x14ac:dyDescent="0.3">
      <c r="A186">
        <v>6.6891849861000008</v>
      </c>
      <c r="B186">
        <v>3500000</v>
      </c>
      <c r="Q186">
        <v>4.7689381904285231</v>
      </c>
      <c r="R186">
        <v>879.64774951076322</v>
      </c>
      <c r="AF186">
        <v>0.54886506732817608</v>
      </c>
      <c r="AG186">
        <v>921.12838226827864</v>
      </c>
    </row>
    <row r="187" spans="1:33" x14ac:dyDescent="0.3">
      <c r="A187">
        <v>8.3734269797375074</v>
      </c>
      <c r="B187">
        <v>3590000</v>
      </c>
      <c r="Q187">
        <v>1.3967884716658825</v>
      </c>
      <c r="R187">
        <v>881.70259812050858</v>
      </c>
      <c r="AF187">
        <v>0.66143803846112337</v>
      </c>
      <c r="AG187">
        <v>921.35922330097083</v>
      </c>
    </row>
    <row r="188" spans="1:33" x14ac:dyDescent="0.3">
      <c r="A188">
        <v>0.42582633034920603</v>
      </c>
      <c r="B188">
        <v>3595000</v>
      </c>
      <c r="Q188">
        <v>0.93919488000829299</v>
      </c>
      <c r="R188">
        <v>882.63821532492727</v>
      </c>
      <c r="AF188">
        <v>5.7686676377776651</v>
      </c>
      <c r="AG188">
        <v>922.60061919504642</v>
      </c>
    </row>
    <row r="189" spans="1:33" x14ac:dyDescent="0.3">
      <c r="A189">
        <v>1.9146948970361084</v>
      </c>
      <c r="B189">
        <v>3600000</v>
      </c>
      <c r="Q189">
        <v>6.8358868887698438</v>
      </c>
      <c r="R189">
        <v>884.65553235908146</v>
      </c>
      <c r="AF189">
        <v>1.3067750046577988</v>
      </c>
      <c r="AG189">
        <v>923.55117139334152</v>
      </c>
    </row>
    <row r="190" spans="1:33" x14ac:dyDescent="0.3">
      <c r="A190">
        <v>2.7725907704263371</v>
      </c>
      <c r="B190">
        <v>3749000</v>
      </c>
      <c r="Q190">
        <v>2.5356420355313469</v>
      </c>
      <c r="R190">
        <v>885.20801232665644</v>
      </c>
      <c r="AF190">
        <v>1.2042291011802526</v>
      </c>
      <c r="AG190">
        <v>924.60317460317458</v>
      </c>
    </row>
    <row r="191" spans="1:33" x14ac:dyDescent="0.3">
      <c r="A191">
        <v>2.3000733519794387</v>
      </c>
      <c r="B191">
        <v>3795000</v>
      </c>
      <c r="Q191">
        <v>0.50782470851944539</v>
      </c>
      <c r="R191">
        <v>886.79914833215048</v>
      </c>
      <c r="AF191">
        <v>0.76176388663135675</v>
      </c>
      <c r="AG191">
        <v>925.85727525486561</v>
      </c>
    </row>
    <row r="192" spans="1:33" x14ac:dyDescent="0.3">
      <c r="A192">
        <v>5.6849885610630224</v>
      </c>
      <c r="B192">
        <v>3850000</v>
      </c>
      <c r="Q192">
        <v>1.7706133649525286</v>
      </c>
      <c r="R192">
        <v>888.51851851851848</v>
      </c>
      <c r="AF192">
        <v>1.3375049289763821</v>
      </c>
      <c r="AG192">
        <v>925.92592592592598</v>
      </c>
    </row>
    <row r="193" spans="1:33" x14ac:dyDescent="0.3">
      <c r="A193">
        <v>0.48505205477942681</v>
      </c>
      <c r="B193">
        <v>3879000</v>
      </c>
      <c r="Q193">
        <v>7.4846200062305979</v>
      </c>
      <c r="R193">
        <v>889.97214484679671</v>
      </c>
      <c r="AF193">
        <v>1.3570461932355875</v>
      </c>
      <c r="AG193">
        <v>930.14426727410785</v>
      </c>
    </row>
    <row r="194" spans="1:33" x14ac:dyDescent="0.3">
      <c r="A194">
        <v>3.5298703434413743</v>
      </c>
      <c r="B194">
        <v>3900000</v>
      </c>
      <c r="Q194">
        <v>1.9228580322367206</v>
      </c>
      <c r="R194">
        <v>904.53460620525061</v>
      </c>
      <c r="AF194">
        <v>16.881155373812419</v>
      </c>
      <c r="AG194">
        <v>930.4453935326419</v>
      </c>
    </row>
    <row r="195" spans="1:33" x14ac:dyDescent="0.3">
      <c r="A195">
        <v>8.6267686463895608</v>
      </c>
      <c r="B195">
        <v>3995000</v>
      </c>
      <c r="Q195">
        <v>3.7695988179463371</v>
      </c>
      <c r="R195">
        <v>905.27182866556836</v>
      </c>
      <c r="AF195">
        <v>1.5158446432838293</v>
      </c>
      <c r="AG195">
        <v>933.03104290198814</v>
      </c>
    </row>
    <row r="196" spans="1:33" x14ac:dyDescent="0.3">
      <c r="A196">
        <v>0.75770436395026164</v>
      </c>
      <c r="B196">
        <v>4200000</v>
      </c>
      <c r="Q196">
        <v>4.3972099195728003</v>
      </c>
      <c r="R196">
        <v>909.63855421686742</v>
      </c>
      <c r="AF196">
        <v>0.31668263382983386</v>
      </c>
      <c r="AG196">
        <v>940.62297209604151</v>
      </c>
    </row>
    <row r="197" spans="1:33" x14ac:dyDescent="0.3">
      <c r="A197">
        <v>7.609251891314325</v>
      </c>
      <c r="B197">
        <v>4280000</v>
      </c>
      <c r="Q197">
        <v>2.9950942027214018</v>
      </c>
      <c r="R197">
        <v>913.63787929309774</v>
      </c>
      <c r="AF197">
        <v>0.68572687411332689</v>
      </c>
      <c r="AG197">
        <v>940.78431372549016</v>
      </c>
    </row>
    <row r="198" spans="1:33" x14ac:dyDescent="0.3">
      <c r="A198">
        <v>7.5015551436423182</v>
      </c>
      <c r="B198">
        <v>4350000</v>
      </c>
      <c r="Q198">
        <v>8.3734269797375074</v>
      </c>
      <c r="R198">
        <v>913.71850343598885</v>
      </c>
      <c r="AF198">
        <v>8.1544617584957262</v>
      </c>
      <c r="AG198">
        <v>942.47787610619469</v>
      </c>
    </row>
    <row r="199" spans="1:33" x14ac:dyDescent="0.3">
      <c r="A199">
        <v>5.6827329952598227</v>
      </c>
      <c r="B199">
        <v>4500000</v>
      </c>
      <c r="Q199">
        <v>5.8080203704929207</v>
      </c>
      <c r="R199">
        <v>916.42924976258314</v>
      </c>
      <c r="AF199">
        <v>3.300630610830638</v>
      </c>
      <c r="AG199">
        <v>943.31983805668017</v>
      </c>
    </row>
    <row r="200" spans="1:33" x14ac:dyDescent="0.3">
      <c r="A200">
        <v>1.6379056200541882</v>
      </c>
      <c r="B200">
        <v>4550000</v>
      </c>
      <c r="Q200">
        <v>1.4996508887866553</v>
      </c>
      <c r="R200">
        <v>919.55787534540991</v>
      </c>
      <c r="AF200">
        <v>0.73721398650500714</v>
      </c>
      <c r="AG200">
        <v>944.40934933670246</v>
      </c>
    </row>
    <row r="201" spans="1:33" x14ac:dyDescent="0.3">
      <c r="A201">
        <v>5.6820101087665007</v>
      </c>
      <c r="B201">
        <v>4595000</v>
      </c>
      <c r="Q201">
        <v>7.6492422306951227</v>
      </c>
      <c r="R201">
        <v>920.24539877300617</v>
      </c>
      <c r="AF201">
        <v>4.3861640576892409</v>
      </c>
      <c r="AG201">
        <v>946.38770840143843</v>
      </c>
    </row>
    <row r="202" spans="1:33" x14ac:dyDescent="0.3">
      <c r="A202">
        <v>2.7577979822078795</v>
      </c>
      <c r="B202">
        <v>4895000</v>
      </c>
      <c r="Q202">
        <v>1.7237036470341791</v>
      </c>
      <c r="R202">
        <v>922.07792207792204</v>
      </c>
      <c r="AF202">
        <v>2.3745820873874388</v>
      </c>
      <c r="AG202">
        <v>948.5530546623794</v>
      </c>
    </row>
    <row r="203" spans="1:33" x14ac:dyDescent="0.3">
      <c r="A203">
        <v>0.42534202028338308</v>
      </c>
      <c r="B203">
        <v>4900000</v>
      </c>
      <c r="Q203">
        <v>2.7819541225694344</v>
      </c>
      <c r="R203">
        <v>925.92592592592598</v>
      </c>
      <c r="AF203">
        <v>7.4691128079718263</v>
      </c>
      <c r="AG203">
        <v>950.52083333333337</v>
      </c>
    </row>
    <row r="204" spans="1:33" x14ac:dyDescent="0.3">
      <c r="A204">
        <v>5.0317653536949365</v>
      </c>
      <c r="B204">
        <v>4950000</v>
      </c>
      <c r="Q204">
        <v>1.7262953755549821</v>
      </c>
      <c r="R204">
        <v>927.04460966542752</v>
      </c>
      <c r="AF204">
        <v>1.0770562562651032</v>
      </c>
      <c r="AG204">
        <v>950.89285714285711</v>
      </c>
    </row>
    <row r="205" spans="1:33" x14ac:dyDescent="0.3">
      <c r="A205">
        <v>8.6444094899878134</v>
      </c>
      <c r="B205">
        <v>4990000</v>
      </c>
      <c r="Q205">
        <v>2.6326008095886229</v>
      </c>
      <c r="R205">
        <v>929.41673710904479</v>
      </c>
      <c r="AF205">
        <v>1.5900536732606985</v>
      </c>
      <c r="AG205">
        <v>953.07917888563054</v>
      </c>
    </row>
    <row r="206" spans="1:33" x14ac:dyDescent="0.3">
      <c r="A206">
        <v>0.85449106348405368</v>
      </c>
      <c r="B206">
        <v>4999999</v>
      </c>
      <c r="Q206">
        <v>0.61948366854769188</v>
      </c>
      <c r="R206">
        <v>935.25449101796403</v>
      </c>
      <c r="AF206">
        <v>3.191126399698784</v>
      </c>
      <c r="AG206">
        <v>953.37716676628816</v>
      </c>
    </row>
    <row r="207" spans="1:33" x14ac:dyDescent="0.3">
      <c r="A207">
        <v>0.92579536395676709</v>
      </c>
      <c r="B207">
        <v>5495000</v>
      </c>
      <c r="Q207">
        <v>0.36706316431345276</v>
      </c>
      <c r="R207">
        <v>936.6804046459348</v>
      </c>
      <c r="AF207">
        <v>6.5365188542443331</v>
      </c>
      <c r="AG207">
        <v>955.14705882352939</v>
      </c>
    </row>
    <row r="208" spans="1:33" x14ac:dyDescent="0.3">
      <c r="A208">
        <v>0.48228171924834262</v>
      </c>
      <c r="B208">
        <v>6900000</v>
      </c>
      <c r="Q208">
        <v>7.4846200062305979</v>
      </c>
      <c r="R208">
        <v>938.82352941176475</v>
      </c>
      <c r="AF208">
        <v>1.5177864976575688</v>
      </c>
      <c r="AG208">
        <v>958.87778631821675</v>
      </c>
    </row>
    <row r="209" spans="1:33" x14ac:dyDescent="0.3">
      <c r="A209">
        <v>0.81010339272617227</v>
      </c>
      <c r="B209">
        <v>6998000</v>
      </c>
      <c r="Q209">
        <v>7.4846200062305979</v>
      </c>
      <c r="R209">
        <v>944.36717663421416</v>
      </c>
      <c r="AF209">
        <v>0.83059462877237045</v>
      </c>
      <c r="AG209">
        <v>960.16483516483515</v>
      </c>
    </row>
    <row r="210" spans="1:33" x14ac:dyDescent="0.3">
      <c r="Q210">
        <v>0.3077995005605112</v>
      </c>
      <c r="R210">
        <v>944.60736396220273</v>
      </c>
      <c r="AF210">
        <v>1.1315942119318425</v>
      </c>
      <c r="AG210">
        <v>962.40359897172232</v>
      </c>
    </row>
    <row r="211" spans="1:33" x14ac:dyDescent="0.3">
      <c r="Q211">
        <v>11.600145781711023</v>
      </c>
      <c r="R211">
        <v>948.71794871794873</v>
      </c>
      <c r="AF211">
        <v>5.7791419638947001</v>
      </c>
      <c r="AG211">
        <v>962.82527881040892</v>
      </c>
    </row>
    <row r="212" spans="1:33" x14ac:dyDescent="0.3">
      <c r="Q212">
        <v>4.3163546936179573</v>
      </c>
      <c r="R212">
        <v>949.05044955044957</v>
      </c>
      <c r="AF212">
        <v>0.69554679862586988</v>
      </c>
      <c r="AG212">
        <v>964.60176991150445</v>
      </c>
    </row>
    <row r="213" spans="1:33" x14ac:dyDescent="0.3">
      <c r="Q213">
        <v>2.4118069682919967</v>
      </c>
      <c r="R213">
        <v>964.32889963724301</v>
      </c>
      <c r="AF213">
        <v>0.34265842419196391</v>
      </c>
      <c r="AG213">
        <v>964.77272727272725</v>
      </c>
    </row>
    <row r="214" spans="1:33" x14ac:dyDescent="0.3">
      <c r="Q214">
        <v>7.609251891314325</v>
      </c>
      <c r="R214">
        <v>983.68191220409096</v>
      </c>
      <c r="AF214">
        <v>3.6950856778920249</v>
      </c>
      <c r="AG214">
        <v>964.82758620689651</v>
      </c>
    </row>
    <row r="215" spans="1:33" x14ac:dyDescent="0.3">
      <c r="Q215">
        <v>3.9181963078947142</v>
      </c>
      <c r="R215">
        <v>984.66626578472642</v>
      </c>
      <c r="AF215">
        <v>6.5652598207687776</v>
      </c>
      <c r="AG215">
        <v>966.91386195094128</v>
      </c>
    </row>
    <row r="216" spans="1:33" x14ac:dyDescent="0.3">
      <c r="Q216">
        <v>1.513849745184459</v>
      </c>
      <c r="R216">
        <v>985.0993377483444</v>
      </c>
      <c r="AF216">
        <v>0.33242946792669437</v>
      </c>
      <c r="AG216">
        <v>967.61133603238864</v>
      </c>
    </row>
    <row r="217" spans="1:33" x14ac:dyDescent="0.3">
      <c r="Q217">
        <v>3.7976607158275657</v>
      </c>
      <c r="R217">
        <v>988.46787479406919</v>
      </c>
      <c r="AF217">
        <v>3.0653724123541197</v>
      </c>
      <c r="AG217">
        <v>970.40905134899913</v>
      </c>
    </row>
    <row r="218" spans="1:33" x14ac:dyDescent="0.3">
      <c r="Q218">
        <v>2.1820026058174742</v>
      </c>
      <c r="R218">
        <v>989.74177573399368</v>
      </c>
      <c r="AF218">
        <v>1.2935273618928065</v>
      </c>
      <c r="AG218">
        <v>970.58823529411768</v>
      </c>
    </row>
    <row r="219" spans="1:33" x14ac:dyDescent="0.3">
      <c r="Q219">
        <v>8.6444094899878134</v>
      </c>
      <c r="R219">
        <v>992.24497912109769</v>
      </c>
      <c r="AF219">
        <v>0.88870079343019515</v>
      </c>
      <c r="AG219">
        <v>971.55688622754496</v>
      </c>
    </row>
    <row r="220" spans="1:33" x14ac:dyDescent="0.3">
      <c r="Q220">
        <v>4.0745003202640779</v>
      </c>
      <c r="R220">
        <v>998.19270833333337</v>
      </c>
      <c r="AF220">
        <v>8.9989436537370384</v>
      </c>
      <c r="AG220">
        <v>978.55477855477852</v>
      </c>
    </row>
    <row r="221" spans="1:33" x14ac:dyDescent="0.3">
      <c r="Q221">
        <v>0.30825637835123731</v>
      </c>
      <c r="R221">
        <v>1000.3855050115651</v>
      </c>
      <c r="AF221">
        <v>2.2652608309367168</v>
      </c>
      <c r="AG221">
        <v>983.33333333333337</v>
      </c>
    </row>
    <row r="222" spans="1:33" x14ac:dyDescent="0.3">
      <c r="Q222">
        <v>4.9062000451414267</v>
      </c>
      <c r="R222">
        <v>1003.0864197530864</v>
      </c>
      <c r="AF222">
        <v>6.9650407105745362</v>
      </c>
      <c r="AG222">
        <v>991.48130619971607</v>
      </c>
    </row>
    <row r="223" spans="1:33" x14ac:dyDescent="0.3">
      <c r="Q223">
        <v>2.7725907704263371</v>
      </c>
      <c r="R223">
        <v>1008.3378160301237</v>
      </c>
      <c r="AF223">
        <v>1.82126096205139</v>
      </c>
      <c r="AG223">
        <v>992.03715992037155</v>
      </c>
    </row>
    <row r="224" spans="1:33" x14ac:dyDescent="0.3">
      <c r="Q224">
        <v>7.9094636251883843</v>
      </c>
      <c r="R224">
        <v>1009.5613048368954</v>
      </c>
      <c r="AF224">
        <v>0.33242946792669437</v>
      </c>
      <c r="AG224">
        <v>992.70664505672607</v>
      </c>
    </row>
    <row r="225" spans="17:33" x14ac:dyDescent="0.3">
      <c r="Q225">
        <v>4.3001442867422401</v>
      </c>
      <c r="R225">
        <v>1012.2774708410068</v>
      </c>
      <c r="AF225">
        <v>0.28209430781099343</v>
      </c>
      <c r="AG225">
        <v>997.36842105263156</v>
      </c>
    </row>
    <row r="226" spans="17:33" x14ac:dyDescent="0.3">
      <c r="Q226">
        <v>1.1431424807314015</v>
      </c>
      <c r="R226">
        <v>1014.6103896103896</v>
      </c>
      <c r="AF226">
        <v>0.93111593113787383</v>
      </c>
      <c r="AG226">
        <v>997.45222929936301</v>
      </c>
    </row>
    <row r="227" spans="17:33" x14ac:dyDescent="0.3">
      <c r="Q227">
        <v>2.5654915432145335</v>
      </c>
      <c r="R227">
        <v>1016.7322834645669</v>
      </c>
      <c r="AF227">
        <v>7.6593565606435856</v>
      </c>
      <c r="AG227">
        <v>997.99899949974986</v>
      </c>
    </row>
    <row r="228" spans="17:33" x14ac:dyDescent="0.3">
      <c r="Q228">
        <v>2.3000733519794387</v>
      </c>
      <c r="R228">
        <v>1019.8871271163665</v>
      </c>
      <c r="AF228">
        <v>2.1439520796581135</v>
      </c>
      <c r="AG228">
        <v>998.75</v>
      </c>
    </row>
    <row r="229" spans="17:33" x14ac:dyDescent="0.3">
      <c r="Q229">
        <v>2.6682047795707327</v>
      </c>
      <c r="R229">
        <v>1026.9179004037685</v>
      </c>
      <c r="AF229">
        <v>8.7731377884659558</v>
      </c>
      <c r="AG229">
        <v>1000</v>
      </c>
    </row>
    <row r="230" spans="17:33" x14ac:dyDescent="0.3">
      <c r="Q230">
        <v>2.5564836647897886</v>
      </c>
      <c r="R230">
        <v>1032.2047894302229</v>
      </c>
      <c r="AF230">
        <v>7.421898074652276</v>
      </c>
      <c r="AG230">
        <v>1000.5032712632109</v>
      </c>
    </row>
    <row r="231" spans="17:33" x14ac:dyDescent="0.3">
      <c r="Q231">
        <v>7.7004567192705524</v>
      </c>
      <c r="R231">
        <v>1041.6661458333333</v>
      </c>
      <c r="AF231">
        <v>2.8221756265842681</v>
      </c>
      <c r="AG231">
        <v>1000.90618336887</v>
      </c>
    </row>
    <row r="232" spans="17:33" x14ac:dyDescent="0.3">
      <c r="Q232">
        <v>7.5015551436423182</v>
      </c>
      <c r="R232">
        <v>1043.6660268714011</v>
      </c>
      <c r="AF232">
        <v>1.6086710135982676</v>
      </c>
      <c r="AG232">
        <v>1016.0223804679553</v>
      </c>
    </row>
    <row r="233" spans="17:33" x14ac:dyDescent="0.3">
      <c r="Q233">
        <v>5.8000728908555113</v>
      </c>
      <c r="R233">
        <v>1047.4020054694622</v>
      </c>
      <c r="AF233">
        <v>0.89277540266546973</v>
      </c>
      <c r="AG233">
        <v>1020.7182320441989</v>
      </c>
    </row>
    <row r="234" spans="17:33" x14ac:dyDescent="0.3">
      <c r="Q234">
        <v>5.803382019034153</v>
      </c>
      <c r="R234">
        <v>1068.3229813664595</v>
      </c>
      <c r="AF234">
        <v>7.7108684095947249</v>
      </c>
      <c r="AG234">
        <v>1020.8169677926159</v>
      </c>
    </row>
    <row r="235" spans="17:33" x14ac:dyDescent="0.3">
      <c r="Q235">
        <v>3.5576267502286476</v>
      </c>
      <c r="R235">
        <v>1073.0136005726556</v>
      </c>
      <c r="AF235">
        <v>3.8771126915764818</v>
      </c>
      <c r="AG235">
        <v>1021.3675213675214</v>
      </c>
    </row>
    <row r="236" spans="17:33" x14ac:dyDescent="0.3">
      <c r="Q236">
        <v>2.5997699587615739</v>
      </c>
      <c r="R236">
        <v>1073.3452593917709</v>
      </c>
      <c r="AF236">
        <v>2.5238067591058924</v>
      </c>
      <c r="AG236">
        <v>1021.3776722090262</v>
      </c>
    </row>
    <row r="237" spans="17:33" x14ac:dyDescent="0.3">
      <c r="Q237">
        <v>8.6267686463895608</v>
      </c>
      <c r="R237">
        <v>1079.7297297297298</v>
      </c>
      <c r="AF237">
        <v>1.5458378917586939</v>
      </c>
      <c r="AG237">
        <v>1022.0768601798856</v>
      </c>
    </row>
    <row r="238" spans="17:33" x14ac:dyDescent="0.3">
      <c r="Q238">
        <v>5.0317653536949365</v>
      </c>
      <c r="R238">
        <v>1089.3485915492959</v>
      </c>
      <c r="AF238">
        <v>1.1592177472047793</v>
      </c>
      <c r="AG238">
        <v>1023.0654761904761</v>
      </c>
    </row>
    <row r="239" spans="17:33" x14ac:dyDescent="0.3">
      <c r="Q239">
        <v>2.8297314482345639</v>
      </c>
      <c r="R239">
        <v>1092.6902788244161</v>
      </c>
      <c r="AF239">
        <v>0.20673899074555524</v>
      </c>
      <c r="AG239">
        <v>1030.6122448979593</v>
      </c>
    </row>
    <row r="240" spans="17:33" x14ac:dyDescent="0.3">
      <c r="Q240">
        <v>2.4733913800458187</v>
      </c>
      <c r="R240">
        <v>1110.2222222222222</v>
      </c>
      <c r="AF240">
        <v>1.5458378917586939</v>
      </c>
      <c r="AG240">
        <v>1032.7983251919052</v>
      </c>
    </row>
    <row r="241" spans="17:33" x14ac:dyDescent="0.3">
      <c r="Q241">
        <v>3.7037187886587466</v>
      </c>
      <c r="R241">
        <v>1117.1052631578948</v>
      </c>
      <c r="AF241">
        <v>7.367927716463611</v>
      </c>
      <c r="AG241">
        <v>1036.3321799307957</v>
      </c>
    </row>
    <row r="242" spans="17:33" x14ac:dyDescent="0.3">
      <c r="Q242">
        <v>1.0763870646253242</v>
      </c>
      <c r="R242">
        <v>1127.0588235294117</v>
      </c>
      <c r="AF242">
        <v>8.9290551781057097</v>
      </c>
      <c r="AG242">
        <v>1036.4321608040202</v>
      </c>
    </row>
    <row r="243" spans="17:33" x14ac:dyDescent="0.3">
      <c r="Q243">
        <v>0.52369150603757886</v>
      </c>
      <c r="R243">
        <v>1146.2380784175202</v>
      </c>
      <c r="AF243">
        <v>2.7498944200223647</v>
      </c>
      <c r="AG243">
        <v>1038.472664159676</v>
      </c>
    </row>
    <row r="244" spans="17:33" x14ac:dyDescent="0.3">
      <c r="Q244">
        <v>1.9146948970361084</v>
      </c>
      <c r="R244">
        <v>1146.4968152866243</v>
      </c>
      <c r="AF244">
        <v>1.1033692009937195</v>
      </c>
      <c r="AG244">
        <v>1039.9305555555557</v>
      </c>
    </row>
    <row r="245" spans="17:33" x14ac:dyDescent="0.3">
      <c r="Q245">
        <v>1.3035315653464221</v>
      </c>
      <c r="R245">
        <v>1152.5974025974026</v>
      </c>
      <c r="AF245">
        <v>1.688543697540025</v>
      </c>
      <c r="AG245">
        <v>1041.7325324059436</v>
      </c>
    </row>
    <row r="246" spans="17:33" x14ac:dyDescent="0.3">
      <c r="Q246">
        <v>1.6379056200541882</v>
      </c>
      <c r="R246">
        <v>1155.7023114046228</v>
      </c>
      <c r="AF246">
        <v>0.67231324256418223</v>
      </c>
      <c r="AG246">
        <v>1042.3542354235424</v>
      </c>
    </row>
    <row r="247" spans="17:33" x14ac:dyDescent="0.3">
      <c r="Q247">
        <v>2.6975368112527107</v>
      </c>
      <c r="R247">
        <v>1161.6176470588234</v>
      </c>
      <c r="AF247">
        <v>2.4629561008081309</v>
      </c>
      <c r="AG247">
        <v>1046.2555066079294</v>
      </c>
    </row>
    <row r="248" spans="17:33" x14ac:dyDescent="0.3">
      <c r="Q248">
        <v>0.48505205477942681</v>
      </c>
      <c r="R248">
        <v>1173.6762481089258</v>
      </c>
      <c r="AF248">
        <v>8.149827276500023</v>
      </c>
      <c r="AG248">
        <v>1050</v>
      </c>
    </row>
    <row r="249" spans="17:33" x14ac:dyDescent="0.3">
      <c r="Q249">
        <v>0.42582633034920603</v>
      </c>
      <c r="R249">
        <v>1178.3021960013111</v>
      </c>
      <c r="AF249">
        <v>2.3557176599241334</v>
      </c>
      <c r="AG249">
        <v>1058.282208588957</v>
      </c>
    </row>
    <row r="250" spans="17:33" x14ac:dyDescent="0.3">
      <c r="Q250">
        <v>2.843728277791536</v>
      </c>
      <c r="R250">
        <v>1197.1252566735113</v>
      </c>
      <c r="AF250">
        <v>1.9447164831493864</v>
      </c>
      <c r="AG250">
        <v>1058.8547189819724</v>
      </c>
    </row>
    <row r="251" spans="17:33" x14ac:dyDescent="0.3">
      <c r="Q251">
        <v>5.6825338453004743</v>
      </c>
      <c r="R251">
        <v>1201.9230769230769</v>
      </c>
      <c r="AF251">
        <v>0.90255049970370615</v>
      </c>
      <c r="AG251">
        <v>1060.3588907014682</v>
      </c>
    </row>
    <row r="252" spans="17:33" x14ac:dyDescent="0.3">
      <c r="Q252">
        <v>7.6843685604070204</v>
      </c>
      <c r="R252">
        <v>1203.7937743190662</v>
      </c>
      <c r="AF252">
        <v>7.2339781186147158</v>
      </c>
      <c r="AG252">
        <v>1061.3628255440599</v>
      </c>
    </row>
    <row r="253" spans="17:33" x14ac:dyDescent="0.3">
      <c r="Q253">
        <v>5.6827329952598227</v>
      </c>
      <c r="R253">
        <v>1211.9876597620098</v>
      </c>
      <c r="AF253">
        <v>2.150823162368602</v>
      </c>
      <c r="AG253">
        <v>1062.8071856287424</v>
      </c>
    </row>
    <row r="254" spans="17:33" x14ac:dyDescent="0.3">
      <c r="Q254">
        <v>0.81010339272617227</v>
      </c>
      <c r="R254">
        <v>1212.614798128574</v>
      </c>
      <c r="AF254">
        <v>0.81445438320094721</v>
      </c>
      <c r="AG254">
        <v>1064.6235842771487</v>
      </c>
    </row>
    <row r="255" spans="17:33" x14ac:dyDescent="0.3">
      <c r="Q255">
        <v>1.0066511407995262</v>
      </c>
      <c r="R255">
        <v>1217.391304347826</v>
      </c>
      <c r="AF255">
        <v>1.5440820952371925</v>
      </c>
      <c r="AG255">
        <v>1071.7131474103585</v>
      </c>
    </row>
    <row r="256" spans="17:33" x14ac:dyDescent="0.3">
      <c r="Q256">
        <v>3.0674900175606226</v>
      </c>
      <c r="R256">
        <v>1233.7962962962963</v>
      </c>
      <c r="AF256">
        <v>0.68854666282679644</v>
      </c>
      <c r="AG256">
        <v>1075.9895833333333</v>
      </c>
    </row>
    <row r="257" spans="17:33" x14ac:dyDescent="0.3">
      <c r="Q257">
        <v>1.6505829043761568</v>
      </c>
      <c r="R257">
        <v>1238.322211630124</v>
      </c>
      <c r="AF257">
        <v>1.7418197881565527</v>
      </c>
      <c r="AG257">
        <v>1076.1538461538462</v>
      </c>
    </row>
    <row r="258" spans="17:33" x14ac:dyDescent="0.3">
      <c r="Q258">
        <v>1.7352693989316161</v>
      </c>
      <c r="R258">
        <v>1294.6428571428571</v>
      </c>
      <c r="AF258">
        <v>1.2377459006706633</v>
      </c>
      <c r="AG258">
        <v>1081.8392581143739</v>
      </c>
    </row>
    <row r="259" spans="17:33" x14ac:dyDescent="0.3">
      <c r="Q259">
        <v>1.3807433920021202</v>
      </c>
      <c r="R259">
        <v>1336.405529953917</v>
      </c>
      <c r="AF259">
        <v>1.82126096205139</v>
      </c>
      <c r="AG259">
        <v>1085.6935366739287</v>
      </c>
    </row>
    <row r="260" spans="17:33" x14ac:dyDescent="0.3">
      <c r="Q260">
        <v>5.6827329952598227</v>
      </c>
      <c r="R260">
        <v>1348.3796296296296</v>
      </c>
      <c r="AF260">
        <v>9.1641903192517784</v>
      </c>
      <c r="AG260">
        <v>1087.4340949033392</v>
      </c>
    </row>
    <row r="261" spans="17:33" x14ac:dyDescent="0.3">
      <c r="Q261">
        <v>2.3420301326450517</v>
      </c>
      <c r="R261">
        <v>1353.3284564740306</v>
      </c>
      <c r="AF261">
        <v>8.0199700352833307</v>
      </c>
      <c r="AG261">
        <v>1089.1089108910892</v>
      </c>
    </row>
    <row r="262" spans="17:33" x14ac:dyDescent="0.3">
      <c r="Q262">
        <v>8.7412899993521016</v>
      </c>
      <c r="R262">
        <v>1377.0685579196218</v>
      </c>
      <c r="AF262">
        <v>0.79530611724245603</v>
      </c>
      <c r="AG262">
        <v>1089.6017699115043</v>
      </c>
    </row>
    <row r="263" spans="17:33" x14ac:dyDescent="0.3">
      <c r="Q263">
        <v>5.6849885610630224</v>
      </c>
      <c r="R263">
        <v>1393.4129569308723</v>
      </c>
      <c r="AF263">
        <v>5.3851609380314978</v>
      </c>
      <c r="AG263">
        <v>1089.6255371393493</v>
      </c>
    </row>
    <row r="264" spans="17:33" x14ac:dyDescent="0.3">
      <c r="Q264">
        <v>0.24232584422235148</v>
      </c>
      <c r="R264">
        <v>1441.6775884665792</v>
      </c>
      <c r="AF264">
        <v>0.84006732232110459</v>
      </c>
      <c r="AG264">
        <v>1092.0245398773006</v>
      </c>
    </row>
    <row r="265" spans="17:33" x14ac:dyDescent="0.3">
      <c r="Q265">
        <v>8.3573445855225224</v>
      </c>
      <c r="R265">
        <v>1463.6246233318984</v>
      </c>
      <c r="AF265">
        <v>0.33242946792669437</v>
      </c>
      <c r="AG265">
        <v>1092.9276315789473</v>
      </c>
    </row>
    <row r="266" spans="17:33" x14ac:dyDescent="0.3">
      <c r="Q266">
        <v>2.784596755747843</v>
      </c>
      <c r="R266">
        <v>1532.051282051282</v>
      </c>
      <c r="AF266">
        <v>2.3557176599241334</v>
      </c>
      <c r="AG266">
        <v>1094.8070509766555</v>
      </c>
    </row>
    <row r="267" spans="17:33" x14ac:dyDescent="0.3">
      <c r="Q267">
        <v>5.6820101087665007</v>
      </c>
      <c r="R267">
        <v>1618.5276505811905</v>
      </c>
      <c r="AF267">
        <v>7.421898074652276</v>
      </c>
      <c r="AG267">
        <v>1097.4304068522483</v>
      </c>
    </row>
    <row r="268" spans="17:33" x14ac:dyDescent="0.3">
      <c r="Q268">
        <v>1.5032559100398075</v>
      </c>
      <c r="R268">
        <v>1683.5585585585586</v>
      </c>
      <c r="AF268">
        <v>0.7969017157711511</v>
      </c>
      <c r="AG268">
        <v>1097.4842767295597</v>
      </c>
    </row>
    <row r="269" spans="17:33" x14ac:dyDescent="0.3">
      <c r="Q269">
        <v>5.6827329952598227</v>
      </c>
      <c r="R269">
        <v>1720.1834862385322</v>
      </c>
      <c r="AF269">
        <v>0.7139610398388494</v>
      </c>
      <c r="AG269">
        <v>1099.5575221238937</v>
      </c>
    </row>
    <row r="270" spans="17:33" x14ac:dyDescent="0.3">
      <c r="Q270">
        <v>0.92579536395676709</v>
      </c>
      <c r="R270">
        <v>1746.1074038767081</v>
      </c>
      <c r="AF270">
        <v>1.82126096205139</v>
      </c>
      <c r="AG270">
        <v>1101.6949152542372</v>
      </c>
    </row>
    <row r="271" spans="17:33" x14ac:dyDescent="0.3">
      <c r="Q271">
        <v>7.4693203668176302</v>
      </c>
      <c r="R271">
        <v>1912.0458891013384</v>
      </c>
      <c r="AF271">
        <v>0.76993244519826631</v>
      </c>
      <c r="AG271">
        <v>1102.588686481304</v>
      </c>
    </row>
    <row r="272" spans="17:33" x14ac:dyDescent="0.3">
      <c r="Q272">
        <v>7.4693203668176302</v>
      </c>
      <c r="R272">
        <v>2518.2481751824816</v>
      </c>
      <c r="AF272">
        <v>4.5816766694481252</v>
      </c>
      <c r="AG272">
        <v>1107.1972318339101</v>
      </c>
    </row>
    <row r="273" spans="32:33" x14ac:dyDescent="0.3">
      <c r="AF273">
        <v>1.4239421068632403</v>
      </c>
      <c r="AG273">
        <v>1110.3924105217766</v>
      </c>
    </row>
    <row r="274" spans="32:33" x14ac:dyDescent="0.3">
      <c r="AF274">
        <v>1.8581554120912556</v>
      </c>
      <c r="AG274">
        <v>1117.1497584541062</v>
      </c>
    </row>
    <row r="275" spans="32:33" x14ac:dyDescent="0.3">
      <c r="AF275">
        <v>6.7929059131292426</v>
      </c>
      <c r="AG275">
        <v>1118.108032465715</v>
      </c>
    </row>
    <row r="276" spans="32:33" x14ac:dyDescent="0.3">
      <c r="AF276">
        <v>1.3724851320547566</v>
      </c>
      <c r="AG276">
        <v>1118.1983858370215</v>
      </c>
    </row>
    <row r="277" spans="32:33" x14ac:dyDescent="0.3">
      <c r="AF277">
        <v>1.4555321931413254</v>
      </c>
      <c r="AG277">
        <v>1120.8722741433021</v>
      </c>
    </row>
    <row r="278" spans="32:33" x14ac:dyDescent="0.3">
      <c r="AF278">
        <v>1.2802055430169004</v>
      </c>
      <c r="AG278">
        <v>1124.24037812289</v>
      </c>
    </row>
    <row r="279" spans="32:33" x14ac:dyDescent="0.3">
      <c r="AF279">
        <v>0.64910916530016016</v>
      </c>
      <c r="AG279">
        <v>1124.6290801186944</v>
      </c>
    </row>
    <row r="280" spans="32:33" x14ac:dyDescent="0.3">
      <c r="AF280">
        <v>7.4250703766061381</v>
      </c>
      <c r="AG280">
        <v>1126.5874641540352</v>
      </c>
    </row>
    <row r="281" spans="32:33" x14ac:dyDescent="0.3">
      <c r="AF281">
        <v>1.0792012375254869</v>
      </c>
      <c r="AG281">
        <v>1130.2851524090463</v>
      </c>
    </row>
    <row r="282" spans="32:33" x14ac:dyDescent="0.3">
      <c r="AF282">
        <v>0.64068120759031655</v>
      </c>
      <c r="AG282">
        <v>1130.8139534883721</v>
      </c>
    </row>
    <row r="283" spans="32:33" x14ac:dyDescent="0.3">
      <c r="AF283">
        <v>1.0226428536909318</v>
      </c>
      <c r="AG283">
        <v>1132.5084813410497</v>
      </c>
    </row>
    <row r="284" spans="32:33" x14ac:dyDescent="0.3">
      <c r="AF284">
        <v>8.0639605917611838</v>
      </c>
      <c r="AG284">
        <v>1135.2941176470588</v>
      </c>
    </row>
    <row r="285" spans="32:33" x14ac:dyDescent="0.3">
      <c r="AF285">
        <v>1.9872909883406353</v>
      </c>
      <c r="AG285">
        <v>1136.3636363636363</v>
      </c>
    </row>
    <row r="286" spans="32:33" x14ac:dyDescent="0.3">
      <c r="AF286">
        <v>1.4555321931413254</v>
      </c>
      <c r="AG286">
        <v>1137.8070701018573</v>
      </c>
    </row>
    <row r="287" spans="32:33" x14ac:dyDescent="0.3">
      <c r="AF287">
        <v>7.3259173419633115</v>
      </c>
      <c r="AG287">
        <v>1137.9211878926328</v>
      </c>
    </row>
    <row r="288" spans="32:33" x14ac:dyDescent="0.3">
      <c r="AF288">
        <v>4.1587193202436685</v>
      </c>
      <c r="AG288">
        <v>1138.2661996497372</v>
      </c>
    </row>
    <row r="289" spans="32:33" x14ac:dyDescent="0.3">
      <c r="AF289">
        <v>0.98778012000691295</v>
      </c>
      <c r="AG289">
        <v>1139.6499238964993</v>
      </c>
    </row>
    <row r="290" spans="32:33" x14ac:dyDescent="0.3">
      <c r="AF290">
        <v>7.0993603243562742</v>
      </c>
      <c r="AG290">
        <v>1140.3508771929824</v>
      </c>
    </row>
    <row r="291" spans="32:33" x14ac:dyDescent="0.3">
      <c r="AF291">
        <v>1.4530882605279067</v>
      </c>
      <c r="AG291">
        <v>1142.0223577235772</v>
      </c>
    </row>
    <row r="292" spans="32:33" x14ac:dyDescent="0.3">
      <c r="AF292">
        <v>1.1826123397751207</v>
      </c>
      <c r="AG292">
        <v>1143.2214194645135</v>
      </c>
    </row>
    <row r="293" spans="32:33" x14ac:dyDescent="0.3">
      <c r="AF293">
        <v>1.0943220599278025</v>
      </c>
      <c r="AG293">
        <v>1145.4861111111111</v>
      </c>
    </row>
    <row r="294" spans="32:33" x14ac:dyDescent="0.3">
      <c r="AF294">
        <v>0.65814891052078472</v>
      </c>
      <c r="AG294">
        <v>1146.0379829731501</v>
      </c>
    </row>
    <row r="295" spans="32:33" x14ac:dyDescent="0.3">
      <c r="AF295">
        <v>0.47458147692128905</v>
      </c>
      <c r="AG295">
        <v>1149.0683229813665</v>
      </c>
    </row>
    <row r="296" spans="32:33" x14ac:dyDescent="0.3">
      <c r="AF296">
        <v>1.0542310485521271</v>
      </c>
      <c r="AG296">
        <v>1150.1597444089457</v>
      </c>
    </row>
    <row r="297" spans="32:33" x14ac:dyDescent="0.3">
      <c r="AF297">
        <v>9.5127856446478791</v>
      </c>
      <c r="AG297">
        <v>1151.8324607329844</v>
      </c>
    </row>
    <row r="298" spans="32:33" x14ac:dyDescent="0.3">
      <c r="AF298">
        <v>1.2898722623244714</v>
      </c>
      <c r="AG298">
        <v>1152.2930487453129</v>
      </c>
    </row>
    <row r="299" spans="32:33" x14ac:dyDescent="0.3">
      <c r="AF299">
        <v>0.64741253048280289</v>
      </c>
      <c r="AG299">
        <v>1160.2982292637464</v>
      </c>
    </row>
    <row r="300" spans="32:33" x14ac:dyDescent="0.3">
      <c r="AF300">
        <v>1.3505303889702176</v>
      </c>
      <c r="AG300">
        <v>1162.2448979591836</v>
      </c>
    </row>
    <row r="301" spans="32:33" x14ac:dyDescent="0.3">
      <c r="AF301">
        <v>2.8025926316854926</v>
      </c>
      <c r="AG301">
        <v>1163.0218687872764</v>
      </c>
    </row>
    <row r="302" spans="32:33" x14ac:dyDescent="0.3">
      <c r="AF302">
        <v>1.8518891900334289</v>
      </c>
      <c r="AG302">
        <v>1163.8935108153078</v>
      </c>
    </row>
    <row r="303" spans="32:33" x14ac:dyDescent="0.3">
      <c r="AF303">
        <v>0.43498206443379295</v>
      </c>
      <c r="AG303">
        <v>1170.0725115359262</v>
      </c>
    </row>
    <row r="304" spans="32:33" x14ac:dyDescent="0.3">
      <c r="AF304">
        <v>1.7938443817334182</v>
      </c>
      <c r="AG304">
        <v>1172.992056487202</v>
      </c>
    </row>
    <row r="305" spans="32:33" x14ac:dyDescent="0.3">
      <c r="AF305">
        <v>4.1535654238442099</v>
      </c>
      <c r="AG305">
        <v>1181.0506566604129</v>
      </c>
    </row>
    <row r="306" spans="32:33" x14ac:dyDescent="0.3">
      <c r="AF306">
        <v>0.89612411092966804</v>
      </c>
      <c r="AG306">
        <v>1182.8947368421052</v>
      </c>
    </row>
    <row r="307" spans="32:33" x14ac:dyDescent="0.3">
      <c r="AF307">
        <v>4.1858027138297524</v>
      </c>
      <c r="AG307">
        <v>1187.1693121693122</v>
      </c>
    </row>
    <row r="308" spans="32:33" x14ac:dyDescent="0.3">
      <c r="AF308">
        <v>0.33242946792669437</v>
      </c>
      <c r="AG308">
        <v>1190.4761904761904</v>
      </c>
    </row>
    <row r="309" spans="32:33" x14ac:dyDescent="0.3">
      <c r="AF309">
        <v>1.401100316256414</v>
      </c>
      <c r="AG309">
        <v>1194.0622737146996</v>
      </c>
    </row>
    <row r="310" spans="32:33" x14ac:dyDescent="0.3">
      <c r="AF310">
        <v>1.9378589900749754</v>
      </c>
      <c r="AG310">
        <v>1196.9015492253873</v>
      </c>
    </row>
    <row r="311" spans="32:33" x14ac:dyDescent="0.3">
      <c r="AF311">
        <v>1.7374524811677472</v>
      </c>
      <c r="AG311">
        <v>1201.9230769230769</v>
      </c>
    </row>
    <row r="312" spans="32:33" x14ac:dyDescent="0.3">
      <c r="AF312">
        <v>6.8168461445782977</v>
      </c>
      <c r="AG312">
        <v>1204.8192771084337</v>
      </c>
    </row>
    <row r="313" spans="32:33" x14ac:dyDescent="0.3">
      <c r="AF313">
        <v>0.36140317959447898</v>
      </c>
      <c r="AG313">
        <v>1211.9741100323624</v>
      </c>
    </row>
    <row r="314" spans="32:33" x14ac:dyDescent="0.3">
      <c r="AF314">
        <v>1.7865616980006545</v>
      </c>
      <c r="AG314">
        <v>1212.1911798660817</v>
      </c>
    </row>
    <row r="315" spans="32:33" x14ac:dyDescent="0.3">
      <c r="AF315">
        <v>4.430872236274757</v>
      </c>
      <c r="AG315">
        <v>1219.1056910569105</v>
      </c>
    </row>
    <row r="316" spans="32:33" x14ac:dyDescent="0.3">
      <c r="AF316">
        <v>2.686070964927211</v>
      </c>
      <c r="AG316">
        <v>1219.4783573806881</v>
      </c>
    </row>
    <row r="317" spans="32:33" x14ac:dyDescent="0.3">
      <c r="AF317">
        <v>6.3720814738876053</v>
      </c>
      <c r="AG317">
        <v>1223.7454100367197</v>
      </c>
    </row>
    <row r="318" spans="32:33" x14ac:dyDescent="0.3">
      <c r="AF318">
        <v>1.1632056097330308</v>
      </c>
      <c r="AG318">
        <v>1227.8170095179614</v>
      </c>
    </row>
    <row r="319" spans="32:33" x14ac:dyDescent="0.3">
      <c r="AF319">
        <v>1.6124867296041887</v>
      </c>
      <c r="AG319">
        <v>1228.6541244573082</v>
      </c>
    </row>
    <row r="320" spans="32:33" x14ac:dyDescent="0.3">
      <c r="AF320">
        <v>1.6408504035486167</v>
      </c>
      <c r="AG320">
        <v>1235.9657469077069</v>
      </c>
    </row>
    <row r="321" spans="32:33" x14ac:dyDescent="0.3">
      <c r="AF321">
        <v>1.7225215702635448</v>
      </c>
      <c r="AG321">
        <v>1238.1141045958796</v>
      </c>
    </row>
    <row r="322" spans="32:33" x14ac:dyDescent="0.3">
      <c r="AF322">
        <v>0.59155801561459787</v>
      </c>
      <c r="AG322">
        <v>1244.131455399061</v>
      </c>
    </row>
    <row r="323" spans="32:33" x14ac:dyDescent="0.3">
      <c r="AF323">
        <v>0.81910624903557916</v>
      </c>
      <c r="AG323">
        <v>1255.2398695854681</v>
      </c>
    </row>
    <row r="324" spans="32:33" x14ac:dyDescent="0.3">
      <c r="AF324">
        <v>0.93893586541565965</v>
      </c>
      <c r="AG324">
        <v>1266.0944206008583</v>
      </c>
    </row>
    <row r="325" spans="32:33" x14ac:dyDescent="0.3">
      <c r="AF325">
        <v>1.6952199959179934</v>
      </c>
      <c r="AG325">
        <v>1270.6855791962175</v>
      </c>
    </row>
    <row r="326" spans="32:33" x14ac:dyDescent="0.3">
      <c r="AF326">
        <v>0.70582549461228306</v>
      </c>
      <c r="AG326">
        <v>1270.7100591715975</v>
      </c>
    </row>
    <row r="327" spans="32:33" x14ac:dyDescent="0.3">
      <c r="AF327">
        <v>0.59428707495954503</v>
      </c>
      <c r="AG327">
        <v>1275.8620689655172</v>
      </c>
    </row>
    <row r="328" spans="32:33" x14ac:dyDescent="0.3">
      <c r="AF328">
        <v>6.7612572872663428</v>
      </c>
      <c r="AG328">
        <v>1284.0616966580976</v>
      </c>
    </row>
    <row r="329" spans="32:33" x14ac:dyDescent="0.3">
      <c r="AF329">
        <v>2.092552187041294</v>
      </c>
      <c r="AG329">
        <v>1285.8038887727369</v>
      </c>
    </row>
    <row r="330" spans="32:33" x14ac:dyDescent="0.3">
      <c r="AF330">
        <v>0.83035384874749663</v>
      </c>
      <c r="AG330">
        <v>1295.1807228915663</v>
      </c>
    </row>
    <row r="331" spans="32:33" x14ac:dyDescent="0.3">
      <c r="AF331">
        <v>0.17223163160796839</v>
      </c>
      <c r="AG331">
        <v>1296.5964343598055</v>
      </c>
    </row>
    <row r="332" spans="32:33" x14ac:dyDescent="0.3">
      <c r="AF332">
        <v>1.6067366205925242</v>
      </c>
      <c r="AG332">
        <v>1299.5518786625303</v>
      </c>
    </row>
    <row r="333" spans="32:33" x14ac:dyDescent="0.3">
      <c r="AF333">
        <v>2.3557176599241334</v>
      </c>
      <c r="AG333">
        <v>1303.1784841075794</v>
      </c>
    </row>
    <row r="334" spans="32:33" x14ac:dyDescent="0.3">
      <c r="AF334">
        <v>6.4287206280695868</v>
      </c>
      <c r="AG334">
        <v>1304.4662309368191</v>
      </c>
    </row>
    <row r="335" spans="32:33" x14ac:dyDescent="0.3">
      <c r="AF335">
        <v>0.17223163160796839</v>
      </c>
      <c r="AG335">
        <v>1310.5149552883133</v>
      </c>
    </row>
    <row r="336" spans="32:33" x14ac:dyDescent="0.3">
      <c r="AF336">
        <v>0.33242946792669437</v>
      </c>
      <c r="AG336">
        <v>1311.6057233704294</v>
      </c>
    </row>
    <row r="337" spans="32:33" x14ac:dyDescent="0.3">
      <c r="AF337">
        <v>2.4120962033267603</v>
      </c>
      <c r="AG337">
        <v>1318.1618293755496</v>
      </c>
    </row>
    <row r="338" spans="32:33" x14ac:dyDescent="0.3">
      <c r="AF338">
        <v>7.0828823795204636</v>
      </c>
      <c r="AG338">
        <v>1320</v>
      </c>
    </row>
    <row r="339" spans="32:33" x14ac:dyDescent="0.3">
      <c r="AF339">
        <v>3.6466976026271771</v>
      </c>
      <c r="AG339">
        <v>1326.3665594855306</v>
      </c>
    </row>
    <row r="340" spans="32:33" x14ac:dyDescent="0.3">
      <c r="AF340">
        <v>5.2126448004531607</v>
      </c>
      <c r="AG340">
        <v>1326.5306122448981</v>
      </c>
    </row>
    <row r="341" spans="32:33" x14ac:dyDescent="0.3">
      <c r="AF341">
        <v>1.4465429789223769</v>
      </c>
      <c r="AG341">
        <v>1327.668613913967</v>
      </c>
    </row>
    <row r="342" spans="32:33" x14ac:dyDescent="0.3">
      <c r="AF342">
        <v>3.8957052386173601</v>
      </c>
      <c r="AG342">
        <v>1329.0229885057472</v>
      </c>
    </row>
    <row r="343" spans="32:33" x14ac:dyDescent="0.3">
      <c r="AF343">
        <v>7.421898074652276</v>
      </c>
      <c r="AG343">
        <v>1337.5108038029387</v>
      </c>
    </row>
    <row r="344" spans="32:33" x14ac:dyDescent="0.3">
      <c r="AF344">
        <v>8.0631294388878167</v>
      </c>
      <c r="AG344">
        <v>1341.5803605677024</v>
      </c>
    </row>
    <row r="345" spans="32:33" x14ac:dyDescent="0.3">
      <c r="AF345">
        <v>0.49408953856132665</v>
      </c>
      <c r="AG345">
        <v>1342.1052631578948</v>
      </c>
    </row>
    <row r="346" spans="32:33" x14ac:dyDescent="0.3">
      <c r="AF346">
        <v>2.3120197914315348</v>
      </c>
      <c r="AG346">
        <v>1351.6566265060242</v>
      </c>
    </row>
    <row r="347" spans="32:33" x14ac:dyDescent="0.3">
      <c r="AF347">
        <v>8.1880908246997173</v>
      </c>
      <c r="AG347">
        <v>1362.2364368633025</v>
      </c>
    </row>
    <row r="348" spans="32:33" x14ac:dyDescent="0.3">
      <c r="AF348">
        <v>7.542218805541645</v>
      </c>
      <c r="AG348">
        <v>1364.9706457925636</v>
      </c>
    </row>
    <row r="349" spans="32:33" x14ac:dyDescent="0.3">
      <c r="AF349">
        <v>1.7251143867428849</v>
      </c>
      <c r="AG349">
        <v>1377.7267508610792</v>
      </c>
    </row>
    <row r="350" spans="32:33" x14ac:dyDescent="0.3">
      <c r="AF350">
        <v>7.2167692716487499</v>
      </c>
      <c r="AG350">
        <v>1377.9411764705883</v>
      </c>
    </row>
    <row r="351" spans="32:33" x14ac:dyDescent="0.3">
      <c r="AF351">
        <v>1.0687564356788883</v>
      </c>
      <c r="AG351">
        <v>1384.4357976653696</v>
      </c>
    </row>
    <row r="352" spans="32:33" x14ac:dyDescent="0.3">
      <c r="AF352">
        <v>0.36063623467207018</v>
      </c>
      <c r="AG352">
        <v>1387.037037037037</v>
      </c>
    </row>
    <row r="353" spans="32:33" x14ac:dyDescent="0.3">
      <c r="AF353">
        <v>1.4152917257742499</v>
      </c>
      <c r="AG353">
        <v>1389.0551517742624</v>
      </c>
    </row>
    <row r="354" spans="32:33" x14ac:dyDescent="0.3">
      <c r="AF354">
        <v>1.1603166126804729</v>
      </c>
      <c r="AG354">
        <v>1390.9565217391305</v>
      </c>
    </row>
    <row r="355" spans="32:33" x14ac:dyDescent="0.3">
      <c r="AF355">
        <v>9.020928138124102</v>
      </c>
      <c r="AG355">
        <v>1391.304347826087</v>
      </c>
    </row>
    <row r="356" spans="32:33" x14ac:dyDescent="0.3">
      <c r="AF356">
        <v>0.25875543471549944</v>
      </c>
      <c r="AG356">
        <v>1392.0657612580414</v>
      </c>
    </row>
    <row r="357" spans="32:33" x14ac:dyDescent="0.3">
      <c r="AF357">
        <v>1.8673033125953575</v>
      </c>
      <c r="AG357">
        <v>1420.992800303145</v>
      </c>
    </row>
    <row r="358" spans="32:33" x14ac:dyDescent="0.3">
      <c r="AF358">
        <v>0.33242946792669437</v>
      </c>
      <c r="AG358">
        <v>1425.0814332247558</v>
      </c>
    </row>
    <row r="359" spans="32:33" x14ac:dyDescent="0.3">
      <c r="AF359">
        <v>0.88570589350742579</v>
      </c>
      <c r="AG359">
        <v>1427.1428571428571</v>
      </c>
    </row>
    <row r="360" spans="32:33" x14ac:dyDescent="0.3">
      <c r="AF360">
        <v>2.5200781138514703</v>
      </c>
      <c r="AG360">
        <v>1442.7040395713109</v>
      </c>
    </row>
    <row r="361" spans="32:33" x14ac:dyDescent="0.3">
      <c r="AF361">
        <v>0.84061687336129354</v>
      </c>
      <c r="AG361">
        <v>1443.0064708810353</v>
      </c>
    </row>
    <row r="362" spans="32:33" x14ac:dyDescent="0.3">
      <c r="AF362">
        <v>7.5179804855653316</v>
      </c>
      <c r="AG362">
        <v>1444.0694310511089</v>
      </c>
    </row>
    <row r="363" spans="32:33" x14ac:dyDescent="0.3">
      <c r="AF363">
        <v>0.47196249705388427</v>
      </c>
      <c r="AG363">
        <v>1457.9929988331389</v>
      </c>
    </row>
    <row r="364" spans="32:33" x14ac:dyDescent="0.3">
      <c r="AF364">
        <v>6.4287206280695868</v>
      </c>
      <c r="AG364">
        <v>1470.5882352941176</v>
      </c>
    </row>
    <row r="365" spans="32:33" x14ac:dyDescent="0.3">
      <c r="AF365">
        <v>0.69291341359961511</v>
      </c>
      <c r="AG365">
        <v>1476.2611275964391</v>
      </c>
    </row>
    <row r="366" spans="32:33" x14ac:dyDescent="0.3">
      <c r="AF366">
        <v>1.3923816402685891</v>
      </c>
      <c r="AG366">
        <v>1484.7068819031435</v>
      </c>
    </row>
    <row r="367" spans="32:33" x14ac:dyDescent="0.3">
      <c r="AF367">
        <v>1.3581555319400265</v>
      </c>
      <c r="AG367">
        <v>1486.3523573200991</v>
      </c>
    </row>
    <row r="368" spans="32:33" x14ac:dyDescent="0.3">
      <c r="AF368">
        <v>0.84731385823593564</v>
      </c>
      <c r="AG368">
        <v>1486.8421052631579</v>
      </c>
    </row>
    <row r="369" spans="32:33" x14ac:dyDescent="0.3">
      <c r="AF369">
        <v>1.3223901537650984</v>
      </c>
      <c r="AG369">
        <v>1494.8024948024947</v>
      </c>
    </row>
    <row r="370" spans="32:33" x14ac:dyDescent="0.3">
      <c r="AF370">
        <v>1.3913090933710304</v>
      </c>
      <c r="AG370">
        <v>1499.7786631252766</v>
      </c>
    </row>
    <row r="371" spans="32:33" x14ac:dyDescent="0.3">
      <c r="AF371">
        <v>0.69715140202722092</v>
      </c>
      <c r="AG371">
        <v>1505.8139534883721</v>
      </c>
    </row>
    <row r="372" spans="32:33" x14ac:dyDescent="0.3">
      <c r="AF372">
        <v>6.4287206280695868</v>
      </c>
      <c r="AG372">
        <v>1528.1690140845071</v>
      </c>
    </row>
    <row r="373" spans="32:33" x14ac:dyDescent="0.3">
      <c r="AF373">
        <v>0.85265118264896556</v>
      </c>
      <c r="AG373">
        <v>1534.9417637271215</v>
      </c>
    </row>
    <row r="374" spans="32:33" x14ac:dyDescent="0.3">
      <c r="AF374">
        <v>1.1439951652622145</v>
      </c>
      <c r="AG374">
        <v>1543.1701030927834</v>
      </c>
    </row>
    <row r="375" spans="32:33" x14ac:dyDescent="0.3">
      <c r="AF375">
        <v>0.93893586541565965</v>
      </c>
      <c r="AG375">
        <v>1550.6525792417651</v>
      </c>
    </row>
    <row r="376" spans="32:33" x14ac:dyDescent="0.3">
      <c r="AF376">
        <v>5.8893841346752005</v>
      </c>
      <c r="AG376">
        <v>1557.3394495412845</v>
      </c>
    </row>
    <row r="377" spans="32:33" x14ac:dyDescent="0.3">
      <c r="AF377">
        <v>3.2737584094155272</v>
      </c>
      <c r="AG377">
        <v>1578.9473684210527</v>
      </c>
    </row>
    <row r="378" spans="32:33" x14ac:dyDescent="0.3">
      <c r="AF378">
        <v>0.37875513863709642</v>
      </c>
      <c r="AG378">
        <v>1584.6544071020926</v>
      </c>
    </row>
    <row r="379" spans="32:33" x14ac:dyDescent="0.3">
      <c r="AF379">
        <v>1.8341422828094727</v>
      </c>
      <c r="AG379">
        <v>1586.8746637977408</v>
      </c>
    </row>
    <row r="380" spans="32:33" x14ac:dyDescent="0.3">
      <c r="AF380">
        <v>0.33242946792669437</v>
      </c>
      <c r="AG380">
        <v>1587.9478827361563</v>
      </c>
    </row>
    <row r="381" spans="32:33" x14ac:dyDescent="0.3">
      <c r="AF381">
        <v>2.179667082714146</v>
      </c>
      <c r="AG381">
        <v>1602.9246344206974</v>
      </c>
    </row>
    <row r="382" spans="32:33" x14ac:dyDescent="0.3">
      <c r="AF382">
        <v>7.5321957439574998</v>
      </c>
      <c r="AG382">
        <v>1617.2506738544475</v>
      </c>
    </row>
    <row r="383" spans="32:33" x14ac:dyDescent="0.3">
      <c r="AF383">
        <v>0.84731385823593564</v>
      </c>
      <c r="AG383">
        <v>1617.6470588235295</v>
      </c>
    </row>
    <row r="384" spans="32:33" x14ac:dyDescent="0.3">
      <c r="AF384">
        <v>0.84731385823593564</v>
      </c>
      <c r="AG384">
        <v>1621.2121212121212</v>
      </c>
    </row>
    <row r="385" spans="32:33" x14ac:dyDescent="0.3">
      <c r="AF385">
        <v>0.28996395377359696</v>
      </c>
      <c r="AG385">
        <v>1639.7476340694006</v>
      </c>
    </row>
    <row r="386" spans="32:33" x14ac:dyDescent="0.3">
      <c r="AF386">
        <v>1.1889849933478502</v>
      </c>
      <c r="AG386">
        <v>1652.2318454363758</v>
      </c>
    </row>
    <row r="387" spans="32:33" x14ac:dyDescent="0.3">
      <c r="AF387">
        <v>0.28209430781099343</v>
      </c>
      <c r="AG387">
        <v>1661.0738255033557</v>
      </c>
    </row>
    <row r="388" spans="32:33" x14ac:dyDescent="0.3">
      <c r="AF388">
        <v>1.3065727425062807</v>
      </c>
      <c r="AG388">
        <v>1677.3715415019763</v>
      </c>
    </row>
    <row r="389" spans="32:33" x14ac:dyDescent="0.3">
      <c r="AF389">
        <v>1.7385673923576646</v>
      </c>
      <c r="AG389">
        <v>1691.1027568922307</v>
      </c>
    </row>
    <row r="390" spans="32:33" x14ac:dyDescent="0.3">
      <c r="AF390">
        <v>4.1126423308414344</v>
      </c>
      <c r="AG390">
        <v>1695.7862281603288</v>
      </c>
    </row>
    <row r="391" spans="32:33" x14ac:dyDescent="0.3">
      <c r="AF391">
        <v>8.7270642583110236E-2</v>
      </c>
      <c r="AG391">
        <v>1718.1383210091344</v>
      </c>
    </row>
    <row r="392" spans="32:33" x14ac:dyDescent="0.3">
      <c r="AF392">
        <v>0.28209430781099343</v>
      </c>
      <c r="AG392">
        <v>1731.0526315789473</v>
      </c>
    </row>
    <row r="393" spans="32:33" x14ac:dyDescent="0.3">
      <c r="AF393">
        <v>7.5848336963813079</v>
      </c>
      <c r="AG393">
        <v>1752.9239766081871</v>
      </c>
    </row>
    <row r="394" spans="32:33" x14ac:dyDescent="0.3">
      <c r="AF394">
        <v>0.69291341359961511</v>
      </c>
      <c r="AG394">
        <v>1765.489673550966</v>
      </c>
    </row>
    <row r="395" spans="32:33" x14ac:dyDescent="0.3">
      <c r="AF395">
        <v>6.983135003988413</v>
      </c>
      <c r="AG395">
        <v>1789.2644135188866</v>
      </c>
    </row>
    <row r="396" spans="32:33" x14ac:dyDescent="0.3">
      <c r="AF396">
        <v>2.2158160395134798</v>
      </c>
      <c r="AG396">
        <v>1789.655172413793</v>
      </c>
    </row>
    <row r="397" spans="32:33" x14ac:dyDescent="0.3">
      <c r="AF397">
        <v>0.36475884071630649</v>
      </c>
      <c r="AG397">
        <v>1791.6530811868274</v>
      </c>
    </row>
    <row r="398" spans="32:33" x14ac:dyDescent="0.3">
      <c r="AF398">
        <v>8.0625757974300427</v>
      </c>
      <c r="AG398">
        <v>1815.8372684344351</v>
      </c>
    </row>
    <row r="399" spans="32:33" x14ac:dyDescent="0.3">
      <c r="AF399">
        <v>1.1705366027673128</v>
      </c>
      <c r="AG399">
        <v>1843.2285603414823</v>
      </c>
    </row>
    <row r="400" spans="32:33" x14ac:dyDescent="0.3">
      <c r="AF400">
        <v>0.69291341359961511</v>
      </c>
      <c r="AG400">
        <v>1862.8246753246754</v>
      </c>
    </row>
    <row r="401" spans="32:33" x14ac:dyDescent="0.3">
      <c r="AF401">
        <v>0.81261976208890507</v>
      </c>
      <c r="AG401">
        <v>1865.8574540927482</v>
      </c>
    </row>
    <row r="402" spans="32:33" x14ac:dyDescent="0.3">
      <c r="AF402">
        <v>2.683870952999666</v>
      </c>
      <c r="AG402">
        <v>1882.6619964973731</v>
      </c>
    </row>
    <row r="403" spans="32:33" x14ac:dyDescent="0.3">
      <c r="AF403">
        <v>0.28209430781099343</v>
      </c>
      <c r="AG403">
        <v>1888.1889763779527</v>
      </c>
    </row>
    <row r="404" spans="32:33" x14ac:dyDescent="0.3">
      <c r="AF404">
        <v>1.0175587493774061</v>
      </c>
      <c r="AG404">
        <v>1888.7733887733887</v>
      </c>
    </row>
    <row r="405" spans="32:33" x14ac:dyDescent="0.3">
      <c r="AF405">
        <v>0.58481451540463447</v>
      </c>
      <c r="AG405">
        <v>1888.8888888888889</v>
      </c>
    </row>
    <row r="406" spans="32:33" x14ac:dyDescent="0.3">
      <c r="AF406">
        <v>7.5321957439574998</v>
      </c>
      <c r="AG406">
        <v>1889.5348837209303</v>
      </c>
    </row>
    <row r="407" spans="32:33" x14ac:dyDescent="0.3">
      <c r="AF407">
        <v>1.259122217903127</v>
      </c>
      <c r="AG407">
        <v>1903.9351851851852</v>
      </c>
    </row>
    <row r="408" spans="32:33" x14ac:dyDescent="0.3">
      <c r="AF408">
        <v>0.84731385823593564</v>
      </c>
      <c r="AG408">
        <v>1946.2492616656823</v>
      </c>
    </row>
    <row r="409" spans="32:33" x14ac:dyDescent="0.3">
      <c r="AF409">
        <v>0.43045035655876185</v>
      </c>
      <c r="AG409">
        <v>1976.9949676491733</v>
      </c>
    </row>
    <row r="410" spans="32:33" x14ac:dyDescent="0.3">
      <c r="AF410">
        <v>1.9113604848630965</v>
      </c>
      <c r="AG410">
        <v>1995.9502458779289</v>
      </c>
    </row>
    <row r="411" spans="32:33" x14ac:dyDescent="0.3">
      <c r="AF411">
        <v>1.3346645739243075</v>
      </c>
      <c r="AG411">
        <v>2001.7793594306049</v>
      </c>
    </row>
    <row r="412" spans="32:33" x14ac:dyDescent="0.3">
      <c r="AF412">
        <v>7.5321957439574998</v>
      </c>
      <c r="AG412">
        <v>2049.0397805212619</v>
      </c>
    </row>
    <row r="413" spans="32:33" x14ac:dyDescent="0.3">
      <c r="AF413">
        <v>0.33242946792669437</v>
      </c>
      <c r="AG413">
        <v>2059.202059202059</v>
      </c>
    </row>
    <row r="414" spans="32:33" x14ac:dyDescent="0.3">
      <c r="AF414">
        <v>0.33924690138915059</v>
      </c>
      <c r="AG414">
        <v>2065.8166781529981</v>
      </c>
    </row>
    <row r="415" spans="32:33" x14ac:dyDescent="0.3">
      <c r="AF415">
        <v>0.37476555349185814</v>
      </c>
      <c r="AG415">
        <v>2151.4342895263508</v>
      </c>
    </row>
    <row r="416" spans="32:33" x14ac:dyDescent="0.3">
      <c r="AF416">
        <v>1.7831205528569647</v>
      </c>
      <c r="AG416">
        <v>2157.6576576576576</v>
      </c>
    </row>
    <row r="417" spans="32:33" x14ac:dyDescent="0.3">
      <c r="AF417">
        <v>0.36475884071630649</v>
      </c>
      <c r="AG417">
        <v>2163.9610389610389</v>
      </c>
    </row>
    <row r="418" spans="32:33" x14ac:dyDescent="0.3">
      <c r="AF418">
        <v>0.33242946792669437</v>
      </c>
      <c r="AG418">
        <v>2171.1366538952748</v>
      </c>
    </row>
    <row r="419" spans="32:33" x14ac:dyDescent="0.3">
      <c r="AF419">
        <v>0.34820028655492008</v>
      </c>
      <c r="AG419">
        <v>2208.4048027444255</v>
      </c>
    </row>
    <row r="420" spans="32:33" x14ac:dyDescent="0.3">
      <c r="AF420">
        <v>1.5616284068152864</v>
      </c>
      <c r="AG420">
        <v>2283.2369942196533</v>
      </c>
    </row>
    <row r="421" spans="32:33" x14ac:dyDescent="0.3">
      <c r="AF421">
        <v>0.33242946792669437</v>
      </c>
      <c r="AG421">
        <v>2293.5779816513759</v>
      </c>
    </row>
    <row r="422" spans="32:33" x14ac:dyDescent="0.3">
      <c r="AF422">
        <v>0.66485893585338873</v>
      </c>
      <c r="AG422">
        <v>2298.8505747126437</v>
      </c>
    </row>
    <row r="423" spans="32:33" x14ac:dyDescent="0.3">
      <c r="AF423">
        <v>2.0773951632845238</v>
      </c>
      <c r="AG423">
        <v>2314.102564102564</v>
      </c>
    </row>
    <row r="424" spans="32:33" x14ac:dyDescent="0.3">
      <c r="AF424">
        <v>0.41425745503469602</v>
      </c>
      <c r="AG424">
        <v>2687.5</v>
      </c>
    </row>
    <row r="425" spans="32:33" x14ac:dyDescent="0.3">
      <c r="AF425">
        <v>0.94874136853548219</v>
      </c>
      <c r="AG425">
        <v>2793.8066465256798</v>
      </c>
    </row>
    <row r="426" spans="32:33" x14ac:dyDescent="0.3">
      <c r="AF426">
        <v>7.0919946413842174</v>
      </c>
      <c r="AG426">
        <v>3029.2171995589856</v>
      </c>
    </row>
    <row r="427" spans="32:33" x14ac:dyDescent="0.3">
      <c r="AF427">
        <v>7.536581239544617</v>
      </c>
      <c r="AG427">
        <v>3057.5643621637259</v>
      </c>
    </row>
    <row r="428" spans="32:33" x14ac:dyDescent="0.3">
      <c r="AF428">
        <v>8.9605971885495439</v>
      </c>
      <c r="AG428">
        <v>3876.1932311252531</v>
      </c>
    </row>
    <row r="429" spans="32:33" x14ac:dyDescent="0.3">
      <c r="AF429">
        <v>7.1285582592926069</v>
      </c>
      <c r="AG429">
        <v>3891.0499351491571</v>
      </c>
    </row>
    <row r="430" spans="32:33" x14ac:dyDescent="0.3">
      <c r="AF430">
        <v>0.33924690138915059</v>
      </c>
      <c r="AG430">
        <v>3901.2168933428775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137D0-8E2B-4B81-A563-5B2F6065C5C2}">
  <dimension ref="A1:Y834"/>
  <sheetViews>
    <sheetView workbookViewId="0">
      <selection activeCell="G3" sqref="G3"/>
    </sheetView>
  </sheetViews>
  <sheetFormatPr defaultRowHeight="15.6" x14ac:dyDescent="0.3"/>
  <cols>
    <col min="1" max="1" width="21.5" bestFit="1" customWidth="1"/>
    <col min="3" max="3" width="30.69921875" bestFit="1" customWidth="1"/>
    <col min="4" max="4" width="20.5" bestFit="1" customWidth="1"/>
    <col min="5" max="5" width="18.5" bestFit="1" customWidth="1"/>
    <col min="11" max="11" width="18.09765625" style="6" bestFit="1" customWidth="1"/>
    <col min="12" max="12" width="21" bestFit="1" customWidth="1"/>
    <col min="13" max="13" width="18.5" bestFit="1" customWidth="1"/>
    <col min="14" max="15" width="14.19921875" bestFit="1" customWidth="1"/>
    <col min="16" max="16" width="18.5" bestFit="1" customWidth="1"/>
    <col min="17" max="17" width="20.59765625" bestFit="1" customWidth="1"/>
    <col min="18" max="18" width="17.19921875" bestFit="1" customWidth="1"/>
    <col min="19" max="19" width="14.3984375" bestFit="1" customWidth="1"/>
    <col min="20" max="20" width="12.69921875" bestFit="1" customWidth="1"/>
    <col min="22" max="22" width="20.59765625" customWidth="1"/>
    <col min="23" max="24" width="21" bestFit="1" customWidth="1"/>
    <col min="25" max="25" width="8.5" bestFit="1" customWidth="1"/>
    <col min="26" max="26" width="12.09765625" bestFit="1" customWidth="1"/>
    <col min="27" max="27" width="14.19921875" bestFit="1" customWidth="1"/>
    <col min="28" max="28" width="12.5" bestFit="1" customWidth="1"/>
    <col min="29" max="30" width="20.59765625" bestFit="1" customWidth="1"/>
    <col min="31" max="31" width="17.19921875" bestFit="1" customWidth="1"/>
    <col min="32" max="32" width="18.5" bestFit="1" customWidth="1"/>
    <col min="33" max="33" width="18.09765625" bestFit="1" customWidth="1"/>
    <col min="34" max="34" width="11.8984375" bestFit="1" customWidth="1"/>
    <col min="35" max="35" width="17.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893</v>
      </c>
      <c r="E1" s="6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923</v>
      </c>
      <c r="M1" t="s">
        <v>15</v>
      </c>
      <c r="N1" t="s">
        <v>924</v>
      </c>
      <c r="O1" t="s">
        <v>886</v>
      </c>
      <c r="P1" t="s">
        <v>903</v>
      </c>
      <c r="Q1" t="s">
        <v>891</v>
      </c>
      <c r="R1" t="s">
        <v>904</v>
      </c>
      <c r="S1" t="s">
        <v>905</v>
      </c>
      <c r="T1" t="s">
        <v>906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</row>
    <row r="2" spans="1:25" hidden="1" x14ac:dyDescent="0.3">
      <c r="A2" s="1" t="s">
        <v>16</v>
      </c>
      <c r="B2" s="1" t="s">
        <v>17</v>
      </c>
      <c r="C2" s="1" t="s">
        <v>18</v>
      </c>
      <c r="D2" s="1" t="str">
        <f>VLOOKUP(MasterDataSet_after_OutliersDEL7[[#This Row],[CITY]],Region_Values,2,FALSE)</f>
        <v>South</v>
      </c>
      <c r="E2" s="7" t="s">
        <v>19</v>
      </c>
      <c r="F2">
        <v>90016</v>
      </c>
      <c r="G2">
        <v>525000</v>
      </c>
      <c r="H2">
        <v>2</v>
      </c>
      <c r="I2">
        <v>2</v>
      </c>
      <c r="J2">
        <v>867</v>
      </c>
      <c r="K2">
        <v>74357</v>
      </c>
      <c r="L2">
        <f>2021-MasterDataSet_after_OutliersDEL7[[#This Row],[YEAR BUILT]]</f>
        <v>72</v>
      </c>
      <c r="M2">
        <v>6.366903981953441</v>
      </c>
      <c r="N2">
        <v>605.53633217993081</v>
      </c>
      <c r="O2" s="1">
        <v>0</v>
      </c>
      <c r="P2" s="1">
        <f>VLOOKUP(MasterDataSet_after_OutliersDEL7[[#This Row],[Region]],Region_Dummy_Variables,2,FALSE)</f>
        <v>0</v>
      </c>
      <c r="Q2" s="1">
        <f>VLOOKUP(MasterDataSet_after_OutliersDEL7[[#This Row],[Region]],Region_Dummy_Variables,3,FALSE)</f>
        <v>0</v>
      </c>
      <c r="R2" s="1">
        <f>VLOOKUP(MasterDataSet_after_OutliersDEL7[[#This Row],[Region]],Region_Dummy_Variables,4,FALSE)</f>
        <v>1</v>
      </c>
      <c r="S2" s="1">
        <f>VLOOKUP(MasterDataSet_after_OutliersDEL7[[#This Row],[Region]],Region_Dummy_Variables,5,FALSE)</f>
        <v>0</v>
      </c>
      <c r="T2" s="1">
        <f>VLOOKUP(MasterDataSet_after_OutliersDEL7[[#This Row],[Region]],Region_Dummy_Variables,6,FALSE)</f>
        <v>0</v>
      </c>
      <c r="U2">
        <v>1949</v>
      </c>
      <c r="V2">
        <v>39</v>
      </c>
      <c r="W2">
        <v>523</v>
      </c>
      <c r="X2">
        <v>34.020410200000001</v>
      </c>
      <c r="Y2">
        <v>-118.3738838</v>
      </c>
    </row>
    <row r="3" spans="1:25" x14ac:dyDescent="0.3">
      <c r="A3" s="1" t="s">
        <v>20</v>
      </c>
      <c r="B3" s="1" t="s">
        <v>21</v>
      </c>
      <c r="C3" s="1" t="s">
        <v>22</v>
      </c>
      <c r="D3" s="1" t="str">
        <f>VLOOKUP(MasterDataSet_after_OutliersDEL7[[#This Row],[CITY]],Region_Values,2,FALSE)</f>
        <v>West</v>
      </c>
      <c r="E3" s="7" t="s">
        <v>19</v>
      </c>
      <c r="F3">
        <v>90210</v>
      </c>
      <c r="G3">
        <v>2995000</v>
      </c>
      <c r="H3">
        <v>3</v>
      </c>
      <c r="I3">
        <v>2.5</v>
      </c>
      <c r="J3">
        <v>2074</v>
      </c>
      <c r="K3">
        <v>12262</v>
      </c>
      <c r="L3">
        <f>2021-MasterDataSet_after_OutliersDEL7[[#This Row],[YEAR BUILT]]</f>
        <v>16</v>
      </c>
      <c r="M3">
        <v>7.5179804855653316</v>
      </c>
      <c r="N3">
        <v>1444.0694310511089</v>
      </c>
      <c r="O3" s="1">
        <v>1</v>
      </c>
      <c r="P3" s="1">
        <f>VLOOKUP(MasterDataSet_after_OutliersDEL7[[#This Row],[Region]],Region_Dummy_Variables,2,FALSE)</f>
        <v>0</v>
      </c>
      <c r="Q3" s="1">
        <f>VLOOKUP(MasterDataSet_after_OutliersDEL7[[#This Row],[Region]],Region_Dummy_Variables,3,FALSE)</f>
        <v>0</v>
      </c>
      <c r="R3" s="1">
        <f>VLOOKUP(MasterDataSet_after_OutliersDEL7[[#This Row],[Region]],Region_Dummy_Variables,4,FALSE)</f>
        <v>0</v>
      </c>
      <c r="S3" s="1">
        <f>VLOOKUP(MasterDataSet_after_OutliersDEL7[[#This Row],[Region]],Region_Dummy_Variables,5,FALSE)</f>
        <v>0</v>
      </c>
      <c r="T3" s="1">
        <f>VLOOKUP(MasterDataSet_after_OutliersDEL7[[#This Row],[Region]],Region_Dummy_Variables,6,FALSE)</f>
        <v>1</v>
      </c>
      <c r="U3">
        <v>2005</v>
      </c>
      <c r="V3">
        <v>12</v>
      </c>
      <c r="X3">
        <v>34.111771599999997</v>
      </c>
      <c r="Y3">
        <v>-118.4395394</v>
      </c>
    </row>
    <row r="4" spans="1:25" x14ac:dyDescent="0.3">
      <c r="A4" s="1" t="s">
        <v>20</v>
      </c>
      <c r="B4" s="1" t="s">
        <v>23</v>
      </c>
      <c r="C4" s="1" t="s">
        <v>22</v>
      </c>
      <c r="D4" s="1" t="str">
        <f>VLOOKUP(MasterDataSet_after_OutliersDEL7[[#This Row],[CITY]],Region_Values,2,FALSE)</f>
        <v>West</v>
      </c>
      <c r="E4" s="7" t="s">
        <v>19</v>
      </c>
      <c r="F4">
        <v>90210</v>
      </c>
      <c r="G4">
        <v>1395000</v>
      </c>
      <c r="H4">
        <v>2</v>
      </c>
      <c r="I4">
        <v>1.5</v>
      </c>
      <c r="J4">
        <v>1022</v>
      </c>
      <c r="K4">
        <v>4075</v>
      </c>
      <c r="L4">
        <f>2021-MasterDataSet_after_OutliersDEL7[[#This Row],[YEAR BUILT]]</f>
        <v>59</v>
      </c>
      <c r="M4">
        <v>7.542218805541645</v>
      </c>
      <c r="N4">
        <v>1364.9706457925636</v>
      </c>
      <c r="O4" s="1">
        <v>1</v>
      </c>
      <c r="P4" s="1">
        <f>VLOOKUP(MasterDataSet_after_OutliersDEL7[[#This Row],[Region]],Region_Dummy_Variables,2,FALSE)</f>
        <v>0</v>
      </c>
      <c r="Q4" s="1">
        <f>VLOOKUP(MasterDataSet_after_OutliersDEL7[[#This Row],[Region]],Region_Dummy_Variables,3,FALSE)</f>
        <v>0</v>
      </c>
      <c r="R4" s="1">
        <f>VLOOKUP(MasterDataSet_after_OutliersDEL7[[#This Row],[Region]],Region_Dummy_Variables,4,FALSE)</f>
        <v>0</v>
      </c>
      <c r="S4" s="1">
        <f>VLOOKUP(MasterDataSet_after_OutliersDEL7[[#This Row],[Region]],Region_Dummy_Variables,5,FALSE)</f>
        <v>0</v>
      </c>
      <c r="T4" s="1">
        <f>VLOOKUP(MasterDataSet_after_OutliersDEL7[[#This Row],[Region]],Region_Dummy_Variables,6,FALSE)</f>
        <v>1</v>
      </c>
      <c r="U4">
        <v>1962</v>
      </c>
      <c r="V4">
        <v>62</v>
      </c>
      <c r="X4">
        <v>34.112158100000002</v>
      </c>
      <c r="Y4">
        <v>-118.4394702</v>
      </c>
    </row>
    <row r="5" spans="1:25" x14ac:dyDescent="0.3">
      <c r="A5" s="1" t="s">
        <v>20</v>
      </c>
      <c r="B5" s="1" t="s">
        <v>24</v>
      </c>
      <c r="C5" s="1" t="s">
        <v>22</v>
      </c>
      <c r="D5" s="1" t="str">
        <f>VLOOKUP(MasterDataSet_after_OutliersDEL7[[#This Row],[CITY]],Region_Values,2,FALSE)</f>
        <v>West</v>
      </c>
      <c r="E5" s="7" t="s">
        <v>19</v>
      </c>
      <c r="F5">
        <v>90210</v>
      </c>
      <c r="G5">
        <v>3000000</v>
      </c>
      <c r="H5">
        <v>3</v>
      </c>
      <c r="I5">
        <v>3.5</v>
      </c>
      <c r="J5">
        <v>2490</v>
      </c>
      <c r="K5">
        <v>5779</v>
      </c>
      <c r="L5">
        <f>2021-MasterDataSet_after_OutliersDEL7[[#This Row],[YEAR BUILT]]</f>
        <v>61</v>
      </c>
      <c r="M5">
        <v>6.8168461445782977</v>
      </c>
      <c r="N5">
        <v>1204.8192771084337</v>
      </c>
      <c r="O5" s="1">
        <v>1</v>
      </c>
      <c r="P5" s="1">
        <f>VLOOKUP(MasterDataSet_after_OutliersDEL7[[#This Row],[Region]],Region_Dummy_Variables,2,FALSE)</f>
        <v>0</v>
      </c>
      <c r="Q5" s="1">
        <f>VLOOKUP(MasterDataSet_after_OutliersDEL7[[#This Row],[Region]],Region_Dummy_Variables,3,FALSE)</f>
        <v>0</v>
      </c>
      <c r="R5" s="1">
        <f>VLOOKUP(MasterDataSet_after_OutliersDEL7[[#This Row],[Region]],Region_Dummy_Variables,4,FALSE)</f>
        <v>0</v>
      </c>
      <c r="S5" s="1">
        <f>VLOOKUP(MasterDataSet_after_OutliersDEL7[[#This Row],[Region]],Region_Dummy_Variables,5,FALSE)</f>
        <v>0</v>
      </c>
      <c r="T5" s="1">
        <f>VLOOKUP(MasterDataSet_after_OutliersDEL7[[#This Row],[Region]],Region_Dummy_Variables,6,FALSE)</f>
        <v>1</v>
      </c>
      <c r="U5">
        <v>1960</v>
      </c>
      <c r="V5">
        <v>8</v>
      </c>
      <c r="X5">
        <v>34.094683000000003</v>
      </c>
      <c r="Y5">
        <v>-118.433317</v>
      </c>
    </row>
    <row r="6" spans="1:25" x14ac:dyDescent="0.3">
      <c r="A6" s="1" t="s">
        <v>20</v>
      </c>
      <c r="B6" s="1" t="s">
        <v>25</v>
      </c>
      <c r="C6" s="1" t="s">
        <v>22</v>
      </c>
      <c r="D6" s="1" t="str">
        <f>VLOOKUP(MasterDataSet_after_OutliersDEL7[[#This Row],[CITY]],Region_Values,2,FALSE)</f>
        <v>West</v>
      </c>
      <c r="E6" s="7" t="s">
        <v>19</v>
      </c>
      <c r="F6">
        <v>90210</v>
      </c>
      <c r="G6">
        <v>4995000</v>
      </c>
      <c r="H6">
        <v>3</v>
      </c>
      <c r="I6">
        <v>4</v>
      </c>
      <c r="J6">
        <v>3890</v>
      </c>
      <c r="K6">
        <v>24153</v>
      </c>
      <c r="L6">
        <f>2021-MasterDataSet_after_OutliersDEL7[[#This Row],[YEAR BUILT]]</f>
        <v>61</v>
      </c>
      <c r="M6">
        <v>6.7612572872663428</v>
      </c>
      <c r="N6">
        <v>1284.0616966580976</v>
      </c>
      <c r="O6" s="1">
        <v>1</v>
      </c>
      <c r="P6" s="1">
        <f>VLOOKUP(MasterDataSet_after_OutliersDEL7[[#This Row],[Region]],Region_Dummy_Variables,2,FALSE)</f>
        <v>0</v>
      </c>
      <c r="Q6" s="1">
        <f>VLOOKUP(MasterDataSet_after_OutliersDEL7[[#This Row],[Region]],Region_Dummy_Variables,3,FALSE)</f>
        <v>0</v>
      </c>
      <c r="R6" s="1">
        <f>VLOOKUP(MasterDataSet_after_OutliersDEL7[[#This Row],[Region]],Region_Dummy_Variables,4,FALSE)</f>
        <v>0</v>
      </c>
      <c r="S6" s="1">
        <f>VLOOKUP(MasterDataSet_after_OutliersDEL7[[#This Row],[Region]],Region_Dummy_Variables,5,FALSE)</f>
        <v>0</v>
      </c>
      <c r="T6" s="1">
        <f>VLOOKUP(MasterDataSet_after_OutliersDEL7[[#This Row],[Region]],Region_Dummy_Variables,6,FALSE)</f>
        <v>1</v>
      </c>
      <c r="U6">
        <v>1960</v>
      </c>
      <c r="V6">
        <v>169</v>
      </c>
      <c r="X6">
        <v>34.094156499999997</v>
      </c>
      <c r="Y6">
        <v>-118.4340605</v>
      </c>
    </row>
    <row r="7" spans="1:25" x14ac:dyDescent="0.3">
      <c r="A7" s="1" t="s">
        <v>20</v>
      </c>
      <c r="B7" s="1" t="s">
        <v>26</v>
      </c>
      <c r="C7" s="1" t="s">
        <v>22</v>
      </c>
      <c r="D7" s="1" t="str">
        <f>VLOOKUP(MasterDataSet_after_OutliersDEL7[[#This Row],[CITY]],Region_Values,2,FALSE)</f>
        <v>West</v>
      </c>
      <c r="E7" s="7" t="s">
        <v>19</v>
      </c>
      <c r="F7">
        <v>90210</v>
      </c>
      <c r="G7">
        <v>6995000</v>
      </c>
      <c r="H7">
        <v>6</v>
      </c>
      <c r="I7">
        <v>7</v>
      </c>
      <c r="J7">
        <v>5214</v>
      </c>
      <c r="K7">
        <v>26287</v>
      </c>
      <c r="L7">
        <f>2021-MasterDataSet_after_OutliersDEL7[[#This Row],[YEAR BUILT]]</f>
        <v>37</v>
      </c>
      <c r="M7">
        <v>8.0631294388878167</v>
      </c>
      <c r="N7">
        <v>1341.5803605677024</v>
      </c>
      <c r="O7" s="1">
        <v>1</v>
      </c>
      <c r="P7" s="1">
        <f>VLOOKUP(MasterDataSet_after_OutliersDEL7[[#This Row],[Region]],Region_Dummy_Variables,2,FALSE)</f>
        <v>0</v>
      </c>
      <c r="Q7" s="1">
        <f>VLOOKUP(MasterDataSet_after_OutliersDEL7[[#This Row],[Region]],Region_Dummy_Variables,3,FALSE)</f>
        <v>0</v>
      </c>
      <c r="R7" s="1">
        <f>VLOOKUP(MasterDataSet_after_OutliersDEL7[[#This Row],[Region]],Region_Dummy_Variables,4,FALSE)</f>
        <v>0</v>
      </c>
      <c r="S7" s="1">
        <f>VLOOKUP(MasterDataSet_after_OutliersDEL7[[#This Row],[Region]],Region_Dummy_Variables,5,FALSE)</f>
        <v>0</v>
      </c>
      <c r="T7" s="1">
        <f>VLOOKUP(MasterDataSet_after_OutliersDEL7[[#This Row],[Region]],Region_Dummy_Variables,6,FALSE)</f>
        <v>1</v>
      </c>
      <c r="U7">
        <v>1984</v>
      </c>
      <c r="V7">
        <v>61</v>
      </c>
      <c r="X7">
        <v>34.099279799999998</v>
      </c>
      <c r="Y7">
        <v>-118.4083462</v>
      </c>
    </row>
    <row r="8" spans="1:25" x14ac:dyDescent="0.3">
      <c r="A8" s="1" t="s">
        <v>20</v>
      </c>
      <c r="B8" s="1" t="s">
        <v>27</v>
      </c>
      <c r="C8" s="1" t="s">
        <v>22</v>
      </c>
      <c r="D8" s="1" t="str">
        <f>VLOOKUP(MasterDataSet_after_OutliersDEL7[[#This Row],[CITY]],Region_Values,2,FALSE)</f>
        <v>West</v>
      </c>
      <c r="E8" s="7" t="s">
        <v>19</v>
      </c>
      <c r="F8">
        <v>90210</v>
      </c>
      <c r="G8">
        <v>3200000</v>
      </c>
      <c r="H8">
        <v>3</v>
      </c>
      <c r="I8">
        <v>2</v>
      </c>
      <c r="J8">
        <v>2300</v>
      </c>
      <c r="K8">
        <v>33471</v>
      </c>
      <c r="L8">
        <f>2021-MasterDataSet_after_OutliersDEL7[[#This Row],[YEAR BUILT]]</f>
        <v>65</v>
      </c>
      <c r="M8">
        <v>9.020928138124102</v>
      </c>
      <c r="N8">
        <v>1391.304347826087</v>
      </c>
      <c r="O8" s="1">
        <v>1</v>
      </c>
      <c r="P8" s="1">
        <f>VLOOKUP(MasterDataSet_after_OutliersDEL7[[#This Row],[Region]],Region_Dummy_Variables,2,FALSE)</f>
        <v>0</v>
      </c>
      <c r="Q8" s="1">
        <f>VLOOKUP(MasterDataSet_after_OutliersDEL7[[#This Row],[Region]],Region_Dummy_Variables,3,FALSE)</f>
        <v>0</v>
      </c>
      <c r="R8" s="1">
        <f>VLOOKUP(MasterDataSet_after_OutliersDEL7[[#This Row],[Region]],Region_Dummy_Variables,4,FALSE)</f>
        <v>0</v>
      </c>
      <c r="S8" s="1">
        <f>VLOOKUP(MasterDataSet_after_OutliersDEL7[[#This Row],[Region]],Region_Dummy_Variables,5,FALSE)</f>
        <v>0</v>
      </c>
      <c r="T8" s="1">
        <f>VLOOKUP(MasterDataSet_after_OutliersDEL7[[#This Row],[Region]],Region_Dummy_Variables,6,FALSE)</f>
        <v>1</v>
      </c>
      <c r="U8">
        <v>1956</v>
      </c>
      <c r="V8">
        <v>252</v>
      </c>
      <c r="X8">
        <v>34.126668799999997</v>
      </c>
      <c r="Y8">
        <v>-118.4195734</v>
      </c>
    </row>
    <row r="9" spans="1:25" x14ac:dyDescent="0.3">
      <c r="A9" s="1" t="s">
        <v>20</v>
      </c>
      <c r="B9" s="1" t="s">
        <v>28</v>
      </c>
      <c r="C9" s="1" t="s">
        <v>22</v>
      </c>
      <c r="D9" s="1" t="str">
        <f>VLOOKUP(MasterDataSet_after_OutliersDEL7[[#This Row],[CITY]],Region_Values,2,FALSE)</f>
        <v>West</v>
      </c>
      <c r="E9" s="7" t="s">
        <v>19</v>
      </c>
      <c r="F9">
        <v>90210</v>
      </c>
      <c r="G9">
        <v>5999999</v>
      </c>
      <c r="H9">
        <v>2</v>
      </c>
      <c r="I9">
        <v>2</v>
      </c>
      <c r="J9">
        <v>1542</v>
      </c>
      <c r="K9">
        <v>73025</v>
      </c>
      <c r="L9">
        <f>2021-MasterDataSet_after_OutliersDEL7[[#This Row],[YEAR BUILT]]</f>
        <v>60</v>
      </c>
      <c r="M9">
        <v>7.1285582592926069</v>
      </c>
      <c r="N9">
        <v>3891.0499351491571</v>
      </c>
      <c r="O9" s="1">
        <v>1</v>
      </c>
      <c r="P9" s="1">
        <f>VLOOKUP(MasterDataSet_after_OutliersDEL7[[#This Row],[Region]],Region_Dummy_Variables,2,FALSE)</f>
        <v>0</v>
      </c>
      <c r="Q9" s="1">
        <f>VLOOKUP(MasterDataSet_after_OutliersDEL7[[#This Row],[Region]],Region_Dummy_Variables,3,FALSE)</f>
        <v>0</v>
      </c>
      <c r="R9" s="1">
        <f>VLOOKUP(MasterDataSet_after_OutliersDEL7[[#This Row],[Region]],Region_Dummy_Variables,4,FALSE)</f>
        <v>0</v>
      </c>
      <c r="S9" s="1">
        <f>VLOOKUP(MasterDataSet_after_OutliersDEL7[[#This Row],[Region]],Region_Dummy_Variables,5,FALSE)</f>
        <v>0</v>
      </c>
      <c r="T9" s="1">
        <f>VLOOKUP(MasterDataSet_after_OutliersDEL7[[#This Row],[Region]],Region_Dummy_Variables,6,FALSE)</f>
        <v>1</v>
      </c>
      <c r="U9">
        <v>1961</v>
      </c>
      <c r="V9">
        <v>46</v>
      </c>
      <c r="X9">
        <v>34.098113300000001</v>
      </c>
      <c r="Y9">
        <v>-118.42977310000001</v>
      </c>
    </row>
    <row r="10" spans="1:25" x14ac:dyDescent="0.3">
      <c r="A10" s="1" t="s">
        <v>20</v>
      </c>
      <c r="B10" s="1" t="s">
        <v>29</v>
      </c>
      <c r="C10" s="1" t="s">
        <v>22</v>
      </c>
      <c r="D10" s="1" t="str">
        <f>VLOOKUP(MasterDataSet_after_OutliersDEL7[[#This Row],[CITY]],Region_Values,2,FALSE)</f>
        <v>West</v>
      </c>
      <c r="E10" s="7" t="s">
        <v>19</v>
      </c>
      <c r="F10">
        <v>90210</v>
      </c>
      <c r="G10">
        <v>6300000</v>
      </c>
      <c r="H10">
        <v>3</v>
      </c>
      <c r="I10">
        <v>4</v>
      </c>
      <c r="J10">
        <v>3521</v>
      </c>
      <c r="K10">
        <v>235005</v>
      </c>
      <c r="L10">
        <f>2021-MasterDataSet_after_OutliersDEL7[[#This Row],[YEAR BUILT]]</f>
        <v>69</v>
      </c>
      <c r="M10">
        <v>6.983135003988413</v>
      </c>
      <c r="N10">
        <v>1789.2644135188866</v>
      </c>
      <c r="O10" s="1">
        <v>1</v>
      </c>
      <c r="P10" s="1">
        <f>VLOOKUP(MasterDataSet_after_OutliersDEL7[[#This Row],[Region]],Region_Dummy_Variables,2,FALSE)</f>
        <v>0</v>
      </c>
      <c r="Q10" s="1">
        <f>VLOOKUP(MasterDataSet_after_OutliersDEL7[[#This Row],[Region]],Region_Dummy_Variables,3,FALSE)</f>
        <v>0</v>
      </c>
      <c r="R10" s="1">
        <f>VLOOKUP(MasterDataSet_after_OutliersDEL7[[#This Row],[Region]],Region_Dummy_Variables,4,FALSE)</f>
        <v>0</v>
      </c>
      <c r="S10" s="1">
        <f>VLOOKUP(MasterDataSet_after_OutliersDEL7[[#This Row],[Region]],Region_Dummy_Variables,5,FALSE)</f>
        <v>0</v>
      </c>
      <c r="T10" s="1">
        <f>VLOOKUP(MasterDataSet_after_OutliersDEL7[[#This Row],[Region]],Region_Dummy_Variables,6,FALSE)</f>
        <v>1</v>
      </c>
      <c r="U10">
        <v>1952</v>
      </c>
      <c r="V10">
        <v>162</v>
      </c>
      <c r="X10">
        <v>34.097400299999997</v>
      </c>
      <c r="Y10">
        <v>-118.4326034</v>
      </c>
    </row>
    <row r="11" spans="1:25" x14ac:dyDescent="0.3">
      <c r="A11" s="1" t="s">
        <v>20</v>
      </c>
      <c r="B11" s="1" t="s">
        <v>30</v>
      </c>
      <c r="C11" s="1" t="s">
        <v>22</v>
      </c>
      <c r="D11" s="1" t="str">
        <f>VLOOKUP(MasterDataSet_after_OutliersDEL7[[#This Row],[CITY]],Region_Values,2,FALSE)</f>
        <v>West</v>
      </c>
      <c r="E11" s="7" t="s">
        <v>19</v>
      </c>
      <c r="F11">
        <v>90210</v>
      </c>
      <c r="G11">
        <v>3250000</v>
      </c>
      <c r="H11">
        <v>4</v>
      </c>
      <c r="I11">
        <v>4.5</v>
      </c>
      <c r="J11">
        <v>2850</v>
      </c>
      <c r="K11">
        <v>9794</v>
      </c>
      <c r="L11">
        <f>2021-MasterDataSet_after_OutliersDEL7[[#This Row],[YEAR BUILT]]</f>
        <v>55</v>
      </c>
      <c r="M11">
        <v>7.0993603243562742</v>
      </c>
      <c r="N11">
        <v>1140.3508771929824</v>
      </c>
      <c r="O11" s="1">
        <v>1</v>
      </c>
      <c r="P11" s="1">
        <f>VLOOKUP(MasterDataSet_after_OutliersDEL7[[#This Row],[Region]],Region_Dummy_Variables,2,FALSE)</f>
        <v>0</v>
      </c>
      <c r="Q11" s="1">
        <f>VLOOKUP(MasterDataSet_after_OutliersDEL7[[#This Row],[Region]],Region_Dummy_Variables,3,FALSE)</f>
        <v>0</v>
      </c>
      <c r="R11" s="1">
        <f>VLOOKUP(MasterDataSet_after_OutliersDEL7[[#This Row],[Region]],Region_Dummy_Variables,4,FALSE)</f>
        <v>0</v>
      </c>
      <c r="S11" s="1">
        <f>VLOOKUP(MasterDataSet_after_OutliersDEL7[[#This Row],[Region]],Region_Dummy_Variables,5,FALSE)</f>
        <v>0</v>
      </c>
      <c r="T11" s="1">
        <f>VLOOKUP(MasterDataSet_after_OutliersDEL7[[#This Row],[Region]],Region_Dummy_Variables,6,FALSE)</f>
        <v>1</v>
      </c>
      <c r="U11">
        <v>1966</v>
      </c>
      <c r="V11">
        <v>18</v>
      </c>
      <c r="X11">
        <v>34.100172399999998</v>
      </c>
      <c r="Y11">
        <v>-118.4333366</v>
      </c>
    </row>
    <row r="12" spans="1:25" x14ac:dyDescent="0.3">
      <c r="A12" s="1" t="s">
        <v>20</v>
      </c>
      <c r="B12" s="1" t="s">
        <v>31</v>
      </c>
      <c r="C12" s="1" t="s">
        <v>22</v>
      </c>
      <c r="D12" s="1" t="str">
        <f>VLOOKUP(MasterDataSet_after_OutliersDEL7[[#This Row],[CITY]],Region_Values,2,FALSE)</f>
        <v>West</v>
      </c>
      <c r="E12" s="7" t="s">
        <v>19</v>
      </c>
      <c r="F12">
        <v>90210</v>
      </c>
      <c r="G12">
        <v>3900000</v>
      </c>
      <c r="H12">
        <v>5</v>
      </c>
      <c r="I12">
        <v>6.5</v>
      </c>
      <c r="J12">
        <v>6367</v>
      </c>
      <c r="K12">
        <v>12801</v>
      </c>
      <c r="L12">
        <f>2021-MasterDataSet_after_OutliersDEL7[[#This Row],[YEAR BUILT]]</f>
        <v>30</v>
      </c>
      <c r="M12">
        <v>7.8976846911051997</v>
      </c>
      <c r="N12">
        <v>612.53337521595734</v>
      </c>
      <c r="O12" s="1">
        <v>1</v>
      </c>
      <c r="P12" s="1">
        <f>VLOOKUP(MasterDataSet_after_OutliersDEL7[[#This Row],[Region]],Region_Dummy_Variables,2,FALSE)</f>
        <v>0</v>
      </c>
      <c r="Q12" s="1">
        <f>VLOOKUP(MasterDataSet_after_OutliersDEL7[[#This Row],[Region]],Region_Dummy_Variables,3,FALSE)</f>
        <v>0</v>
      </c>
      <c r="R12" s="1">
        <f>VLOOKUP(MasterDataSet_after_OutliersDEL7[[#This Row],[Region]],Region_Dummy_Variables,4,FALSE)</f>
        <v>0</v>
      </c>
      <c r="S12" s="1">
        <f>VLOOKUP(MasterDataSet_after_OutliersDEL7[[#This Row],[Region]],Region_Dummy_Variables,5,FALSE)</f>
        <v>0</v>
      </c>
      <c r="T12" s="1">
        <f>VLOOKUP(MasterDataSet_after_OutliersDEL7[[#This Row],[Region]],Region_Dummy_Variables,6,FALSE)</f>
        <v>1</v>
      </c>
      <c r="U12">
        <v>1991</v>
      </c>
      <c r="V12">
        <v>117</v>
      </c>
      <c r="X12">
        <v>34.103094200000001</v>
      </c>
      <c r="Y12">
        <v>-118.4166297</v>
      </c>
    </row>
    <row r="13" spans="1:25" x14ac:dyDescent="0.3">
      <c r="A13" s="1" t="s">
        <v>20</v>
      </c>
      <c r="B13" s="1" t="s">
        <v>32</v>
      </c>
      <c r="C13" s="1" t="s">
        <v>22</v>
      </c>
      <c r="D13" s="1" t="str">
        <f>VLOOKUP(MasterDataSet_after_OutliersDEL7[[#This Row],[CITY]],Region_Values,2,FALSE)</f>
        <v>West</v>
      </c>
      <c r="E13" s="7" t="s">
        <v>19</v>
      </c>
      <c r="F13">
        <v>90210</v>
      </c>
      <c r="G13">
        <v>2599000</v>
      </c>
      <c r="H13">
        <v>3</v>
      </c>
      <c r="I13">
        <v>3</v>
      </c>
      <c r="J13">
        <v>2546</v>
      </c>
      <c r="K13">
        <v>14316</v>
      </c>
      <c r="L13">
        <f>2021-MasterDataSet_after_OutliersDEL7[[#This Row],[YEAR BUILT]]</f>
        <v>66</v>
      </c>
      <c r="M13">
        <v>7.7108684095947249</v>
      </c>
      <c r="N13">
        <v>1020.8169677926159</v>
      </c>
      <c r="O13" s="1">
        <v>1</v>
      </c>
      <c r="P13" s="1">
        <f>VLOOKUP(MasterDataSet_after_OutliersDEL7[[#This Row],[Region]],Region_Dummy_Variables,2,FALSE)</f>
        <v>0</v>
      </c>
      <c r="Q13" s="1">
        <f>VLOOKUP(MasterDataSet_after_OutliersDEL7[[#This Row],[Region]],Region_Dummy_Variables,3,FALSE)</f>
        <v>0</v>
      </c>
      <c r="R13" s="1">
        <f>VLOOKUP(MasterDataSet_after_OutliersDEL7[[#This Row],[Region]],Region_Dummy_Variables,4,FALSE)</f>
        <v>0</v>
      </c>
      <c r="S13" s="1">
        <f>VLOOKUP(MasterDataSet_after_OutliersDEL7[[#This Row],[Region]],Region_Dummy_Variables,5,FALSE)</f>
        <v>0</v>
      </c>
      <c r="T13" s="1">
        <f>VLOOKUP(MasterDataSet_after_OutliersDEL7[[#This Row],[Region]],Region_Dummy_Variables,6,FALSE)</f>
        <v>1</v>
      </c>
      <c r="U13">
        <v>1955</v>
      </c>
      <c r="V13">
        <v>20</v>
      </c>
      <c r="X13">
        <v>34.105038899999997</v>
      </c>
      <c r="Y13">
        <v>-118.4238405</v>
      </c>
    </row>
    <row r="14" spans="1:25" x14ac:dyDescent="0.3">
      <c r="A14" s="1" t="s">
        <v>20</v>
      </c>
      <c r="B14" s="1" t="s">
        <v>33</v>
      </c>
      <c r="C14" s="1" t="s">
        <v>22</v>
      </c>
      <c r="D14" s="1" t="str">
        <f>VLOOKUP(MasterDataSet_after_OutliersDEL7[[#This Row],[CITY]],Region_Values,2,FALSE)</f>
        <v>West</v>
      </c>
      <c r="E14" s="7" t="s">
        <v>19</v>
      </c>
      <c r="F14">
        <v>90210</v>
      </c>
      <c r="G14">
        <v>3249000</v>
      </c>
      <c r="H14">
        <v>4</v>
      </c>
      <c r="I14">
        <v>4.5</v>
      </c>
      <c r="J14">
        <v>4043</v>
      </c>
      <c r="K14">
        <v>7059</v>
      </c>
      <c r="L14">
        <f>2021-MasterDataSet_after_OutliersDEL7[[#This Row],[YEAR BUILT]]</f>
        <v>28</v>
      </c>
      <c r="M14">
        <v>7.9302256080762596</v>
      </c>
      <c r="N14">
        <v>803.61117981696759</v>
      </c>
      <c r="O14" s="1">
        <v>1</v>
      </c>
      <c r="P14" s="1">
        <f>VLOOKUP(MasterDataSet_after_OutliersDEL7[[#This Row],[Region]],Region_Dummy_Variables,2,FALSE)</f>
        <v>0</v>
      </c>
      <c r="Q14" s="1">
        <f>VLOOKUP(MasterDataSet_after_OutliersDEL7[[#This Row],[Region]],Region_Dummy_Variables,3,FALSE)</f>
        <v>0</v>
      </c>
      <c r="R14" s="1">
        <f>VLOOKUP(MasterDataSet_after_OutliersDEL7[[#This Row],[Region]],Region_Dummy_Variables,4,FALSE)</f>
        <v>0</v>
      </c>
      <c r="S14" s="1">
        <f>VLOOKUP(MasterDataSet_after_OutliersDEL7[[#This Row],[Region]],Region_Dummy_Variables,5,FALSE)</f>
        <v>0</v>
      </c>
      <c r="T14" s="1">
        <f>VLOOKUP(MasterDataSet_after_OutliersDEL7[[#This Row],[Region]],Region_Dummy_Variables,6,FALSE)</f>
        <v>1</v>
      </c>
      <c r="U14">
        <v>1993</v>
      </c>
      <c r="V14">
        <v>42</v>
      </c>
      <c r="X14">
        <v>34.105066000000001</v>
      </c>
      <c r="Y14">
        <v>-118.4182493</v>
      </c>
    </row>
    <row r="15" spans="1:25" x14ac:dyDescent="0.3">
      <c r="A15" s="1" t="s">
        <v>20</v>
      </c>
      <c r="B15" s="1" t="s">
        <v>34</v>
      </c>
      <c r="C15" s="1" t="s">
        <v>22</v>
      </c>
      <c r="D15" s="1" t="str">
        <f>VLOOKUP(MasterDataSet_after_OutliersDEL7[[#This Row],[CITY]],Region_Values,2,FALSE)</f>
        <v>West</v>
      </c>
      <c r="E15" s="7" t="s">
        <v>19</v>
      </c>
      <c r="F15">
        <v>90210</v>
      </c>
      <c r="G15">
        <v>3795000</v>
      </c>
      <c r="H15">
        <v>5</v>
      </c>
      <c r="I15">
        <v>4.5</v>
      </c>
      <c r="J15">
        <v>5712</v>
      </c>
      <c r="K15">
        <v>21850</v>
      </c>
      <c r="L15">
        <f>2021-MasterDataSet_after_OutliersDEL7[[#This Row],[YEAR BUILT]]</f>
        <v>62</v>
      </c>
      <c r="M15">
        <v>7.9972393167039808</v>
      </c>
      <c r="N15">
        <v>664.39075630252103</v>
      </c>
      <c r="O15" s="1">
        <v>1</v>
      </c>
      <c r="P15" s="1">
        <f>VLOOKUP(MasterDataSet_after_OutliersDEL7[[#This Row],[Region]],Region_Dummy_Variables,2,FALSE)</f>
        <v>0</v>
      </c>
      <c r="Q15" s="1">
        <f>VLOOKUP(MasterDataSet_after_OutliersDEL7[[#This Row],[Region]],Region_Dummy_Variables,3,FALSE)</f>
        <v>0</v>
      </c>
      <c r="R15" s="1">
        <f>VLOOKUP(MasterDataSet_after_OutliersDEL7[[#This Row],[Region]],Region_Dummy_Variables,4,FALSE)</f>
        <v>0</v>
      </c>
      <c r="S15" s="1">
        <f>VLOOKUP(MasterDataSet_after_OutliersDEL7[[#This Row],[Region]],Region_Dummy_Variables,5,FALSE)</f>
        <v>0</v>
      </c>
      <c r="T15" s="1">
        <f>VLOOKUP(MasterDataSet_after_OutliersDEL7[[#This Row],[Region]],Region_Dummy_Variables,6,FALSE)</f>
        <v>1</v>
      </c>
      <c r="U15">
        <v>1959</v>
      </c>
      <c r="V15">
        <v>90</v>
      </c>
      <c r="X15">
        <v>34.106296999999998</v>
      </c>
      <c r="Y15">
        <v>-118.4181117</v>
      </c>
    </row>
    <row r="16" spans="1:25" x14ac:dyDescent="0.3">
      <c r="A16" s="1" t="s">
        <v>20</v>
      </c>
      <c r="B16" s="1" t="s">
        <v>35</v>
      </c>
      <c r="C16" s="1" t="s">
        <v>22</v>
      </c>
      <c r="D16" s="1" t="str">
        <f>VLOOKUP(MasterDataSet_after_OutliersDEL7[[#This Row],[CITY]],Region_Values,2,FALSE)</f>
        <v>West</v>
      </c>
      <c r="E16" s="7" t="s">
        <v>19</v>
      </c>
      <c r="F16">
        <v>90210</v>
      </c>
      <c r="G16">
        <v>4950000</v>
      </c>
      <c r="H16">
        <v>5</v>
      </c>
      <c r="I16">
        <v>5</v>
      </c>
      <c r="J16">
        <v>4545</v>
      </c>
      <c r="K16">
        <v>8984</v>
      </c>
      <c r="L16">
        <f>2021-MasterDataSet_after_OutliersDEL7[[#This Row],[YEAR BUILT]]</f>
        <v>61</v>
      </c>
      <c r="M16">
        <v>8.0199700352833307</v>
      </c>
      <c r="N16">
        <v>1089.1089108910892</v>
      </c>
      <c r="O16" s="1">
        <v>1</v>
      </c>
      <c r="P16" s="1">
        <f>VLOOKUP(MasterDataSet_after_OutliersDEL7[[#This Row],[Region]],Region_Dummy_Variables,2,FALSE)</f>
        <v>0</v>
      </c>
      <c r="Q16" s="1">
        <f>VLOOKUP(MasterDataSet_after_OutliersDEL7[[#This Row],[Region]],Region_Dummy_Variables,3,FALSE)</f>
        <v>0</v>
      </c>
      <c r="R16" s="1">
        <f>VLOOKUP(MasterDataSet_after_OutliersDEL7[[#This Row],[Region]],Region_Dummy_Variables,4,FALSE)</f>
        <v>0</v>
      </c>
      <c r="S16" s="1">
        <f>VLOOKUP(MasterDataSet_after_OutliersDEL7[[#This Row],[Region]],Region_Dummy_Variables,5,FALSE)</f>
        <v>0</v>
      </c>
      <c r="T16" s="1">
        <f>VLOOKUP(MasterDataSet_after_OutliersDEL7[[#This Row],[Region]],Region_Dummy_Variables,6,FALSE)</f>
        <v>1</v>
      </c>
      <c r="U16">
        <v>1960</v>
      </c>
      <c r="V16">
        <v>117</v>
      </c>
      <c r="X16">
        <v>34.106497900000001</v>
      </c>
      <c r="Y16">
        <v>-118.4177901</v>
      </c>
    </row>
    <row r="17" spans="1:25" x14ac:dyDescent="0.3">
      <c r="A17" s="1" t="s">
        <v>20</v>
      </c>
      <c r="B17" s="1" t="s">
        <v>36</v>
      </c>
      <c r="C17" s="1" t="s">
        <v>22</v>
      </c>
      <c r="D17" s="1" t="str">
        <f>VLOOKUP(MasterDataSet_after_OutliersDEL7[[#This Row],[CITY]],Region_Values,2,FALSE)</f>
        <v>West</v>
      </c>
      <c r="E17" s="7" t="s">
        <v>19</v>
      </c>
      <c r="F17">
        <v>90210</v>
      </c>
      <c r="G17">
        <v>2995000</v>
      </c>
      <c r="H17">
        <v>4</v>
      </c>
      <c r="I17">
        <v>4</v>
      </c>
      <c r="J17">
        <v>2890</v>
      </c>
      <c r="K17">
        <v>9190</v>
      </c>
      <c r="L17">
        <f>2021-MasterDataSet_after_OutliersDEL7[[#This Row],[YEAR BUILT]]</f>
        <v>71</v>
      </c>
      <c r="M17">
        <v>7.367927716463611</v>
      </c>
      <c r="N17">
        <v>1036.3321799307957</v>
      </c>
      <c r="O17" s="1">
        <v>1</v>
      </c>
      <c r="P17" s="1">
        <f>VLOOKUP(MasterDataSet_after_OutliersDEL7[[#This Row],[Region]],Region_Dummy_Variables,2,FALSE)</f>
        <v>0</v>
      </c>
      <c r="Q17" s="1">
        <f>VLOOKUP(MasterDataSet_after_OutliersDEL7[[#This Row],[Region]],Region_Dummy_Variables,3,FALSE)</f>
        <v>0</v>
      </c>
      <c r="R17" s="1">
        <f>VLOOKUP(MasterDataSet_after_OutliersDEL7[[#This Row],[Region]],Region_Dummy_Variables,4,FALSE)</f>
        <v>0</v>
      </c>
      <c r="S17" s="1">
        <f>VLOOKUP(MasterDataSet_after_OutliersDEL7[[#This Row],[Region]],Region_Dummy_Variables,5,FALSE)</f>
        <v>0</v>
      </c>
      <c r="T17" s="1">
        <f>VLOOKUP(MasterDataSet_after_OutliersDEL7[[#This Row],[Region]],Region_Dummy_Variables,6,FALSE)</f>
        <v>1</v>
      </c>
      <c r="U17">
        <v>1950</v>
      </c>
      <c r="V17">
        <v>6</v>
      </c>
      <c r="X17">
        <v>34.107343399999998</v>
      </c>
      <c r="Y17">
        <v>-118.4366103</v>
      </c>
    </row>
    <row r="18" spans="1:25" x14ac:dyDescent="0.3">
      <c r="A18" s="1" t="s">
        <v>20</v>
      </c>
      <c r="B18" s="1" t="s">
        <v>37</v>
      </c>
      <c r="C18" s="1" t="s">
        <v>22</v>
      </c>
      <c r="D18" s="1" t="str">
        <f>VLOOKUP(MasterDataSet_after_OutliersDEL7[[#This Row],[CITY]],Region_Values,2,FALSE)</f>
        <v>West</v>
      </c>
      <c r="E18" s="7" t="s">
        <v>19</v>
      </c>
      <c r="F18">
        <v>90210</v>
      </c>
      <c r="G18">
        <v>2750000</v>
      </c>
      <c r="H18">
        <v>4</v>
      </c>
      <c r="I18">
        <v>2.5</v>
      </c>
      <c r="J18">
        <v>2441</v>
      </c>
      <c r="K18">
        <v>8244</v>
      </c>
      <c r="L18">
        <f>2021-MasterDataSet_after_OutliersDEL7[[#This Row],[YEAR BUILT]]</f>
        <v>72</v>
      </c>
      <c r="M18">
        <v>7.4250703766061381</v>
      </c>
      <c r="N18">
        <v>1126.5874641540352</v>
      </c>
      <c r="O18" s="1">
        <v>1</v>
      </c>
      <c r="P18" s="1">
        <f>VLOOKUP(MasterDataSet_after_OutliersDEL7[[#This Row],[Region]],Region_Dummy_Variables,2,FALSE)</f>
        <v>0</v>
      </c>
      <c r="Q18" s="1">
        <f>VLOOKUP(MasterDataSet_after_OutliersDEL7[[#This Row],[Region]],Region_Dummy_Variables,3,FALSE)</f>
        <v>0</v>
      </c>
      <c r="R18" s="1">
        <f>VLOOKUP(MasterDataSet_after_OutliersDEL7[[#This Row],[Region]],Region_Dummy_Variables,4,FALSE)</f>
        <v>0</v>
      </c>
      <c r="S18" s="1">
        <f>VLOOKUP(MasterDataSet_after_OutliersDEL7[[#This Row],[Region]],Region_Dummy_Variables,5,FALSE)</f>
        <v>0</v>
      </c>
      <c r="T18" s="1">
        <f>VLOOKUP(MasterDataSet_after_OutliersDEL7[[#This Row],[Region]],Region_Dummy_Variables,6,FALSE)</f>
        <v>1</v>
      </c>
      <c r="U18">
        <v>1949</v>
      </c>
      <c r="V18">
        <v>50</v>
      </c>
      <c r="X18">
        <v>34.108208900000001</v>
      </c>
      <c r="Y18">
        <v>-118.43633850000001</v>
      </c>
    </row>
    <row r="19" spans="1:25" x14ac:dyDescent="0.3">
      <c r="A19" s="1" t="s">
        <v>20</v>
      </c>
      <c r="B19" s="1" t="s">
        <v>38</v>
      </c>
      <c r="C19" s="1" t="s">
        <v>22</v>
      </c>
      <c r="D19" s="1" t="str">
        <f>VLOOKUP(MasterDataSet_after_OutliersDEL7[[#This Row],[CITY]],Region_Values,2,FALSE)</f>
        <v>West</v>
      </c>
      <c r="E19" s="7" t="s">
        <v>19</v>
      </c>
      <c r="F19">
        <v>90210</v>
      </c>
      <c r="G19">
        <v>1825000</v>
      </c>
      <c r="H19">
        <v>3</v>
      </c>
      <c r="I19">
        <v>2</v>
      </c>
      <c r="J19">
        <v>1920</v>
      </c>
      <c r="K19">
        <v>15651</v>
      </c>
      <c r="L19">
        <f>2021-MasterDataSet_after_OutliersDEL7[[#This Row],[YEAR BUILT]]</f>
        <v>57</v>
      </c>
      <c r="M19">
        <v>7.4691128079718263</v>
      </c>
      <c r="N19">
        <v>950.52083333333337</v>
      </c>
      <c r="O19" s="1">
        <v>1</v>
      </c>
      <c r="P19" s="1">
        <f>VLOOKUP(MasterDataSet_after_OutliersDEL7[[#This Row],[Region]],Region_Dummy_Variables,2,FALSE)</f>
        <v>0</v>
      </c>
      <c r="Q19" s="1">
        <f>VLOOKUP(MasterDataSet_after_OutliersDEL7[[#This Row],[Region]],Region_Dummy_Variables,3,FALSE)</f>
        <v>0</v>
      </c>
      <c r="R19" s="1">
        <f>VLOOKUP(MasterDataSet_after_OutliersDEL7[[#This Row],[Region]],Region_Dummy_Variables,4,FALSE)</f>
        <v>0</v>
      </c>
      <c r="S19" s="1">
        <f>VLOOKUP(MasterDataSet_after_OutliersDEL7[[#This Row],[Region]],Region_Dummy_Variables,5,FALSE)</f>
        <v>0</v>
      </c>
      <c r="T19" s="1">
        <f>VLOOKUP(MasterDataSet_after_OutliersDEL7[[#This Row],[Region]],Region_Dummy_Variables,6,FALSE)</f>
        <v>1</v>
      </c>
      <c r="U19">
        <v>1964</v>
      </c>
      <c r="V19">
        <v>1</v>
      </c>
      <c r="X19">
        <v>34.108951599999997</v>
      </c>
      <c r="Y19">
        <v>-118.4362531</v>
      </c>
    </row>
    <row r="20" spans="1:25" x14ac:dyDescent="0.3">
      <c r="A20" s="1" t="s">
        <v>20</v>
      </c>
      <c r="B20" s="1" t="s">
        <v>39</v>
      </c>
      <c r="C20" s="1" t="s">
        <v>22</v>
      </c>
      <c r="D20" s="1" t="str">
        <f>VLOOKUP(MasterDataSet_after_OutliersDEL7[[#This Row],[CITY]],Region_Values,2,FALSE)</f>
        <v>West</v>
      </c>
      <c r="E20" s="7" t="s">
        <v>19</v>
      </c>
      <c r="F20">
        <v>90210</v>
      </c>
      <c r="G20">
        <v>2250000</v>
      </c>
      <c r="H20">
        <v>4</v>
      </c>
      <c r="I20">
        <v>3</v>
      </c>
      <c r="J20">
        <v>2551</v>
      </c>
      <c r="K20">
        <v>11939</v>
      </c>
      <c r="L20">
        <f>2021-MasterDataSet_after_OutliersDEL7[[#This Row],[YEAR BUILT]]</f>
        <v>69</v>
      </c>
      <c r="M20">
        <v>8.9341510287440222</v>
      </c>
      <c r="N20">
        <v>882.0070560564485</v>
      </c>
      <c r="O20" s="1">
        <v>1</v>
      </c>
      <c r="P20" s="1">
        <f>VLOOKUP(MasterDataSet_after_OutliersDEL7[[#This Row],[Region]],Region_Dummy_Variables,2,FALSE)</f>
        <v>0</v>
      </c>
      <c r="Q20" s="1">
        <f>VLOOKUP(MasterDataSet_after_OutliersDEL7[[#This Row],[Region]],Region_Dummy_Variables,3,FALSE)</f>
        <v>0</v>
      </c>
      <c r="R20" s="1">
        <f>VLOOKUP(MasterDataSet_after_OutliersDEL7[[#This Row],[Region]],Region_Dummy_Variables,4,FALSE)</f>
        <v>0</v>
      </c>
      <c r="S20" s="1">
        <f>VLOOKUP(MasterDataSet_after_OutliersDEL7[[#This Row],[Region]],Region_Dummy_Variables,5,FALSE)</f>
        <v>0</v>
      </c>
      <c r="T20" s="1">
        <f>VLOOKUP(MasterDataSet_after_OutliersDEL7[[#This Row],[Region]],Region_Dummy_Variables,6,FALSE)</f>
        <v>1</v>
      </c>
      <c r="U20">
        <v>1952</v>
      </c>
      <c r="V20">
        <v>4</v>
      </c>
      <c r="X20">
        <v>34.114100299999997</v>
      </c>
      <c r="Y20">
        <v>-118.40430430000001</v>
      </c>
    </row>
    <row r="21" spans="1:25" x14ac:dyDescent="0.3">
      <c r="A21" s="1" t="s">
        <v>20</v>
      </c>
      <c r="B21" s="1" t="s">
        <v>40</v>
      </c>
      <c r="C21" s="1" t="s">
        <v>22</v>
      </c>
      <c r="D21" s="1" t="str">
        <f>VLOOKUP(MasterDataSet_after_OutliersDEL7[[#This Row],[CITY]],Region_Values,2,FALSE)</f>
        <v>West</v>
      </c>
      <c r="E21" s="7" t="s">
        <v>19</v>
      </c>
      <c r="F21">
        <v>90210</v>
      </c>
      <c r="G21">
        <v>3195000</v>
      </c>
      <c r="H21">
        <v>4</v>
      </c>
      <c r="I21">
        <v>3.5</v>
      </c>
      <c r="J21">
        <v>3390</v>
      </c>
      <c r="K21">
        <v>11163</v>
      </c>
      <c r="L21">
        <f>2021-MasterDataSet_after_OutliersDEL7[[#This Row],[YEAR BUILT]]</f>
        <v>61</v>
      </c>
      <c r="M21">
        <v>8.1544617584957262</v>
      </c>
      <c r="N21">
        <v>942.47787610619469</v>
      </c>
      <c r="O21" s="1">
        <v>1</v>
      </c>
      <c r="P21" s="1">
        <f>VLOOKUP(MasterDataSet_after_OutliersDEL7[[#This Row],[Region]],Region_Dummy_Variables,2,FALSE)</f>
        <v>0</v>
      </c>
      <c r="Q21" s="1">
        <f>VLOOKUP(MasterDataSet_after_OutliersDEL7[[#This Row],[Region]],Region_Dummy_Variables,3,FALSE)</f>
        <v>0</v>
      </c>
      <c r="R21" s="1">
        <f>VLOOKUP(MasterDataSet_after_OutliersDEL7[[#This Row],[Region]],Region_Dummy_Variables,4,FALSE)</f>
        <v>0</v>
      </c>
      <c r="S21" s="1">
        <f>VLOOKUP(MasterDataSet_after_OutliersDEL7[[#This Row],[Region]],Region_Dummy_Variables,5,FALSE)</f>
        <v>0</v>
      </c>
      <c r="T21" s="1">
        <f>VLOOKUP(MasterDataSet_after_OutliersDEL7[[#This Row],[Region]],Region_Dummy_Variables,6,FALSE)</f>
        <v>1</v>
      </c>
      <c r="U21">
        <v>1960</v>
      </c>
      <c r="V21">
        <v>5</v>
      </c>
      <c r="X21">
        <v>34.113552900000002</v>
      </c>
      <c r="Y21">
        <v>-118.4239089</v>
      </c>
    </row>
    <row r="22" spans="1:25" x14ac:dyDescent="0.3">
      <c r="A22" s="1" t="s">
        <v>20</v>
      </c>
      <c r="B22" s="1" t="s">
        <v>41</v>
      </c>
      <c r="C22" s="1" t="s">
        <v>22</v>
      </c>
      <c r="D22" s="1" t="str">
        <f>VLOOKUP(MasterDataSet_after_OutliersDEL7[[#This Row],[CITY]],Region_Values,2,FALSE)</f>
        <v>West</v>
      </c>
      <c r="E22" s="7" t="s">
        <v>19</v>
      </c>
      <c r="F22">
        <v>90210</v>
      </c>
      <c r="G22">
        <v>2099000</v>
      </c>
      <c r="H22">
        <v>3</v>
      </c>
      <c r="I22">
        <v>2</v>
      </c>
      <c r="J22">
        <v>2145</v>
      </c>
      <c r="K22">
        <v>11979</v>
      </c>
      <c r="L22">
        <f>2021-MasterDataSet_after_OutliersDEL7[[#This Row],[YEAR BUILT]]</f>
        <v>65</v>
      </c>
      <c r="M22">
        <v>8.9989436537370384</v>
      </c>
      <c r="N22">
        <v>978.55477855477852</v>
      </c>
      <c r="O22" s="1">
        <v>1</v>
      </c>
      <c r="P22" s="1">
        <f>VLOOKUP(MasterDataSet_after_OutliersDEL7[[#This Row],[Region]],Region_Dummy_Variables,2,FALSE)</f>
        <v>0</v>
      </c>
      <c r="Q22" s="1">
        <f>VLOOKUP(MasterDataSet_after_OutliersDEL7[[#This Row],[Region]],Region_Dummy_Variables,3,FALSE)</f>
        <v>0</v>
      </c>
      <c r="R22" s="1">
        <f>VLOOKUP(MasterDataSet_after_OutliersDEL7[[#This Row],[Region]],Region_Dummy_Variables,4,FALSE)</f>
        <v>0</v>
      </c>
      <c r="S22" s="1">
        <f>VLOOKUP(MasterDataSet_after_OutliersDEL7[[#This Row],[Region]],Region_Dummy_Variables,5,FALSE)</f>
        <v>0</v>
      </c>
      <c r="T22" s="1">
        <f>VLOOKUP(MasterDataSet_after_OutliersDEL7[[#This Row],[Region]],Region_Dummy_Variables,6,FALSE)</f>
        <v>1</v>
      </c>
      <c r="U22">
        <v>1956</v>
      </c>
      <c r="V22">
        <v>60</v>
      </c>
      <c r="X22">
        <v>34.115268800000003</v>
      </c>
      <c r="Y22">
        <v>-118.404123</v>
      </c>
    </row>
    <row r="23" spans="1:25" x14ac:dyDescent="0.3">
      <c r="A23" s="1" t="s">
        <v>20</v>
      </c>
      <c r="B23" s="1" t="s">
        <v>42</v>
      </c>
      <c r="C23" s="1" t="s">
        <v>22</v>
      </c>
      <c r="D23" s="1" t="str">
        <f>VLOOKUP(MasterDataSet_after_OutliersDEL7[[#This Row],[CITY]],Region_Values,2,FALSE)</f>
        <v>West</v>
      </c>
      <c r="E23" s="7" t="s">
        <v>19</v>
      </c>
      <c r="F23">
        <v>90210</v>
      </c>
      <c r="G23">
        <v>4950000</v>
      </c>
      <c r="H23">
        <v>4</v>
      </c>
      <c r="I23">
        <v>4.5</v>
      </c>
      <c r="J23">
        <v>4552</v>
      </c>
      <c r="K23">
        <v>14698</v>
      </c>
      <c r="L23">
        <f>2021-MasterDataSet_after_OutliersDEL7[[#This Row],[YEAR BUILT]]</f>
        <v>30</v>
      </c>
      <c r="M23">
        <v>9.1641903192517784</v>
      </c>
      <c r="N23">
        <v>1087.4340949033392</v>
      </c>
      <c r="O23" s="1">
        <v>1</v>
      </c>
      <c r="P23" s="1">
        <f>VLOOKUP(MasterDataSet_after_OutliersDEL7[[#This Row],[Region]],Region_Dummy_Variables,2,FALSE)</f>
        <v>0</v>
      </c>
      <c r="Q23" s="1">
        <f>VLOOKUP(MasterDataSet_after_OutliersDEL7[[#This Row],[Region]],Region_Dummy_Variables,3,FALSE)</f>
        <v>0</v>
      </c>
      <c r="R23" s="1">
        <f>VLOOKUP(MasterDataSet_after_OutliersDEL7[[#This Row],[Region]],Region_Dummy_Variables,4,FALSE)</f>
        <v>0</v>
      </c>
      <c r="S23" s="1">
        <f>VLOOKUP(MasterDataSet_after_OutliersDEL7[[#This Row],[Region]],Region_Dummy_Variables,5,FALSE)</f>
        <v>0</v>
      </c>
      <c r="T23" s="1">
        <f>VLOOKUP(MasterDataSet_after_OutliersDEL7[[#This Row],[Region]],Region_Dummy_Variables,6,FALSE)</f>
        <v>1</v>
      </c>
      <c r="U23">
        <v>1991</v>
      </c>
      <c r="V23">
        <v>10</v>
      </c>
      <c r="X23">
        <v>34.114965099999999</v>
      </c>
      <c r="Y23">
        <v>-118.39967420000001</v>
      </c>
    </row>
    <row r="24" spans="1:25" x14ac:dyDescent="0.3">
      <c r="A24" s="1" t="s">
        <v>20</v>
      </c>
      <c r="B24" s="1" t="s">
        <v>43</v>
      </c>
      <c r="C24" s="1" t="s">
        <v>22</v>
      </c>
      <c r="D24" s="1" t="str">
        <f>VLOOKUP(MasterDataSet_after_OutliersDEL7[[#This Row],[CITY]],Region_Values,2,FALSE)</f>
        <v>West</v>
      </c>
      <c r="E24" s="7" t="s">
        <v>19</v>
      </c>
      <c r="F24">
        <v>90210</v>
      </c>
      <c r="G24">
        <v>5500000</v>
      </c>
      <c r="H24">
        <v>4</v>
      </c>
      <c r="I24">
        <v>4.5</v>
      </c>
      <c r="J24">
        <v>4775</v>
      </c>
      <c r="K24">
        <v>24489</v>
      </c>
      <c r="L24">
        <f>2021-MasterDataSet_after_OutliersDEL7[[#This Row],[YEAR BUILT]]</f>
        <v>47</v>
      </c>
      <c r="M24">
        <v>9.5127856446478791</v>
      </c>
      <c r="N24">
        <v>1151.8324607329844</v>
      </c>
      <c r="O24" s="1">
        <v>1</v>
      </c>
      <c r="P24" s="1">
        <f>VLOOKUP(MasterDataSet_after_OutliersDEL7[[#This Row],[Region]],Region_Dummy_Variables,2,FALSE)</f>
        <v>0</v>
      </c>
      <c r="Q24" s="1">
        <f>VLOOKUP(MasterDataSet_after_OutliersDEL7[[#This Row],[Region]],Region_Dummy_Variables,3,FALSE)</f>
        <v>0</v>
      </c>
      <c r="R24" s="1">
        <f>VLOOKUP(MasterDataSet_after_OutliersDEL7[[#This Row],[Region]],Region_Dummy_Variables,4,FALSE)</f>
        <v>0</v>
      </c>
      <c r="S24" s="1">
        <f>VLOOKUP(MasterDataSet_after_OutliersDEL7[[#This Row],[Region]],Region_Dummy_Variables,5,FALSE)</f>
        <v>0</v>
      </c>
      <c r="T24" s="1">
        <f>VLOOKUP(MasterDataSet_after_OutliersDEL7[[#This Row],[Region]],Region_Dummy_Variables,6,FALSE)</f>
        <v>1</v>
      </c>
      <c r="U24">
        <v>1974</v>
      </c>
      <c r="V24">
        <v>145</v>
      </c>
      <c r="X24">
        <v>34.123668700000003</v>
      </c>
      <c r="Y24">
        <v>-118.4017693</v>
      </c>
    </row>
    <row r="25" spans="1:25" x14ac:dyDescent="0.3">
      <c r="A25" s="1" t="s">
        <v>20</v>
      </c>
      <c r="B25" s="1" t="s">
        <v>44</v>
      </c>
      <c r="C25" s="1" t="s">
        <v>22</v>
      </c>
      <c r="D25" s="1" t="str">
        <f>VLOOKUP(MasterDataSet_after_OutliersDEL7[[#This Row],[CITY]],Region_Values,2,FALSE)</f>
        <v>West</v>
      </c>
      <c r="E25" s="7" t="s">
        <v>19</v>
      </c>
      <c r="F25">
        <v>90210</v>
      </c>
      <c r="G25">
        <v>2995000</v>
      </c>
      <c r="H25">
        <v>4</v>
      </c>
      <c r="I25">
        <v>3.5</v>
      </c>
      <c r="J25">
        <v>3524</v>
      </c>
      <c r="K25">
        <v>15500</v>
      </c>
      <c r="L25">
        <f>2021-MasterDataSet_after_OutliersDEL7[[#This Row],[YEAR BUILT]]</f>
        <v>31</v>
      </c>
      <c r="M25">
        <v>8.5386091499529027</v>
      </c>
      <c r="N25">
        <v>849.88649262202046</v>
      </c>
      <c r="O25" s="1">
        <v>1</v>
      </c>
      <c r="P25" s="1">
        <f>VLOOKUP(MasterDataSet_after_OutliersDEL7[[#This Row],[Region]],Region_Dummy_Variables,2,FALSE)</f>
        <v>0</v>
      </c>
      <c r="Q25" s="1">
        <f>VLOOKUP(MasterDataSet_after_OutliersDEL7[[#This Row],[Region]],Region_Dummy_Variables,3,FALSE)</f>
        <v>0</v>
      </c>
      <c r="R25" s="1">
        <f>VLOOKUP(MasterDataSet_after_OutliersDEL7[[#This Row],[Region]],Region_Dummy_Variables,4,FALSE)</f>
        <v>0</v>
      </c>
      <c r="S25" s="1">
        <f>VLOOKUP(MasterDataSet_after_OutliersDEL7[[#This Row],[Region]],Region_Dummy_Variables,5,FALSE)</f>
        <v>0</v>
      </c>
      <c r="T25" s="1">
        <f>VLOOKUP(MasterDataSet_after_OutliersDEL7[[#This Row],[Region]],Region_Dummy_Variables,6,FALSE)</f>
        <v>1</v>
      </c>
      <c r="U25">
        <v>1990</v>
      </c>
      <c r="V25">
        <v>18</v>
      </c>
      <c r="W25">
        <v>140</v>
      </c>
      <c r="X25">
        <v>34.125258100000003</v>
      </c>
      <c r="Y25">
        <v>-118.431781</v>
      </c>
    </row>
    <row r="26" spans="1:25" x14ac:dyDescent="0.3">
      <c r="A26" s="1" t="s">
        <v>20</v>
      </c>
      <c r="B26" s="1" t="s">
        <v>45</v>
      </c>
      <c r="C26" s="1" t="s">
        <v>22</v>
      </c>
      <c r="D26" s="1" t="str">
        <f>VLOOKUP(MasterDataSet_after_OutliersDEL7[[#This Row],[CITY]],Region_Values,2,FALSE)</f>
        <v>West</v>
      </c>
      <c r="E26" s="7" t="s">
        <v>19</v>
      </c>
      <c r="F26">
        <v>90210</v>
      </c>
      <c r="G26">
        <v>3999995</v>
      </c>
      <c r="H26">
        <v>5</v>
      </c>
      <c r="I26">
        <v>6</v>
      </c>
      <c r="J26">
        <v>5289</v>
      </c>
      <c r="K26">
        <v>13983</v>
      </c>
      <c r="L26">
        <f>2021-MasterDataSet_after_OutliersDEL7[[#This Row],[YEAR BUILT]]</f>
        <v>19</v>
      </c>
      <c r="M26">
        <v>8.6853864313296771</v>
      </c>
      <c r="N26">
        <v>756.28568727547736</v>
      </c>
      <c r="O26" s="1">
        <v>1</v>
      </c>
      <c r="P26" s="1">
        <f>VLOOKUP(MasterDataSet_after_OutliersDEL7[[#This Row],[Region]],Region_Dummy_Variables,2,FALSE)</f>
        <v>0</v>
      </c>
      <c r="Q26" s="1">
        <f>VLOOKUP(MasterDataSet_after_OutliersDEL7[[#This Row],[Region]],Region_Dummy_Variables,3,FALSE)</f>
        <v>0</v>
      </c>
      <c r="R26" s="1">
        <f>VLOOKUP(MasterDataSet_after_OutliersDEL7[[#This Row],[Region]],Region_Dummy_Variables,4,FALSE)</f>
        <v>0</v>
      </c>
      <c r="S26" s="1">
        <f>VLOOKUP(MasterDataSet_after_OutliersDEL7[[#This Row],[Region]],Region_Dummy_Variables,5,FALSE)</f>
        <v>0</v>
      </c>
      <c r="T26" s="1">
        <f>VLOOKUP(MasterDataSet_after_OutliersDEL7[[#This Row],[Region]],Region_Dummy_Variables,6,FALSE)</f>
        <v>1</v>
      </c>
      <c r="U26">
        <v>2002</v>
      </c>
      <c r="V26">
        <v>14</v>
      </c>
      <c r="X26">
        <v>34.129961000000002</v>
      </c>
      <c r="Y26">
        <v>-118.4359754</v>
      </c>
    </row>
    <row r="27" spans="1:25" x14ac:dyDescent="0.3">
      <c r="A27" s="1" t="s">
        <v>20</v>
      </c>
      <c r="B27" s="1" t="s">
        <v>46</v>
      </c>
      <c r="C27" s="1" t="s">
        <v>22</v>
      </c>
      <c r="D27" s="1" t="str">
        <f>VLOOKUP(MasterDataSet_after_OutliersDEL7[[#This Row],[CITY]],Region_Values,2,FALSE)</f>
        <v>West</v>
      </c>
      <c r="E27" s="7" t="s">
        <v>19</v>
      </c>
      <c r="F27">
        <v>90210</v>
      </c>
      <c r="G27">
        <v>6700000</v>
      </c>
      <c r="H27">
        <v>3</v>
      </c>
      <c r="I27">
        <v>3.5</v>
      </c>
      <c r="J27">
        <v>1728.5</v>
      </c>
      <c r="K27">
        <v>179872</v>
      </c>
      <c r="L27">
        <f>2021-MasterDataSet_after_OutliersDEL7[[#This Row],[YEAR BUILT]]</f>
        <v>66</v>
      </c>
      <c r="M27">
        <v>8.9605971885495439</v>
      </c>
      <c r="N27">
        <v>3876.1932311252531</v>
      </c>
      <c r="O27" s="1">
        <v>1</v>
      </c>
      <c r="P27" s="1">
        <f>VLOOKUP(MasterDataSet_after_OutliersDEL7[[#This Row],[Region]],Region_Dummy_Variables,2,FALSE)</f>
        <v>0</v>
      </c>
      <c r="Q27" s="1">
        <f>VLOOKUP(MasterDataSet_after_OutliersDEL7[[#This Row],[Region]],Region_Dummy_Variables,3,FALSE)</f>
        <v>0</v>
      </c>
      <c r="R27" s="1">
        <f>VLOOKUP(MasterDataSet_after_OutliersDEL7[[#This Row],[Region]],Region_Dummy_Variables,4,FALSE)</f>
        <v>0</v>
      </c>
      <c r="S27" s="1">
        <f>VLOOKUP(MasterDataSet_after_OutliersDEL7[[#This Row],[Region]],Region_Dummy_Variables,5,FALSE)</f>
        <v>0</v>
      </c>
      <c r="T27" s="1">
        <f>VLOOKUP(MasterDataSet_after_OutliersDEL7[[#This Row],[Region]],Region_Dummy_Variables,6,FALSE)</f>
        <v>1</v>
      </c>
      <c r="U27">
        <v>1955</v>
      </c>
      <c r="V27">
        <v>130</v>
      </c>
      <c r="X27">
        <v>34.128531899999999</v>
      </c>
      <c r="Y27">
        <v>-118.4244794</v>
      </c>
    </row>
    <row r="28" spans="1:25" x14ac:dyDescent="0.3">
      <c r="A28" s="1" t="s">
        <v>20</v>
      </c>
      <c r="B28" s="1" t="s">
        <v>47</v>
      </c>
      <c r="C28" s="1" t="s">
        <v>22</v>
      </c>
      <c r="D28" s="1" t="str">
        <f>VLOOKUP(MasterDataSet_after_OutliersDEL7[[#This Row],[CITY]],Region_Values,2,FALSE)</f>
        <v>West</v>
      </c>
      <c r="E28" s="7" t="s">
        <v>19</v>
      </c>
      <c r="F28">
        <v>90210</v>
      </c>
      <c r="G28">
        <v>5495000</v>
      </c>
      <c r="H28">
        <v>3</v>
      </c>
      <c r="I28">
        <v>2</v>
      </c>
      <c r="J28">
        <v>1814</v>
      </c>
      <c r="K28">
        <v>14062</v>
      </c>
      <c r="L28">
        <f>2021-MasterDataSet_after_OutliersDEL7[[#This Row],[YEAR BUILT]]</f>
        <v>99</v>
      </c>
      <c r="M28">
        <v>7.0919946413842174</v>
      </c>
      <c r="N28">
        <v>3029.2171995589856</v>
      </c>
      <c r="O28" s="1">
        <v>1</v>
      </c>
      <c r="P28" s="1">
        <f>VLOOKUP(MasterDataSet_after_OutliersDEL7[[#This Row],[Region]],Region_Dummy_Variables,2,FALSE)</f>
        <v>0</v>
      </c>
      <c r="Q28" s="1">
        <f>VLOOKUP(MasterDataSet_after_OutliersDEL7[[#This Row],[Region]],Region_Dummy_Variables,3,FALSE)</f>
        <v>0</v>
      </c>
      <c r="R28" s="1">
        <f>VLOOKUP(MasterDataSet_after_OutliersDEL7[[#This Row],[Region]],Region_Dummy_Variables,4,FALSE)</f>
        <v>0</v>
      </c>
      <c r="S28" s="1">
        <f>VLOOKUP(MasterDataSet_after_OutliersDEL7[[#This Row],[Region]],Region_Dummy_Variables,5,FALSE)</f>
        <v>0</v>
      </c>
      <c r="T28" s="1">
        <f>VLOOKUP(MasterDataSet_after_OutliersDEL7[[#This Row],[Region]],Region_Dummy_Variables,6,FALSE)</f>
        <v>1</v>
      </c>
      <c r="U28">
        <v>1922</v>
      </c>
      <c r="V28">
        <v>96</v>
      </c>
      <c r="X28">
        <v>34.078817399999998</v>
      </c>
      <c r="Y28">
        <v>-118.4048318</v>
      </c>
    </row>
    <row r="29" spans="1:25" x14ac:dyDescent="0.3">
      <c r="A29" s="1" t="s">
        <v>20</v>
      </c>
      <c r="B29" s="1" t="s">
        <v>48</v>
      </c>
      <c r="C29" s="1" t="s">
        <v>22</v>
      </c>
      <c r="D29" s="1" t="str">
        <f>VLOOKUP(MasterDataSet_after_OutliersDEL7[[#This Row],[CITY]],Region_Values,2,FALSE)</f>
        <v>West</v>
      </c>
      <c r="E29" s="7" t="s">
        <v>19</v>
      </c>
      <c r="F29">
        <v>90210</v>
      </c>
      <c r="G29">
        <v>2349000</v>
      </c>
      <c r="H29">
        <v>4</v>
      </c>
      <c r="I29">
        <v>4</v>
      </c>
      <c r="J29">
        <v>4442</v>
      </c>
      <c r="K29">
        <v>5163</v>
      </c>
      <c r="L29">
        <f>2021-MasterDataSet_after_OutliersDEL7[[#This Row],[YEAR BUILT]]</f>
        <v>30</v>
      </c>
      <c r="M29">
        <v>8.3928934054266158</v>
      </c>
      <c r="N29">
        <v>528.81584871679422</v>
      </c>
      <c r="O29" s="1">
        <v>1</v>
      </c>
      <c r="P29" s="1">
        <f>VLOOKUP(MasterDataSet_after_OutliersDEL7[[#This Row],[Region]],Region_Dummy_Variables,2,FALSE)</f>
        <v>0</v>
      </c>
      <c r="Q29" s="1">
        <f>VLOOKUP(MasterDataSet_after_OutliersDEL7[[#This Row],[Region]],Region_Dummy_Variables,3,FALSE)</f>
        <v>0</v>
      </c>
      <c r="R29" s="1">
        <f>VLOOKUP(MasterDataSet_after_OutliersDEL7[[#This Row],[Region]],Region_Dummy_Variables,4,FALSE)</f>
        <v>0</v>
      </c>
      <c r="S29" s="1">
        <f>VLOOKUP(MasterDataSet_after_OutliersDEL7[[#This Row],[Region]],Region_Dummy_Variables,5,FALSE)</f>
        <v>0</v>
      </c>
      <c r="T29" s="1">
        <f>VLOOKUP(MasterDataSet_after_OutliersDEL7[[#This Row],[Region]],Region_Dummy_Variables,6,FALSE)</f>
        <v>1</v>
      </c>
      <c r="U29">
        <v>1991</v>
      </c>
      <c r="V29">
        <v>7</v>
      </c>
      <c r="X29">
        <v>34.100204900000001</v>
      </c>
      <c r="Y29">
        <v>-118.40163680000001</v>
      </c>
    </row>
    <row r="30" spans="1:25" x14ac:dyDescent="0.3">
      <c r="A30" s="1" t="s">
        <v>20</v>
      </c>
      <c r="B30" s="1" t="s">
        <v>49</v>
      </c>
      <c r="C30" s="1" t="s">
        <v>22</v>
      </c>
      <c r="D30" s="1" t="str">
        <f>VLOOKUP(MasterDataSet_after_OutliersDEL7[[#This Row],[CITY]],Region_Values,2,FALSE)</f>
        <v>West</v>
      </c>
      <c r="E30" s="7" t="s">
        <v>19</v>
      </c>
      <c r="F30">
        <v>90210</v>
      </c>
      <c r="G30">
        <v>3795000</v>
      </c>
      <c r="H30">
        <v>4</v>
      </c>
      <c r="I30">
        <v>4.5</v>
      </c>
      <c r="J30">
        <v>5635</v>
      </c>
      <c r="K30">
        <v>6181</v>
      </c>
      <c r="L30">
        <f>2021-MasterDataSet_after_OutliersDEL7[[#This Row],[YEAR BUILT]]</f>
        <v>42</v>
      </c>
      <c r="M30">
        <v>8.27103647640606</v>
      </c>
      <c r="N30">
        <v>673.46938775510205</v>
      </c>
      <c r="O30" s="1">
        <v>1</v>
      </c>
      <c r="P30" s="1">
        <f>VLOOKUP(MasterDataSet_after_OutliersDEL7[[#This Row],[Region]],Region_Dummy_Variables,2,FALSE)</f>
        <v>0</v>
      </c>
      <c r="Q30" s="1">
        <f>VLOOKUP(MasterDataSet_after_OutliersDEL7[[#This Row],[Region]],Region_Dummy_Variables,3,FALSE)</f>
        <v>0</v>
      </c>
      <c r="R30" s="1">
        <f>VLOOKUP(MasterDataSet_after_OutliersDEL7[[#This Row],[Region]],Region_Dummy_Variables,4,FALSE)</f>
        <v>0</v>
      </c>
      <c r="S30" s="1">
        <f>VLOOKUP(MasterDataSet_after_OutliersDEL7[[#This Row],[Region]],Region_Dummy_Variables,5,FALSE)</f>
        <v>0</v>
      </c>
      <c r="T30" s="1">
        <f>VLOOKUP(MasterDataSet_after_OutliersDEL7[[#This Row],[Region]],Region_Dummy_Variables,6,FALSE)</f>
        <v>1</v>
      </c>
      <c r="U30">
        <v>1979</v>
      </c>
      <c r="V30">
        <v>71</v>
      </c>
      <c r="X30">
        <v>34.098029500000003</v>
      </c>
      <c r="Y30">
        <v>-118.4015455</v>
      </c>
    </row>
    <row r="31" spans="1:25" x14ac:dyDescent="0.3">
      <c r="A31" s="1" t="s">
        <v>20</v>
      </c>
      <c r="B31" s="1" t="s">
        <v>50</v>
      </c>
      <c r="C31" s="1" t="s">
        <v>22</v>
      </c>
      <c r="D31" s="1" t="str">
        <f>VLOOKUP(MasterDataSet_after_OutliersDEL7[[#This Row],[CITY]],Region_Values,2,FALSE)</f>
        <v>West</v>
      </c>
      <c r="E31" s="7" t="s">
        <v>19</v>
      </c>
      <c r="F31">
        <v>90210</v>
      </c>
      <c r="G31">
        <v>4999000</v>
      </c>
      <c r="H31">
        <v>3</v>
      </c>
      <c r="I31">
        <v>2.5</v>
      </c>
      <c r="J31">
        <v>2753</v>
      </c>
      <c r="K31">
        <v>13807</v>
      </c>
      <c r="L31">
        <f>2021-MasterDataSet_after_OutliersDEL7[[#This Row],[YEAR BUILT]]</f>
        <v>60</v>
      </c>
      <c r="M31">
        <v>8.0625757974300427</v>
      </c>
      <c r="N31">
        <v>1815.8372684344351</v>
      </c>
      <c r="O31" s="1">
        <v>1</v>
      </c>
      <c r="P31" s="1">
        <f>VLOOKUP(MasterDataSet_after_OutliersDEL7[[#This Row],[Region]],Region_Dummy_Variables,2,FALSE)</f>
        <v>0</v>
      </c>
      <c r="Q31" s="1">
        <f>VLOOKUP(MasterDataSet_after_OutliersDEL7[[#This Row],[Region]],Region_Dummy_Variables,3,FALSE)</f>
        <v>0</v>
      </c>
      <c r="R31" s="1">
        <f>VLOOKUP(MasterDataSet_after_OutliersDEL7[[#This Row],[Region]],Region_Dummy_Variables,4,FALSE)</f>
        <v>0</v>
      </c>
      <c r="S31" s="1">
        <f>VLOOKUP(MasterDataSet_after_OutliersDEL7[[#This Row],[Region]],Region_Dummy_Variables,5,FALSE)</f>
        <v>0</v>
      </c>
      <c r="T31" s="1">
        <f>VLOOKUP(MasterDataSet_after_OutliersDEL7[[#This Row],[Region]],Region_Dummy_Variables,6,FALSE)</f>
        <v>1</v>
      </c>
      <c r="U31">
        <v>1961</v>
      </c>
      <c r="V31">
        <v>55</v>
      </c>
      <c r="X31">
        <v>34.095329100000001</v>
      </c>
      <c r="Y31">
        <v>-118.4032299</v>
      </c>
    </row>
    <row r="32" spans="1:25" x14ac:dyDescent="0.3">
      <c r="A32" s="1" t="s">
        <v>20</v>
      </c>
      <c r="B32" s="1" t="s">
        <v>51</v>
      </c>
      <c r="C32" s="1" t="s">
        <v>22</v>
      </c>
      <c r="D32" s="1" t="str">
        <f>VLOOKUP(MasterDataSet_after_OutliersDEL7[[#This Row],[CITY]],Region_Values,2,FALSE)</f>
        <v>West</v>
      </c>
      <c r="E32" s="7" t="s">
        <v>19</v>
      </c>
      <c r="F32">
        <v>90210</v>
      </c>
      <c r="G32">
        <v>5250000</v>
      </c>
      <c r="H32">
        <v>6</v>
      </c>
      <c r="I32">
        <v>6</v>
      </c>
      <c r="J32">
        <v>5000</v>
      </c>
      <c r="K32">
        <v>10088</v>
      </c>
      <c r="L32">
        <f>2021-MasterDataSet_after_OutliersDEL7[[#This Row],[YEAR BUILT]]</f>
        <v>66</v>
      </c>
      <c r="M32">
        <v>8.149827276500023</v>
      </c>
      <c r="N32">
        <v>1050</v>
      </c>
      <c r="O32" s="1">
        <v>1</v>
      </c>
      <c r="P32" s="1">
        <f>VLOOKUP(MasterDataSet_after_OutliersDEL7[[#This Row],[Region]],Region_Dummy_Variables,2,FALSE)</f>
        <v>0</v>
      </c>
      <c r="Q32" s="1">
        <f>VLOOKUP(MasterDataSet_after_OutliersDEL7[[#This Row],[Region]],Region_Dummy_Variables,3,FALSE)</f>
        <v>0</v>
      </c>
      <c r="R32" s="1">
        <f>VLOOKUP(MasterDataSet_after_OutliersDEL7[[#This Row],[Region]],Region_Dummy_Variables,4,FALSE)</f>
        <v>0</v>
      </c>
      <c r="S32" s="1">
        <f>VLOOKUP(MasterDataSet_after_OutliersDEL7[[#This Row],[Region]],Region_Dummy_Variables,5,FALSE)</f>
        <v>0</v>
      </c>
      <c r="T32" s="1">
        <f>VLOOKUP(MasterDataSet_after_OutliersDEL7[[#This Row],[Region]],Region_Dummy_Variables,6,FALSE)</f>
        <v>1</v>
      </c>
      <c r="U32">
        <v>1955</v>
      </c>
      <c r="V32">
        <v>5</v>
      </c>
      <c r="X32">
        <v>34.097236799999997</v>
      </c>
      <c r="Y32">
        <v>-118.40391839999999</v>
      </c>
    </row>
    <row r="33" spans="1:25" x14ac:dyDescent="0.3">
      <c r="A33" s="1" t="s">
        <v>20</v>
      </c>
      <c r="B33" s="1" t="s">
        <v>52</v>
      </c>
      <c r="C33" s="1" t="s">
        <v>22</v>
      </c>
      <c r="D33" s="1" t="str">
        <f>VLOOKUP(MasterDataSet_after_OutliersDEL7[[#This Row],[CITY]],Region_Values,2,FALSE)</f>
        <v>West</v>
      </c>
      <c r="E33" s="7" t="s">
        <v>19</v>
      </c>
      <c r="F33">
        <v>90210</v>
      </c>
      <c r="G33">
        <v>4125000</v>
      </c>
      <c r="H33">
        <v>4</v>
      </c>
      <c r="I33">
        <v>3.5</v>
      </c>
      <c r="J33">
        <v>3980</v>
      </c>
      <c r="K33">
        <v>14529</v>
      </c>
      <c r="L33">
        <f>2021-MasterDataSet_after_OutliersDEL7[[#This Row],[YEAR BUILT]]</f>
        <v>52</v>
      </c>
      <c r="M33">
        <v>8.9290551781057097</v>
      </c>
      <c r="N33">
        <v>1036.4321608040202</v>
      </c>
      <c r="O33" s="1">
        <v>1</v>
      </c>
      <c r="P33" s="1">
        <f>VLOOKUP(MasterDataSet_after_OutliersDEL7[[#This Row],[Region]],Region_Dummy_Variables,2,FALSE)</f>
        <v>0</v>
      </c>
      <c r="Q33" s="1">
        <f>VLOOKUP(MasterDataSet_after_OutliersDEL7[[#This Row],[Region]],Region_Dummy_Variables,3,FALSE)</f>
        <v>0</v>
      </c>
      <c r="R33" s="1">
        <f>VLOOKUP(MasterDataSet_after_OutliersDEL7[[#This Row],[Region]],Region_Dummy_Variables,4,FALSE)</f>
        <v>0</v>
      </c>
      <c r="S33" s="1">
        <f>VLOOKUP(MasterDataSet_after_OutliersDEL7[[#This Row],[Region]],Region_Dummy_Variables,5,FALSE)</f>
        <v>0</v>
      </c>
      <c r="T33" s="1">
        <f>VLOOKUP(MasterDataSet_after_OutliersDEL7[[#This Row],[Region]],Region_Dummy_Variables,6,FALSE)</f>
        <v>1</v>
      </c>
      <c r="U33">
        <v>1969</v>
      </c>
      <c r="V33">
        <v>39</v>
      </c>
      <c r="X33">
        <v>34.111475499999997</v>
      </c>
      <c r="Y33">
        <v>-118.4013173</v>
      </c>
    </row>
    <row r="34" spans="1:25" x14ac:dyDescent="0.3">
      <c r="A34" s="1" t="s">
        <v>20</v>
      </c>
      <c r="B34" s="1" t="s">
        <v>53</v>
      </c>
      <c r="C34" s="1" t="s">
        <v>22</v>
      </c>
      <c r="D34" s="1" t="str">
        <f>VLOOKUP(MasterDataSet_after_OutliersDEL7[[#This Row],[CITY]],Region_Values,2,FALSE)</f>
        <v>West</v>
      </c>
      <c r="E34" s="7" t="s">
        <v>19</v>
      </c>
      <c r="F34">
        <v>90210</v>
      </c>
      <c r="G34">
        <v>5750000</v>
      </c>
      <c r="H34">
        <v>5</v>
      </c>
      <c r="I34">
        <v>4.5</v>
      </c>
      <c r="J34">
        <v>4221</v>
      </c>
      <c r="K34">
        <v>12484</v>
      </c>
      <c r="L34">
        <f>2021-MasterDataSet_after_OutliersDEL7[[#This Row],[YEAR BUILT]]</f>
        <v>83</v>
      </c>
      <c r="M34">
        <v>8.1880908246997173</v>
      </c>
      <c r="N34">
        <v>1362.2364368633025</v>
      </c>
      <c r="O34" s="1">
        <v>1</v>
      </c>
      <c r="P34" s="1">
        <f>VLOOKUP(MasterDataSet_after_OutliersDEL7[[#This Row],[Region]],Region_Dummy_Variables,2,FALSE)</f>
        <v>0</v>
      </c>
      <c r="Q34" s="1">
        <f>VLOOKUP(MasterDataSet_after_OutliersDEL7[[#This Row],[Region]],Region_Dummy_Variables,3,FALSE)</f>
        <v>0</v>
      </c>
      <c r="R34" s="1">
        <f>VLOOKUP(MasterDataSet_after_OutliersDEL7[[#This Row],[Region]],Region_Dummy_Variables,4,FALSE)</f>
        <v>0</v>
      </c>
      <c r="S34" s="1">
        <f>VLOOKUP(MasterDataSet_after_OutliersDEL7[[#This Row],[Region]],Region_Dummy_Variables,5,FALSE)</f>
        <v>0</v>
      </c>
      <c r="T34" s="1">
        <f>VLOOKUP(MasterDataSet_after_OutliersDEL7[[#This Row],[Region]],Region_Dummy_Variables,6,FALSE)</f>
        <v>1</v>
      </c>
      <c r="U34">
        <v>1938</v>
      </c>
      <c r="V34">
        <v>8</v>
      </c>
      <c r="X34">
        <v>34.098266899999999</v>
      </c>
      <c r="Y34">
        <v>-118.404421</v>
      </c>
    </row>
    <row r="35" spans="1:25" x14ac:dyDescent="0.3">
      <c r="A35" s="1" t="s">
        <v>20</v>
      </c>
      <c r="B35" s="1" t="s">
        <v>54</v>
      </c>
      <c r="C35" s="1" t="s">
        <v>22</v>
      </c>
      <c r="D35" s="1" t="str">
        <f>VLOOKUP(MasterDataSet_after_OutliersDEL7[[#This Row],[CITY]],Region_Values,2,FALSE)</f>
        <v>West</v>
      </c>
      <c r="E35" s="7" t="s">
        <v>19</v>
      </c>
      <c r="F35">
        <v>90210</v>
      </c>
      <c r="G35">
        <v>2895000</v>
      </c>
      <c r="H35">
        <v>4</v>
      </c>
      <c r="I35">
        <v>3</v>
      </c>
      <c r="J35">
        <v>2550</v>
      </c>
      <c r="K35">
        <v>12168</v>
      </c>
      <c r="L35">
        <f>2021-MasterDataSet_after_OutliersDEL7[[#This Row],[YEAR BUILT]]</f>
        <v>59</v>
      </c>
      <c r="M35">
        <v>8.0639605917611838</v>
      </c>
      <c r="N35">
        <v>1135.2941176470588</v>
      </c>
      <c r="O35" s="1">
        <v>1</v>
      </c>
      <c r="P35" s="1">
        <f>VLOOKUP(MasterDataSet_after_OutliersDEL7[[#This Row],[Region]],Region_Dummy_Variables,2,FALSE)</f>
        <v>0</v>
      </c>
      <c r="Q35" s="1">
        <f>VLOOKUP(MasterDataSet_after_OutliersDEL7[[#This Row],[Region]],Region_Dummy_Variables,3,FALSE)</f>
        <v>0</v>
      </c>
      <c r="R35" s="1">
        <f>VLOOKUP(MasterDataSet_after_OutliersDEL7[[#This Row],[Region]],Region_Dummy_Variables,4,FALSE)</f>
        <v>0</v>
      </c>
      <c r="S35" s="1">
        <f>VLOOKUP(MasterDataSet_after_OutliersDEL7[[#This Row],[Region]],Region_Dummy_Variables,5,FALSE)</f>
        <v>0</v>
      </c>
      <c r="T35" s="1">
        <f>VLOOKUP(MasterDataSet_after_OutliersDEL7[[#This Row],[Region]],Region_Dummy_Variables,6,FALSE)</f>
        <v>1</v>
      </c>
      <c r="U35">
        <v>1962</v>
      </c>
      <c r="V35">
        <v>54</v>
      </c>
      <c r="X35">
        <v>34.113108400000002</v>
      </c>
      <c r="Y35">
        <v>-118.42575720000001</v>
      </c>
    </row>
    <row r="36" spans="1:25" x14ac:dyDescent="0.3">
      <c r="A36" s="1" t="s">
        <v>16</v>
      </c>
      <c r="B36" s="1" t="s">
        <v>55</v>
      </c>
      <c r="C36" s="1" t="s">
        <v>22</v>
      </c>
      <c r="D36" s="1" t="str">
        <f>VLOOKUP(MasterDataSet_after_OutliersDEL7[[#This Row],[CITY]],Region_Values,2,FALSE)</f>
        <v>West</v>
      </c>
      <c r="E36" s="7" t="s">
        <v>19</v>
      </c>
      <c r="F36">
        <v>90210</v>
      </c>
      <c r="G36">
        <v>799000</v>
      </c>
      <c r="H36">
        <v>1</v>
      </c>
      <c r="I36">
        <v>2</v>
      </c>
      <c r="J36">
        <v>1565</v>
      </c>
      <c r="K36">
        <v>22501</v>
      </c>
      <c r="L36">
        <f>2021-MasterDataSet_after_OutliersDEL7[[#This Row],[YEAR BUILT]]</f>
        <v>47</v>
      </c>
      <c r="M36">
        <v>7.3066124509895909</v>
      </c>
      <c r="N36">
        <v>510.54313099041536</v>
      </c>
      <c r="O36" s="1">
        <v>0</v>
      </c>
      <c r="P36" s="1">
        <f>VLOOKUP(MasterDataSet_after_OutliersDEL7[[#This Row],[Region]],Region_Dummy_Variables,2,FALSE)</f>
        <v>0</v>
      </c>
      <c r="Q36" s="1">
        <f>VLOOKUP(MasterDataSet_after_OutliersDEL7[[#This Row],[Region]],Region_Dummy_Variables,3,FALSE)</f>
        <v>0</v>
      </c>
      <c r="R36" s="1">
        <f>VLOOKUP(MasterDataSet_after_OutliersDEL7[[#This Row],[Region]],Region_Dummy_Variables,4,FALSE)</f>
        <v>0</v>
      </c>
      <c r="S36" s="1">
        <f>VLOOKUP(MasterDataSet_after_OutliersDEL7[[#This Row],[Region]],Region_Dummy_Variables,5,FALSE)</f>
        <v>0</v>
      </c>
      <c r="T36" s="1">
        <f>VLOOKUP(MasterDataSet_after_OutliersDEL7[[#This Row],[Region]],Region_Dummy_Variables,6,FALSE)</f>
        <v>1</v>
      </c>
      <c r="U36">
        <v>1974</v>
      </c>
      <c r="V36">
        <v>19</v>
      </c>
      <c r="W36">
        <v>746</v>
      </c>
      <c r="X36">
        <v>34.072826499999998</v>
      </c>
      <c r="Y36">
        <v>-118.3913441</v>
      </c>
    </row>
    <row r="37" spans="1:25" x14ac:dyDescent="0.3">
      <c r="A37" s="1" t="s">
        <v>16</v>
      </c>
      <c r="B37" s="1" t="s">
        <v>56</v>
      </c>
      <c r="C37" s="1" t="s">
        <v>22</v>
      </c>
      <c r="D37" s="1" t="str">
        <f>VLOOKUP(MasterDataSet_after_OutliersDEL7[[#This Row],[CITY]],Region_Values,2,FALSE)</f>
        <v>West</v>
      </c>
      <c r="E37" s="7" t="s">
        <v>19</v>
      </c>
      <c r="F37">
        <v>90210</v>
      </c>
      <c r="G37">
        <v>1350000</v>
      </c>
      <c r="H37">
        <v>4</v>
      </c>
      <c r="I37">
        <v>3</v>
      </c>
      <c r="J37">
        <v>1865</v>
      </c>
      <c r="K37">
        <v>12072</v>
      </c>
      <c r="L37">
        <f>2021-MasterDataSet_after_OutliersDEL7[[#This Row],[YEAR BUILT]]</f>
        <v>52</v>
      </c>
      <c r="M37">
        <v>7.2521818928809534</v>
      </c>
      <c r="N37">
        <v>723.86058981233248</v>
      </c>
      <c r="O37" s="1">
        <v>0</v>
      </c>
      <c r="P37" s="1">
        <f>VLOOKUP(MasterDataSet_after_OutliersDEL7[[#This Row],[Region]],Region_Dummy_Variables,2,FALSE)</f>
        <v>0</v>
      </c>
      <c r="Q37" s="1">
        <f>VLOOKUP(MasterDataSet_after_OutliersDEL7[[#This Row],[Region]],Region_Dummy_Variables,3,FALSE)</f>
        <v>0</v>
      </c>
      <c r="R37" s="1">
        <f>VLOOKUP(MasterDataSet_after_OutliersDEL7[[#This Row],[Region]],Region_Dummy_Variables,4,FALSE)</f>
        <v>0</v>
      </c>
      <c r="S37" s="1">
        <f>VLOOKUP(MasterDataSet_after_OutliersDEL7[[#This Row],[Region]],Region_Dummy_Variables,5,FALSE)</f>
        <v>0</v>
      </c>
      <c r="T37" s="1">
        <f>VLOOKUP(MasterDataSet_after_OutliersDEL7[[#This Row],[Region]],Region_Dummy_Variables,6,FALSE)</f>
        <v>1</v>
      </c>
      <c r="U37">
        <v>1969</v>
      </c>
      <c r="V37">
        <v>1</v>
      </c>
      <c r="W37">
        <v>507.5</v>
      </c>
      <c r="X37">
        <v>34.072800000000001</v>
      </c>
      <c r="Y37">
        <v>-118.392645</v>
      </c>
    </row>
    <row r="38" spans="1:25" x14ac:dyDescent="0.3">
      <c r="A38" s="1" t="s">
        <v>16</v>
      </c>
      <c r="B38" s="1" t="s">
        <v>57</v>
      </c>
      <c r="C38" s="1" t="s">
        <v>22</v>
      </c>
      <c r="D38" s="1" t="str">
        <f>VLOOKUP(MasterDataSet_after_OutliersDEL7[[#This Row],[CITY]],Region_Values,2,FALSE)</f>
        <v>West</v>
      </c>
      <c r="E38" s="7" t="s">
        <v>19</v>
      </c>
      <c r="F38">
        <v>90210</v>
      </c>
      <c r="G38">
        <v>1675000</v>
      </c>
      <c r="H38">
        <v>2</v>
      </c>
      <c r="I38">
        <v>2.5</v>
      </c>
      <c r="J38">
        <v>2152</v>
      </c>
      <c r="K38">
        <v>25614</v>
      </c>
      <c r="L38">
        <f>2021-MasterDataSet_after_OutliersDEL7[[#This Row],[YEAR BUILT]]</f>
        <v>45</v>
      </c>
      <c r="M38">
        <v>7.3259173419633115</v>
      </c>
      <c r="N38">
        <v>778.34572490706319</v>
      </c>
      <c r="O38" s="1">
        <v>0</v>
      </c>
      <c r="P38" s="1">
        <f>VLOOKUP(MasterDataSet_after_OutliersDEL7[[#This Row],[Region]],Region_Dummy_Variables,2,FALSE)</f>
        <v>0</v>
      </c>
      <c r="Q38" s="1">
        <f>VLOOKUP(MasterDataSet_after_OutliersDEL7[[#This Row],[Region]],Region_Dummy_Variables,3,FALSE)</f>
        <v>0</v>
      </c>
      <c r="R38" s="1">
        <f>VLOOKUP(MasterDataSet_after_OutliersDEL7[[#This Row],[Region]],Region_Dummy_Variables,4,FALSE)</f>
        <v>0</v>
      </c>
      <c r="S38" s="1">
        <f>VLOOKUP(MasterDataSet_after_OutliersDEL7[[#This Row],[Region]],Region_Dummy_Variables,5,FALSE)</f>
        <v>0</v>
      </c>
      <c r="T38" s="1">
        <f>VLOOKUP(MasterDataSet_after_OutliersDEL7[[#This Row],[Region]],Region_Dummy_Variables,6,FALSE)</f>
        <v>1</v>
      </c>
      <c r="U38">
        <v>1976</v>
      </c>
      <c r="V38">
        <v>173</v>
      </c>
      <c r="W38">
        <v>1651</v>
      </c>
      <c r="X38">
        <v>34.073226300000002</v>
      </c>
      <c r="Y38">
        <v>-118.3913441</v>
      </c>
    </row>
    <row r="39" spans="1:25" x14ac:dyDescent="0.3">
      <c r="A39" s="1" t="s">
        <v>16</v>
      </c>
      <c r="B39" s="1" t="s">
        <v>58</v>
      </c>
      <c r="C39" s="1" t="s">
        <v>22</v>
      </c>
      <c r="D39" s="1" t="str">
        <f>VLOOKUP(MasterDataSet_after_OutliersDEL7[[#This Row],[CITY]],Region_Values,2,FALSE)</f>
        <v>West</v>
      </c>
      <c r="E39" s="7" t="s">
        <v>19</v>
      </c>
      <c r="F39">
        <v>90210</v>
      </c>
      <c r="G39">
        <v>3985000</v>
      </c>
      <c r="H39">
        <v>4</v>
      </c>
      <c r="I39">
        <v>4.5</v>
      </c>
      <c r="J39">
        <v>3502</v>
      </c>
      <c r="K39">
        <v>25614</v>
      </c>
      <c r="L39">
        <f>2021-MasterDataSet_after_OutliersDEL7[[#This Row],[YEAR BUILT]]</f>
        <v>45</v>
      </c>
      <c r="M39">
        <v>7.3259173419633115</v>
      </c>
      <c r="N39">
        <v>1137.9211878926328</v>
      </c>
      <c r="O39" s="1">
        <v>0</v>
      </c>
      <c r="P39" s="1">
        <f>VLOOKUP(MasterDataSet_after_OutliersDEL7[[#This Row],[Region]],Region_Dummy_Variables,2,FALSE)</f>
        <v>0</v>
      </c>
      <c r="Q39" s="1">
        <f>VLOOKUP(MasterDataSet_after_OutliersDEL7[[#This Row],[Region]],Region_Dummy_Variables,3,FALSE)</f>
        <v>0</v>
      </c>
      <c r="R39" s="1">
        <f>VLOOKUP(MasterDataSet_after_OutliersDEL7[[#This Row],[Region]],Region_Dummy_Variables,4,FALSE)</f>
        <v>0</v>
      </c>
      <c r="S39" s="1">
        <f>VLOOKUP(MasterDataSet_after_OutliersDEL7[[#This Row],[Region]],Region_Dummy_Variables,5,FALSE)</f>
        <v>0</v>
      </c>
      <c r="T39" s="1">
        <f>VLOOKUP(MasterDataSet_after_OutliersDEL7[[#This Row],[Region]],Region_Dummy_Variables,6,FALSE)</f>
        <v>1</v>
      </c>
      <c r="U39">
        <v>1976</v>
      </c>
      <c r="V39">
        <v>32</v>
      </c>
      <c r="W39">
        <v>2679</v>
      </c>
      <c r="X39">
        <v>34.073226300000002</v>
      </c>
      <c r="Y39">
        <v>-118.3913441</v>
      </c>
    </row>
    <row r="40" spans="1:25" x14ac:dyDescent="0.3">
      <c r="A40" s="1" t="s">
        <v>16</v>
      </c>
      <c r="B40" s="1" t="s">
        <v>59</v>
      </c>
      <c r="C40" s="1" t="s">
        <v>22</v>
      </c>
      <c r="D40" s="1" t="str">
        <f>VLOOKUP(MasterDataSet_after_OutliersDEL7[[#This Row],[CITY]],Region_Values,2,FALSE)</f>
        <v>West</v>
      </c>
      <c r="E40" s="7" t="s">
        <v>19</v>
      </c>
      <c r="F40">
        <v>90210</v>
      </c>
      <c r="G40">
        <v>969000</v>
      </c>
      <c r="H40">
        <v>2</v>
      </c>
      <c r="I40">
        <v>2</v>
      </c>
      <c r="J40">
        <v>1294</v>
      </c>
      <c r="K40">
        <v>15402</v>
      </c>
      <c r="L40">
        <f>2021-MasterDataSet_after_OutliersDEL7[[#This Row],[YEAR BUILT]]</f>
        <v>48</v>
      </c>
      <c r="M40">
        <v>7.4939156978634349</v>
      </c>
      <c r="N40">
        <v>748.84080370942809</v>
      </c>
      <c r="O40" s="1">
        <v>0</v>
      </c>
      <c r="P40" s="1">
        <f>VLOOKUP(MasterDataSet_after_OutliersDEL7[[#This Row],[Region]],Region_Dummy_Variables,2,FALSE)</f>
        <v>0</v>
      </c>
      <c r="Q40" s="1">
        <f>VLOOKUP(MasterDataSet_after_OutliersDEL7[[#This Row],[Region]],Region_Dummy_Variables,3,FALSE)</f>
        <v>0</v>
      </c>
      <c r="R40" s="1">
        <f>VLOOKUP(MasterDataSet_after_OutliersDEL7[[#This Row],[Region]],Region_Dummy_Variables,4,FALSE)</f>
        <v>0</v>
      </c>
      <c r="S40" s="1">
        <f>VLOOKUP(MasterDataSet_after_OutliersDEL7[[#This Row],[Region]],Region_Dummy_Variables,5,FALSE)</f>
        <v>0</v>
      </c>
      <c r="T40" s="1">
        <f>VLOOKUP(MasterDataSet_after_OutliersDEL7[[#This Row],[Region]],Region_Dummy_Variables,6,FALSE)</f>
        <v>1</v>
      </c>
      <c r="U40">
        <v>1973</v>
      </c>
      <c r="V40">
        <v>18</v>
      </c>
      <c r="W40">
        <v>487</v>
      </c>
      <c r="X40">
        <v>34.075991199999997</v>
      </c>
      <c r="Y40">
        <v>-118.3905225</v>
      </c>
    </row>
    <row r="41" spans="1:25" x14ac:dyDescent="0.3">
      <c r="A41" s="1" t="s">
        <v>16</v>
      </c>
      <c r="B41" s="1" t="s">
        <v>60</v>
      </c>
      <c r="C41" s="1" t="s">
        <v>22</v>
      </c>
      <c r="D41" s="1" t="str">
        <f>VLOOKUP(MasterDataSet_after_OutliersDEL7[[#This Row],[CITY]],Region_Values,2,FALSE)</f>
        <v>West</v>
      </c>
      <c r="E41" s="7" t="s">
        <v>19</v>
      </c>
      <c r="F41">
        <v>90210</v>
      </c>
      <c r="G41">
        <v>1250000</v>
      </c>
      <c r="H41">
        <v>2</v>
      </c>
      <c r="I41">
        <v>2.5</v>
      </c>
      <c r="J41">
        <v>1594</v>
      </c>
      <c r="K41">
        <v>30786</v>
      </c>
      <c r="L41">
        <f>2021-MasterDataSet_after_OutliersDEL7[[#This Row],[YEAR BUILT]]</f>
        <v>22</v>
      </c>
      <c r="M41">
        <v>7.4620920670546518</v>
      </c>
      <c r="N41">
        <v>784.19071518193221</v>
      </c>
      <c r="O41" s="1">
        <v>0</v>
      </c>
      <c r="P41" s="1">
        <f>VLOOKUP(MasterDataSet_after_OutliersDEL7[[#This Row],[Region]],Region_Dummy_Variables,2,FALSE)</f>
        <v>0</v>
      </c>
      <c r="Q41" s="1">
        <f>VLOOKUP(MasterDataSet_after_OutliersDEL7[[#This Row],[Region]],Region_Dummy_Variables,3,FALSE)</f>
        <v>0</v>
      </c>
      <c r="R41" s="1">
        <f>VLOOKUP(MasterDataSet_after_OutliersDEL7[[#This Row],[Region]],Region_Dummy_Variables,4,FALSE)</f>
        <v>0</v>
      </c>
      <c r="S41" s="1">
        <f>VLOOKUP(MasterDataSet_after_OutliersDEL7[[#This Row],[Region]],Region_Dummy_Variables,5,FALSE)</f>
        <v>0</v>
      </c>
      <c r="T41" s="1">
        <f>VLOOKUP(MasterDataSet_after_OutliersDEL7[[#This Row],[Region]],Region_Dummy_Variables,6,FALSE)</f>
        <v>1</v>
      </c>
      <c r="U41">
        <v>1999</v>
      </c>
      <c r="V41">
        <v>26</v>
      </c>
      <c r="W41">
        <v>1458</v>
      </c>
      <c r="X41">
        <v>34.0760535</v>
      </c>
      <c r="Y41">
        <v>-118.3913898</v>
      </c>
    </row>
    <row r="42" spans="1:25" x14ac:dyDescent="0.3">
      <c r="A42" s="1" t="s">
        <v>16</v>
      </c>
      <c r="B42" s="1" t="s">
        <v>61</v>
      </c>
      <c r="C42" s="1" t="s">
        <v>22</v>
      </c>
      <c r="D42" s="1" t="str">
        <f>VLOOKUP(MasterDataSet_after_OutliersDEL7[[#This Row],[CITY]],Region_Values,2,FALSE)</f>
        <v>West</v>
      </c>
      <c r="E42" s="7" t="s">
        <v>19</v>
      </c>
      <c r="F42">
        <v>90210</v>
      </c>
      <c r="G42">
        <v>1725000</v>
      </c>
      <c r="H42">
        <v>3</v>
      </c>
      <c r="I42">
        <v>2.5</v>
      </c>
      <c r="J42">
        <v>1913</v>
      </c>
      <c r="K42">
        <v>28561</v>
      </c>
      <c r="L42">
        <f>2021-MasterDataSet_after_OutliersDEL7[[#This Row],[YEAR BUILT]]</f>
        <v>48</v>
      </c>
      <c r="M42">
        <v>7.4505954170139974</v>
      </c>
      <c r="N42">
        <v>901.72503920543647</v>
      </c>
      <c r="O42" s="1">
        <v>0</v>
      </c>
      <c r="P42" s="1">
        <f>VLOOKUP(MasterDataSet_after_OutliersDEL7[[#This Row],[Region]],Region_Dummy_Variables,2,FALSE)</f>
        <v>0</v>
      </c>
      <c r="Q42" s="1">
        <f>VLOOKUP(MasterDataSet_after_OutliersDEL7[[#This Row],[Region]],Region_Dummy_Variables,3,FALSE)</f>
        <v>0</v>
      </c>
      <c r="R42" s="1">
        <f>VLOOKUP(MasterDataSet_after_OutliersDEL7[[#This Row],[Region]],Region_Dummy_Variables,4,FALSE)</f>
        <v>0</v>
      </c>
      <c r="S42" s="1">
        <f>VLOOKUP(MasterDataSet_after_OutliersDEL7[[#This Row],[Region]],Region_Dummy_Variables,5,FALSE)</f>
        <v>0</v>
      </c>
      <c r="T42" s="1">
        <f>VLOOKUP(MasterDataSet_after_OutliersDEL7[[#This Row],[Region]],Region_Dummy_Variables,6,FALSE)</f>
        <v>1</v>
      </c>
      <c r="U42">
        <v>1973</v>
      </c>
      <c r="V42">
        <v>75</v>
      </c>
      <c r="W42">
        <v>650</v>
      </c>
      <c r="X42">
        <v>34.076769400000003</v>
      </c>
      <c r="Y42">
        <v>-118.3925672</v>
      </c>
    </row>
    <row r="43" spans="1:25" x14ac:dyDescent="0.3">
      <c r="A43" s="1" t="s">
        <v>16</v>
      </c>
      <c r="B43" s="1" t="s">
        <v>62</v>
      </c>
      <c r="C43" s="1" t="s">
        <v>22</v>
      </c>
      <c r="D43" s="1" t="str">
        <f>VLOOKUP(MasterDataSet_after_OutliersDEL7[[#This Row],[CITY]],Region_Values,2,FALSE)</f>
        <v>West</v>
      </c>
      <c r="E43" s="7" t="s">
        <v>19</v>
      </c>
      <c r="F43">
        <v>90210</v>
      </c>
      <c r="G43">
        <v>3075000</v>
      </c>
      <c r="H43">
        <v>3</v>
      </c>
      <c r="I43">
        <v>4</v>
      </c>
      <c r="J43">
        <v>2802</v>
      </c>
      <c r="K43">
        <v>34978</v>
      </c>
      <c r="L43">
        <f>2021-MasterDataSet_after_OutliersDEL7[[#This Row],[YEAR BUILT]]</f>
        <v>31</v>
      </c>
      <c r="M43">
        <v>7.421898074652276</v>
      </c>
      <c r="N43">
        <v>1097.4304068522483</v>
      </c>
      <c r="O43" s="1">
        <v>0</v>
      </c>
      <c r="P43" s="1">
        <f>VLOOKUP(MasterDataSet_after_OutliersDEL7[[#This Row],[Region]],Region_Dummy_Variables,2,FALSE)</f>
        <v>0</v>
      </c>
      <c r="Q43" s="1">
        <f>VLOOKUP(MasterDataSet_after_OutliersDEL7[[#This Row],[Region]],Region_Dummy_Variables,3,FALSE)</f>
        <v>0</v>
      </c>
      <c r="R43" s="1">
        <f>VLOOKUP(MasterDataSet_after_OutliersDEL7[[#This Row],[Region]],Region_Dummy_Variables,4,FALSE)</f>
        <v>0</v>
      </c>
      <c r="S43" s="1">
        <f>VLOOKUP(MasterDataSet_after_OutliersDEL7[[#This Row],[Region]],Region_Dummy_Variables,5,FALSE)</f>
        <v>0</v>
      </c>
      <c r="T43" s="1">
        <f>VLOOKUP(MasterDataSet_after_OutliersDEL7[[#This Row],[Region]],Region_Dummy_Variables,6,FALSE)</f>
        <v>1</v>
      </c>
      <c r="U43">
        <v>1990</v>
      </c>
      <c r="V43">
        <v>75</v>
      </c>
      <c r="W43">
        <v>2817</v>
      </c>
      <c r="X43">
        <v>34.077412199999998</v>
      </c>
      <c r="Y43">
        <v>-118.3941133</v>
      </c>
    </row>
    <row r="44" spans="1:25" x14ac:dyDescent="0.3">
      <c r="A44" s="1" t="s">
        <v>16</v>
      </c>
      <c r="B44" s="1" t="s">
        <v>63</v>
      </c>
      <c r="C44" s="1" t="s">
        <v>22</v>
      </c>
      <c r="D44" s="1" t="str">
        <f>VLOOKUP(MasterDataSet_after_OutliersDEL7[[#This Row],[CITY]],Region_Values,2,FALSE)</f>
        <v>West</v>
      </c>
      <c r="E44" s="7" t="s">
        <v>19</v>
      </c>
      <c r="F44">
        <v>90210</v>
      </c>
      <c r="G44">
        <v>1988000</v>
      </c>
      <c r="H44">
        <v>3</v>
      </c>
      <c r="I44">
        <v>3.5</v>
      </c>
      <c r="J44">
        <v>1987</v>
      </c>
      <c r="K44">
        <v>34978</v>
      </c>
      <c r="L44">
        <f>2021-MasterDataSet_after_OutliersDEL7[[#This Row],[YEAR BUILT]]</f>
        <v>31</v>
      </c>
      <c r="M44">
        <v>7.421898074652276</v>
      </c>
      <c r="N44">
        <v>1000.5032712632109</v>
      </c>
      <c r="O44" s="1">
        <v>0</v>
      </c>
      <c r="P44" s="1">
        <f>VLOOKUP(MasterDataSet_after_OutliersDEL7[[#This Row],[Region]],Region_Dummy_Variables,2,FALSE)</f>
        <v>0</v>
      </c>
      <c r="Q44" s="1">
        <f>VLOOKUP(MasterDataSet_after_OutliersDEL7[[#This Row],[Region]],Region_Dummy_Variables,3,FALSE)</f>
        <v>0</v>
      </c>
      <c r="R44" s="1">
        <f>VLOOKUP(MasterDataSet_after_OutliersDEL7[[#This Row],[Region]],Region_Dummy_Variables,4,FALSE)</f>
        <v>0</v>
      </c>
      <c r="S44" s="1">
        <f>VLOOKUP(MasterDataSet_after_OutliersDEL7[[#This Row],[Region]],Region_Dummy_Variables,5,FALSE)</f>
        <v>0</v>
      </c>
      <c r="T44" s="1">
        <f>VLOOKUP(MasterDataSet_after_OutliersDEL7[[#This Row],[Region]],Region_Dummy_Variables,6,FALSE)</f>
        <v>1</v>
      </c>
      <c r="U44">
        <v>1990</v>
      </c>
      <c r="V44">
        <v>218</v>
      </c>
      <c r="W44">
        <v>2862</v>
      </c>
      <c r="X44">
        <v>34.077412199999998</v>
      </c>
      <c r="Y44">
        <v>-118.3941133</v>
      </c>
    </row>
    <row r="45" spans="1:25" x14ac:dyDescent="0.3">
      <c r="A45" s="1" t="s">
        <v>16</v>
      </c>
      <c r="B45" s="1" t="s">
        <v>64</v>
      </c>
      <c r="C45" s="1" t="s">
        <v>22</v>
      </c>
      <c r="D45" s="1" t="str">
        <f>VLOOKUP(MasterDataSet_after_OutliersDEL7[[#This Row],[CITY]],Region_Values,2,FALSE)</f>
        <v>West</v>
      </c>
      <c r="E45" s="7" t="s">
        <v>19</v>
      </c>
      <c r="F45">
        <v>90210</v>
      </c>
      <c r="G45">
        <v>3095000</v>
      </c>
      <c r="H45">
        <v>3</v>
      </c>
      <c r="I45">
        <v>4</v>
      </c>
      <c r="J45">
        <v>2314</v>
      </c>
      <c r="K45">
        <v>34978</v>
      </c>
      <c r="L45">
        <f>2021-MasterDataSet_after_OutliersDEL7[[#This Row],[YEAR BUILT]]</f>
        <v>31</v>
      </c>
      <c r="M45">
        <v>7.421898074652276</v>
      </c>
      <c r="N45">
        <v>1337.5108038029387</v>
      </c>
      <c r="O45" s="1">
        <v>0</v>
      </c>
      <c r="P45" s="1">
        <f>VLOOKUP(MasterDataSet_after_OutliersDEL7[[#This Row],[Region]],Region_Dummy_Variables,2,FALSE)</f>
        <v>0</v>
      </c>
      <c r="Q45" s="1">
        <f>VLOOKUP(MasterDataSet_after_OutliersDEL7[[#This Row],[Region]],Region_Dummy_Variables,3,FALSE)</f>
        <v>0</v>
      </c>
      <c r="R45" s="1">
        <f>VLOOKUP(MasterDataSet_after_OutliersDEL7[[#This Row],[Region]],Region_Dummy_Variables,4,FALSE)</f>
        <v>0</v>
      </c>
      <c r="S45" s="1">
        <f>VLOOKUP(MasterDataSet_after_OutliersDEL7[[#This Row],[Region]],Region_Dummy_Variables,5,FALSE)</f>
        <v>0</v>
      </c>
      <c r="T45" s="1">
        <f>VLOOKUP(MasterDataSet_after_OutliersDEL7[[#This Row],[Region]],Region_Dummy_Variables,6,FALSE)</f>
        <v>1</v>
      </c>
      <c r="U45">
        <v>1990</v>
      </c>
      <c r="V45">
        <v>41</v>
      </c>
      <c r="W45">
        <v>2909</v>
      </c>
      <c r="X45">
        <v>34.077412199999998</v>
      </c>
      <c r="Y45">
        <v>-118.3941133</v>
      </c>
    </row>
    <row r="46" spans="1:25" x14ac:dyDescent="0.3">
      <c r="A46" s="1" t="s">
        <v>16</v>
      </c>
      <c r="B46" s="1" t="s">
        <v>65</v>
      </c>
      <c r="C46" s="1" t="s">
        <v>22</v>
      </c>
      <c r="D46" s="1" t="str">
        <f>VLOOKUP(MasterDataSet_after_OutliersDEL7[[#This Row],[CITY]],Region_Values,2,FALSE)</f>
        <v>West</v>
      </c>
      <c r="E46" s="7" t="s">
        <v>19</v>
      </c>
      <c r="F46">
        <v>90210</v>
      </c>
      <c r="G46">
        <v>1175000</v>
      </c>
      <c r="H46">
        <v>2</v>
      </c>
      <c r="I46">
        <v>2</v>
      </c>
      <c r="J46">
        <v>1566</v>
      </c>
      <c r="K46">
        <v>22503</v>
      </c>
      <c r="L46">
        <f>2021-MasterDataSet_after_OutliersDEL7[[#This Row],[YEAR BUILT]]</f>
        <v>47</v>
      </c>
      <c r="M46">
        <v>7.5811943271468802</v>
      </c>
      <c r="N46">
        <v>750.3192848020434</v>
      </c>
      <c r="O46" s="1">
        <v>0</v>
      </c>
      <c r="P46" s="1">
        <f>VLOOKUP(MasterDataSet_after_OutliersDEL7[[#This Row],[Region]],Region_Dummy_Variables,2,FALSE)</f>
        <v>0</v>
      </c>
      <c r="Q46" s="1">
        <f>VLOOKUP(MasterDataSet_after_OutliersDEL7[[#This Row],[Region]],Region_Dummy_Variables,3,FALSE)</f>
        <v>0</v>
      </c>
      <c r="R46" s="1">
        <f>VLOOKUP(MasterDataSet_after_OutliersDEL7[[#This Row],[Region]],Region_Dummy_Variables,4,FALSE)</f>
        <v>0</v>
      </c>
      <c r="S46" s="1">
        <f>VLOOKUP(MasterDataSet_after_OutliersDEL7[[#This Row],[Region]],Region_Dummy_Variables,5,FALSE)</f>
        <v>0</v>
      </c>
      <c r="T46" s="1">
        <f>VLOOKUP(MasterDataSet_after_OutliersDEL7[[#This Row],[Region]],Region_Dummy_Variables,6,FALSE)</f>
        <v>1</v>
      </c>
      <c r="U46">
        <v>1974</v>
      </c>
      <c r="V46">
        <v>91</v>
      </c>
      <c r="W46">
        <v>647</v>
      </c>
      <c r="X46">
        <v>34.078452300000002</v>
      </c>
      <c r="Y46">
        <v>-118.3913898</v>
      </c>
    </row>
    <row r="47" spans="1:25" x14ac:dyDescent="0.3">
      <c r="A47" s="1" t="s">
        <v>16</v>
      </c>
      <c r="B47" s="1" t="s">
        <v>66</v>
      </c>
      <c r="C47" s="1" t="s">
        <v>22</v>
      </c>
      <c r="D47" s="1" t="str">
        <f>VLOOKUP(MasterDataSet_after_OutliersDEL7[[#This Row],[CITY]],Region_Values,2,FALSE)</f>
        <v>West</v>
      </c>
      <c r="E47" s="7" t="s">
        <v>19</v>
      </c>
      <c r="F47">
        <v>90210</v>
      </c>
      <c r="G47">
        <v>1995000</v>
      </c>
      <c r="H47">
        <v>2</v>
      </c>
      <c r="I47">
        <v>2.5</v>
      </c>
      <c r="J47">
        <v>1999</v>
      </c>
      <c r="K47">
        <v>20935</v>
      </c>
      <c r="L47">
        <f>2021-MasterDataSet_after_OutliersDEL7[[#This Row],[YEAR BUILT]]</f>
        <v>12</v>
      </c>
      <c r="M47">
        <v>7.6593565606435856</v>
      </c>
      <c r="N47">
        <v>997.99899949974986</v>
      </c>
      <c r="O47" s="1">
        <v>0</v>
      </c>
      <c r="P47" s="1">
        <f>VLOOKUP(MasterDataSet_after_OutliersDEL7[[#This Row],[Region]],Region_Dummy_Variables,2,FALSE)</f>
        <v>0</v>
      </c>
      <c r="Q47" s="1">
        <f>VLOOKUP(MasterDataSet_after_OutliersDEL7[[#This Row],[Region]],Region_Dummy_Variables,3,FALSE)</f>
        <v>0</v>
      </c>
      <c r="R47" s="1">
        <f>VLOOKUP(MasterDataSet_after_OutliersDEL7[[#This Row],[Region]],Region_Dummy_Variables,4,FALSE)</f>
        <v>0</v>
      </c>
      <c r="S47" s="1">
        <f>VLOOKUP(MasterDataSet_after_OutliersDEL7[[#This Row],[Region]],Region_Dummy_Variables,5,FALSE)</f>
        <v>0</v>
      </c>
      <c r="T47" s="1">
        <f>VLOOKUP(MasterDataSet_after_OutliersDEL7[[#This Row],[Region]],Region_Dummy_Variables,6,FALSE)</f>
        <v>1</v>
      </c>
      <c r="U47">
        <v>2009</v>
      </c>
      <c r="V47">
        <v>90</v>
      </c>
      <c r="W47">
        <v>1780</v>
      </c>
      <c r="X47">
        <v>34.0790413</v>
      </c>
      <c r="Y47">
        <v>-118.3901573</v>
      </c>
    </row>
    <row r="48" spans="1:25" x14ac:dyDescent="0.3">
      <c r="A48" s="1" t="s">
        <v>16</v>
      </c>
      <c r="B48" s="1" t="s">
        <v>67</v>
      </c>
      <c r="C48" s="1" t="s">
        <v>22</v>
      </c>
      <c r="D48" s="1" t="str">
        <f>VLOOKUP(MasterDataSet_after_OutliersDEL7[[#This Row],[CITY]],Region_Values,2,FALSE)</f>
        <v>West</v>
      </c>
      <c r="E48" s="7" t="s">
        <v>19</v>
      </c>
      <c r="F48">
        <v>90210</v>
      </c>
      <c r="G48">
        <v>1350000</v>
      </c>
      <c r="H48">
        <v>2</v>
      </c>
      <c r="I48">
        <v>2</v>
      </c>
      <c r="J48">
        <v>1789</v>
      </c>
      <c r="K48">
        <v>14997</v>
      </c>
      <c r="L48">
        <f>2021-MasterDataSet_after_OutliersDEL7[[#This Row],[YEAR BUILT]]</f>
        <v>43</v>
      </c>
      <c r="M48">
        <v>7.6515663755096694</v>
      </c>
      <c r="N48">
        <v>754.61151481274453</v>
      </c>
      <c r="O48" s="1">
        <v>0</v>
      </c>
      <c r="P48" s="1">
        <f>VLOOKUP(MasterDataSet_after_OutliersDEL7[[#This Row],[Region]],Region_Dummy_Variables,2,FALSE)</f>
        <v>0</v>
      </c>
      <c r="Q48" s="1">
        <f>VLOOKUP(MasterDataSet_after_OutliersDEL7[[#This Row],[Region]],Region_Dummy_Variables,3,FALSE)</f>
        <v>0</v>
      </c>
      <c r="R48" s="1">
        <f>VLOOKUP(MasterDataSet_after_OutliersDEL7[[#This Row],[Region]],Region_Dummy_Variables,4,FALSE)</f>
        <v>0</v>
      </c>
      <c r="S48" s="1">
        <f>VLOOKUP(MasterDataSet_after_OutliersDEL7[[#This Row],[Region]],Region_Dummy_Variables,5,FALSE)</f>
        <v>0</v>
      </c>
      <c r="T48" s="1">
        <f>VLOOKUP(MasterDataSet_after_OutliersDEL7[[#This Row],[Region]],Region_Dummy_Variables,6,FALSE)</f>
        <v>1</v>
      </c>
      <c r="U48">
        <v>1978</v>
      </c>
      <c r="V48">
        <v>40</v>
      </c>
      <c r="W48">
        <v>782</v>
      </c>
      <c r="X48">
        <v>34.079246599999998</v>
      </c>
      <c r="Y48">
        <v>-118.3906138</v>
      </c>
    </row>
    <row r="49" spans="1:25" x14ac:dyDescent="0.3">
      <c r="A49" s="1" t="s">
        <v>16</v>
      </c>
      <c r="B49" s="1" t="s">
        <v>68</v>
      </c>
      <c r="C49" s="1" t="s">
        <v>22</v>
      </c>
      <c r="D49" s="1" t="str">
        <f>VLOOKUP(MasterDataSet_after_OutliersDEL7[[#This Row],[CITY]],Region_Values,2,FALSE)</f>
        <v>West</v>
      </c>
      <c r="E49" s="7" t="s">
        <v>19</v>
      </c>
      <c r="F49">
        <v>90210</v>
      </c>
      <c r="G49">
        <v>5995000</v>
      </c>
      <c r="H49">
        <v>4</v>
      </c>
      <c r="I49">
        <v>3.5</v>
      </c>
      <c r="J49">
        <v>3420</v>
      </c>
      <c r="K49">
        <v>26272</v>
      </c>
      <c r="L49">
        <f>2021-MasterDataSet_after_OutliersDEL7[[#This Row],[YEAR BUILT]]</f>
        <v>6</v>
      </c>
      <c r="M49">
        <v>7.5848336963813079</v>
      </c>
      <c r="N49">
        <v>1752.9239766081871</v>
      </c>
      <c r="O49" s="1">
        <v>0</v>
      </c>
      <c r="P49" s="1">
        <f>VLOOKUP(MasterDataSet_after_OutliersDEL7[[#This Row],[Region]],Region_Dummy_Variables,2,FALSE)</f>
        <v>0</v>
      </c>
      <c r="Q49" s="1">
        <f>VLOOKUP(MasterDataSet_after_OutliersDEL7[[#This Row],[Region]],Region_Dummy_Variables,3,FALSE)</f>
        <v>0</v>
      </c>
      <c r="R49" s="1">
        <f>VLOOKUP(MasterDataSet_after_OutliersDEL7[[#This Row],[Region]],Region_Dummy_Variables,4,FALSE)</f>
        <v>0</v>
      </c>
      <c r="S49" s="1">
        <f>VLOOKUP(MasterDataSet_after_OutliersDEL7[[#This Row],[Region]],Region_Dummy_Variables,5,FALSE)</f>
        <v>0</v>
      </c>
      <c r="T49" s="1">
        <f>VLOOKUP(MasterDataSet_after_OutliersDEL7[[#This Row],[Region]],Region_Dummy_Variables,6,FALSE)</f>
        <v>1</v>
      </c>
      <c r="U49">
        <v>2015</v>
      </c>
      <c r="V49">
        <v>1</v>
      </c>
      <c r="W49">
        <v>1520</v>
      </c>
      <c r="X49">
        <v>34.078954600000003</v>
      </c>
      <c r="Y49">
        <v>-118.3919375</v>
      </c>
    </row>
    <row r="50" spans="1:25" x14ac:dyDescent="0.3">
      <c r="A50" s="1" t="s">
        <v>20</v>
      </c>
      <c r="B50" s="1" t="s">
        <v>69</v>
      </c>
      <c r="C50" s="1" t="s">
        <v>22</v>
      </c>
      <c r="D50" s="1" t="str">
        <f>VLOOKUP(MasterDataSet_after_OutliersDEL7[[#This Row],[CITY]],Region_Values,2,FALSE)</f>
        <v>West</v>
      </c>
      <c r="E50" s="7" t="s">
        <v>19</v>
      </c>
      <c r="F50">
        <v>90211</v>
      </c>
      <c r="G50">
        <v>4685000</v>
      </c>
      <c r="H50">
        <v>5</v>
      </c>
      <c r="I50">
        <v>6</v>
      </c>
      <c r="J50">
        <v>3400</v>
      </c>
      <c r="K50">
        <v>5849</v>
      </c>
      <c r="L50">
        <f>2021-MasterDataSet_after_OutliersDEL7[[#This Row],[YEAR BUILT]]</f>
        <v>18</v>
      </c>
      <c r="M50">
        <v>7.2167692716487499</v>
      </c>
      <c r="N50">
        <v>1377.9411764705883</v>
      </c>
      <c r="O50" s="1">
        <v>1</v>
      </c>
      <c r="P50" s="1">
        <f>VLOOKUP(MasterDataSet_after_OutliersDEL7[[#This Row],[Region]],Region_Dummy_Variables,2,FALSE)</f>
        <v>0</v>
      </c>
      <c r="Q50" s="1">
        <f>VLOOKUP(MasterDataSet_after_OutliersDEL7[[#This Row],[Region]],Region_Dummy_Variables,3,FALSE)</f>
        <v>0</v>
      </c>
      <c r="R50" s="1">
        <f>VLOOKUP(MasterDataSet_after_OutliersDEL7[[#This Row],[Region]],Region_Dummy_Variables,4,FALSE)</f>
        <v>0</v>
      </c>
      <c r="S50" s="1">
        <f>VLOOKUP(MasterDataSet_after_OutliersDEL7[[#This Row],[Region]],Region_Dummy_Variables,5,FALSE)</f>
        <v>0</v>
      </c>
      <c r="T50" s="1">
        <f>VLOOKUP(MasterDataSet_after_OutliersDEL7[[#This Row],[Region]],Region_Dummy_Variables,6,FALSE)</f>
        <v>1</v>
      </c>
      <c r="U50">
        <v>2003</v>
      </c>
      <c r="V50">
        <v>1</v>
      </c>
      <c r="X50">
        <v>34.066363299999999</v>
      </c>
      <c r="Y50">
        <v>-118.3863877</v>
      </c>
    </row>
    <row r="51" spans="1:25" x14ac:dyDescent="0.3">
      <c r="A51" s="1" t="s">
        <v>20</v>
      </c>
      <c r="B51" s="1" t="s">
        <v>70</v>
      </c>
      <c r="C51" s="1" t="s">
        <v>22</v>
      </c>
      <c r="D51" s="1" t="str">
        <f>VLOOKUP(MasterDataSet_after_OutliersDEL7[[#This Row],[CITY]],Region_Values,2,FALSE)</f>
        <v>West</v>
      </c>
      <c r="E51" s="7" t="s">
        <v>19</v>
      </c>
      <c r="F51">
        <v>90211</v>
      </c>
      <c r="G51">
        <v>5950000</v>
      </c>
      <c r="H51">
        <v>5</v>
      </c>
      <c r="I51">
        <v>7</v>
      </c>
      <c r="J51">
        <v>5606</v>
      </c>
      <c r="K51">
        <v>5756</v>
      </c>
      <c r="L51">
        <f>2021-MasterDataSet_after_OutliersDEL7[[#This Row],[YEAR BUILT]]</f>
        <v>1</v>
      </c>
      <c r="M51">
        <v>7.2339781186147158</v>
      </c>
      <c r="N51">
        <v>1061.3628255440599</v>
      </c>
      <c r="O51" s="1">
        <v>1</v>
      </c>
      <c r="P51" s="1">
        <f>VLOOKUP(MasterDataSet_after_OutliersDEL7[[#This Row],[Region]],Region_Dummy_Variables,2,FALSE)</f>
        <v>0</v>
      </c>
      <c r="Q51" s="1">
        <f>VLOOKUP(MasterDataSet_after_OutliersDEL7[[#This Row],[Region]],Region_Dummy_Variables,3,FALSE)</f>
        <v>0</v>
      </c>
      <c r="R51" s="1">
        <f>VLOOKUP(MasterDataSet_after_OutliersDEL7[[#This Row],[Region]],Region_Dummy_Variables,4,FALSE)</f>
        <v>0</v>
      </c>
      <c r="S51" s="1">
        <f>VLOOKUP(MasterDataSet_after_OutliersDEL7[[#This Row],[Region]],Region_Dummy_Variables,5,FALSE)</f>
        <v>0</v>
      </c>
      <c r="T51" s="1">
        <f>VLOOKUP(MasterDataSet_after_OutliersDEL7[[#This Row],[Region]],Region_Dummy_Variables,6,FALSE)</f>
        <v>1</v>
      </c>
      <c r="U51">
        <v>2020</v>
      </c>
      <c r="V51">
        <v>47</v>
      </c>
      <c r="X51">
        <v>34.068666999999998</v>
      </c>
      <c r="Y51">
        <v>-118.3884</v>
      </c>
    </row>
    <row r="52" spans="1:25" x14ac:dyDescent="0.3">
      <c r="A52" s="1" t="s">
        <v>20</v>
      </c>
      <c r="B52" s="1" t="s">
        <v>71</v>
      </c>
      <c r="C52" s="1" t="s">
        <v>22</v>
      </c>
      <c r="D52" s="1" t="str">
        <f>VLOOKUP(MasterDataSet_after_OutliersDEL7[[#This Row],[CITY]],Region_Values,2,FALSE)</f>
        <v>West</v>
      </c>
      <c r="E52" s="7" t="s">
        <v>19</v>
      </c>
      <c r="F52">
        <v>90211</v>
      </c>
      <c r="G52">
        <v>5285000</v>
      </c>
      <c r="H52">
        <v>5</v>
      </c>
      <c r="I52">
        <v>5.5</v>
      </c>
      <c r="J52">
        <v>1728.5</v>
      </c>
      <c r="K52">
        <v>6501</v>
      </c>
      <c r="L52">
        <f>2021-MasterDataSet_after_OutliersDEL7[[#This Row],[YEAR BUILT]]</f>
        <v>0</v>
      </c>
      <c r="M52">
        <v>7.536581239544617</v>
      </c>
      <c r="N52">
        <v>3057.5643621637259</v>
      </c>
      <c r="O52" s="1">
        <v>1</v>
      </c>
      <c r="P52" s="1">
        <f>VLOOKUP(MasterDataSet_after_OutliersDEL7[[#This Row],[Region]],Region_Dummy_Variables,2,FALSE)</f>
        <v>0</v>
      </c>
      <c r="Q52" s="1">
        <f>VLOOKUP(MasterDataSet_after_OutliersDEL7[[#This Row],[Region]],Region_Dummy_Variables,3,FALSE)</f>
        <v>0</v>
      </c>
      <c r="R52" s="1">
        <f>VLOOKUP(MasterDataSet_after_OutliersDEL7[[#This Row],[Region]],Region_Dummy_Variables,4,FALSE)</f>
        <v>0</v>
      </c>
      <c r="S52" s="1">
        <f>VLOOKUP(MasterDataSet_after_OutliersDEL7[[#This Row],[Region]],Region_Dummy_Variables,5,FALSE)</f>
        <v>0</v>
      </c>
      <c r="T52" s="1">
        <f>VLOOKUP(MasterDataSet_after_OutliersDEL7[[#This Row],[Region]],Region_Dummy_Variables,6,FALSE)</f>
        <v>1</v>
      </c>
      <c r="U52">
        <v>2021</v>
      </c>
      <c r="V52">
        <v>5</v>
      </c>
      <c r="X52">
        <v>34.068561799999998</v>
      </c>
      <c r="Y52">
        <v>-118.38132469999999</v>
      </c>
    </row>
    <row r="53" spans="1:25" x14ac:dyDescent="0.3">
      <c r="A53" s="1" t="s">
        <v>20</v>
      </c>
      <c r="B53" s="1" t="s">
        <v>72</v>
      </c>
      <c r="C53" s="1" t="s">
        <v>22</v>
      </c>
      <c r="D53" s="1" t="str">
        <f>VLOOKUP(MasterDataSet_after_OutliersDEL7[[#This Row],[CITY]],Region_Values,2,FALSE)</f>
        <v>West</v>
      </c>
      <c r="E53" s="7" t="s">
        <v>19</v>
      </c>
      <c r="F53">
        <v>90211</v>
      </c>
      <c r="G53">
        <v>3199000</v>
      </c>
      <c r="H53">
        <v>3</v>
      </c>
      <c r="I53">
        <v>4</v>
      </c>
      <c r="J53">
        <v>3575</v>
      </c>
      <c r="K53">
        <v>6502</v>
      </c>
      <c r="L53">
        <f>2021-MasterDataSet_after_OutliersDEL7[[#This Row],[YEAR BUILT]]</f>
        <v>95</v>
      </c>
      <c r="M53">
        <v>7.7076484048489471</v>
      </c>
      <c r="N53">
        <v>894.82517482517483</v>
      </c>
      <c r="O53" s="1">
        <v>1</v>
      </c>
      <c r="P53" s="1">
        <f>VLOOKUP(MasterDataSet_after_OutliersDEL7[[#This Row],[Region]],Region_Dummy_Variables,2,FALSE)</f>
        <v>0</v>
      </c>
      <c r="Q53" s="1">
        <f>VLOOKUP(MasterDataSet_after_OutliersDEL7[[#This Row],[Region]],Region_Dummy_Variables,3,FALSE)</f>
        <v>0</v>
      </c>
      <c r="R53" s="1">
        <f>VLOOKUP(MasterDataSet_after_OutliersDEL7[[#This Row],[Region]],Region_Dummy_Variables,4,FALSE)</f>
        <v>0</v>
      </c>
      <c r="S53" s="1">
        <f>VLOOKUP(MasterDataSet_after_OutliersDEL7[[#This Row],[Region]],Region_Dummy_Variables,5,FALSE)</f>
        <v>0</v>
      </c>
      <c r="T53" s="1">
        <f>VLOOKUP(MasterDataSet_after_OutliersDEL7[[#This Row],[Region]],Region_Dummy_Variables,6,FALSE)</f>
        <v>1</v>
      </c>
      <c r="U53">
        <v>1926</v>
      </c>
      <c r="V53">
        <v>6</v>
      </c>
      <c r="X53">
        <v>34.0687432</v>
      </c>
      <c r="Y53">
        <v>-118.37765</v>
      </c>
    </row>
    <row r="54" spans="1:25" x14ac:dyDescent="0.3">
      <c r="A54" s="1" t="s">
        <v>20</v>
      </c>
      <c r="B54" s="1" t="s">
        <v>73</v>
      </c>
      <c r="C54" s="1" t="s">
        <v>22</v>
      </c>
      <c r="D54" s="1" t="str">
        <f>VLOOKUP(MasterDataSet_after_OutliersDEL7[[#This Row],[CITY]],Region_Values,2,FALSE)</f>
        <v>West</v>
      </c>
      <c r="E54" s="7" t="s">
        <v>19</v>
      </c>
      <c r="F54">
        <v>90211</v>
      </c>
      <c r="G54">
        <v>5280000</v>
      </c>
      <c r="H54">
        <v>5</v>
      </c>
      <c r="I54">
        <v>5.5</v>
      </c>
      <c r="J54">
        <v>4000</v>
      </c>
      <c r="K54">
        <v>5995</v>
      </c>
      <c r="L54">
        <f>2021-MasterDataSet_after_OutliersDEL7[[#This Row],[YEAR BUILT]]</f>
        <v>3</v>
      </c>
      <c r="M54">
        <v>7.0828823795204636</v>
      </c>
      <c r="N54">
        <v>1320</v>
      </c>
      <c r="O54" s="1">
        <v>1</v>
      </c>
      <c r="P54" s="1">
        <f>VLOOKUP(MasterDataSet_after_OutliersDEL7[[#This Row],[Region]],Region_Dummy_Variables,2,FALSE)</f>
        <v>0</v>
      </c>
      <c r="Q54" s="1">
        <f>VLOOKUP(MasterDataSet_after_OutliersDEL7[[#This Row],[Region]],Region_Dummy_Variables,3,FALSE)</f>
        <v>0</v>
      </c>
      <c r="R54" s="1">
        <f>VLOOKUP(MasterDataSet_after_OutliersDEL7[[#This Row],[Region]],Region_Dummy_Variables,4,FALSE)</f>
        <v>0</v>
      </c>
      <c r="S54" s="1">
        <f>VLOOKUP(MasterDataSet_after_OutliersDEL7[[#This Row],[Region]],Region_Dummy_Variables,5,FALSE)</f>
        <v>0</v>
      </c>
      <c r="T54" s="1">
        <f>VLOOKUP(MasterDataSet_after_OutliersDEL7[[#This Row],[Region]],Region_Dummy_Variables,6,FALSE)</f>
        <v>1</v>
      </c>
      <c r="U54">
        <v>2018</v>
      </c>
      <c r="V54">
        <v>123</v>
      </c>
      <c r="X54">
        <v>34.061731000000002</v>
      </c>
      <c r="Y54">
        <v>-118.384878</v>
      </c>
    </row>
    <row r="55" spans="1:25" x14ac:dyDescent="0.3">
      <c r="A55" s="1" t="s">
        <v>20</v>
      </c>
      <c r="B55" s="1" t="s">
        <v>74</v>
      </c>
      <c r="C55" s="1" t="s">
        <v>22</v>
      </c>
      <c r="D55" s="1" t="str">
        <f>VLOOKUP(MasterDataSet_after_OutliersDEL7[[#This Row],[CITY]],Region_Values,2,FALSE)</f>
        <v>West</v>
      </c>
      <c r="E55" s="7" t="s">
        <v>19</v>
      </c>
      <c r="F55">
        <v>90211</v>
      </c>
      <c r="G55">
        <v>3695000</v>
      </c>
      <c r="H55">
        <v>4</v>
      </c>
      <c r="I55">
        <v>4</v>
      </c>
      <c r="J55">
        <v>4026</v>
      </c>
      <c r="K55">
        <v>5995</v>
      </c>
      <c r="L55">
        <f>2021-MasterDataSet_after_OutliersDEL7[[#This Row],[YEAR BUILT]]</f>
        <v>30</v>
      </c>
      <c r="M55">
        <v>6.8673394262660299</v>
      </c>
      <c r="N55">
        <v>917.78440139095881</v>
      </c>
      <c r="O55" s="1">
        <v>1</v>
      </c>
      <c r="P55" s="1">
        <f>VLOOKUP(MasterDataSet_after_OutliersDEL7[[#This Row],[Region]],Region_Dummy_Variables,2,FALSE)</f>
        <v>0</v>
      </c>
      <c r="Q55" s="1">
        <f>VLOOKUP(MasterDataSet_after_OutliersDEL7[[#This Row],[Region]],Region_Dummy_Variables,3,FALSE)</f>
        <v>0</v>
      </c>
      <c r="R55" s="1">
        <f>VLOOKUP(MasterDataSet_after_OutliersDEL7[[#This Row],[Region]],Region_Dummy_Variables,4,FALSE)</f>
        <v>0</v>
      </c>
      <c r="S55" s="1">
        <f>VLOOKUP(MasterDataSet_after_OutliersDEL7[[#This Row],[Region]],Region_Dummy_Variables,5,FALSE)</f>
        <v>0</v>
      </c>
      <c r="T55" s="1">
        <f>VLOOKUP(MasterDataSet_after_OutliersDEL7[[#This Row],[Region]],Region_Dummy_Variables,6,FALSE)</f>
        <v>1</v>
      </c>
      <c r="U55">
        <v>1991</v>
      </c>
      <c r="V55">
        <v>243</v>
      </c>
      <c r="X55">
        <v>34.059984499999999</v>
      </c>
      <c r="Y55">
        <v>-118.38800790000001</v>
      </c>
    </row>
    <row r="56" spans="1:25" x14ac:dyDescent="0.3">
      <c r="A56" s="1" t="s">
        <v>20</v>
      </c>
      <c r="B56" s="1" t="s">
        <v>75</v>
      </c>
      <c r="C56" s="1" t="s">
        <v>22</v>
      </c>
      <c r="D56" s="1" t="str">
        <f>VLOOKUP(MasterDataSet_after_OutliersDEL7[[#This Row],[CITY]],Region_Values,2,FALSE)</f>
        <v>West</v>
      </c>
      <c r="E56" s="7" t="s">
        <v>19</v>
      </c>
      <c r="F56">
        <v>90211</v>
      </c>
      <c r="G56">
        <v>3595000</v>
      </c>
      <c r="H56">
        <v>5</v>
      </c>
      <c r="I56">
        <v>3.5</v>
      </c>
      <c r="J56">
        <v>4630</v>
      </c>
      <c r="K56">
        <v>4796</v>
      </c>
      <c r="L56">
        <f>2021-MasterDataSet_after_OutliersDEL7[[#This Row],[YEAR BUILT]]</f>
        <v>17</v>
      </c>
      <c r="M56">
        <v>6.8132494237320387</v>
      </c>
      <c r="N56">
        <v>776.45788336933049</v>
      </c>
      <c r="O56" s="1">
        <v>1</v>
      </c>
      <c r="P56" s="1">
        <f>VLOOKUP(MasterDataSet_after_OutliersDEL7[[#This Row],[Region]],Region_Dummy_Variables,2,FALSE)</f>
        <v>0</v>
      </c>
      <c r="Q56" s="1">
        <f>VLOOKUP(MasterDataSet_after_OutliersDEL7[[#This Row],[Region]],Region_Dummy_Variables,3,FALSE)</f>
        <v>0</v>
      </c>
      <c r="R56" s="1">
        <f>VLOOKUP(MasterDataSet_after_OutliersDEL7[[#This Row],[Region]],Region_Dummy_Variables,4,FALSE)</f>
        <v>0</v>
      </c>
      <c r="S56" s="1">
        <f>VLOOKUP(MasterDataSet_after_OutliersDEL7[[#This Row],[Region]],Region_Dummy_Variables,5,FALSE)</f>
        <v>0</v>
      </c>
      <c r="T56" s="1">
        <f>VLOOKUP(MasterDataSet_after_OutliersDEL7[[#This Row],[Region]],Region_Dummy_Variables,6,FALSE)</f>
        <v>1</v>
      </c>
      <c r="U56">
        <v>2004</v>
      </c>
      <c r="V56">
        <v>85</v>
      </c>
      <c r="X56">
        <v>34.058142400000001</v>
      </c>
      <c r="Y56">
        <v>-118.3875006</v>
      </c>
    </row>
    <row r="57" spans="1:25" x14ac:dyDescent="0.3">
      <c r="A57" s="1" t="s">
        <v>20</v>
      </c>
      <c r="B57" s="1" t="s">
        <v>76</v>
      </c>
      <c r="C57" s="1" t="s">
        <v>22</v>
      </c>
      <c r="D57" s="1" t="str">
        <f>VLOOKUP(MasterDataSet_after_OutliersDEL7[[#This Row],[CITY]],Region_Values,2,FALSE)</f>
        <v>West</v>
      </c>
      <c r="E57" s="7" t="s">
        <v>19</v>
      </c>
      <c r="F57">
        <v>90211</v>
      </c>
      <c r="G57">
        <v>3545000</v>
      </c>
      <c r="H57">
        <v>6</v>
      </c>
      <c r="I57">
        <v>4.5</v>
      </c>
      <c r="J57">
        <v>5050</v>
      </c>
      <c r="K57">
        <v>4797</v>
      </c>
      <c r="L57">
        <f>2021-MasterDataSet_after_OutliersDEL7[[#This Row],[YEAR BUILT]]</f>
        <v>23</v>
      </c>
      <c r="M57">
        <v>6.7840882769570632</v>
      </c>
      <c r="N57">
        <v>701.98019801980195</v>
      </c>
      <c r="O57" s="1">
        <v>1</v>
      </c>
      <c r="P57" s="1">
        <f>VLOOKUP(MasterDataSet_after_OutliersDEL7[[#This Row],[Region]],Region_Dummy_Variables,2,FALSE)</f>
        <v>0</v>
      </c>
      <c r="Q57" s="1">
        <f>VLOOKUP(MasterDataSet_after_OutliersDEL7[[#This Row],[Region]],Region_Dummy_Variables,3,FALSE)</f>
        <v>0</v>
      </c>
      <c r="R57" s="1">
        <f>VLOOKUP(MasterDataSet_after_OutliersDEL7[[#This Row],[Region]],Region_Dummy_Variables,4,FALSE)</f>
        <v>0</v>
      </c>
      <c r="S57" s="1">
        <f>VLOOKUP(MasterDataSet_after_OutliersDEL7[[#This Row],[Region]],Region_Dummy_Variables,5,FALSE)</f>
        <v>0</v>
      </c>
      <c r="T57" s="1">
        <f>VLOOKUP(MasterDataSet_after_OutliersDEL7[[#This Row],[Region]],Region_Dummy_Variables,6,FALSE)</f>
        <v>1</v>
      </c>
      <c r="U57">
        <v>1998</v>
      </c>
      <c r="V57">
        <v>211</v>
      </c>
      <c r="X57">
        <v>34.0580468</v>
      </c>
      <c r="Y57">
        <v>-118.3880509</v>
      </c>
    </row>
    <row r="58" spans="1:25" x14ac:dyDescent="0.3">
      <c r="A58" s="1" t="s">
        <v>16</v>
      </c>
      <c r="B58" s="1" t="s">
        <v>77</v>
      </c>
      <c r="C58" s="1" t="s">
        <v>22</v>
      </c>
      <c r="D58" s="1" t="str">
        <f>VLOOKUP(MasterDataSet_after_OutliersDEL7[[#This Row],[CITY]],Region_Values,2,FALSE)</f>
        <v>West</v>
      </c>
      <c r="E58" s="7" t="s">
        <v>19</v>
      </c>
      <c r="F58">
        <v>90211</v>
      </c>
      <c r="G58">
        <v>1169000</v>
      </c>
      <c r="H58">
        <v>2</v>
      </c>
      <c r="I58">
        <v>3.5</v>
      </c>
      <c r="J58">
        <v>1729</v>
      </c>
      <c r="K58">
        <v>26004</v>
      </c>
      <c r="L58">
        <f>2021-MasterDataSet_after_OutliersDEL7[[#This Row],[YEAR BUILT]]</f>
        <v>39</v>
      </c>
      <c r="M58">
        <v>7.7507065727862576</v>
      </c>
      <c r="N58">
        <v>676.1133603238867</v>
      </c>
      <c r="O58" s="1">
        <v>0</v>
      </c>
      <c r="P58" s="1">
        <f>VLOOKUP(MasterDataSet_after_OutliersDEL7[[#This Row],[Region]],Region_Dummy_Variables,2,FALSE)</f>
        <v>0</v>
      </c>
      <c r="Q58" s="1">
        <f>VLOOKUP(MasterDataSet_after_OutliersDEL7[[#This Row],[Region]],Region_Dummy_Variables,3,FALSE)</f>
        <v>0</v>
      </c>
      <c r="R58" s="1">
        <f>VLOOKUP(MasterDataSet_after_OutliersDEL7[[#This Row],[Region]],Region_Dummy_Variables,4,FALSE)</f>
        <v>0</v>
      </c>
      <c r="S58" s="1">
        <f>VLOOKUP(MasterDataSet_after_OutliersDEL7[[#This Row],[Region]],Region_Dummy_Variables,5,FALSE)</f>
        <v>0</v>
      </c>
      <c r="T58" s="1">
        <f>VLOOKUP(MasterDataSet_after_OutliersDEL7[[#This Row],[Region]],Region_Dummy_Variables,6,FALSE)</f>
        <v>1</v>
      </c>
      <c r="U58">
        <v>1982</v>
      </c>
      <c r="V58">
        <v>13</v>
      </c>
      <c r="W58">
        <v>660</v>
      </c>
      <c r="X58">
        <v>34.066345099999999</v>
      </c>
      <c r="Y58">
        <v>-118.3744555</v>
      </c>
    </row>
    <row r="59" spans="1:25" x14ac:dyDescent="0.3">
      <c r="A59" s="1" t="s">
        <v>16</v>
      </c>
      <c r="B59" s="1" t="s">
        <v>78</v>
      </c>
      <c r="C59" s="1" t="s">
        <v>22</v>
      </c>
      <c r="D59" s="1" t="str">
        <f>VLOOKUP(MasterDataSet_after_OutliersDEL7[[#This Row],[CITY]],Region_Values,2,FALSE)</f>
        <v>West</v>
      </c>
      <c r="E59" s="7" t="s">
        <v>19</v>
      </c>
      <c r="F59">
        <v>90211</v>
      </c>
      <c r="G59">
        <v>1069000</v>
      </c>
      <c r="H59">
        <v>2</v>
      </c>
      <c r="I59">
        <v>2</v>
      </c>
      <c r="J59">
        <v>1478</v>
      </c>
      <c r="K59">
        <v>23849</v>
      </c>
      <c r="L59">
        <f>2021-MasterDataSet_after_OutliersDEL7[[#This Row],[YEAR BUILT]]</f>
        <v>56</v>
      </c>
      <c r="M59">
        <v>7.3531239427444808</v>
      </c>
      <c r="N59">
        <v>723.27469553450612</v>
      </c>
      <c r="O59" s="1">
        <v>0</v>
      </c>
      <c r="P59" s="1">
        <f>VLOOKUP(MasterDataSet_after_OutliersDEL7[[#This Row],[Region]],Region_Dummy_Variables,2,FALSE)</f>
        <v>0</v>
      </c>
      <c r="Q59" s="1">
        <f>VLOOKUP(MasterDataSet_after_OutliersDEL7[[#This Row],[Region]],Region_Dummy_Variables,3,FALSE)</f>
        <v>0</v>
      </c>
      <c r="R59" s="1">
        <f>VLOOKUP(MasterDataSet_after_OutliersDEL7[[#This Row],[Region]],Region_Dummy_Variables,4,FALSE)</f>
        <v>0</v>
      </c>
      <c r="S59" s="1">
        <f>VLOOKUP(MasterDataSet_after_OutliersDEL7[[#This Row],[Region]],Region_Dummy_Variables,5,FALSE)</f>
        <v>0</v>
      </c>
      <c r="T59" s="1">
        <f>VLOOKUP(MasterDataSet_after_OutliersDEL7[[#This Row],[Region]],Region_Dummy_Variables,6,FALSE)</f>
        <v>1</v>
      </c>
      <c r="U59">
        <v>1965</v>
      </c>
      <c r="V59">
        <v>270</v>
      </c>
      <c r="W59">
        <v>475</v>
      </c>
      <c r="X59">
        <v>34.068979499999998</v>
      </c>
      <c r="Y59">
        <v>-118.38595789999999</v>
      </c>
    </row>
    <row r="60" spans="1:25" x14ac:dyDescent="0.3">
      <c r="A60" s="1" t="s">
        <v>16</v>
      </c>
      <c r="B60" s="1" t="s">
        <v>79</v>
      </c>
      <c r="C60" s="1" t="s">
        <v>22</v>
      </c>
      <c r="D60" s="1" t="str">
        <f>VLOOKUP(MasterDataSet_after_OutliersDEL7[[#This Row],[CITY]],Region_Values,2,FALSE)</f>
        <v>West</v>
      </c>
      <c r="E60" s="7" t="s">
        <v>19</v>
      </c>
      <c r="F60">
        <v>90211</v>
      </c>
      <c r="G60">
        <v>1255000</v>
      </c>
      <c r="H60">
        <v>2</v>
      </c>
      <c r="I60">
        <v>2</v>
      </c>
      <c r="J60">
        <v>1463</v>
      </c>
      <c r="K60">
        <v>96911</v>
      </c>
      <c r="L60">
        <f>2021-MasterDataSet_after_OutliersDEL7[[#This Row],[YEAR BUILT]]</f>
        <v>35</v>
      </c>
      <c r="M60">
        <v>7.44390246694668</v>
      </c>
      <c r="N60">
        <v>857.82638414217365</v>
      </c>
      <c r="O60" s="1">
        <v>0</v>
      </c>
      <c r="P60" s="1">
        <f>VLOOKUP(MasterDataSet_after_OutliersDEL7[[#This Row],[Region]],Region_Dummy_Variables,2,FALSE)</f>
        <v>0</v>
      </c>
      <c r="Q60" s="1">
        <f>VLOOKUP(MasterDataSet_after_OutliersDEL7[[#This Row],[Region]],Region_Dummy_Variables,3,FALSE)</f>
        <v>0</v>
      </c>
      <c r="R60" s="1">
        <f>VLOOKUP(MasterDataSet_after_OutliersDEL7[[#This Row],[Region]],Region_Dummy_Variables,4,FALSE)</f>
        <v>0</v>
      </c>
      <c r="S60" s="1">
        <f>VLOOKUP(MasterDataSet_after_OutliersDEL7[[#This Row],[Region]],Region_Dummy_Variables,5,FALSE)</f>
        <v>0</v>
      </c>
      <c r="T60" s="1">
        <f>VLOOKUP(MasterDataSet_after_OutliersDEL7[[#This Row],[Region]],Region_Dummy_Variables,6,FALSE)</f>
        <v>1</v>
      </c>
      <c r="U60">
        <v>1986</v>
      </c>
      <c r="V60">
        <v>461</v>
      </c>
      <c r="W60">
        <v>1536</v>
      </c>
      <c r="X60">
        <v>34.070282200000001</v>
      </c>
      <c r="Y60">
        <v>-118.3852275</v>
      </c>
    </row>
    <row r="61" spans="1:25" x14ac:dyDescent="0.3">
      <c r="A61" s="1" t="s">
        <v>16</v>
      </c>
      <c r="B61" s="1" t="s">
        <v>80</v>
      </c>
      <c r="C61" s="1" t="s">
        <v>22</v>
      </c>
      <c r="D61" s="1" t="str">
        <f>VLOOKUP(MasterDataSet_after_OutliersDEL7[[#This Row],[CITY]],Region_Values,2,FALSE)</f>
        <v>West</v>
      </c>
      <c r="E61" s="7" t="s">
        <v>19</v>
      </c>
      <c r="F61">
        <v>90211</v>
      </c>
      <c r="G61">
        <v>1075000</v>
      </c>
      <c r="H61">
        <v>2</v>
      </c>
      <c r="I61">
        <v>2</v>
      </c>
      <c r="J61">
        <v>1433</v>
      </c>
      <c r="K61">
        <v>96911</v>
      </c>
      <c r="L61">
        <f>2021-MasterDataSet_after_OutliersDEL7[[#This Row],[YEAR BUILT]]</f>
        <v>35</v>
      </c>
      <c r="M61">
        <v>7.44390246694668</v>
      </c>
      <c r="N61">
        <v>750.17445917655266</v>
      </c>
      <c r="O61" s="1">
        <v>0</v>
      </c>
      <c r="P61" s="1">
        <f>VLOOKUP(MasterDataSet_after_OutliersDEL7[[#This Row],[Region]],Region_Dummy_Variables,2,FALSE)</f>
        <v>0</v>
      </c>
      <c r="Q61" s="1">
        <f>VLOOKUP(MasterDataSet_after_OutliersDEL7[[#This Row],[Region]],Region_Dummy_Variables,3,FALSE)</f>
        <v>0</v>
      </c>
      <c r="R61" s="1">
        <f>VLOOKUP(MasterDataSet_after_OutliersDEL7[[#This Row],[Region]],Region_Dummy_Variables,4,FALSE)</f>
        <v>0</v>
      </c>
      <c r="S61" s="1">
        <f>VLOOKUP(MasterDataSet_after_OutliersDEL7[[#This Row],[Region]],Region_Dummy_Variables,5,FALSE)</f>
        <v>0</v>
      </c>
      <c r="T61" s="1">
        <f>VLOOKUP(MasterDataSet_after_OutliersDEL7[[#This Row],[Region]],Region_Dummy_Variables,6,FALSE)</f>
        <v>1</v>
      </c>
      <c r="U61">
        <v>1986</v>
      </c>
      <c r="V61">
        <v>4</v>
      </c>
      <c r="W61">
        <v>1775</v>
      </c>
      <c r="X61">
        <v>34.070282200000001</v>
      </c>
      <c r="Y61">
        <v>-118.3852275</v>
      </c>
    </row>
    <row r="62" spans="1:25" x14ac:dyDescent="0.3">
      <c r="A62" s="1" t="s">
        <v>16</v>
      </c>
      <c r="B62" s="1" t="s">
        <v>81</v>
      </c>
      <c r="C62" s="1" t="s">
        <v>22</v>
      </c>
      <c r="D62" s="1" t="str">
        <f>VLOOKUP(MasterDataSet_after_OutliersDEL7[[#This Row],[CITY]],Region_Values,2,FALSE)</f>
        <v>West</v>
      </c>
      <c r="E62" s="7" t="s">
        <v>19</v>
      </c>
      <c r="F62">
        <v>90211</v>
      </c>
      <c r="G62">
        <v>999000</v>
      </c>
      <c r="H62">
        <v>2</v>
      </c>
      <c r="I62">
        <v>2</v>
      </c>
      <c r="J62">
        <v>1273</v>
      </c>
      <c r="K62">
        <v>29789</v>
      </c>
      <c r="L62">
        <f>2021-MasterDataSet_after_OutliersDEL7[[#This Row],[YEAR BUILT]]</f>
        <v>10</v>
      </c>
      <c r="M62">
        <v>7.5712737750019592</v>
      </c>
      <c r="N62">
        <v>784.7604084838963</v>
      </c>
      <c r="O62" s="1">
        <v>0</v>
      </c>
      <c r="P62" s="1">
        <f>VLOOKUP(MasterDataSet_after_OutliersDEL7[[#This Row],[Region]],Region_Dummy_Variables,2,FALSE)</f>
        <v>0</v>
      </c>
      <c r="Q62" s="1">
        <f>VLOOKUP(MasterDataSet_after_OutliersDEL7[[#This Row],[Region]],Region_Dummy_Variables,3,FALSE)</f>
        <v>0</v>
      </c>
      <c r="R62" s="1">
        <f>VLOOKUP(MasterDataSet_after_OutliersDEL7[[#This Row],[Region]],Region_Dummy_Variables,4,FALSE)</f>
        <v>0</v>
      </c>
      <c r="S62" s="1">
        <f>VLOOKUP(MasterDataSet_after_OutliersDEL7[[#This Row],[Region]],Region_Dummy_Variables,5,FALSE)</f>
        <v>0</v>
      </c>
      <c r="T62" s="1">
        <f>VLOOKUP(MasterDataSet_after_OutliersDEL7[[#This Row],[Region]],Region_Dummy_Variables,6,FALSE)</f>
        <v>1</v>
      </c>
      <c r="U62">
        <v>2011</v>
      </c>
      <c r="V62">
        <v>4</v>
      </c>
      <c r="W62">
        <v>630</v>
      </c>
      <c r="X62">
        <v>34.063018</v>
      </c>
      <c r="Y62">
        <v>-118.375395</v>
      </c>
    </row>
    <row r="63" spans="1:25" x14ac:dyDescent="0.3">
      <c r="A63" s="1" t="s">
        <v>16</v>
      </c>
      <c r="B63" s="1" t="s">
        <v>82</v>
      </c>
      <c r="C63" s="1" t="s">
        <v>22</v>
      </c>
      <c r="D63" s="1" t="str">
        <f>VLOOKUP(MasterDataSet_after_OutliersDEL7[[#This Row],[CITY]],Region_Values,2,FALSE)</f>
        <v>West</v>
      </c>
      <c r="E63" s="7" t="s">
        <v>19</v>
      </c>
      <c r="F63">
        <v>90211</v>
      </c>
      <c r="G63">
        <v>1249000</v>
      </c>
      <c r="H63">
        <v>2</v>
      </c>
      <c r="I63">
        <v>2.5</v>
      </c>
      <c r="J63">
        <v>1490</v>
      </c>
      <c r="K63">
        <v>12882</v>
      </c>
      <c r="L63">
        <f>2021-MasterDataSet_after_OutliersDEL7[[#This Row],[YEAR BUILT]]</f>
        <v>32</v>
      </c>
      <c r="M63">
        <v>7.5966559961775273</v>
      </c>
      <c r="N63">
        <v>838.255033557047</v>
      </c>
      <c r="O63" s="1">
        <v>0</v>
      </c>
      <c r="P63" s="1">
        <f>VLOOKUP(MasterDataSet_after_OutliersDEL7[[#This Row],[Region]],Region_Dummy_Variables,2,FALSE)</f>
        <v>0</v>
      </c>
      <c r="Q63" s="1">
        <f>VLOOKUP(MasterDataSet_after_OutliersDEL7[[#This Row],[Region]],Region_Dummy_Variables,3,FALSE)</f>
        <v>0</v>
      </c>
      <c r="R63" s="1">
        <f>VLOOKUP(MasterDataSet_after_OutliersDEL7[[#This Row],[Region]],Region_Dummy_Variables,4,FALSE)</f>
        <v>0</v>
      </c>
      <c r="S63" s="1">
        <f>VLOOKUP(MasterDataSet_after_OutliersDEL7[[#This Row],[Region]],Region_Dummy_Variables,5,FALSE)</f>
        <v>0</v>
      </c>
      <c r="T63" s="1">
        <f>VLOOKUP(MasterDataSet_after_OutliersDEL7[[#This Row],[Region]],Region_Dummy_Variables,6,FALSE)</f>
        <v>1</v>
      </c>
      <c r="U63">
        <v>1989</v>
      </c>
      <c r="V63">
        <v>69</v>
      </c>
      <c r="W63">
        <v>565</v>
      </c>
      <c r="X63">
        <v>34.0624483</v>
      </c>
      <c r="Y63">
        <v>-118.3743606</v>
      </c>
    </row>
    <row r="64" spans="1:25" x14ac:dyDescent="0.3">
      <c r="A64" s="1" t="s">
        <v>16</v>
      </c>
      <c r="B64" s="1" t="s">
        <v>83</v>
      </c>
      <c r="C64" s="1" t="s">
        <v>22</v>
      </c>
      <c r="D64" s="1" t="str">
        <f>VLOOKUP(MasterDataSet_after_OutliersDEL7[[#This Row],[CITY]],Region_Values,2,FALSE)</f>
        <v>West</v>
      </c>
      <c r="E64" s="7" t="s">
        <v>19</v>
      </c>
      <c r="F64">
        <v>90211</v>
      </c>
      <c r="G64">
        <v>2100000</v>
      </c>
      <c r="H64">
        <v>2</v>
      </c>
      <c r="I64">
        <v>2.5</v>
      </c>
      <c r="J64">
        <v>2676</v>
      </c>
      <c r="K64">
        <v>99725</v>
      </c>
      <c r="L64">
        <f>2021-MasterDataSet_after_OutliersDEL7[[#This Row],[YEAR BUILT]]</f>
        <v>40</v>
      </c>
      <c r="M64">
        <v>7.4661877487100146</v>
      </c>
      <c r="N64">
        <v>784.75336322869953</v>
      </c>
      <c r="O64" s="1">
        <v>0</v>
      </c>
      <c r="P64" s="1">
        <f>VLOOKUP(MasterDataSet_after_OutliersDEL7[[#This Row],[Region]],Region_Dummy_Variables,2,FALSE)</f>
        <v>0</v>
      </c>
      <c r="Q64" s="1">
        <f>VLOOKUP(MasterDataSet_after_OutliersDEL7[[#This Row],[Region]],Region_Dummy_Variables,3,FALSE)</f>
        <v>0</v>
      </c>
      <c r="R64" s="1">
        <f>VLOOKUP(MasterDataSet_after_OutliersDEL7[[#This Row],[Region]],Region_Dummy_Variables,4,FALSE)</f>
        <v>0</v>
      </c>
      <c r="S64" s="1">
        <f>VLOOKUP(MasterDataSet_after_OutliersDEL7[[#This Row],[Region]],Region_Dummy_Variables,5,FALSE)</f>
        <v>0</v>
      </c>
      <c r="T64" s="1">
        <f>VLOOKUP(MasterDataSet_after_OutliersDEL7[[#This Row],[Region]],Region_Dummy_Variables,6,FALSE)</f>
        <v>1</v>
      </c>
      <c r="U64">
        <v>1981</v>
      </c>
      <c r="V64">
        <v>26</v>
      </c>
      <c r="W64">
        <v>2275</v>
      </c>
      <c r="X64">
        <v>34.070796199999997</v>
      </c>
      <c r="Y64">
        <v>-118.3852567</v>
      </c>
    </row>
    <row r="65" spans="1:25" x14ac:dyDescent="0.3">
      <c r="A65" s="1" t="s">
        <v>16</v>
      </c>
      <c r="B65" s="1" t="s">
        <v>84</v>
      </c>
      <c r="C65" s="1" t="s">
        <v>22</v>
      </c>
      <c r="D65" s="1" t="str">
        <f>VLOOKUP(MasterDataSet_after_OutliersDEL7[[#This Row],[CITY]],Region_Values,2,FALSE)</f>
        <v>West</v>
      </c>
      <c r="E65" s="7" t="s">
        <v>19</v>
      </c>
      <c r="F65">
        <v>90211</v>
      </c>
      <c r="G65">
        <v>2850000</v>
      </c>
      <c r="H65">
        <v>2</v>
      </c>
      <c r="I65">
        <v>2.5</v>
      </c>
      <c r="J65">
        <v>2850</v>
      </c>
      <c r="K65">
        <v>99725</v>
      </c>
      <c r="L65">
        <f>2021-MasterDataSet_after_OutliersDEL7[[#This Row],[YEAR BUILT]]</f>
        <v>40</v>
      </c>
      <c r="M65">
        <v>7.4661877487100146</v>
      </c>
      <c r="N65">
        <v>1000</v>
      </c>
      <c r="O65" s="1">
        <v>0</v>
      </c>
      <c r="P65" s="1">
        <f>VLOOKUP(MasterDataSet_after_OutliersDEL7[[#This Row],[Region]],Region_Dummy_Variables,2,FALSE)</f>
        <v>0</v>
      </c>
      <c r="Q65" s="1">
        <f>VLOOKUP(MasterDataSet_after_OutliersDEL7[[#This Row],[Region]],Region_Dummy_Variables,3,FALSE)</f>
        <v>0</v>
      </c>
      <c r="R65" s="1">
        <f>VLOOKUP(MasterDataSet_after_OutliersDEL7[[#This Row],[Region]],Region_Dummy_Variables,4,FALSE)</f>
        <v>0</v>
      </c>
      <c r="S65" s="1">
        <f>VLOOKUP(MasterDataSet_after_OutliersDEL7[[#This Row],[Region]],Region_Dummy_Variables,5,FALSE)</f>
        <v>0</v>
      </c>
      <c r="T65" s="1">
        <f>VLOOKUP(MasterDataSet_after_OutliersDEL7[[#This Row],[Region]],Region_Dummy_Variables,6,FALSE)</f>
        <v>1</v>
      </c>
      <c r="U65">
        <v>1981</v>
      </c>
      <c r="V65">
        <v>55</v>
      </c>
      <c r="W65">
        <v>2350</v>
      </c>
      <c r="X65">
        <v>34.070796199999997</v>
      </c>
      <c r="Y65">
        <v>-118.3852567</v>
      </c>
    </row>
    <row r="66" spans="1:25" x14ac:dyDescent="0.3">
      <c r="A66" s="1" t="s">
        <v>16</v>
      </c>
      <c r="B66" s="1" t="s">
        <v>85</v>
      </c>
      <c r="C66" s="1" t="s">
        <v>22</v>
      </c>
      <c r="D66" s="1" t="str">
        <f>VLOOKUP(MasterDataSet_after_OutliersDEL7[[#This Row],[CITY]],Region_Values,2,FALSE)</f>
        <v>West</v>
      </c>
      <c r="E66" s="7" t="s">
        <v>19</v>
      </c>
      <c r="F66">
        <v>90211</v>
      </c>
      <c r="G66">
        <v>5975000</v>
      </c>
      <c r="H66">
        <v>3</v>
      </c>
      <c r="I66">
        <v>3.5</v>
      </c>
      <c r="J66">
        <v>2916</v>
      </c>
      <c r="K66">
        <v>12072</v>
      </c>
      <c r="L66">
        <f>2021-MasterDataSet_after_OutliersDEL7[[#This Row],[YEAR BUILT]]</f>
        <v>1</v>
      </c>
      <c r="M66">
        <v>7.5321957439574998</v>
      </c>
      <c r="N66">
        <v>2049.0397805212619</v>
      </c>
      <c r="O66" s="1">
        <v>0</v>
      </c>
      <c r="P66" s="1">
        <f>VLOOKUP(MasterDataSet_after_OutliersDEL7[[#This Row],[Region]],Region_Dummy_Variables,2,FALSE)</f>
        <v>0</v>
      </c>
      <c r="Q66" s="1">
        <f>VLOOKUP(MasterDataSet_after_OutliersDEL7[[#This Row],[Region]],Region_Dummy_Variables,3,FALSE)</f>
        <v>0</v>
      </c>
      <c r="R66" s="1">
        <f>VLOOKUP(MasterDataSet_after_OutliersDEL7[[#This Row],[Region]],Region_Dummy_Variables,4,FALSE)</f>
        <v>0</v>
      </c>
      <c r="S66" s="1">
        <f>VLOOKUP(MasterDataSet_after_OutliersDEL7[[#This Row],[Region]],Region_Dummy_Variables,5,FALSE)</f>
        <v>0</v>
      </c>
      <c r="T66" s="1">
        <f>VLOOKUP(MasterDataSet_after_OutliersDEL7[[#This Row],[Region]],Region_Dummy_Variables,6,FALSE)</f>
        <v>1</v>
      </c>
      <c r="U66">
        <v>2020</v>
      </c>
      <c r="V66">
        <v>58</v>
      </c>
      <c r="W66">
        <v>2995</v>
      </c>
      <c r="X66">
        <v>34.065587899999997</v>
      </c>
      <c r="Y66">
        <v>-118.37855589999999</v>
      </c>
    </row>
    <row r="67" spans="1:25" x14ac:dyDescent="0.3">
      <c r="A67" s="1" t="s">
        <v>16</v>
      </c>
      <c r="B67" s="1" t="s">
        <v>86</v>
      </c>
      <c r="C67" s="1" t="s">
        <v>22</v>
      </c>
      <c r="D67" s="1" t="str">
        <f>VLOOKUP(MasterDataSet_after_OutliersDEL7[[#This Row],[CITY]],Region_Values,2,FALSE)</f>
        <v>West</v>
      </c>
      <c r="E67" s="7" t="s">
        <v>19</v>
      </c>
      <c r="F67">
        <v>90211</v>
      </c>
      <c r="G67">
        <v>3600000</v>
      </c>
      <c r="H67">
        <v>3</v>
      </c>
      <c r="I67">
        <v>3.5</v>
      </c>
      <c r="J67">
        <v>2226</v>
      </c>
      <c r="K67">
        <v>12072</v>
      </c>
      <c r="L67">
        <f>2021-MasterDataSet_after_OutliersDEL7[[#This Row],[YEAR BUILT]]</f>
        <v>1</v>
      </c>
      <c r="M67">
        <v>7.5321957439574998</v>
      </c>
      <c r="N67">
        <v>1617.2506738544475</v>
      </c>
      <c r="O67" s="1">
        <v>0</v>
      </c>
      <c r="P67" s="1">
        <f>VLOOKUP(MasterDataSet_after_OutliersDEL7[[#This Row],[Region]],Region_Dummy_Variables,2,FALSE)</f>
        <v>0</v>
      </c>
      <c r="Q67" s="1">
        <f>VLOOKUP(MasterDataSet_after_OutliersDEL7[[#This Row],[Region]],Region_Dummy_Variables,3,FALSE)</f>
        <v>0</v>
      </c>
      <c r="R67" s="1">
        <f>VLOOKUP(MasterDataSet_after_OutliersDEL7[[#This Row],[Region]],Region_Dummy_Variables,4,FALSE)</f>
        <v>0</v>
      </c>
      <c r="S67" s="1">
        <f>VLOOKUP(MasterDataSet_after_OutliersDEL7[[#This Row],[Region]],Region_Dummy_Variables,5,FALSE)</f>
        <v>0</v>
      </c>
      <c r="T67" s="1">
        <f>VLOOKUP(MasterDataSet_after_OutliersDEL7[[#This Row],[Region]],Region_Dummy_Variables,6,FALSE)</f>
        <v>1</v>
      </c>
      <c r="U67">
        <v>2020</v>
      </c>
      <c r="V67">
        <v>58</v>
      </c>
      <c r="W67">
        <v>2995</v>
      </c>
      <c r="X67">
        <v>34.065587899999997</v>
      </c>
      <c r="Y67">
        <v>-118.37855589999999</v>
      </c>
    </row>
    <row r="68" spans="1:25" x14ac:dyDescent="0.3">
      <c r="A68" s="1" t="s">
        <v>16</v>
      </c>
      <c r="B68" s="1" t="s">
        <v>87</v>
      </c>
      <c r="C68" s="1" t="s">
        <v>22</v>
      </c>
      <c r="D68" s="1" t="str">
        <f>VLOOKUP(MasterDataSet_after_OutliersDEL7[[#This Row],[CITY]],Region_Values,2,FALSE)</f>
        <v>West</v>
      </c>
      <c r="E68" s="7" t="s">
        <v>19</v>
      </c>
      <c r="F68">
        <v>90211</v>
      </c>
      <c r="G68">
        <v>5850000</v>
      </c>
      <c r="H68">
        <v>3</v>
      </c>
      <c r="I68">
        <v>3.5</v>
      </c>
      <c r="J68">
        <v>3096</v>
      </c>
      <c r="K68">
        <v>12072</v>
      </c>
      <c r="L68">
        <f>2021-MasterDataSet_after_OutliersDEL7[[#This Row],[YEAR BUILT]]</f>
        <v>1</v>
      </c>
      <c r="M68">
        <v>7.5321957439574998</v>
      </c>
      <c r="N68">
        <v>1889.5348837209303</v>
      </c>
      <c r="O68" s="1">
        <v>0</v>
      </c>
      <c r="P68" s="1">
        <f>VLOOKUP(MasterDataSet_after_OutliersDEL7[[#This Row],[Region]],Region_Dummy_Variables,2,FALSE)</f>
        <v>0</v>
      </c>
      <c r="Q68" s="1">
        <f>VLOOKUP(MasterDataSet_after_OutliersDEL7[[#This Row],[Region]],Region_Dummy_Variables,3,FALSE)</f>
        <v>0</v>
      </c>
      <c r="R68" s="1">
        <f>VLOOKUP(MasterDataSet_after_OutliersDEL7[[#This Row],[Region]],Region_Dummy_Variables,4,FALSE)</f>
        <v>0</v>
      </c>
      <c r="S68" s="1">
        <f>VLOOKUP(MasterDataSet_after_OutliersDEL7[[#This Row],[Region]],Region_Dummy_Variables,5,FALSE)</f>
        <v>0</v>
      </c>
      <c r="T68" s="1">
        <f>VLOOKUP(MasterDataSet_after_OutliersDEL7[[#This Row],[Region]],Region_Dummy_Variables,6,FALSE)</f>
        <v>1</v>
      </c>
      <c r="U68">
        <v>2020</v>
      </c>
      <c r="V68">
        <v>58</v>
      </c>
      <c r="W68">
        <v>2995</v>
      </c>
      <c r="X68">
        <v>34.065587899999997</v>
      </c>
      <c r="Y68">
        <v>-118.37855589999999</v>
      </c>
    </row>
    <row r="69" spans="1:25" x14ac:dyDescent="0.3">
      <c r="A69" s="1" t="s">
        <v>20</v>
      </c>
      <c r="B69" s="1" t="s">
        <v>88</v>
      </c>
      <c r="C69" s="1" t="s">
        <v>22</v>
      </c>
      <c r="D69" s="1" t="str">
        <f>VLOOKUP(MasterDataSet_after_OutliersDEL7[[#This Row],[CITY]],Region_Values,2,FALSE)</f>
        <v>West</v>
      </c>
      <c r="E69" s="7" t="s">
        <v>19</v>
      </c>
      <c r="F69">
        <v>90212</v>
      </c>
      <c r="G69">
        <v>3395000</v>
      </c>
      <c r="H69">
        <v>3</v>
      </c>
      <c r="I69">
        <v>4</v>
      </c>
      <c r="J69">
        <v>2180</v>
      </c>
      <c r="K69">
        <v>6728</v>
      </c>
      <c r="L69">
        <f>2021-MasterDataSet_after_OutliersDEL7[[#This Row],[YEAR BUILT]]</f>
        <v>82</v>
      </c>
      <c r="M69">
        <v>5.8893841346752005</v>
      </c>
      <c r="N69">
        <v>1557.3394495412845</v>
      </c>
      <c r="O69" s="1">
        <v>1</v>
      </c>
      <c r="P69" s="1">
        <f>VLOOKUP(MasterDataSet_after_OutliersDEL7[[#This Row],[Region]],Region_Dummy_Variables,2,FALSE)</f>
        <v>0</v>
      </c>
      <c r="Q69" s="1">
        <f>VLOOKUP(MasterDataSet_after_OutliersDEL7[[#This Row],[Region]],Region_Dummy_Variables,3,FALSE)</f>
        <v>0</v>
      </c>
      <c r="R69" s="1">
        <f>VLOOKUP(MasterDataSet_after_OutliersDEL7[[#This Row],[Region]],Region_Dummy_Variables,4,FALSE)</f>
        <v>0</v>
      </c>
      <c r="S69" s="1">
        <f>VLOOKUP(MasterDataSet_after_OutliersDEL7[[#This Row],[Region]],Region_Dummy_Variables,5,FALSE)</f>
        <v>0</v>
      </c>
      <c r="T69" s="1">
        <f>VLOOKUP(MasterDataSet_after_OutliersDEL7[[#This Row],[Region]],Region_Dummy_Variables,6,FALSE)</f>
        <v>1</v>
      </c>
      <c r="U69">
        <v>1939</v>
      </c>
      <c r="V69">
        <v>75</v>
      </c>
      <c r="X69">
        <v>34.055838999999999</v>
      </c>
      <c r="Y69">
        <v>-118.40606409999999</v>
      </c>
    </row>
    <row r="70" spans="1:25" x14ac:dyDescent="0.3">
      <c r="A70" s="1" t="s">
        <v>20</v>
      </c>
      <c r="B70" s="1" t="s">
        <v>89</v>
      </c>
      <c r="C70" s="1" t="s">
        <v>22</v>
      </c>
      <c r="D70" s="1" t="str">
        <f>VLOOKUP(MasterDataSet_after_OutliersDEL7[[#This Row],[CITY]],Region_Values,2,FALSE)</f>
        <v>West</v>
      </c>
      <c r="E70" s="7" t="s">
        <v>19</v>
      </c>
      <c r="F70">
        <v>90212</v>
      </c>
      <c r="G70">
        <v>3995000</v>
      </c>
      <c r="H70">
        <v>4</v>
      </c>
      <c r="I70">
        <v>4.5</v>
      </c>
      <c r="J70">
        <v>3573</v>
      </c>
      <c r="K70">
        <v>6070</v>
      </c>
      <c r="L70">
        <f>2021-MasterDataSet_after_OutliersDEL7[[#This Row],[YEAR BUILT]]</f>
        <v>88</v>
      </c>
      <c r="M70">
        <v>6.7929059131292426</v>
      </c>
      <c r="N70">
        <v>1118.108032465715</v>
      </c>
      <c r="O70" s="1">
        <v>1</v>
      </c>
      <c r="P70" s="1">
        <f>VLOOKUP(MasterDataSet_after_OutliersDEL7[[#This Row],[Region]],Region_Dummy_Variables,2,FALSE)</f>
        <v>0</v>
      </c>
      <c r="Q70" s="1">
        <f>VLOOKUP(MasterDataSet_after_OutliersDEL7[[#This Row],[Region]],Region_Dummy_Variables,3,FALSE)</f>
        <v>0</v>
      </c>
      <c r="R70" s="1">
        <f>VLOOKUP(MasterDataSet_after_OutliersDEL7[[#This Row],[Region]],Region_Dummy_Variables,4,FALSE)</f>
        <v>0</v>
      </c>
      <c r="S70" s="1">
        <f>VLOOKUP(MasterDataSet_after_OutliersDEL7[[#This Row],[Region]],Region_Dummy_Variables,5,FALSE)</f>
        <v>0</v>
      </c>
      <c r="T70" s="1">
        <f>VLOOKUP(MasterDataSet_after_OutliersDEL7[[#This Row],[Region]],Region_Dummy_Variables,6,FALSE)</f>
        <v>1</v>
      </c>
      <c r="U70">
        <v>1933</v>
      </c>
      <c r="V70">
        <v>35</v>
      </c>
      <c r="X70">
        <v>34.061484700000001</v>
      </c>
      <c r="Y70">
        <v>-118.3911195</v>
      </c>
    </row>
    <row r="71" spans="1:25" x14ac:dyDescent="0.3">
      <c r="A71" s="1" t="s">
        <v>20</v>
      </c>
      <c r="B71" s="1" t="s">
        <v>90</v>
      </c>
      <c r="C71" s="1" t="s">
        <v>22</v>
      </c>
      <c r="D71" s="1" t="str">
        <f>VLOOKUP(MasterDataSet_after_OutliersDEL7[[#This Row],[CITY]],Region_Values,2,FALSE)</f>
        <v>West</v>
      </c>
      <c r="E71" s="7" t="s">
        <v>19</v>
      </c>
      <c r="F71">
        <v>90212</v>
      </c>
      <c r="G71">
        <v>4999000</v>
      </c>
      <c r="H71">
        <v>5</v>
      </c>
      <c r="I71">
        <v>5.5</v>
      </c>
      <c r="J71">
        <v>4085</v>
      </c>
      <c r="K71">
        <v>7500</v>
      </c>
      <c r="L71">
        <f>2021-MasterDataSet_after_OutliersDEL7[[#This Row],[YEAR BUILT]]</f>
        <v>5</v>
      </c>
      <c r="M71">
        <v>6.3720814738876053</v>
      </c>
      <c r="N71">
        <v>1223.7454100367197</v>
      </c>
      <c r="O71" s="1">
        <v>1</v>
      </c>
      <c r="P71" s="1">
        <f>VLOOKUP(MasterDataSet_after_OutliersDEL7[[#This Row],[Region]],Region_Dummy_Variables,2,FALSE)</f>
        <v>0</v>
      </c>
      <c r="Q71" s="1">
        <f>VLOOKUP(MasterDataSet_after_OutliersDEL7[[#This Row],[Region]],Region_Dummy_Variables,3,FALSE)</f>
        <v>0</v>
      </c>
      <c r="R71" s="1">
        <f>VLOOKUP(MasterDataSet_after_OutliersDEL7[[#This Row],[Region]],Region_Dummy_Variables,4,FALSE)</f>
        <v>0</v>
      </c>
      <c r="S71" s="1">
        <f>VLOOKUP(MasterDataSet_after_OutliersDEL7[[#This Row],[Region]],Region_Dummy_Variables,5,FALSE)</f>
        <v>0</v>
      </c>
      <c r="T71" s="1">
        <f>VLOOKUP(MasterDataSet_after_OutliersDEL7[[#This Row],[Region]],Region_Dummy_Variables,6,FALSE)</f>
        <v>1</v>
      </c>
      <c r="U71">
        <v>2016</v>
      </c>
      <c r="V71">
        <v>26</v>
      </c>
      <c r="X71">
        <v>34.060652300000001</v>
      </c>
      <c r="Y71">
        <v>-118.3999481</v>
      </c>
    </row>
    <row r="72" spans="1:25" x14ac:dyDescent="0.3">
      <c r="A72" s="1" t="s">
        <v>16</v>
      </c>
      <c r="B72" s="1" t="s">
        <v>91</v>
      </c>
      <c r="C72" s="1" t="s">
        <v>22</v>
      </c>
      <c r="D72" s="1" t="str">
        <f>VLOOKUP(MasterDataSet_after_OutliersDEL7[[#This Row],[CITY]],Region_Values,2,FALSE)</f>
        <v>West</v>
      </c>
      <c r="E72" s="7" t="s">
        <v>19</v>
      </c>
      <c r="F72">
        <v>90212</v>
      </c>
      <c r="G72">
        <v>2095000</v>
      </c>
      <c r="H72">
        <v>4</v>
      </c>
      <c r="I72">
        <v>3.5</v>
      </c>
      <c r="J72">
        <v>2113</v>
      </c>
      <c r="K72">
        <v>18210</v>
      </c>
      <c r="L72">
        <f>2021-MasterDataSet_after_OutliersDEL7[[#This Row],[YEAR BUILT]]</f>
        <v>47</v>
      </c>
      <c r="M72">
        <v>6.9650407105745362</v>
      </c>
      <c r="N72">
        <v>991.48130619971607</v>
      </c>
      <c r="O72" s="1">
        <v>0</v>
      </c>
      <c r="P72" s="1">
        <f>VLOOKUP(MasterDataSet_after_OutliersDEL7[[#This Row],[Region]],Region_Dummy_Variables,2,FALSE)</f>
        <v>0</v>
      </c>
      <c r="Q72" s="1">
        <f>VLOOKUP(MasterDataSet_after_OutliersDEL7[[#This Row],[Region]],Region_Dummy_Variables,3,FALSE)</f>
        <v>0</v>
      </c>
      <c r="R72" s="1">
        <f>VLOOKUP(MasterDataSet_after_OutliersDEL7[[#This Row],[Region]],Region_Dummy_Variables,4,FALSE)</f>
        <v>0</v>
      </c>
      <c r="S72" s="1">
        <f>VLOOKUP(MasterDataSet_after_OutliersDEL7[[#This Row],[Region]],Region_Dummy_Variables,5,FALSE)</f>
        <v>0</v>
      </c>
      <c r="T72" s="1">
        <f>VLOOKUP(MasterDataSet_after_OutliersDEL7[[#This Row],[Region]],Region_Dummy_Variables,6,FALSE)</f>
        <v>1</v>
      </c>
      <c r="U72">
        <v>1974</v>
      </c>
      <c r="V72">
        <v>103</v>
      </c>
      <c r="W72">
        <v>807</v>
      </c>
      <c r="X72">
        <v>34.066274499999999</v>
      </c>
      <c r="Y72">
        <v>-118.3921201</v>
      </c>
    </row>
    <row r="73" spans="1:25" x14ac:dyDescent="0.3">
      <c r="A73" s="1" t="s">
        <v>16</v>
      </c>
      <c r="B73" s="1" t="s">
        <v>92</v>
      </c>
      <c r="C73" s="1" t="s">
        <v>22</v>
      </c>
      <c r="D73" s="1" t="str">
        <f>VLOOKUP(MasterDataSet_after_OutliersDEL7[[#This Row],[CITY]],Region_Values,2,FALSE)</f>
        <v>West</v>
      </c>
      <c r="E73" s="7" t="s">
        <v>19</v>
      </c>
      <c r="F73">
        <v>90212</v>
      </c>
      <c r="G73">
        <v>1695000</v>
      </c>
      <c r="H73">
        <v>2</v>
      </c>
      <c r="I73">
        <v>3</v>
      </c>
      <c r="J73">
        <v>2053</v>
      </c>
      <c r="K73">
        <v>5941</v>
      </c>
      <c r="L73">
        <f>2021-MasterDataSet_after_OutliersDEL7[[#This Row],[YEAR BUILT]]</f>
        <v>41</v>
      </c>
      <c r="M73">
        <v>6.8659683615275551</v>
      </c>
      <c r="N73">
        <v>825.6210423770093</v>
      </c>
      <c r="O73" s="1">
        <v>0</v>
      </c>
      <c r="P73" s="1">
        <f>VLOOKUP(MasterDataSet_after_OutliersDEL7[[#This Row],[Region]],Region_Dummy_Variables,2,FALSE)</f>
        <v>0</v>
      </c>
      <c r="Q73" s="1">
        <f>VLOOKUP(MasterDataSet_after_OutliersDEL7[[#This Row],[Region]],Region_Dummy_Variables,3,FALSE)</f>
        <v>0</v>
      </c>
      <c r="R73" s="1">
        <f>VLOOKUP(MasterDataSet_after_OutliersDEL7[[#This Row],[Region]],Region_Dummy_Variables,4,FALSE)</f>
        <v>0</v>
      </c>
      <c r="S73" s="1">
        <f>VLOOKUP(MasterDataSet_after_OutliersDEL7[[#This Row],[Region]],Region_Dummy_Variables,5,FALSE)</f>
        <v>0</v>
      </c>
      <c r="T73" s="1">
        <f>VLOOKUP(MasterDataSet_after_OutliersDEL7[[#This Row],[Region]],Region_Dummy_Variables,6,FALSE)</f>
        <v>1</v>
      </c>
      <c r="U73">
        <v>1980</v>
      </c>
      <c r="V73">
        <v>27</v>
      </c>
      <c r="W73">
        <v>850</v>
      </c>
      <c r="X73">
        <v>34.065956399999997</v>
      </c>
      <c r="Y73">
        <v>-118.3941056</v>
      </c>
    </row>
    <row r="74" spans="1:25" x14ac:dyDescent="0.3">
      <c r="A74" s="1" t="s">
        <v>16</v>
      </c>
      <c r="B74" s="1" t="s">
        <v>93</v>
      </c>
      <c r="C74" s="1" t="s">
        <v>22</v>
      </c>
      <c r="D74" s="1" t="str">
        <f>VLOOKUP(MasterDataSet_after_OutliersDEL7[[#This Row],[CITY]],Region_Values,2,FALSE)</f>
        <v>West</v>
      </c>
      <c r="E74" s="7" t="s">
        <v>19</v>
      </c>
      <c r="F74">
        <v>90212</v>
      </c>
      <c r="G74">
        <v>1428800</v>
      </c>
      <c r="H74">
        <v>2</v>
      </c>
      <c r="I74">
        <v>3</v>
      </c>
      <c r="J74">
        <v>1767</v>
      </c>
      <c r="K74">
        <v>12072</v>
      </c>
      <c r="L74">
        <f>2021-MasterDataSet_after_OutliersDEL7[[#This Row],[YEAR BUILT]]</f>
        <v>12</v>
      </c>
      <c r="M74">
        <v>7.0075133162021395</v>
      </c>
      <c r="N74">
        <v>808.60215053763443</v>
      </c>
      <c r="O74" s="1">
        <v>0</v>
      </c>
      <c r="P74" s="1">
        <f>VLOOKUP(MasterDataSet_after_OutliersDEL7[[#This Row],[Region]],Region_Dummy_Variables,2,FALSE)</f>
        <v>0</v>
      </c>
      <c r="Q74" s="1">
        <f>VLOOKUP(MasterDataSet_after_OutliersDEL7[[#This Row],[Region]],Region_Dummy_Variables,3,FALSE)</f>
        <v>0</v>
      </c>
      <c r="R74" s="1">
        <f>VLOOKUP(MasterDataSet_after_OutliersDEL7[[#This Row],[Region]],Region_Dummy_Variables,4,FALSE)</f>
        <v>0</v>
      </c>
      <c r="S74" s="1">
        <f>VLOOKUP(MasterDataSet_after_OutliersDEL7[[#This Row],[Region]],Region_Dummy_Variables,5,FALSE)</f>
        <v>0</v>
      </c>
      <c r="T74" s="1">
        <f>VLOOKUP(MasterDataSet_after_OutliersDEL7[[#This Row],[Region]],Region_Dummy_Variables,6,FALSE)</f>
        <v>1</v>
      </c>
      <c r="U74">
        <v>2009</v>
      </c>
      <c r="V74">
        <v>24</v>
      </c>
      <c r="W74">
        <v>680</v>
      </c>
      <c r="X74">
        <v>34.065618499999999</v>
      </c>
      <c r="Y74">
        <v>-118.39043119999999</v>
      </c>
    </row>
    <row r="75" spans="1:25" x14ac:dyDescent="0.3">
      <c r="A75" s="1" t="s">
        <v>16</v>
      </c>
      <c r="B75" s="1" t="s">
        <v>94</v>
      </c>
      <c r="C75" s="1" t="s">
        <v>22</v>
      </c>
      <c r="D75" s="1" t="str">
        <f>VLOOKUP(MasterDataSet_after_OutliersDEL7[[#This Row],[CITY]],Region_Values,2,FALSE)</f>
        <v>West</v>
      </c>
      <c r="E75" s="7" t="s">
        <v>19</v>
      </c>
      <c r="F75">
        <v>90212</v>
      </c>
      <c r="G75">
        <v>1899000</v>
      </c>
      <c r="H75">
        <v>2</v>
      </c>
      <c r="I75">
        <v>2</v>
      </c>
      <c r="J75">
        <v>2082</v>
      </c>
      <c r="K75">
        <v>28063</v>
      </c>
      <c r="L75">
        <f>2021-MasterDataSet_after_OutliersDEL7[[#This Row],[YEAR BUILT]]</f>
        <v>47</v>
      </c>
      <c r="M75">
        <v>6.2829705737481447</v>
      </c>
      <c r="N75">
        <v>912.10374639769452</v>
      </c>
      <c r="O75" s="1">
        <v>0</v>
      </c>
      <c r="P75" s="1">
        <f>VLOOKUP(MasterDataSet_after_OutliersDEL7[[#This Row],[Region]],Region_Dummy_Variables,2,FALSE)</f>
        <v>0</v>
      </c>
      <c r="Q75" s="1">
        <f>VLOOKUP(MasterDataSet_after_OutliersDEL7[[#This Row],[Region]],Region_Dummy_Variables,3,FALSE)</f>
        <v>0</v>
      </c>
      <c r="R75" s="1">
        <f>VLOOKUP(MasterDataSet_after_OutliersDEL7[[#This Row],[Region]],Region_Dummy_Variables,4,FALSE)</f>
        <v>0</v>
      </c>
      <c r="S75" s="1">
        <f>VLOOKUP(MasterDataSet_after_OutliersDEL7[[#This Row],[Region]],Region_Dummy_Variables,5,FALSE)</f>
        <v>0</v>
      </c>
      <c r="T75" s="1">
        <f>VLOOKUP(MasterDataSet_after_OutliersDEL7[[#This Row],[Region]],Region_Dummy_Variables,6,FALSE)</f>
        <v>1</v>
      </c>
      <c r="U75">
        <v>1974</v>
      </c>
      <c r="V75">
        <v>89</v>
      </c>
      <c r="W75">
        <v>1150</v>
      </c>
      <c r="X75">
        <v>34.0656222</v>
      </c>
      <c r="Y75">
        <v>-118.40802669999999</v>
      </c>
    </row>
    <row r="76" spans="1:25" x14ac:dyDescent="0.3">
      <c r="A76" s="1" t="s">
        <v>16</v>
      </c>
      <c r="B76" s="1" t="s">
        <v>95</v>
      </c>
      <c r="C76" s="1" t="s">
        <v>22</v>
      </c>
      <c r="D76" s="1" t="str">
        <f>VLOOKUP(MasterDataSet_after_OutliersDEL7[[#This Row],[CITY]],Region_Values,2,FALSE)</f>
        <v>West</v>
      </c>
      <c r="E76" s="7" t="s">
        <v>19</v>
      </c>
      <c r="F76">
        <v>90212</v>
      </c>
      <c r="G76">
        <v>1950000</v>
      </c>
      <c r="H76">
        <v>3</v>
      </c>
      <c r="I76">
        <v>3</v>
      </c>
      <c r="J76">
        <v>2471</v>
      </c>
      <c r="K76">
        <v>54837</v>
      </c>
      <c r="L76">
        <f>2021-MasterDataSet_after_OutliersDEL7[[#This Row],[YEAR BUILT]]</f>
        <v>46</v>
      </c>
      <c r="M76">
        <v>6.1463482355000014</v>
      </c>
      <c r="N76">
        <v>789.15418858761632</v>
      </c>
      <c r="O76" s="1">
        <v>0</v>
      </c>
      <c r="P76" s="1">
        <f>VLOOKUP(MasterDataSet_after_OutliersDEL7[[#This Row],[Region]],Region_Dummy_Variables,2,FALSE)</f>
        <v>0</v>
      </c>
      <c r="Q76" s="1">
        <f>VLOOKUP(MasterDataSet_after_OutliersDEL7[[#This Row],[Region]],Region_Dummy_Variables,3,FALSE)</f>
        <v>0</v>
      </c>
      <c r="R76" s="1">
        <f>VLOOKUP(MasterDataSet_after_OutliersDEL7[[#This Row],[Region]],Region_Dummy_Variables,4,FALSE)</f>
        <v>0</v>
      </c>
      <c r="S76" s="1">
        <f>VLOOKUP(MasterDataSet_after_OutliersDEL7[[#This Row],[Region]],Region_Dummy_Variables,5,FALSE)</f>
        <v>0</v>
      </c>
      <c r="T76" s="1">
        <f>VLOOKUP(MasterDataSet_after_OutliersDEL7[[#This Row],[Region]],Region_Dummy_Variables,6,FALSE)</f>
        <v>1</v>
      </c>
      <c r="U76">
        <v>1975</v>
      </c>
      <c r="V76">
        <v>26</v>
      </c>
      <c r="W76">
        <v>2500</v>
      </c>
      <c r="X76">
        <v>34.063887800000003</v>
      </c>
      <c r="Y76">
        <v>-118.4092818</v>
      </c>
    </row>
    <row r="77" spans="1:25" x14ac:dyDescent="0.3">
      <c r="A77" s="1" t="s">
        <v>16</v>
      </c>
      <c r="B77" s="1" t="s">
        <v>96</v>
      </c>
      <c r="C77" s="1" t="s">
        <v>22</v>
      </c>
      <c r="D77" s="1" t="str">
        <f>VLOOKUP(MasterDataSet_after_OutliersDEL7[[#This Row],[CITY]],Region_Values,2,FALSE)</f>
        <v>West</v>
      </c>
      <c r="E77" s="7" t="s">
        <v>19</v>
      </c>
      <c r="F77">
        <v>90212</v>
      </c>
      <c r="G77">
        <v>1359000</v>
      </c>
      <c r="H77">
        <v>2</v>
      </c>
      <c r="I77">
        <v>2.5</v>
      </c>
      <c r="J77">
        <v>2060</v>
      </c>
      <c r="K77">
        <v>12140</v>
      </c>
      <c r="L77">
        <f>2021-MasterDataSet_after_OutliersDEL7[[#This Row],[YEAR BUILT]]</f>
        <v>47</v>
      </c>
      <c r="M77">
        <v>6.5707973013774028</v>
      </c>
      <c r="N77">
        <v>659.70873786407765</v>
      </c>
      <c r="O77" s="1">
        <v>0</v>
      </c>
      <c r="P77" s="1">
        <f>VLOOKUP(MasterDataSet_after_OutliersDEL7[[#This Row],[Region]],Region_Dummy_Variables,2,FALSE)</f>
        <v>0</v>
      </c>
      <c r="Q77" s="1">
        <f>VLOOKUP(MasterDataSet_after_OutliersDEL7[[#This Row],[Region]],Region_Dummy_Variables,3,FALSE)</f>
        <v>0</v>
      </c>
      <c r="R77" s="1">
        <f>VLOOKUP(MasterDataSet_after_OutliersDEL7[[#This Row],[Region]],Region_Dummy_Variables,4,FALSE)</f>
        <v>0</v>
      </c>
      <c r="S77" s="1">
        <f>VLOOKUP(MasterDataSet_after_OutliersDEL7[[#This Row],[Region]],Region_Dummy_Variables,5,FALSE)</f>
        <v>0</v>
      </c>
      <c r="T77" s="1">
        <f>VLOOKUP(MasterDataSet_after_OutliersDEL7[[#This Row],[Region]],Region_Dummy_Variables,6,FALSE)</f>
        <v>1</v>
      </c>
      <c r="U77">
        <v>1974</v>
      </c>
      <c r="V77">
        <v>39</v>
      </c>
      <c r="W77">
        <v>760</v>
      </c>
      <c r="X77">
        <v>34.063409399999998</v>
      </c>
      <c r="Y77">
        <v>-118.3982821</v>
      </c>
    </row>
    <row r="78" spans="1:25" x14ac:dyDescent="0.3">
      <c r="A78" s="1" t="s">
        <v>16</v>
      </c>
      <c r="B78" s="1" t="s">
        <v>97</v>
      </c>
      <c r="C78" s="1" t="s">
        <v>22</v>
      </c>
      <c r="D78" s="1" t="str">
        <f>VLOOKUP(MasterDataSet_after_OutliersDEL7[[#This Row],[CITY]],Region_Values,2,FALSE)</f>
        <v>West</v>
      </c>
      <c r="E78" s="7" t="s">
        <v>19</v>
      </c>
      <c r="F78">
        <v>90212</v>
      </c>
      <c r="G78">
        <v>1299000</v>
      </c>
      <c r="H78">
        <v>3</v>
      </c>
      <c r="I78">
        <v>2</v>
      </c>
      <c r="J78">
        <v>1360</v>
      </c>
      <c r="K78">
        <v>12146</v>
      </c>
      <c r="L78">
        <f>2021-MasterDataSet_after_OutliersDEL7[[#This Row],[YEAR BUILT]]</f>
        <v>60</v>
      </c>
      <c r="M78">
        <v>6.5365188542443331</v>
      </c>
      <c r="N78">
        <v>955.14705882352939</v>
      </c>
      <c r="O78" s="1">
        <v>0</v>
      </c>
      <c r="P78" s="1">
        <f>VLOOKUP(MasterDataSet_after_OutliersDEL7[[#This Row],[Region]],Region_Dummy_Variables,2,FALSE)</f>
        <v>0</v>
      </c>
      <c r="Q78" s="1">
        <f>VLOOKUP(MasterDataSet_after_OutliersDEL7[[#This Row],[Region]],Region_Dummy_Variables,3,FALSE)</f>
        <v>0</v>
      </c>
      <c r="R78" s="1">
        <f>VLOOKUP(MasterDataSet_after_OutliersDEL7[[#This Row],[Region]],Region_Dummy_Variables,4,FALSE)</f>
        <v>0</v>
      </c>
      <c r="S78" s="1">
        <f>VLOOKUP(MasterDataSet_after_OutliersDEL7[[#This Row],[Region]],Region_Dummy_Variables,5,FALSE)</f>
        <v>0</v>
      </c>
      <c r="T78" s="1">
        <f>VLOOKUP(MasterDataSet_after_OutliersDEL7[[#This Row],[Region]],Region_Dummy_Variables,6,FALSE)</f>
        <v>1</v>
      </c>
      <c r="U78">
        <v>1961</v>
      </c>
      <c r="V78">
        <v>46</v>
      </c>
      <c r="W78">
        <v>546</v>
      </c>
      <c r="X78">
        <v>34.058624799999997</v>
      </c>
      <c r="Y78">
        <v>-118.39408280000001</v>
      </c>
    </row>
    <row r="79" spans="1:25" x14ac:dyDescent="0.3">
      <c r="A79" s="1" t="s">
        <v>16</v>
      </c>
      <c r="B79" s="1" t="s">
        <v>98</v>
      </c>
      <c r="C79" s="1" t="s">
        <v>22</v>
      </c>
      <c r="D79" s="1" t="str">
        <f>VLOOKUP(MasterDataSet_after_OutliersDEL7[[#This Row],[CITY]],Region_Values,2,FALSE)</f>
        <v>West</v>
      </c>
      <c r="E79" s="7" t="s">
        <v>19</v>
      </c>
      <c r="F79">
        <v>90212</v>
      </c>
      <c r="G79">
        <v>844000</v>
      </c>
      <c r="H79">
        <v>1</v>
      </c>
      <c r="I79">
        <v>1.5</v>
      </c>
      <c r="J79">
        <v>1096</v>
      </c>
      <c r="K79">
        <v>12124</v>
      </c>
      <c r="L79">
        <f>2021-MasterDataSet_after_OutliersDEL7[[#This Row],[YEAR BUILT]]</f>
        <v>57</v>
      </c>
      <c r="M79">
        <v>6.4093370475021727</v>
      </c>
      <c r="N79">
        <v>770.07299270072997</v>
      </c>
      <c r="O79" s="1">
        <v>0</v>
      </c>
      <c r="P79" s="1">
        <f>VLOOKUP(MasterDataSet_after_OutliersDEL7[[#This Row],[Region]],Region_Dummy_Variables,2,FALSE)</f>
        <v>0</v>
      </c>
      <c r="Q79" s="1">
        <f>VLOOKUP(MasterDataSet_after_OutliersDEL7[[#This Row],[Region]],Region_Dummy_Variables,3,FALSE)</f>
        <v>0</v>
      </c>
      <c r="R79" s="1">
        <f>VLOOKUP(MasterDataSet_after_OutliersDEL7[[#This Row],[Region]],Region_Dummy_Variables,4,FALSE)</f>
        <v>0</v>
      </c>
      <c r="S79" s="1">
        <f>VLOOKUP(MasterDataSet_after_OutliersDEL7[[#This Row],[Region]],Region_Dummy_Variables,5,FALSE)</f>
        <v>0</v>
      </c>
      <c r="T79" s="1">
        <f>VLOOKUP(MasterDataSet_after_OutliersDEL7[[#This Row],[Region]],Region_Dummy_Variables,6,FALSE)</f>
        <v>1</v>
      </c>
      <c r="U79">
        <v>1964</v>
      </c>
      <c r="V79">
        <v>103</v>
      </c>
      <c r="W79">
        <v>460</v>
      </c>
      <c r="X79">
        <v>34.058303600000002</v>
      </c>
      <c r="Y79">
        <v>-118.3966389</v>
      </c>
    </row>
    <row r="80" spans="1:25" x14ac:dyDescent="0.3">
      <c r="A80" s="1" t="s">
        <v>16</v>
      </c>
      <c r="B80" s="1" t="s">
        <v>99</v>
      </c>
      <c r="C80" s="1" t="s">
        <v>22</v>
      </c>
      <c r="D80" s="1" t="str">
        <f>VLOOKUP(MasterDataSet_after_OutliersDEL7[[#This Row],[CITY]],Region_Values,2,FALSE)</f>
        <v>West</v>
      </c>
      <c r="E80" s="7" t="s">
        <v>19</v>
      </c>
      <c r="F80">
        <v>90212</v>
      </c>
      <c r="G80">
        <v>1695000</v>
      </c>
      <c r="H80">
        <v>2</v>
      </c>
      <c r="I80">
        <v>3</v>
      </c>
      <c r="J80">
        <v>1753</v>
      </c>
      <c r="K80">
        <v>18264</v>
      </c>
      <c r="L80">
        <f>2021-MasterDataSet_after_OutliersDEL7[[#This Row],[YEAR BUILT]]</f>
        <v>46</v>
      </c>
      <c r="M80">
        <v>6.5652598207687776</v>
      </c>
      <c r="N80">
        <v>966.91386195094128</v>
      </c>
      <c r="O80" s="1">
        <v>0</v>
      </c>
      <c r="P80" s="1">
        <f>VLOOKUP(MasterDataSet_after_OutliersDEL7[[#This Row],[Region]],Region_Dummy_Variables,2,FALSE)</f>
        <v>0</v>
      </c>
      <c r="Q80" s="1">
        <f>VLOOKUP(MasterDataSet_after_OutliersDEL7[[#This Row],[Region]],Region_Dummy_Variables,3,FALSE)</f>
        <v>0</v>
      </c>
      <c r="R80" s="1">
        <f>VLOOKUP(MasterDataSet_after_OutliersDEL7[[#This Row],[Region]],Region_Dummy_Variables,4,FALSE)</f>
        <v>0</v>
      </c>
      <c r="S80" s="1">
        <f>VLOOKUP(MasterDataSet_after_OutliersDEL7[[#This Row],[Region]],Region_Dummy_Variables,5,FALSE)</f>
        <v>0</v>
      </c>
      <c r="T80" s="1">
        <f>VLOOKUP(MasterDataSet_after_OutliersDEL7[[#This Row],[Region]],Region_Dummy_Variables,6,FALSE)</f>
        <v>1</v>
      </c>
      <c r="U80">
        <v>1975</v>
      </c>
      <c r="V80">
        <v>159</v>
      </c>
      <c r="W80">
        <v>715</v>
      </c>
      <c r="X80">
        <v>34.057602299999999</v>
      </c>
      <c r="Y80">
        <v>-118.3924573</v>
      </c>
    </row>
    <row r="81" spans="1:25" x14ac:dyDescent="0.3">
      <c r="A81" s="1" t="s">
        <v>16</v>
      </c>
      <c r="B81" s="1" t="s">
        <v>100</v>
      </c>
      <c r="C81" s="1" t="s">
        <v>22</v>
      </c>
      <c r="D81" s="1" t="str">
        <f>VLOOKUP(MasterDataSet_after_OutliersDEL7[[#This Row],[CITY]],Region_Values,2,FALSE)</f>
        <v>West</v>
      </c>
      <c r="E81" s="7" t="s">
        <v>19</v>
      </c>
      <c r="F81">
        <v>90212</v>
      </c>
      <c r="G81">
        <v>2980000</v>
      </c>
      <c r="H81">
        <v>3</v>
      </c>
      <c r="I81">
        <v>4</v>
      </c>
      <c r="J81">
        <v>3230</v>
      </c>
      <c r="K81">
        <v>17850</v>
      </c>
      <c r="L81">
        <f>2021-MasterDataSet_after_OutliersDEL7[[#This Row],[YEAR BUILT]]</f>
        <v>15</v>
      </c>
      <c r="M81">
        <v>5.7686676377776651</v>
      </c>
      <c r="N81">
        <v>922.60061919504642</v>
      </c>
      <c r="O81" s="1">
        <v>0</v>
      </c>
      <c r="P81" s="1">
        <f>VLOOKUP(MasterDataSet_after_OutliersDEL7[[#This Row],[Region]],Region_Dummy_Variables,2,FALSE)</f>
        <v>0</v>
      </c>
      <c r="Q81" s="1">
        <f>VLOOKUP(MasterDataSet_after_OutliersDEL7[[#This Row],[Region]],Region_Dummy_Variables,3,FALSE)</f>
        <v>0</v>
      </c>
      <c r="R81" s="1">
        <f>VLOOKUP(MasterDataSet_after_OutliersDEL7[[#This Row],[Region]],Region_Dummy_Variables,4,FALSE)</f>
        <v>0</v>
      </c>
      <c r="S81" s="1">
        <f>VLOOKUP(MasterDataSet_after_OutliersDEL7[[#This Row],[Region]],Region_Dummy_Variables,5,FALSE)</f>
        <v>0</v>
      </c>
      <c r="T81" s="1">
        <f>VLOOKUP(MasterDataSet_after_OutliersDEL7[[#This Row],[Region]],Region_Dummy_Variables,6,FALSE)</f>
        <v>1</v>
      </c>
      <c r="U81">
        <v>2006</v>
      </c>
      <c r="V81">
        <v>56</v>
      </c>
      <c r="W81">
        <v>1200</v>
      </c>
      <c r="X81">
        <v>34.053001399999999</v>
      </c>
      <c r="Y81">
        <v>-118.40587789999999</v>
      </c>
    </row>
    <row r="82" spans="1:25" x14ac:dyDescent="0.3">
      <c r="A82" s="1" t="s">
        <v>16</v>
      </c>
      <c r="B82" s="1" t="s">
        <v>101</v>
      </c>
      <c r="C82" s="1" t="s">
        <v>22</v>
      </c>
      <c r="D82" s="1" t="str">
        <f>VLOOKUP(MasterDataSet_after_OutliersDEL7[[#This Row],[CITY]],Region_Values,2,FALSE)</f>
        <v>West</v>
      </c>
      <c r="E82" s="7" t="s">
        <v>19</v>
      </c>
      <c r="F82">
        <v>90212</v>
      </c>
      <c r="G82">
        <v>3395000</v>
      </c>
      <c r="H82">
        <v>7</v>
      </c>
      <c r="I82">
        <v>6.5</v>
      </c>
      <c r="J82">
        <v>4749</v>
      </c>
      <c r="K82">
        <v>5499</v>
      </c>
      <c r="L82">
        <f>2021-MasterDataSet_after_OutliersDEL7[[#This Row],[YEAR BUILT]]</f>
        <v>84</v>
      </c>
      <c r="M82">
        <v>6.2421605724792437</v>
      </c>
      <c r="N82">
        <v>714.88734470414829</v>
      </c>
      <c r="O82" s="1">
        <v>0</v>
      </c>
      <c r="P82" s="1">
        <f>VLOOKUP(MasterDataSet_after_OutliersDEL7[[#This Row],[Region]],Region_Dummy_Variables,2,FALSE)</f>
        <v>0</v>
      </c>
      <c r="Q82" s="1">
        <f>VLOOKUP(MasterDataSet_after_OutliersDEL7[[#This Row],[Region]],Region_Dummy_Variables,3,FALSE)</f>
        <v>0</v>
      </c>
      <c r="R82" s="1">
        <f>VLOOKUP(MasterDataSet_after_OutliersDEL7[[#This Row],[Region]],Region_Dummy_Variables,4,FALSE)</f>
        <v>0</v>
      </c>
      <c r="S82" s="1">
        <f>VLOOKUP(MasterDataSet_after_OutliersDEL7[[#This Row],[Region]],Region_Dummy_Variables,5,FALSE)</f>
        <v>0</v>
      </c>
      <c r="T82" s="1">
        <f>VLOOKUP(MasterDataSet_after_OutliersDEL7[[#This Row],[Region]],Region_Dummy_Variables,6,FALSE)</f>
        <v>1</v>
      </c>
      <c r="U82">
        <v>1937</v>
      </c>
      <c r="V82">
        <v>40</v>
      </c>
      <c r="W82">
        <v>507.5</v>
      </c>
      <c r="X82">
        <v>34.059410999999997</v>
      </c>
      <c r="Y82">
        <v>-118.401653</v>
      </c>
    </row>
    <row r="83" spans="1:25" x14ac:dyDescent="0.3">
      <c r="A83" s="1" t="s">
        <v>16</v>
      </c>
      <c r="B83" s="1" t="s">
        <v>102</v>
      </c>
      <c r="C83" s="1" t="s">
        <v>22</v>
      </c>
      <c r="D83" s="1" t="str">
        <f>VLOOKUP(MasterDataSet_after_OutliersDEL7[[#This Row],[CITY]],Region_Values,2,FALSE)</f>
        <v>West</v>
      </c>
      <c r="E83" s="7" t="s">
        <v>19</v>
      </c>
      <c r="F83">
        <v>90212</v>
      </c>
      <c r="G83">
        <v>1750000</v>
      </c>
      <c r="H83">
        <v>2</v>
      </c>
      <c r="I83">
        <v>2</v>
      </c>
      <c r="J83">
        <v>1190</v>
      </c>
      <c r="K83">
        <v>9376</v>
      </c>
      <c r="L83">
        <f>2021-MasterDataSet_after_OutliersDEL7[[#This Row],[YEAR BUILT]]</f>
        <v>67</v>
      </c>
      <c r="M83">
        <v>6.4287206280695868</v>
      </c>
      <c r="N83">
        <v>1470.5882352941176</v>
      </c>
      <c r="O83" s="1">
        <v>0</v>
      </c>
      <c r="P83" s="1">
        <f>VLOOKUP(MasterDataSet_after_OutliersDEL7[[#This Row],[Region]],Region_Dummy_Variables,2,FALSE)</f>
        <v>0</v>
      </c>
      <c r="Q83" s="1">
        <f>VLOOKUP(MasterDataSet_after_OutliersDEL7[[#This Row],[Region]],Region_Dummy_Variables,3,FALSE)</f>
        <v>0</v>
      </c>
      <c r="R83" s="1">
        <f>VLOOKUP(MasterDataSet_after_OutliersDEL7[[#This Row],[Region]],Region_Dummy_Variables,4,FALSE)</f>
        <v>0</v>
      </c>
      <c r="S83" s="1">
        <f>VLOOKUP(MasterDataSet_after_OutliersDEL7[[#This Row],[Region]],Region_Dummy_Variables,5,FALSE)</f>
        <v>0</v>
      </c>
      <c r="T83" s="1">
        <f>VLOOKUP(MasterDataSet_after_OutliersDEL7[[#This Row],[Region]],Region_Dummy_Variables,6,FALSE)</f>
        <v>1</v>
      </c>
      <c r="U83">
        <v>1954</v>
      </c>
      <c r="V83">
        <v>1</v>
      </c>
      <c r="W83">
        <v>959</v>
      </c>
      <c r="X83">
        <v>34.065153799999997</v>
      </c>
      <c r="Y83">
        <v>-118.4037592</v>
      </c>
    </row>
    <row r="84" spans="1:25" x14ac:dyDescent="0.3">
      <c r="A84" s="1" t="s">
        <v>16</v>
      </c>
      <c r="B84" s="1" t="s">
        <v>103</v>
      </c>
      <c r="C84" s="1" t="s">
        <v>22</v>
      </c>
      <c r="D84" s="1" t="str">
        <f>VLOOKUP(MasterDataSet_after_OutliersDEL7[[#This Row],[CITY]],Region_Values,2,FALSE)</f>
        <v>West</v>
      </c>
      <c r="E84" s="7" t="s">
        <v>19</v>
      </c>
      <c r="F84">
        <v>90212</v>
      </c>
      <c r="G84">
        <v>2395000</v>
      </c>
      <c r="H84">
        <v>2</v>
      </c>
      <c r="I84">
        <v>2</v>
      </c>
      <c r="J84">
        <v>1836</v>
      </c>
      <c r="K84">
        <v>9376</v>
      </c>
      <c r="L84">
        <f>2021-MasterDataSet_after_OutliersDEL7[[#This Row],[YEAR BUILT]]</f>
        <v>67</v>
      </c>
      <c r="M84">
        <v>6.4287206280695868</v>
      </c>
      <c r="N84">
        <v>1304.4662309368191</v>
      </c>
      <c r="O84" s="1">
        <v>0</v>
      </c>
      <c r="P84" s="1">
        <f>VLOOKUP(MasterDataSet_after_OutliersDEL7[[#This Row],[Region]],Region_Dummy_Variables,2,FALSE)</f>
        <v>0</v>
      </c>
      <c r="Q84" s="1">
        <f>VLOOKUP(MasterDataSet_after_OutliersDEL7[[#This Row],[Region]],Region_Dummy_Variables,3,FALSE)</f>
        <v>0</v>
      </c>
      <c r="R84" s="1">
        <f>VLOOKUP(MasterDataSet_after_OutliersDEL7[[#This Row],[Region]],Region_Dummy_Variables,4,FALSE)</f>
        <v>0</v>
      </c>
      <c r="S84" s="1">
        <f>VLOOKUP(MasterDataSet_after_OutliersDEL7[[#This Row],[Region]],Region_Dummy_Variables,5,FALSE)</f>
        <v>0</v>
      </c>
      <c r="T84" s="1">
        <f>VLOOKUP(MasterDataSet_after_OutliersDEL7[[#This Row],[Region]],Region_Dummy_Variables,6,FALSE)</f>
        <v>1</v>
      </c>
      <c r="U84">
        <v>1954</v>
      </c>
      <c r="V84">
        <v>10</v>
      </c>
      <c r="W84">
        <v>1118</v>
      </c>
      <c r="X84">
        <v>34.065153799999997</v>
      </c>
      <c r="Y84">
        <v>-118.4037592</v>
      </c>
    </row>
    <row r="85" spans="1:25" x14ac:dyDescent="0.3">
      <c r="A85" s="1" t="s">
        <v>16</v>
      </c>
      <c r="B85" s="1" t="s">
        <v>104</v>
      </c>
      <c r="C85" s="1" t="s">
        <v>22</v>
      </c>
      <c r="D85" s="1" t="str">
        <f>VLOOKUP(MasterDataSet_after_OutliersDEL7[[#This Row],[CITY]],Region_Values,2,FALSE)</f>
        <v>West</v>
      </c>
      <c r="E85" s="7" t="s">
        <v>19</v>
      </c>
      <c r="F85">
        <v>90212</v>
      </c>
      <c r="G85">
        <v>1085000</v>
      </c>
      <c r="H85">
        <v>1</v>
      </c>
      <c r="I85">
        <v>1</v>
      </c>
      <c r="J85">
        <v>710</v>
      </c>
      <c r="K85">
        <v>9376</v>
      </c>
      <c r="L85">
        <f>2021-MasterDataSet_after_OutliersDEL7[[#This Row],[YEAR BUILT]]</f>
        <v>67</v>
      </c>
      <c r="M85">
        <v>6.4287206280695868</v>
      </c>
      <c r="N85">
        <v>1528.1690140845071</v>
      </c>
      <c r="O85" s="1">
        <v>0</v>
      </c>
      <c r="P85" s="1">
        <f>VLOOKUP(MasterDataSet_after_OutliersDEL7[[#This Row],[Region]],Region_Dummy_Variables,2,FALSE)</f>
        <v>0</v>
      </c>
      <c r="Q85" s="1">
        <f>VLOOKUP(MasterDataSet_after_OutliersDEL7[[#This Row],[Region]],Region_Dummy_Variables,3,FALSE)</f>
        <v>0</v>
      </c>
      <c r="R85" s="1">
        <f>VLOOKUP(MasterDataSet_after_OutliersDEL7[[#This Row],[Region]],Region_Dummy_Variables,4,FALSE)</f>
        <v>0</v>
      </c>
      <c r="S85" s="1">
        <f>VLOOKUP(MasterDataSet_after_OutliersDEL7[[#This Row],[Region]],Region_Dummy_Variables,5,FALSE)</f>
        <v>0</v>
      </c>
      <c r="T85" s="1">
        <f>VLOOKUP(MasterDataSet_after_OutliersDEL7[[#This Row],[Region]],Region_Dummy_Variables,6,FALSE)</f>
        <v>1</v>
      </c>
      <c r="U85">
        <v>1954</v>
      </c>
      <c r="V85">
        <v>57</v>
      </c>
      <c r="W85">
        <v>841</v>
      </c>
      <c r="X85">
        <v>34.065153799999997</v>
      </c>
      <c r="Y85">
        <v>-118.4037592</v>
      </c>
    </row>
    <row r="86" spans="1:25" hidden="1" x14ac:dyDescent="0.3">
      <c r="A86" s="1" t="s">
        <v>20</v>
      </c>
      <c r="B86" s="1" t="s">
        <v>105</v>
      </c>
      <c r="C86" s="1" t="s">
        <v>106</v>
      </c>
      <c r="D86" s="1" t="str">
        <f>VLOOKUP(MasterDataSet_after_OutliersDEL7[[#This Row],[CITY]],Region_Values,2,FALSE)</f>
        <v xml:space="preserve">San Fernando </v>
      </c>
      <c r="E86" s="7" t="s">
        <v>19</v>
      </c>
      <c r="F86">
        <v>91501</v>
      </c>
      <c r="G86">
        <v>2100000</v>
      </c>
      <c r="H86">
        <v>4</v>
      </c>
      <c r="I86">
        <v>3.5</v>
      </c>
      <c r="J86">
        <v>3656</v>
      </c>
      <c r="K86">
        <v>7958</v>
      </c>
      <c r="L86">
        <f>2021-MasterDataSet_after_OutliersDEL7[[#This Row],[YEAR BUILT]]</f>
        <v>30</v>
      </c>
      <c r="M86">
        <v>17.257818429818226</v>
      </c>
      <c r="N86">
        <v>574.39824945295402</v>
      </c>
      <c r="O86" s="1">
        <v>1</v>
      </c>
      <c r="P86" s="1">
        <f>VLOOKUP(MasterDataSet_after_OutliersDEL7[[#This Row],[Region]],Region_Dummy_Variables,2,FALSE)</f>
        <v>0</v>
      </c>
      <c r="Q86" s="1">
        <f>VLOOKUP(MasterDataSet_after_OutliersDEL7[[#This Row],[Region]],Region_Dummy_Variables,3,FALSE)</f>
        <v>1</v>
      </c>
      <c r="R86" s="1">
        <f>VLOOKUP(MasterDataSet_after_OutliersDEL7[[#This Row],[Region]],Region_Dummy_Variables,4,FALSE)</f>
        <v>0</v>
      </c>
      <c r="S86" s="1">
        <f>VLOOKUP(MasterDataSet_after_OutliersDEL7[[#This Row],[Region]],Region_Dummy_Variables,5,FALSE)</f>
        <v>0</v>
      </c>
      <c r="T86" s="1">
        <f>VLOOKUP(MasterDataSet_after_OutliersDEL7[[#This Row],[Region]],Region_Dummy_Variables,6,FALSE)</f>
        <v>0</v>
      </c>
      <c r="U86">
        <v>1991</v>
      </c>
      <c r="V86">
        <v>32</v>
      </c>
      <c r="X86">
        <v>34.187469299999997</v>
      </c>
      <c r="Y86">
        <v>-118.28479710000001</v>
      </c>
    </row>
    <row r="87" spans="1:25" hidden="1" x14ac:dyDescent="0.3">
      <c r="A87" s="1" t="s">
        <v>20</v>
      </c>
      <c r="B87" s="1" t="s">
        <v>107</v>
      </c>
      <c r="C87" s="1" t="s">
        <v>106</v>
      </c>
      <c r="D87" s="1" t="str">
        <f>VLOOKUP(MasterDataSet_after_OutliersDEL7[[#This Row],[CITY]],Region_Values,2,FALSE)</f>
        <v xml:space="preserve">San Fernando </v>
      </c>
      <c r="E87" s="7" t="s">
        <v>19</v>
      </c>
      <c r="F87">
        <v>91506</v>
      </c>
      <c r="G87">
        <v>1099000</v>
      </c>
      <c r="H87">
        <v>3</v>
      </c>
      <c r="I87">
        <v>2</v>
      </c>
      <c r="J87">
        <v>1447</v>
      </c>
      <c r="K87">
        <v>6300</v>
      </c>
      <c r="L87">
        <f>2021-MasterDataSet_after_OutliersDEL7[[#This Row],[YEAR BUILT]]</f>
        <v>82</v>
      </c>
      <c r="M87">
        <v>15.147369613245051</v>
      </c>
      <c r="N87">
        <v>759.50241879751206</v>
      </c>
      <c r="O87" s="1">
        <v>1</v>
      </c>
      <c r="P87" s="1">
        <f>VLOOKUP(MasterDataSet_after_OutliersDEL7[[#This Row],[Region]],Region_Dummy_Variables,2,FALSE)</f>
        <v>0</v>
      </c>
      <c r="Q87" s="1">
        <f>VLOOKUP(MasterDataSet_after_OutliersDEL7[[#This Row],[Region]],Region_Dummy_Variables,3,FALSE)</f>
        <v>1</v>
      </c>
      <c r="R87" s="1">
        <f>VLOOKUP(MasterDataSet_after_OutliersDEL7[[#This Row],[Region]],Region_Dummy_Variables,4,FALSE)</f>
        <v>0</v>
      </c>
      <c r="S87" s="1">
        <f>VLOOKUP(MasterDataSet_after_OutliersDEL7[[#This Row],[Region]],Region_Dummy_Variables,5,FALSE)</f>
        <v>0</v>
      </c>
      <c r="T87" s="1">
        <f>VLOOKUP(MasterDataSet_after_OutliersDEL7[[#This Row],[Region]],Region_Dummy_Variables,6,FALSE)</f>
        <v>0</v>
      </c>
      <c r="U87">
        <v>1939</v>
      </c>
      <c r="V87">
        <v>42</v>
      </c>
      <c r="X87">
        <v>34.163145299999996</v>
      </c>
      <c r="Y87">
        <v>-118.30726730000001</v>
      </c>
    </row>
    <row r="88" spans="1:25" x14ac:dyDescent="0.3">
      <c r="A88" s="1" t="s">
        <v>20</v>
      </c>
      <c r="B88" s="1" t="s">
        <v>108</v>
      </c>
      <c r="C88" s="1" t="s">
        <v>109</v>
      </c>
      <c r="D88" s="1" t="str">
        <f>VLOOKUP(MasterDataSet_after_OutliersDEL7[[#This Row],[CITY]],Region_Values,2,FALSE)</f>
        <v>West</v>
      </c>
      <c r="E88" s="7" t="s">
        <v>19</v>
      </c>
      <c r="F88">
        <v>90066</v>
      </c>
      <c r="G88">
        <v>1595000</v>
      </c>
      <c r="H88">
        <v>4</v>
      </c>
      <c r="I88">
        <v>2</v>
      </c>
      <c r="J88">
        <v>1673</v>
      </c>
      <c r="K88">
        <v>9709</v>
      </c>
      <c r="L88">
        <f>2021-MasterDataSet_after_OutliersDEL7[[#This Row],[YEAR BUILT]]</f>
        <v>71</v>
      </c>
      <c r="M88">
        <v>3.191126399698784</v>
      </c>
      <c r="N88">
        <v>953.37716676628816</v>
      </c>
      <c r="O88" s="1">
        <v>1</v>
      </c>
      <c r="P88" s="1">
        <f>VLOOKUP(MasterDataSet_after_OutliersDEL7[[#This Row],[Region]],Region_Dummy_Variables,2,FALSE)</f>
        <v>0</v>
      </c>
      <c r="Q88" s="1">
        <f>VLOOKUP(MasterDataSet_after_OutliersDEL7[[#This Row],[Region]],Region_Dummy_Variables,3,FALSE)</f>
        <v>0</v>
      </c>
      <c r="R88" s="1">
        <f>VLOOKUP(MasterDataSet_after_OutliersDEL7[[#This Row],[Region]],Region_Dummy_Variables,4,FALSE)</f>
        <v>0</v>
      </c>
      <c r="S88" s="1">
        <f>VLOOKUP(MasterDataSet_after_OutliersDEL7[[#This Row],[Region]],Region_Dummy_Variables,5,FALSE)</f>
        <v>0</v>
      </c>
      <c r="T88" s="1">
        <f>VLOOKUP(MasterDataSet_after_OutliersDEL7[[#This Row],[Region]],Region_Dummy_Variables,6,FALSE)</f>
        <v>1</v>
      </c>
      <c r="U88">
        <v>1950</v>
      </c>
      <c r="V88">
        <v>52</v>
      </c>
      <c r="X88">
        <v>33.997822999999997</v>
      </c>
      <c r="Y88">
        <v>-118.4270125</v>
      </c>
    </row>
    <row r="89" spans="1:25" x14ac:dyDescent="0.3">
      <c r="A89" s="1" t="s">
        <v>20</v>
      </c>
      <c r="B89" s="1" t="s">
        <v>110</v>
      </c>
      <c r="C89" s="1" t="s">
        <v>109</v>
      </c>
      <c r="D89" s="1" t="str">
        <f>VLOOKUP(MasterDataSet_after_OutliersDEL7[[#This Row],[CITY]],Region_Values,2,FALSE)</f>
        <v>West</v>
      </c>
      <c r="E89" s="7" t="s">
        <v>19</v>
      </c>
      <c r="F89">
        <v>90066</v>
      </c>
      <c r="G89">
        <v>1650000</v>
      </c>
      <c r="H89">
        <v>3</v>
      </c>
      <c r="I89">
        <v>2</v>
      </c>
      <c r="J89">
        <v>1244</v>
      </c>
      <c r="K89">
        <v>5755</v>
      </c>
      <c r="L89">
        <f>2021-MasterDataSet_after_OutliersDEL7[[#This Row],[YEAR BUILT]]</f>
        <v>73</v>
      </c>
      <c r="M89">
        <v>3.6466976026271771</v>
      </c>
      <c r="N89">
        <v>1326.3665594855306</v>
      </c>
      <c r="O89" s="1">
        <v>1</v>
      </c>
      <c r="P89" s="1">
        <f>VLOOKUP(MasterDataSet_after_OutliersDEL7[[#This Row],[Region]],Region_Dummy_Variables,2,FALSE)</f>
        <v>0</v>
      </c>
      <c r="Q89" s="1">
        <f>VLOOKUP(MasterDataSet_after_OutliersDEL7[[#This Row],[Region]],Region_Dummy_Variables,3,FALSE)</f>
        <v>0</v>
      </c>
      <c r="R89" s="1">
        <f>VLOOKUP(MasterDataSet_after_OutliersDEL7[[#This Row],[Region]],Region_Dummy_Variables,4,FALSE)</f>
        <v>0</v>
      </c>
      <c r="S89" s="1">
        <f>VLOOKUP(MasterDataSet_after_OutliersDEL7[[#This Row],[Region]],Region_Dummy_Variables,5,FALSE)</f>
        <v>0</v>
      </c>
      <c r="T89" s="1">
        <f>VLOOKUP(MasterDataSet_after_OutliersDEL7[[#This Row],[Region]],Region_Dummy_Variables,6,FALSE)</f>
        <v>1</v>
      </c>
      <c r="U89">
        <v>1948</v>
      </c>
      <c r="V89">
        <v>2</v>
      </c>
      <c r="X89">
        <v>34.009284700000002</v>
      </c>
      <c r="Y89">
        <v>-118.420258</v>
      </c>
    </row>
    <row r="90" spans="1:25" x14ac:dyDescent="0.3">
      <c r="A90" s="1" t="s">
        <v>20</v>
      </c>
      <c r="B90" s="1" t="s">
        <v>111</v>
      </c>
      <c r="C90" s="1" t="s">
        <v>109</v>
      </c>
      <c r="D90" s="1" t="str">
        <f>VLOOKUP(MasterDataSet_after_OutliersDEL7[[#This Row],[CITY]],Region_Values,2,FALSE)</f>
        <v>West</v>
      </c>
      <c r="E90" s="7" t="s">
        <v>19</v>
      </c>
      <c r="F90">
        <v>90066</v>
      </c>
      <c r="G90">
        <v>1195000</v>
      </c>
      <c r="H90">
        <v>2</v>
      </c>
      <c r="I90">
        <v>2</v>
      </c>
      <c r="J90">
        <v>1170</v>
      </c>
      <c r="K90">
        <v>5503</v>
      </c>
      <c r="L90">
        <f>2021-MasterDataSet_after_OutliersDEL7[[#This Row],[YEAR BUILT]]</f>
        <v>69</v>
      </c>
      <c r="M90">
        <v>3.8771126915764818</v>
      </c>
      <c r="N90">
        <v>1021.3675213675214</v>
      </c>
      <c r="O90" s="1">
        <v>1</v>
      </c>
      <c r="P90" s="1">
        <f>VLOOKUP(MasterDataSet_after_OutliersDEL7[[#This Row],[Region]],Region_Dummy_Variables,2,FALSE)</f>
        <v>0</v>
      </c>
      <c r="Q90" s="1">
        <f>VLOOKUP(MasterDataSet_after_OutliersDEL7[[#This Row],[Region]],Region_Dummy_Variables,3,FALSE)</f>
        <v>0</v>
      </c>
      <c r="R90" s="1">
        <f>VLOOKUP(MasterDataSet_after_OutliersDEL7[[#This Row],[Region]],Region_Dummy_Variables,4,FALSE)</f>
        <v>0</v>
      </c>
      <c r="S90" s="1">
        <f>VLOOKUP(MasterDataSet_after_OutliersDEL7[[#This Row],[Region]],Region_Dummy_Variables,5,FALSE)</f>
        <v>0</v>
      </c>
      <c r="T90" s="1">
        <f>VLOOKUP(MasterDataSet_after_OutliersDEL7[[#This Row],[Region]],Region_Dummy_Variables,6,FALSE)</f>
        <v>1</v>
      </c>
      <c r="U90">
        <v>1952</v>
      </c>
      <c r="V90">
        <v>9</v>
      </c>
      <c r="X90">
        <v>34.006372300000002</v>
      </c>
      <c r="Y90">
        <v>-118.4156029</v>
      </c>
    </row>
    <row r="91" spans="1:25" x14ac:dyDescent="0.3">
      <c r="A91" s="1" t="s">
        <v>20</v>
      </c>
      <c r="B91" s="1" t="s">
        <v>112</v>
      </c>
      <c r="C91" s="1" t="s">
        <v>109</v>
      </c>
      <c r="D91" s="1" t="str">
        <f>VLOOKUP(MasterDataSet_after_OutliersDEL7[[#This Row],[CITY]],Region_Values,2,FALSE)</f>
        <v>West</v>
      </c>
      <c r="E91" s="7" t="s">
        <v>19</v>
      </c>
      <c r="F91">
        <v>90230</v>
      </c>
      <c r="G91">
        <v>1750000</v>
      </c>
      <c r="H91">
        <v>4</v>
      </c>
      <c r="I91">
        <v>3</v>
      </c>
      <c r="J91">
        <v>2161</v>
      </c>
      <c r="K91">
        <v>4991</v>
      </c>
      <c r="L91">
        <f>2021-MasterDataSet_after_OutliersDEL7[[#This Row],[YEAR BUILT]]</f>
        <v>70</v>
      </c>
      <c r="M91">
        <v>4.4546664910964573</v>
      </c>
      <c r="N91">
        <v>809.81027302174914</v>
      </c>
      <c r="O91" s="1">
        <v>1</v>
      </c>
      <c r="P91" s="1">
        <f>VLOOKUP(MasterDataSet_after_OutliersDEL7[[#This Row],[Region]],Region_Dummy_Variables,2,FALSE)</f>
        <v>0</v>
      </c>
      <c r="Q91" s="1">
        <f>VLOOKUP(MasterDataSet_after_OutliersDEL7[[#This Row],[Region]],Region_Dummy_Variables,3,FALSE)</f>
        <v>0</v>
      </c>
      <c r="R91" s="1">
        <f>VLOOKUP(MasterDataSet_after_OutliersDEL7[[#This Row],[Region]],Region_Dummy_Variables,4,FALSE)</f>
        <v>0</v>
      </c>
      <c r="S91" s="1">
        <f>VLOOKUP(MasterDataSet_after_OutliersDEL7[[#This Row],[Region]],Region_Dummy_Variables,5,FALSE)</f>
        <v>0</v>
      </c>
      <c r="T91" s="1">
        <f>VLOOKUP(MasterDataSet_after_OutliersDEL7[[#This Row],[Region]],Region_Dummy_Variables,6,FALSE)</f>
        <v>1</v>
      </c>
      <c r="U91">
        <v>1951</v>
      </c>
      <c r="V91">
        <v>7</v>
      </c>
      <c r="X91">
        <v>33.997059200000002</v>
      </c>
      <c r="Y91">
        <v>-118.39234829999999</v>
      </c>
    </row>
    <row r="92" spans="1:25" x14ac:dyDescent="0.3">
      <c r="A92" s="1" t="s">
        <v>20</v>
      </c>
      <c r="B92" s="1" t="s">
        <v>113</v>
      </c>
      <c r="C92" s="1" t="s">
        <v>109</v>
      </c>
      <c r="D92" s="1" t="str">
        <f>VLOOKUP(MasterDataSet_after_OutliersDEL7[[#This Row],[CITY]],Region_Values,2,FALSE)</f>
        <v>West</v>
      </c>
      <c r="E92" s="7" t="s">
        <v>19</v>
      </c>
      <c r="F92">
        <v>90230</v>
      </c>
      <c r="G92">
        <v>1599900</v>
      </c>
      <c r="H92">
        <v>4</v>
      </c>
      <c r="I92">
        <v>2</v>
      </c>
      <c r="J92">
        <v>1445</v>
      </c>
      <c r="K92">
        <v>4865</v>
      </c>
      <c r="L92">
        <f>2021-MasterDataSet_after_OutliersDEL7[[#This Row],[YEAR BUILT]]</f>
        <v>81</v>
      </c>
      <c r="M92">
        <v>4.5816766694481252</v>
      </c>
      <c r="N92">
        <v>1107.1972318339101</v>
      </c>
      <c r="O92" s="1">
        <v>1</v>
      </c>
      <c r="P92" s="1">
        <f>VLOOKUP(MasterDataSet_after_OutliersDEL7[[#This Row],[Region]],Region_Dummy_Variables,2,FALSE)</f>
        <v>0</v>
      </c>
      <c r="Q92" s="1">
        <f>VLOOKUP(MasterDataSet_after_OutliersDEL7[[#This Row],[Region]],Region_Dummy_Variables,3,FALSE)</f>
        <v>0</v>
      </c>
      <c r="R92" s="1">
        <f>VLOOKUP(MasterDataSet_after_OutliersDEL7[[#This Row],[Region]],Region_Dummy_Variables,4,FALSE)</f>
        <v>0</v>
      </c>
      <c r="S92" s="1">
        <f>VLOOKUP(MasterDataSet_after_OutliersDEL7[[#This Row],[Region]],Region_Dummy_Variables,5,FALSE)</f>
        <v>0</v>
      </c>
      <c r="T92" s="1">
        <f>VLOOKUP(MasterDataSet_after_OutliersDEL7[[#This Row],[Region]],Region_Dummy_Variables,6,FALSE)</f>
        <v>1</v>
      </c>
      <c r="U92">
        <v>1940</v>
      </c>
      <c r="V92">
        <v>31</v>
      </c>
      <c r="X92">
        <v>34.007170899999998</v>
      </c>
      <c r="Y92">
        <v>-118.4033256</v>
      </c>
    </row>
    <row r="93" spans="1:25" x14ac:dyDescent="0.3">
      <c r="A93" s="1" t="s">
        <v>20</v>
      </c>
      <c r="B93" s="1" t="s">
        <v>114</v>
      </c>
      <c r="C93" s="1" t="s">
        <v>109</v>
      </c>
      <c r="D93" s="1" t="str">
        <f>VLOOKUP(MasterDataSet_after_OutliersDEL7[[#This Row],[CITY]],Region_Values,2,FALSE)</f>
        <v>West</v>
      </c>
      <c r="E93" s="7" t="s">
        <v>19</v>
      </c>
      <c r="F93">
        <v>90230</v>
      </c>
      <c r="G93">
        <v>1999999</v>
      </c>
      <c r="H93">
        <v>4</v>
      </c>
      <c r="I93">
        <v>3</v>
      </c>
      <c r="J93">
        <v>2678</v>
      </c>
      <c r="K93">
        <v>5995</v>
      </c>
      <c r="L93">
        <f>2021-MasterDataSet_after_OutliersDEL7[[#This Row],[YEAR BUILT]]</f>
        <v>71</v>
      </c>
      <c r="M93">
        <v>4.4677214800637781</v>
      </c>
      <c r="N93">
        <v>746.82561613144139</v>
      </c>
      <c r="O93" s="1">
        <v>1</v>
      </c>
      <c r="P93" s="1">
        <f>VLOOKUP(MasterDataSet_after_OutliersDEL7[[#This Row],[Region]],Region_Dummy_Variables,2,FALSE)</f>
        <v>0</v>
      </c>
      <c r="Q93" s="1">
        <f>VLOOKUP(MasterDataSet_after_OutliersDEL7[[#This Row],[Region]],Region_Dummy_Variables,3,FALSE)</f>
        <v>0</v>
      </c>
      <c r="R93" s="1">
        <f>VLOOKUP(MasterDataSet_after_OutliersDEL7[[#This Row],[Region]],Region_Dummy_Variables,4,FALSE)</f>
        <v>0</v>
      </c>
      <c r="S93" s="1">
        <f>VLOOKUP(MasterDataSet_after_OutliersDEL7[[#This Row],[Region]],Region_Dummy_Variables,5,FALSE)</f>
        <v>0</v>
      </c>
      <c r="T93" s="1">
        <f>VLOOKUP(MasterDataSet_after_OutliersDEL7[[#This Row],[Region]],Region_Dummy_Variables,6,FALSE)</f>
        <v>1</v>
      </c>
      <c r="U93">
        <v>1950</v>
      </c>
      <c r="V93">
        <v>18</v>
      </c>
      <c r="X93">
        <v>34.000119599999998</v>
      </c>
      <c r="Y93">
        <v>-118.39634220000001</v>
      </c>
    </row>
    <row r="94" spans="1:25" x14ac:dyDescent="0.3">
      <c r="A94" s="1" t="s">
        <v>20</v>
      </c>
      <c r="B94" s="1" t="s">
        <v>115</v>
      </c>
      <c r="C94" s="1" t="s">
        <v>109</v>
      </c>
      <c r="D94" s="1" t="str">
        <f>VLOOKUP(MasterDataSet_after_OutliersDEL7[[#This Row],[CITY]],Region_Values,2,FALSE)</f>
        <v>West</v>
      </c>
      <c r="E94" s="7" t="s">
        <v>19</v>
      </c>
      <c r="F94">
        <v>90230</v>
      </c>
      <c r="G94">
        <v>1259000</v>
      </c>
      <c r="H94">
        <v>3</v>
      </c>
      <c r="I94">
        <v>1</v>
      </c>
      <c r="J94">
        <v>1066</v>
      </c>
      <c r="K94">
        <v>5446</v>
      </c>
      <c r="L94">
        <f>2021-MasterDataSet_after_OutliersDEL7[[#This Row],[YEAR BUILT]]</f>
        <v>71</v>
      </c>
      <c r="M94">
        <v>4.1535654238442099</v>
      </c>
      <c r="N94">
        <v>1181.0506566604129</v>
      </c>
      <c r="O94" s="1">
        <v>1</v>
      </c>
      <c r="P94" s="1">
        <f>VLOOKUP(MasterDataSet_after_OutliersDEL7[[#This Row],[Region]],Region_Dummy_Variables,2,FALSE)</f>
        <v>0</v>
      </c>
      <c r="Q94" s="1">
        <f>VLOOKUP(MasterDataSet_after_OutliersDEL7[[#This Row],[Region]],Region_Dummy_Variables,3,FALSE)</f>
        <v>0</v>
      </c>
      <c r="R94" s="1">
        <f>VLOOKUP(MasterDataSet_after_OutliersDEL7[[#This Row],[Region]],Region_Dummy_Variables,4,FALSE)</f>
        <v>0</v>
      </c>
      <c r="S94" s="1">
        <f>VLOOKUP(MasterDataSet_after_OutliersDEL7[[#This Row],[Region]],Region_Dummy_Variables,5,FALSE)</f>
        <v>0</v>
      </c>
      <c r="T94" s="1">
        <f>VLOOKUP(MasterDataSet_after_OutliersDEL7[[#This Row],[Region]],Region_Dummy_Variables,6,FALSE)</f>
        <v>1</v>
      </c>
      <c r="U94">
        <v>1950</v>
      </c>
      <c r="V94">
        <v>39</v>
      </c>
      <c r="X94">
        <v>33.994877799999998</v>
      </c>
      <c r="Y94">
        <v>-118.3973007</v>
      </c>
    </row>
    <row r="95" spans="1:25" x14ac:dyDescent="0.3">
      <c r="A95" s="1" t="s">
        <v>20</v>
      </c>
      <c r="B95" s="1" t="s">
        <v>116</v>
      </c>
      <c r="C95" s="1" t="s">
        <v>109</v>
      </c>
      <c r="D95" s="1" t="str">
        <f>VLOOKUP(MasterDataSet_after_OutliersDEL7[[#This Row],[CITY]],Region_Values,2,FALSE)</f>
        <v>West</v>
      </c>
      <c r="E95" s="7" t="s">
        <v>19</v>
      </c>
      <c r="F95">
        <v>90230</v>
      </c>
      <c r="G95">
        <v>1749000</v>
      </c>
      <c r="H95">
        <v>3</v>
      </c>
      <c r="I95">
        <v>2.5</v>
      </c>
      <c r="J95">
        <v>1933</v>
      </c>
      <c r="K95">
        <v>5005</v>
      </c>
      <c r="L95">
        <f>2021-MasterDataSet_after_OutliersDEL7[[#This Row],[YEAR BUILT]]</f>
        <v>72</v>
      </c>
      <c r="M95">
        <v>4.0036243705998009</v>
      </c>
      <c r="N95">
        <v>904.81117434040357</v>
      </c>
      <c r="O95" s="1">
        <v>1</v>
      </c>
      <c r="P95" s="1">
        <f>VLOOKUP(MasterDataSet_after_OutliersDEL7[[#This Row],[Region]],Region_Dummy_Variables,2,FALSE)</f>
        <v>0</v>
      </c>
      <c r="Q95" s="1">
        <f>VLOOKUP(MasterDataSet_after_OutliersDEL7[[#This Row],[Region]],Region_Dummy_Variables,3,FALSE)</f>
        <v>0</v>
      </c>
      <c r="R95" s="1">
        <f>VLOOKUP(MasterDataSet_after_OutliersDEL7[[#This Row],[Region]],Region_Dummy_Variables,4,FALSE)</f>
        <v>0</v>
      </c>
      <c r="S95" s="1">
        <f>VLOOKUP(MasterDataSet_after_OutliersDEL7[[#This Row],[Region]],Region_Dummy_Variables,5,FALSE)</f>
        <v>0</v>
      </c>
      <c r="T95" s="1">
        <f>VLOOKUP(MasterDataSet_after_OutliersDEL7[[#This Row],[Region]],Region_Dummy_Variables,6,FALSE)</f>
        <v>1</v>
      </c>
      <c r="U95">
        <v>1949</v>
      </c>
      <c r="V95">
        <v>14</v>
      </c>
      <c r="X95">
        <v>33.999018314811018</v>
      </c>
      <c r="Y95">
        <v>-118.40862</v>
      </c>
    </row>
    <row r="96" spans="1:25" x14ac:dyDescent="0.3">
      <c r="A96" s="1" t="s">
        <v>20</v>
      </c>
      <c r="B96" s="1" t="s">
        <v>117</v>
      </c>
      <c r="C96" s="1" t="s">
        <v>109</v>
      </c>
      <c r="D96" s="1" t="str">
        <f>VLOOKUP(MasterDataSet_after_OutliersDEL7[[#This Row],[CITY]],Region_Values,2,FALSE)</f>
        <v>West</v>
      </c>
      <c r="E96" s="7" t="s">
        <v>19</v>
      </c>
      <c r="F96">
        <v>90230</v>
      </c>
      <c r="G96">
        <v>1500000</v>
      </c>
      <c r="H96">
        <v>3</v>
      </c>
      <c r="I96">
        <v>2.5</v>
      </c>
      <c r="J96">
        <v>1914</v>
      </c>
      <c r="K96">
        <v>1044</v>
      </c>
      <c r="L96">
        <f>2021-MasterDataSet_after_OutliersDEL7[[#This Row],[YEAR BUILT]]</f>
        <v>4</v>
      </c>
      <c r="M96">
        <v>3.3703733856029476</v>
      </c>
      <c r="N96">
        <v>783.69905956112848</v>
      </c>
      <c r="O96" s="1">
        <v>1</v>
      </c>
      <c r="P96" s="1">
        <f>VLOOKUP(MasterDataSet_after_OutliersDEL7[[#This Row],[Region]],Region_Dummy_Variables,2,FALSE)</f>
        <v>0</v>
      </c>
      <c r="Q96" s="1">
        <f>VLOOKUP(MasterDataSet_after_OutliersDEL7[[#This Row],[Region]],Region_Dummy_Variables,3,FALSE)</f>
        <v>0</v>
      </c>
      <c r="R96" s="1">
        <f>VLOOKUP(MasterDataSet_after_OutliersDEL7[[#This Row],[Region]],Region_Dummy_Variables,4,FALSE)</f>
        <v>0</v>
      </c>
      <c r="S96" s="1">
        <f>VLOOKUP(MasterDataSet_after_OutliersDEL7[[#This Row],[Region]],Region_Dummy_Variables,5,FALSE)</f>
        <v>0</v>
      </c>
      <c r="T96" s="1">
        <f>VLOOKUP(MasterDataSet_after_OutliersDEL7[[#This Row],[Region]],Region_Dummy_Variables,6,FALSE)</f>
        <v>1</v>
      </c>
      <c r="U96">
        <v>2017</v>
      </c>
      <c r="V96">
        <v>11</v>
      </c>
      <c r="X96">
        <v>33.989259500000003</v>
      </c>
      <c r="Y96">
        <v>-118.4108002</v>
      </c>
    </row>
    <row r="97" spans="1:25" x14ac:dyDescent="0.3">
      <c r="A97" s="1" t="s">
        <v>20</v>
      </c>
      <c r="B97" s="1" t="s">
        <v>118</v>
      </c>
      <c r="C97" s="1" t="s">
        <v>109</v>
      </c>
      <c r="D97" s="1" t="str">
        <f>VLOOKUP(MasterDataSet_after_OutliersDEL7[[#This Row],[CITY]],Region_Values,2,FALSE)</f>
        <v>West</v>
      </c>
      <c r="E97" s="7" t="s">
        <v>19</v>
      </c>
      <c r="F97">
        <v>90230</v>
      </c>
      <c r="G97">
        <v>1495000</v>
      </c>
      <c r="H97">
        <v>5</v>
      </c>
      <c r="I97">
        <v>2</v>
      </c>
      <c r="J97">
        <v>1728.5</v>
      </c>
      <c r="K97">
        <v>4587</v>
      </c>
      <c r="L97">
        <f>2021-MasterDataSet_after_OutliersDEL7[[#This Row],[YEAR BUILT]]</f>
        <v>70</v>
      </c>
      <c r="M97">
        <v>3.3742309855010291</v>
      </c>
      <c r="N97">
        <v>864.91177321376915</v>
      </c>
      <c r="O97" s="1">
        <v>1</v>
      </c>
      <c r="P97" s="1">
        <f>VLOOKUP(MasterDataSet_after_OutliersDEL7[[#This Row],[Region]],Region_Dummy_Variables,2,FALSE)</f>
        <v>0</v>
      </c>
      <c r="Q97" s="1">
        <f>VLOOKUP(MasterDataSet_after_OutliersDEL7[[#This Row],[Region]],Region_Dummy_Variables,3,FALSE)</f>
        <v>0</v>
      </c>
      <c r="R97" s="1">
        <f>VLOOKUP(MasterDataSet_after_OutliersDEL7[[#This Row],[Region]],Region_Dummy_Variables,4,FALSE)</f>
        <v>0</v>
      </c>
      <c r="S97" s="1">
        <f>VLOOKUP(MasterDataSet_after_OutliersDEL7[[#This Row],[Region]],Region_Dummy_Variables,5,FALSE)</f>
        <v>0</v>
      </c>
      <c r="T97" s="1">
        <f>VLOOKUP(MasterDataSet_after_OutliersDEL7[[#This Row],[Region]],Region_Dummy_Variables,6,FALSE)</f>
        <v>1</v>
      </c>
      <c r="U97">
        <v>1951</v>
      </c>
      <c r="V97">
        <v>7</v>
      </c>
      <c r="X97">
        <v>33.990815900000001</v>
      </c>
      <c r="Y97">
        <v>-118.4135035</v>
      </c>
    </row>
    <row r="98" spans="1:25" x14ac:dyDescent="0.3">
      <c r="A98" s="1" t="s">
        <v>20</v>
      </c>
      <c r="B98" s="1" t="s">
        <v>119</v>
      </c>
      <c r="C98" s="1" t="s">
        <v>109</v>
      </c>
      <c r="D98" s="1" t="str">
        <f>VLOOKUP(MasterDataSet_after_OutliersDEL7[[#This Row],[CITY]],Region_Values,2,FALSE)</f>
        <v>West</v>
      </c>
      <c r="E98" s="7" t="s">
        <v>19</v>
      </c>
      <c r="F98">
        <v>90230</v>
      </c>
      <c r="G98">
        <v>1495000</v>
      </c>
      <c r="H98">
        <v>5</v>
      </c>
      <c r="I98">
        <v>2</v>
      </c>
      <c r="J98">
        <v>1728.5</v>
      </c>
      <c r="K98">
        <v>4587</v>
      </c>
      <c r="L98">
        <f>2021-MasterDataSet_after_OutliersDEL7[[#This Row],[YEAR BUILT]]</f>
        <v>70</v>
      </c>
      <c r="M98">
        <v>3.3742309855010291</v>
      </c>
      <c r="N98">
        <v>864.91177321376915</v>
      </c>
      <c r="O98" s="1">
        <v>1</v>
      </c>
      <c r="P98" s="1">
        <f>VLOOKUP(MasterDataSet_after_OutliersDEL7[[#This Row],[Region]],Region_Dummy_Variables,2,FALSE)</f>
        <v>0</v>
      </c>
      <c r="Q98" s="1">
        <f>VLOOKUP(MasterDataSet_after_OutliersDEL7[[#This Row],[Region]],Region_Dummy_Variables,3,FALSE)</f>
        <v>0</v>
      </c>
      <c r="R98" s="1">
        <f>VLOOKUP(MasterDataSet_after_OutliersDEL7[[#This Row],[Region]],Region_Dummy_Variables,4,FALSE)</f>
        <v>0</v>
      </c>
      <c r="S98" s="1">
        <f>VLOOKUP(MasterDataSet_after_OutliersDEL7[[#This Row],[Region]],Region_Dummy_Variables,5,FALSE)</f>
        <v>0</v>
      </c>
      <c r="T98" s="1">
        <f>VLOOKUP(MasterDataSet_after_OutliersDEL7[[#This Row],[Region]],Region_Dummy_Variables,6,FALSE)</f>
        <v>1</v>
      </c>
      <c r="U98">
        <v>1951</v>
      </c>
      <c r="V98">
        <v>7</v>
      </c>
      <c r="X98">
        <v>33.990815900000001</v>
      </c>
      <c r="Y98">
        <v>-118.4135035</v>
      </c>
    </row>
    <row r="99" spans="1:25" x14ac:dyDescent="0.3">
      <c r="A99" s="1" t="s">
        <v>20</v>
      </c>
      <c r="B99" s="1" t="s">
        <v>120</v>
      </c>
      <c r="C99" s="1" t="s">
        <v>109</v>
      </c>
      <c r="D99" s="1" t="str">
        <f>VLOOKUP(MasterDataSet_after_OutliersDEL7[[#This Row],[CITY]],Region_Values,2,FALSE)</f>
        <v>West</v>
      </c>
      <c r="E99" s="7" t="s">
        <v>19</v>
      </c>
      <c r="F99">
        <v>90230</v>
      </c>
      <c r="G99">
        <v>1398000</v>
      </c>
      <c r="H99">
        <v>2</v>
      </c>
      <c r="I99">
        <v>2</v>
      </c>
      <c r="J99">
        <v>1482</v>
      </c>
      <c r="K99">
        <v>2501</v>
      </c>
      <c r="L99">
        <f>2021-MasterDataSet_after_OutliersDEL7[[#This Row],[YEAR BUILT]]</f>
        <v>71</v>
      </c>
      <c r="M99">
        <v>3.300630610830638</v>
      </c>
      <c r="N99">
        <v>943.31983805668017</v>
      </c>
      <c r="O99" s="1">
        <v>1</v>
      </c>
      <c r="P99" s="1">
        <f>VLOOKUP(MasterDataSet_after_OutliersDEL7[[#This Row],[Region]],Region_Dummy_Variables,2,FALSE)</f>
        <v>0</v>
      </c>
      <c r="Q99" s="1">
        <f>VLOOKUP(MasterDataSet_after_OutliersDEL7[[#This Row],[Region]],Region_Dummy_Variables,3,FALSE)</f>
        <v>0</v>
      </c>
      <c r="R99" s="1">
        <f>VLOOKUP(MasterDataSet_after_OutliersDEL7[[#This Row],[Region]],Region_Dummy_Variables,4,FALSE)</f>
        <v>0</v>
      </c>
      <c r="S99" s="1">
        <f>VLOOKUP(MasterDataSet_after_OutliersDEL7[[#This Row],[Region]],Region_Dummy_Variables,5,FALSE)</f>
        <v>0</v>
      </c>
      <c r="T99" s="1">
        <f>VLOOKUP(MasterDataSet_after_OutliersDEL7[[#This Row],[Region]],Region_Dummy_Variables,6,FALSE)</f>
        <v>1</v>
      </c>
      <c r="U99">
        <v>1950</v>
      </c>
      <c r="V99">
        <v>17</v>
      </c>
      <c r="X99">
        <v>33.989425599999997</v>
      </c>
      <c r="Y99">
        <v>-118.4132639</v>
      </c>
    </row>
    <row r="100" spans="1:25" x14ac:dyDescent="0.3">
      <c r="A100" s="1" t="s">
        <v>20</v>
      </c>
      <c r="B100" s="1" t="s">
        <v>121</v>
      </c>
      <c r="C100" s="1" t="s">
        <v>109</v>
      </c>
      <c r="D100" s="1" t="str">
        <f>VLOOKUP(MasterDataSet_after_OutliersDEL7[[#This Row],[CITY]],Region_Values,2,FALSE)</f>
        <v>West</v>
      </c>
      <c r="E100" s="7" t="s">
        <v>19</v>
      </c>
      <c r="F100">
        <v>90230</v>
      </c>
      <c r="G100">
        <v>1299900</v>
      </c>
      <c r="H100">
        <v>3</v>
      </c>
      <c r="I100">
        <v>2</v>
      </c>
      <c r="J100">
        <v>1142</v>
      </c>
      <c r="K100">
        <v>4962</v>
      </c>
      <c r="L100">
        <f>2021-MasterDataSet_after_OutliersDEL7[[#This Row],[YEAR BUILT]]</f>
        <v>74</v>
      </c>
      <c r="M100">
        <v>4.1587193202436685</v>
      </c>
      <c r="N100">
        <v>1138.2661996497372</v>
      </c>
      <c r="O100" s="1">
        <v>1</v>
      </c>
      <c r="P100" s="1">
        <f>VLOOKUP(MasterDataSet_after_OutliersDEL7[[#This Row],[Region]],Region_Dummy_Variables,2,FALSE)</f>
        <v>0</v>
      </c>
      <c r="Q100" s="1">
        <f>VLOOKUP(MasterDataSet_after_OutliersDEL7[[#This Row],[Region]],Region_Dummy_Variables,3,FALSE)</f>
        <v>0</v>
      </c>
      <c r="R100" s="1">
        <f>VLOOKUP(MasterDataSet_after_OutliersDEL7[[#This Row],[Region]],Region_Dummy_Variables,4,FALSE)</f>
        <v>0</v>
      </c>
      <c r="S100" s="1">
        <f>VLOOKUP(MasterDataSet_after_OutliersDEL7[[#This Row],[Region]],Region_Dummy_Variables,5,FALSE)</f>
        <v>0</v>
      </c>
      <c r="T100" s="1">
        <f>VLOOKUP(MasterDataSet_after_OutliersDEL7[[#This Row],[Region]],Region_Dummy_Variables,6,FALSE)</f>
        <v>1</v>
      </c>
      <c r="U100">
        <v>1947</v>
      </c>
      <c r="V100">
        <v>31</v>
      </c>
      <c r="X100">
        <v>33.999578900000003</v>
      </c>
      <c r="Y100">
        <v>-118.4046254</v>
      </c>
    </row>
    <row r="101" spans="1:25" x14ac:dyDescent="0.3">
      <c r="A101" s="1" t="s">
        <v>20</v>
      </c>
      <c r="B101" s="1" t="s">
        <v>122</v>
      </c>
      <c r="C101" s="1" t="s">
        <v>109</v>
      </c>
      <c r="D101" s="1" t="str">
        <f>VLOOKUP(MasterDataSet_after_OutliersDEL7[[#This Row],[CITY]],Region_Values,2,FALSE)</f>
        <v>West</v>
      </c>
      <c r="E101" s="7" t="s">
        <v>19</v>
      </c>
      <c r="F101">
        <v>90230</v>
      </c>
      <c r="G101">
        <v>1499000</v>
      </c>
      <c r="H101">
        <v>3</v>
      </c>
      <c r="I101">
        <v>2.5</v>
      </c>
      <c r="J101">
        <v>1971</v>
      </c>
      <c r="K101">
        <v>2500</v>
      </c>
      <c r="L101">
        <f>2021-MasterDataSet_after_OutliersDEL7[[#This Row],[YEAR BUILT]]</f>
        <v>0</v>
      </c>
      <c r="M101">
        <v>3.4631190363971736</v>
      </c>
      <c r="N101">
        <v>760.5276509386099</v>
      </c>
      <c r="O101" s="1">
        <v>1</v>
      </c>
      <c r="P101" s="1">
        <f>VLOOKUP(MasterDataSet_after_OutliersDEL7[[#This Row],[Region]],Region_Dummy_Variables,2,FALSE)</f>
        <v>0</v>
      </c>
      <c r="Q101" s="1">
        <f>VLOOKUP(MasterDataSet_after_OutliersDEL7[[#This Row],[Region]],Region_Dummy_Variables,3,FALSE)</f>
        <v>0</v>
      </c>
      <c r="R101" s="1">
        <f>VLOOKUP(MasterDataSet_after_OutliersDEL7[[#This Row],[Region]],Region_Dummy_Variables,4,FALSE)</f>
        <v>0</v>
      </c>
      <c r="S101" s="1">
        <f>VLOOKUP(MasterDataSet_after_OutliersDEL7[[#This Row],[Region]],Region_Dummy_Variables,5,FALSE)</f>
        <v>0</v>
      </c>
      <c r="T101" s="1">
        <f>VLOOKUP(MasterDataSet_after_OutliersDEL7[[#This Row],[Region]],Region_Dummy_Variables,6,FALSE)</f>
        <v>1</v>
      </c>
      <c r="U101">
        <v>2021</v>
      </c>
      <c r="V101">
        <v>59</v>
      </c>
      <c r="X101">
        <v>33.992572000000003</v>
      </c>
      <c r="Y101">
        <v>-118.4140024</v>
      </c>
    </row>
    <row r="102" spans="1:25" x14ac:dyDescent="0.3">
      <c r="A102" s="1" t="s">
        <v>20</v>
      </c>
      <c r="B102" s="1" t="s">
        <v>123</v>
      </c>
      <c r="C102" s="1" t="s">
        <v>109</v>
      </c>
      <c r="D102" s="1" t="str">
        <f>VLOOKUP(MasterDataSet_after_OutliersDEL7[[#This Row],[CITY]],Region_Values,2,FALSE)</f>
        <v>West</v>
      </c>
      <c r="E102" s="7" t="s">
        <v>19</v>
      </c>
      <c r="F102">
        <v>90230</v>
      </c>
      <c r="G102">
        <v>1499000</v>
      </c>
      <c r="H102">
        <v>3</v>
      </c>
      <c r="I102">
        <v>2.5</v>
      </c>
      <c r="J102">
        <v>1971</v>
      </c>
      <c r="K102">
        <v>2500</v>
      </c>
      <c r="L102">
        <f>2021-MasterDataSet_after_OutliersDEL7[[#This Row],[YEAR BUILT]]</f>
        <v>0</v>
      </c>
      <c r="M102">
        <v>3.4645829838650704</v>
      </c>
      <c r="N102">
        <v>760.5276509386099</v>
      </c>
      <c r="O102" s="1">
        <v>1</v>
      </c>
      <c r="P102" s="1">
        <f>VLOOKUP(MasterDataSet_after_OutliersDEL7[[#This Row],[Region]],Region_Dummy_Variables,2,FALSE)</f>
        <v>0</v>
      </c>
      <c r="Q102" s="1">
        <f>VLOOKUP(MasterDataSet_after_OutliersDEL7[[#This Row],[Region]],Region_Dummy_Variables,3,FALSE)</f>
        <v>0</v>
      </c>
      <c r="R102" s="1">
        <f>VLOOKUP(MasterDataSet_after_OutliersDEL7[[#This Row],[Region]],Region_Dummy_Variables,4,FALSE)</f>
        <v>0</v>
      </c>
      <c r="S102" s="1">
        <f>VLOOKUP(MasterDataSet_after_OutliersDEL7[[#This Row],[Region]],Region_Dummy_Variables,5,FALSE)</f>
        <v>0</v>
      </c>
      <c r="T102" s="1">
        <f>VLOOKUP(MasterDataSet_after_OutliersDEL7[[#This Row],[Region]],Region_Dummy_Variables,6,FALSE)</f>
        <v>1</v>
      </c>
      <c r="U102">
        <v>2021</v>
      </c>
      <c r="V102">
        <v>59</v>
      </c>
      <c r="X102">
        <v>33.992553399999998</v>
      </c>
      <c r="Y102">
        <v>-118.41391419999999</v>
      </c>
    </row>
    <row r="103" spans="1:25" x14ac:dyDescent="0.3">
      <c r="A103" s="1" t="s">
        <v>20</v>
      </c>
      <c r="B103" s="1" t="s">
        <v>124</v>
      </c>
      <c r="C103" s="1" t="s">
        <v>125</v>
      </c>
      <c r="D103" s="1" t="str">
        <f>VLOOKUP(MasterDataSet_after_OutliersDEL7[[#This Row],[CITY]],Region_Values,2,FALSE)</f>
        <v>West</v>
      </c>
      <c r="E103" s="7" t="s">
        <v>19</v>
      </c>
      <c r="F103">
        <v>90230</v>
      </c>
      <c r="G103">
        <v>2895000</v>
      </c>
      <c r="H103">
        <v>4</v>
      </c>
      <c r="I103">
        <v>4.5</v>
      </c>
      <c r="J103">
        <v>3059</v>
      </c>
      <c r="K103">
        <v>5212</v>
      </c>
      <c r="L103">
        <f>2021-MasterDataSet_after_OutliersDEL7[[#This Row],[YEAR BUILT]]</f>
        <v>2</v>
      </c>
      <c r="M103">
        <v>4.3861640576892409</v>
      </c>
      <c r="N103">
        <v>946.38770840143843</v>
      </c>
      <c r="O103" s="1">
        <v>1</v>
      </c>
      <c r="P103" s="1">
        <f>VLOOKUP(MasterDataSet_after_OutliersDEL7[[#This Row],[Region]],Region_Dummy_Variables,2,FALSE)</f>
        <v>0</v>
      </c>
      <c r="Q103" s="1">
        <f>VLOOKUP(MasterDataSet_after_OutliersDEL7[[#This Row],[Region]],Region_Dummy_Variables,3,FALSE)</f>
        <v>0</v>
      </c>
      <c r="R103" s="1">
        <f>VLOOKUP(MasterDataSet_after_OutliersDEL7[[#This Row],[Region]],Region_Dummy_Variables,4,FALSE)</f>
        <v>0</v>
      </c>
      <c r="S103" s="1">
        <f>VLOOKUP(MasterDataSet_after_OutliersDEL7[[#This Row],[Region]],Region_Dummy_Variables,5,FALSE)</f>
        <v>0</v>
      </c>
      <c r="T103" s="1">
        <f>VLOOKUP(MasterDataSet_after_OutliersDEL7[[#This Row],[Region]],Region_Dummy_Variables,6,FALSE)</f>
        <v>1</v>
      </c>
      <c r="U103">
        <v>2019</v>
      </c>
      <c r="V103">
        <v>18</v>
      </c>
      <c r="X103">
        <v>33.999153399999997</v>
      </c>
      <c r="Y103">
        <v>-118.3971638</v>
      </c>
    </row>
    <row r="104" spans="1:25" x14ac:dyDescent="0.3">
      <c r="A104" s="1" t="s">
        <v>20</v>
      </c>
      <c r="B104" s="1" t="s">
        <v>126</v>
      </c>
      <c r="C104" s="1" t="s">
        <v>109</v>
      </c>
      <c r="D104" s="1" t="str">
        <f>VLOOKUP(MasterDataSet_after_OutliersDEL7[[#This Row],[CITY]],Region_Values,2,FALSE)</f>
        <v>West</v>
      </c>
      <c r="E104" s="7" t="s">
        <v>19</v>
      </c>
      <c r="F104">
        <v>90230</v>
      </c>
      <c r="G104">
        <v>1199000</v>
      </c>
      <c r="H104">
        <v>3</v>
      </c>
      <c r="I104">
        <v>2</v>
      </c>
      <c r="J104">
        <v>1875</v>
      </c>
      <c r="K104">
        <v>6243</v>
      </c>
      <c r="L104">
        <f>2021-MasterDataSet_after_OutliersDEL7[[#This Row],[YEAR BUILT]]</f>
        <v>70</v>
      </c>
      <c r="M104">
        <v>3.6473107078039599</v>
      </c>
      <c r="N104">
        <v>639.4666666666667</v>
      </c>
      <c r="O104" s="1">
        <v>1</v>
      </c>
      <c r="P104" s="1">
        <f>VLOOKUP(MasterDataSet_after_OutliersDEL7[[#This Row],[Region]],Region_Dummy_Variables,2,FALSE)</f>
        <v>0</v>
      </c>
      <c r="Q104" s="1">
        <f>VLOOKUP(MasterDataSet_after_OutliersDEL7[[#This Row],[Region]],Region_Dummy_Variables,3,FALSE)</f>
        <v>0</v>
      </c>
      <c r="R104" s="1">
        <f>VLOOKUP(MasterDataSet_after_OutliersDEL7[[#This Row],[Region]],Region_Dummy_Variables,4,FALSE)</f>
        <v>0</v>
      </c>
      <c r="S104" s="1">
        <f>VLOOKUP(MasterDataSet_after_OutliersDEL7[[#This Row],[Region]],Region_Dummy_Variables,5,FALSE)</f>
        <v>0</v>
      </c>
      <c r="T104" s="1">
        <f>VLOOKUP(MasterDataSet_after_OutliersDEL7[[#This Row],[Region]],Region_Dummy_Variables,6,FALSE)</f>
        <v>1</v>
      </c>
      <c r="U104">
        <v>1951</v>
      </c>
      <c r="V104">
        <v>3</v>
      </c>
      <c r="X104">
        <v>33.990052200000001</v>
      </c>
      <c r="Y104">
        <v>-118.4041015</v>
      </c>
    </row>
    <row r="105" spans="1:25" x14ac:dyDescent="0.3">
      <c r="A105" s="1" t="s">
        <v>20</v>
      </c>
      <c r="B105" s="1" t="s">
        <v>127</v>
      </c>
      <c r="C105" s="1" t="s">
        <v>109</v>
      </c>
      <c r="D105" s="1" t="str">
        <f>VLOOKUP(MasterDataSet_after_OutliersDEL7[[#This Row],[CITY]],Region_Values,2,FALSE)</f>
        <v>West</v>
      </c>
      <c r="E105" s="7" t="s">
        <v>19</v>
      </c>
      <c r="F105">
        <v>90230</v>
      </c>
      <c r="G105">
        <v>1645000</v>
      </c>
      <c r="H105">
        <v>4</v>
      </c>
      <c r="I105">
        <v>2</v>
      </c>
      <c r="J105">
        <v>2320</v>
      </c>
      <c r="K105">
        <v>5305</v>
      </c>
      <c r="L105">
        <f>2021-MasterDataSet_after_OutliersDEL7[[#This Row],[YEAR BUILT]]</f>
        <v>71</v>
      </c>
      <c r="M105">
        <v>4.1437313026400817</v>
      </c>
      <c r="N105">
        <v>709.05172413793105</v>
      </c>
      <c r="O105" s="1">
        <v>1</v>
      </c>
      <c r="P105" s="1">
        <f>VLOOKUP(MasterDataSet_after_OutliersDEL7[[#This Row],[Region]],Region_Dummy_Variables,2,FALSE)</f>
        <v>0</v>
      </c>
      <c r="Q105" s="1">
        <f>VLOOKUP(MasterDataSet_after_OutliersDEL7[[#This Row],[Region]],Region_Dummy_Variables,3,FALSE)</f>
        <v>0</v>
      </c>
      <c r="R105" s="1">
        <f>VLOOKUP(MasterDataSet_after_OutliersDEL7[[#This Row],[Region]],Region_Dummy_Variables,4,FALSE)</f>
        <v>0</v>
      </c>
      <c r="S105" s="1">
        <f>VLOOKUP(MasterDataSet_after_OutliersDEL7[[#This Row],[Region]],Region_Dummy_Variables,5,FALSE)</f>
        <v>0</v>
      </c>
      <c r="T105" s="1">
        <f>VLOOKUP(MasterDataSet_after_OutliersDEL7[[#This Row],[Region]],Region_Dummy_Variables,6,FALSE)</f>
        <v>1</v>
      </c>
      <c r="U105">
        <v>1950</v>
      </c>
      <c r="V105">
        <v>61</v>
      </c>
      <c r="X105">
        <v>33.995272100000001</v>
      </c>
      <c r="Y105">
        <v>-118.3981223</v>
      </c>
    </row>
    <row r="106" spans="1:25" x14ac:dyDescent="0.3">
      <c r="A106" s="1" t="s">
        <v>20</v>
      </c>
      <c r="B106" s="1" t="s">
        <v>128</v>
      </c>
      <c r="C106" s="1" t="s">
        <v>109</v>
      </c>
      <c r="D106" s="1" t="str">
        <f>VLOOKUP(MasterDataSet_after_OutliersDEL7[[#This Row],[CITY]],Region_Values,2,FALSE)</f>
        <v>West</v>
      </c>
      <c r="E106" s="7" t="s">
        <v>19</v>
      </c>
      <c r="F106">
        <v>90230</v>
      </c>
      <c r="G106">
        <v>1200000</v>
      </c>
      <c r="H106">
        <v>2</v>
      </c>
      <c r="I106">
        <v>1</v>
      </c>
      <c r="J106">
        <v>760</v>
      </c>
      <c r="K106">
        <v>3247</v>
      </c>
      <c r="L106">
        <f>2021-MasterDataSet_after_OutliersDEL7[[#This Row],[YEAR BUILT]]</f>
        <v>68</v>
      </c>
      <c r="M106">
        <v>3.2737584094155272</v>
      </c>
      <c r="N106">
        <v>1578.9473684210527</v>
      </c>
      <c r="O106" s="1">
        <v>1</v>
      </c>
      <c r="P106" s="1">
        <f>VLOOKUP(MasterDataSet_after_OutliersDEL7[[#This Row],[Region]],Region_Dummy_Variables,2,FALSE)</f>
        <v>0</v>
      </c>
      <c r="Q106" s="1">
        <f>VLOOKUP(MasterDataSet_after_OutliersDEL7[[#This Row],[Region]],Region_Dummy_Variables,3,FALSE)</f>
        <v>0</v>
      </c>
      <c r="R106" s="1">
        <f>VLOOKUP(MasterDataSet_after_OutliersDEL7[[#This Row],[Region]],Region_Dummy_Variables,4,FALSE)</f>
        <v>0</v>
      </c>
      <c r="S106" s="1">
        <f>VLOOKUP(MasterDataSet_after_OutliersDEL7[[#This Row],[Region]],Region_Dummy_Variables,5,FALSE)</f>
        <v>0</v>
      </c>
      <c r="T106" s="1">
        <f>VLOOKUP(MasterDataSet_after_OutliersDEL7[[#This Row],[Region]],Region_Dummy_Variables,6,FALSE)</f>
        <v>1</v>
      </c>
      <c r="U106">
        <v>1953</v>
      </c>
      <c r="V106">
        <v>24</v>
      </c>
      <c r="X106">
        <v>33.984679399999997</v>
      </c>
      <c r="Y106">
        <v>-118.40656869999999</v>
      </c>
    </row>
    <row r="107" spans="1:25" x14ac:dyDescent="0.3">
      <c r="A107" s="1" t="s">
        <v>16</v>
      </c>
      <c r="B107" s="1" t="s">
        <v>129</v>
      </c>
      <c r="C107" s="1" t="s">
        <v>109</v>
      </c>
      <c r="D107" s="1" t="str">
        <f>VLOOKUP(MasterDataSet_after_OutliersDEL7[[#This Row],[CITY]],Region_Values,2,FALSE)</f>
        <v>West</v>
      </c>
      <c r="E107" s="7" t="s">
        <v>19</v>
      </c>
      <c r="F107">
        <v>90230</v>
      </c>
      <c r="G107">
        <v>585000</v>
      </c>
      <c r="H107">
        <v>2</v>
      </c>
      <c r="I107">
        <v>2</v>
      </c>
      <c r="J107">
        <v>916</v>
      </c>
      <c r="K107">
        <v>163752</v>
      </c>
      <c r="L107">
        <f>2021-MasterDataSet_after_OutliersDEL7[[#This Row],[YEAR BUILT]]</f>
        <v>48</v>
      </c>
      <c r="M107">
        <v>4.9067151464544887</v>
      </c>
      <c r="N107">
        <v>638.64628820960695</v>
      </c>
      <c r="O107" s="1">
        <v>0</v>
      </c>
      <c r="P107" s="1">
        <f>VLOOKUP(MasterDataSet_after_OutliersDEL7[[#This Row],[Region]],Region_Dummy_Variables,2,FALSE)</f>
        <v>0</v>
      </c>
      <c r="Q107" s="1">
        <f>VLOOKUP(MasterDataSet_after_OutliersDEL7[[#This Row],[Region]],Region_Dummy_Variables,3,FALSE)</f>
        <v>0</v>
      </c>
      <c r="R107" s="1">
        <f>VLOOKUP(MasterDataSet_after_OutliersDEL7[[#This Row],[Region]],Region_Dummy_Variables,4,FALSE)</f>
        <v>0</v>
      </c>
      <c r="S107" s="1">
        <f>VLOOKUP(MasterDataSet_after_OutliersDEL7[[#This Row],[Region]],Region_Dummy_Variables,5,FALSE)</f>
        <v>0</v>
      </c>
      <c r="T107" s="1">
        <f>VLOOKUP(MasterDataSet_after_OutliersDEL7[[#This Row],[Region]],Region_Dummy_Variables,6,FALSE)</f>
        <v>1</v>
      </c>
      <c r="U107">
        <v>1973</v>
      </c>
      <c r="V107">
        <v>4</v>
      </c>
      <c r="W107">
        <v>502</v>
      </c>
      <c r="X107">
        <v>34.005313999999998</v>
      </c>
      <c r="Y107">
        <v>-118.391912</v>
      </c>
    </row>
    <row r="108" spans="1:25" x14ac:dyDescent="0.3">
      <c r="A108" s="1" t="s">
        <v>16</v>
      </c>
      <c r="B108" s="1" t="s">
        <v>130</v>
      </c>
      <c r="C108" s="1" t="s">
        <v>109</v>
      </c>
      <c r="D108" s="1" t="str">
        <f>VLOOKUP(MasterDataSet_after_OutliersDEL7[[#This Row],[CITY]],Region_Values,2,FALSE)</f>
        <v>West</v>
      </c>
      <c r="E108" s="7" t="s">
        <v>19</v>
      </c>
      <c r="F108">
        <v>90230</v>
      </c>
      <c r="G108">
        <v>485000</v>
      </c>
      <c r="H108">
        <v>1</v>
      </c>
      <c r="I108">
        <v>1</v>
      </c>
      <c r="J108">
        <v>674</v>
      </c>
      <c r="K108">
        <v>211446</v>
      </c>
      <c r="L108">
        <f>2021-MasterDataSet_after_OutliersDEL7[[#This Row],[YEAR BUILT]]</f>
        <v>48</v>
      </c>
      <c r="M108">
        <v>4.9322708247101925</v>
      </c>
      <c r="N108">
        <v>719.58456973293767</v>
      </c>
      <c r="O108" s="1">
        <v>0</v>
      </c>
      <c r="P108" s="1">
        <f>VLOOKUP(MasterDataSet_after_OutliersDEL7[[#This Row],[Region]],Region_Dummy_Variables,2,FALSE)</f>
        <v>0</v>
      </c>
      <c r="Q108" s="1">
        <f>VLOOKUP(MasterDataSet_after_OutliersDEL7[[#This Row],[Region]],Region_Dummy_Variables,3,FALSE)</f>
        <v>0</v>
      </c>
      <c r="R108" s="1">
        <f>VLOOKUP(MasterDataSet_after_OutliersDEL7[[#This Row],[Region]],Region_Dummy_Variables,4,FALSE)</f>
        <v>0</v>
      </c>
      <c r="S108" s="1">
        <f>VLOOKUP(MasterDataSet_after_OutliersDEL7[[#This Row],[Region]],Region_Dummy_Variables,5,FALSE)</f>
        <v>0</v>
      </c>
      <c r="T108" s="1">
        <f>VLOOKUP(MasterDataSet_after_OutliersDEL7[[#This Row],[Region]],Region_Dummy_Variables,6,FALSE)</f>
        <v>1</v>
      </c>
      <c r="U108">
        <v>1973</v>
      </c>
      <c r="V108">
        <v>4</v>
      </c>
      <c r="W108">
        <v>510</v>
      </c>
      <c r="X108">
        <v>34.004416399999997</v>
      </c>
      <c r="Y108">
        <v>-118.3898555</v>
      </c>
    </row>
    <row r="109" spans="1:25" x14ac:dyDescent="0.3">
      <c r="A109" s="1" t="s">
        <v>16</v>
      </c>
      <c r="B109" s="1" t="s">
        <v>131</v>
      </c>
      <c r="C109" s="1" t="s">
        <v>109</v>
      </c>
      <c r="D109" s="1" t="str">
        <f>VLOOKUP(MasterDataSet_after_OutliersDEL7[[#This Row],[CITY]],Region_Values,2,FALSE)</f>
        <v>West</v>
      </c>
      <c r="E109" s="7" t="s">
        <v>19</v>
      </c>
      <c r="F109">
        <v>90230</v>
      </c>
      <c r="G109">
        <v>835000</v>
      </c>
      <c r="H109">
        <v>3</v>
      </c>
      <c r="I109">
        <v>2</v>
      </c>
      <c r="J109">
        <v>1130</v>
      </c>
      <c r="K109">
        <v>12072</v>
      </c>
      <c r="L109">
        <f>2021-MasterDataSet_after_OutliersDEL7[[#This Row],[YEAR BUILT]]</f>
        <v>46</v>
      </c>
      <c r="M109">
        <v>4.824411295497022</v>
      </c>
      <c r="N109">
        <v>738.93805309734512</v>
      </c>
      <c r="O109" s="1">
        <v>0</v>
      </c>
      <c r="P109" s="1">
        <f>VLOOKUP(MasterDataSet_after_OutliersDEL7[[#This Row],[Region]],Region_Dummy_Variables,2,FALSE)</f>
        <v>0</v>
      </c>
      <c r="Q109" s="1">
        <f>VLOOKUP(MasterDataSet_after_OutliersDEL7[[#This Row],[Region]],Region_Dummy_Variables,3,FALSE)</f>
        <v>0</v>
      </c>
      <c r="R109" s="1">
        <f>VLOOKUP(MasterDataSet_after_OutliersDEL7[[#This Row],[Region]],Region_Dummy_Variables,4,FALSE)</f>
        <v>0</v>
      </c>
      <c r="S109" s="1">
        <f>VLOOKUP(MasterDataSet_after_OutliersDEL7[[#This Row],[Region]],Region_Dummy_Variables,5,FALSE)</f>
        <v>0</v>
      </c>
      <c r="T109" s="1">
        <f>VLOOKUP(MasterDataSet_after_OutliersDEL7[[#This Row],[Region]],Region_Dummy_Variables,6,FALSE)</f>
        <v>1</v>
      </c>
      <c r="U109">
        <v>1975</v>
      </c>
      <c r="V109">
        <v>45</v>
      </c>
      <c r="W109">
        <v>634</v>
      </c>
      <c r="X109">
        <v>34.004193999999998</v>
      </c>
      <c r="Y109">
        <v>-118.39251849999999</v>
      </c>
    </row>
    <row r="110" spans="1:25" x14ac:dyDescent="0.3">
      <c r="A110" s="1" t="s">
        <v>16</v>
      </c>
      <c r="B110" s="1" t="s">
        <v>132</v>
      </c>
      <c r="C110" s="1" t="s">
        <v>109</v>
      </c>
      <c r="D110" s="1" t="str">
        <f>VLOOKUP(MasterDataSet_after_OutliersDEL7[[#This Row],[CITY]],Region_Values,2,FALSE)</f>
        <v>West</v>
      </c>
      <c r="E110" s="7" t="s">
        <v>19</v>
      </c>
      <c r="F110">
        <v>90230</v>
      </c>
      <c r="G110">
        <v>549900</v>
      </c>
      <c r="H110">
        <v>2</v>
      </c>
      <c r="I110">
        <v>1</v>
      </c>
      <c r="J110">
        <v>852</v>
      </c>
      <c r="K110">
        <v>114344</v>
      </c>
      <c r="L110">
        <f>2021-MasterDataSet_after_OutliersDEL7[[#This Row],[YEAR BUILT]]</f>
        <v>48</v>
      </c>
      <c r="M110">
        <v>5.0582622334196596</v>
      </c>
      <c r="N110">
        <v>645.42253521126759</v>
      </c>
      <c r="O110" s="1">
        <v>0</v>
      </c>
      <c r="P110" s="1">
        <f>VLOOKUP(MasterDataSet_after_OutliersDEL7[[#This Row],[Region]],Region_Dummy_Variables,2,FALSE)</f>
        <v>0</v>
      </c>
      <c r="Q110" s="1">
        <f>VLOOKUP(MasterDataSet_after_OutliersDEL7[[#This Row],[Region]],Region_Dummy_Variables,3,FALSE)</f>
        <v>0</v>
      </c>
      <c r="R110" s="1">
        <f>VLOOKUP(MasterDataSet_after_OutliersDEL7[[#This Row],[Region]],Region_Dummy_Variables,4,FALSE)</f>
        <v>0</v>
      </c>
      <c r="S110" s="1">
        <f>VLOOKUP(MasterDataSet_after_OutliersDEL7[[#This Row],[Region]],Region_Dummy_Variables,5,FALSE)</f>
        <v>0</v>
      </c>
      <c r="T110" s="1">
        <f>VLOOKUP(MasterDataSet_after_OutliersDEL7[[#This Row],[Region]],Region_Dummy_Variables,6,FALSE)</f>
        <v>1</v>
      </c>
      <c r="U110">
        <v>1973</v>
      </c>
      <c r="V110">
        <v>37</v>
      </c>
      <c r="W110">
        <v>469</v>
      </c>
      <c r="X110">
        <v>34.007430900000003</v>
      </c>
      <c r="Y110">
        <v>-118.39088700000001</v>
      </c>
    </row>
    <row r="111" spans="1:25" x14ac:dyDescent="0.3">
      <c r="A111" s="1" t="s">
        <v>16</v>
      </c>
      <c r="B111" s="1" t="s">
        <v>133</v>
      </c>
      <c r="C111" s="1" t="s">
        <v>109</v>
      </c>
      <c r="D111" s="1" t="str">
        <f>VLOOKUP(MasterDataSet_after_OutliersDEL7[[#This Row],[CITY]],Region_Values,2,FALSE)</f>
        <v>West</v>
      </c>
      <c r="E111" s="7" t="s">
        <v>19</v>
      </c>
      <c r="F111">
        <v>90230</v>
      </c>
      <c r="G111">
        <v>1199000</v>
      </c>
      <c r="H111">
        <v>4</v>
      </c>
      <c r="I111">
        <v>3.5</v>
      </c>
      <c r="J111">
        <v>1900</v>
      </c>
      <c r="K111">
        <v>1369</v>
      </c>
      <c r="L111">
        <f>2021-MasterDataSet_after_OutliersDEL7[[#This Row],[YEAR BUILT]]</f>
        <v>49</v>
      </c>
      <c r="M111">
        <v>5.282859180572137</v>
      </c>
      <c r="N111">
        <v>631.0526315789474</v>
      </c>
      <c r="O111" s="1">
        <v>0</v>
      </c>
      <c r="P111" s="1">
        <f>VLOOKUP(MasterDataSet_after_OutliersDEL7[[#This Row],[Region]],Region_Dummy_Variables,2,FALSE)</f>
        <v>0</v>
      </c>
      <c r="Q111" s="1">
        <f>VLOOKUP(MasterDataSet_after_OutliersDEL7[[#This Row],[Region]],Region_Dummy_Variables,3,FALSE)</f>
        <v>0</v>
      </c>
      <c r="R111" s="1">
        <f>VLOOKUP(MasterDataSet_after_OutliersDEL7[[#This Row],[Region]],Region_Dummy_Variables,4,FALSE)</f>
        <v>0</v>
      </c>
      <c r="S111" s="1">
        <f>VLOOKUP(MasterDataSet_after_OutliersDEL7[[#This Row],[Region]],Region_Dummy_Variables,5,FALSE)</f>
        <v>0</v>
      </c>
      <c r="T111" s="1">
        <f>VLOOKUP(MasterDataSet_after_OutliersDEL7[[#This Row],[Region]],Region_Dummy_Variables,6,FALSE)</f>
        <v>1</v>
      </c>
      <c r="U111">
        <v>1972</v>
      </c>
      <c r="V111">
        <v>42</v>
      </c>
      <c r="W111">
        <v>695</v>
      </c>
      <c r="X111">
        <v>34.010778000000002</v>
      </c>
      <c r="Y111">
        <v>-118.38972579999999</v>
      </c>
    </row>
    <row r="112" spans="1:25" x14ac:dyDescent="0.3">
      <c r="A112" s="1" t="s">
        <v>16</v>
      </c>
      <c r="B112" s="1" t="s">
        <v>134</v>
      </c>
      <c r="C112" s="1" t="s">
        <v>109</v>
      </c>
      <c r="D112" s="1" t="str">
        <f>VLOOKUP(MasterDataSet_after_OutliersDEL7[[#This Row],[CITY]],Region_Values,2,FALSE)</f>
        <v>West</v>
      </c>
      <c r="E112" s="7" t="s">
        <v>19</v>
      </c>
      <c r="F112">
        <v>90230</v>
      </c>
      <c r="G112">
        <v>605000</v>
      </c>
      <c r="H112">
        <v>2</v>
      </c>
      <c r="I112">
        <v>1</v>
      </c>
      <c r="J112">
        <v>920</v>
      </c>
      <c r="K112">
        <v>267180</v>
      </c>
      <c r="L112">
        <f>2021-MasterDataSet_after_OutliersDEL7[[#This Row],[YEAR BUILT]]</f>
        <v>48</v>
      </c>
      <c r="M112">
        <v>4.957337170138616</v>
      </c>
      <c r="N112">
        <v>657.60869565217388</v>
      </c>
      <c r="O112" s="1">
        <v>0</v>
      </c>
      <c r="P112" s="1">
        <f>VLOOKUP(MasterDataSet_after_OutliersDEL7[[#This Row],[Region]],Region_Dummy_Variables,2,FALSE)</f>
        <v>0</v>
      </c>
      <c r="Q112" s="1">
        <f>VLOOKUP(MasterDataSet_after_OutliersDEL7[[#This Row],[Region]],Region_Dummy_Variables,3,FALSE)</f>
        <v>0</v>
      </c>
      <c r="R112" s="1">
        <f>VLOOKUP(MasterDataSet_after_OutliersDEL7[[#This Row],[Region]],Region_Dummy_Variables,4,FALSE)</f>
        <v>0</v>
      </c>
      <c r="S112" s="1">
        <f>VLOOKUP(MasterDataSet_after_OutliersDEL7[[#This Row],[Region]],Region_Dummy_Variables,5,FALSE)</f>
        <v>0</v>
      </c>
      <c r="T112" s="1">
        <f>VLOOKUP(MasterDataSet_after_OutliersDEL7[[#This Row],[Region]],Region_Dummy_Variables,6,FALSE)</f>
        <v>1</v>
      </c>
      <c r="U112">
        <v>1973</v>
      </c>
      <c r="V112">
        <v>21</v>
      </c>
      <c r="W112">
        <v>538</v>
      </c>
      <c r="X112">
        <v>34.008967300000002</v>
      </c>
      <c r="Y112">
        <v>-118.39647909999999</v>
      </c>
    </row>
    <row r="113" spans="1:25" x14ac:dyDescent="0.3">
      <c r="A113" s="1" t="s">
        <v>16</v>
      </c>
      <c r="B113" s="1" t="s">
        <v>135</v>
      </c>
      <c r="C113" s="1" t="s">
        <v>109</v>
      </c>
      <c r="D113" s="1" t="str">
        <f>VLOOKUP(MasterDataSet_after_OutliersDEL7[[#This Row],[CITY]],Region_Values,2,FALSE)</f>
        <v>West</v>
      </c>
      <c r="E113" s="7" t="s">
        <v>19</v>
      </c>
      <c r="F113">
        <v>90230</v>
      </c>
      <c r="G113">
        <v>530000</v>
      </c>
      <c r="H113">
        <v>2</v>
      </c>
      <c r="I113">
        <v>1</v>
      </c>
      <c r="J113">
        <v>852</v>
      </c>
      <c r="K113">
        <v>104280</v>
      </c>
      <c r="L113">
        <f>2021-MasterDataSet_after_OutliersDEL7[[#This Row],[YEAR BUILT]]</f>
        <v>48</v>
      </c>
      <c r="M113">
        <v>4.9914028826017143</v>
      </c>
      <c r="N113">
        <v>622.0657276995305</v>
      </c>
      <c r="O113" s="1">
        <v>0</v>
      </c>
      <c r="P113" s="1">
        <f>VLOOKUP(MasterDataSet_after_OutliersDEL7[[#This Row],[Region]],Region_Dummy_Variables,2,FALSE)</f>
        <v>0</v>
      </c>
      <c r="Q113" s="1">
        <f>VLOOKUP(MasterDataSet_after_OutliersDEL7[[#This Row],[Region]],Region_Dummy_Variables,3,FALSE)</f>
        <v>0</v>
      </c>
      <c r="R113" s="1">
        <f>VLOOKUP(MasterDataSet_after_OutliersDEL7[[#This Row],[Region]],Region_Dummy_Variables,4,FALSE)</f>
        <v>0</v>
      </c>
      <c r="S113" s="1">
        <f>VLOOKUP(MasterDataSet_after_OutliersDEL7[[#This Row],[Region]],Region_Dummy_Variables,5,FALSE)</f>
        <v>0</v>
      </c>
      <c r="T113" s="1">
        <f>VLOOKUP(MasterDataSet_after_OutliersDEL7[[#This Row],[Region]],Region_Dummy_Variables,6,FALSE)</f>
        <v>1</v>
      </c>
      <c r="U113">
        <v>1973</v>
      </c>
      <c r="V113">
        <v>32</v>
      </c>
      <c r="W113">
        <v>473</v>
      </c>
      <c r="X113">
        <v>34.005597999999999</v>
      </c>
      <c r="Y113">
        <v>-118.389968</v>
      </c>
    </row>
    <row r="114" spans="1:25" x14ac:dyDescent="0.3">
      <c r="A114" s="1" t="s">
        <v>16</v>
      </c>
      <c r="B114" s="1" t="s">
        <v>136</v>
      </c>
      <c r="C114" s="1" t="s">
        <v>109</v>
      </c>
      <c r="D114" s="1" t="str">
        <f>VLOOKUP(MasterDataSet_after_OutliersDEL7[[#This Row],[CITY]],Region_Values,2,FALSE)</f>
        <v>West</v>
      </c>
      <c r="E114" s="7" t="s">
        <v>19</v>
      </c>
      <c r="F114">
        <v>90230</v>
      </c>
      <c r="G114">
        <v>655000</v>
      </c>
      <c r="H114">
        <v>2</v>
      </c>
      <c r="I114">
        <v>2</v>
      </c>
      <c r="J114">
        <v>1728.5</v>
      </c>
      <c r="K114">
        <v>12072</v>
      </c>
      <c r="L114">
        <f>2021-MasterDataSet_after_OutliersDEL7[[#This Row],[YEAR BUILT]]</f>
        <v>48</v>
      </c>
      <c r="M114">
        <v>4.8997306239739462</v>
      </c>
      <c r="N114">
        <v>378.94127856522999</v>
      </c>
      <c r="O114" s="1">
        <v>0</v>
      </c>
      <c r="P114" s="1">
        <f>VLOOKUP(MasterDataSet_after_OutliersDEL7[[#This Row],[Region]],Region_Dummy_Variables,2,FALSE)</f>
        <v>0</v>
      </c>
      <c r="Q114" s="1">
        <f>VLOOKUP(MasterDataSet_after_OutliersDEL7[[#This Row],[Region]],Region_Dummy_Variables,3,FALSE)</f>
        <v>0</v>
      </c>
      <c r="R114" s="1">
        <f>VLOOKUP(MasterDataSet_after_OutliersDEL7[[#This Row],[Region]],Region_Dummy_Variables,4,FALSE)</f>
        <v>0</v>
      </c>
      <c r="S114" s="1">
        <f>VLOOKUP(MasterDataSet_after_OutliersDEL7[[#This Row],[Region]],Region_Dummy_Variables,5,FALSE)</f>
        <v>0</v>
      </c>
      <c r="T114" s="1">
        <f>VLOOKUP(MasterDataSet_after_OutliersDEL7[[#This Row],[Region]],Region_Dummy_Variables,6,FALSE)</f>
        <v>1</v>
      </c>
      <c r="U114">
        <v>1973</v>
      </c>
      <c r="V114">
        <v>3</v>
      </c>
      <c r="W114">
        <v>502</v>
      </c>
      <c r="X114">
        <v>34.004523800000001</v>
      </c>
      <c r="Y114">
        <v>-118.3909108</v>
      </c>
    </row>
    <row r="115" spans="1:25" x14ac:dyDescent="0.3">
      <c r="A115" s="1" t="s">
        <v>16</v>
      </c>
      <c r="B115" s="1" t="s">
        <v>137</v>
      </c>
      <c r="C115" s="1" t="s">
        <v>109</v>
      </c>
      <c r="D115" s="1" t="str">
        <f>VLOOKUP(MasterDataSet_after_OutliersDEL7[[#This Row],[CITY]],Region_Values,2,FALSE)</f>
        <v>West</v>
      </c>
      <c r="E115" s="7" t="s">
        <v>19</v>
      </c>
      <c r="F115">
        <v>90230</v>
      </c>
      <c r="G115">
        <v>1189000</v>
      </c>
      <c r="H115">
        <v>3</v>
      </c>
      <c r="I115">
        <v>3</v>
      </c>
      <c r="J115">
        <v>1743</v>
      </c>
      <c r="K115">
        <v>1340</v>
      </c>
      <c r="L115">
        <f>2021-MasterDataSet_after_OutliersDEL7[[#This Row],[YEAR BUILT]]</f>
        <v>48</v>
      </c>
      <c r="M115">
        <v>5.2361312208845128</v>
      </c>
      <c r="N115">
        <v>682.15720022948938</v>
      </c>
      <c r="O115" s="1">
        <v>0</v>
      </c>
      <c r="P115" s="1">
        <f>VLOOKUP(MasterDataSet_after_OutliersDEL7[[#This Row],[Region]],Region_Dummy_Variables,2,FALSE)</f>
        <v>0</v>
      </c>
      <c r="Q115" s="1">
        <f>VLOOKUP(MasterDataSet_after_OutliersDEL7[[#This Row],[Region]],Region_Dummy_Variables,3,FALSE)</f>
        <v>0</v>
      </c>
      <c r="R115" s="1">
        <f>VLOOKUP(MasterDataSet_after_OutliersDEL7[[#This Row],[Region]],Region_Dummy_Variables,4,FALSE)</f>
        <v>0</v>
      </c>
      <c r="S115" s="1">
        <f>VLOOKUP(MasterDataSet_after_OutliersDEL7[[#This Row],[Region]],Region_Dummy_Variables,5,FALSE)</f>
        <v>0</v>
      </c>
      <c r="T115" s="1">
        <f>VLOOKUP(MasterDataSet_after_OutliersDEL7[[#This Row],[Region]],Region_Dummy_Variables,6,FALSE)</f>
        <v>1</v>
      </c>
      <c r="U115">
        <v>1973</v>
      </c>
      <c r="V115">
        <v>5</v>
      </c>
      <c r="W115">
        <v>695</v>
      </c>
      <c r="X115">
        <v>34.008737000000004</v>
      </c>
      <c r="Y115">
        <v>-118.387861</v>
      </c>
    </row>
    <row r="116" spans="1:25" x14ac:dyDescent="0.3">
      <c r="A116" s="1" t="s">
        <v>16</v>
      </c>
      <c r="B116" s="1" t="s">
        <v>138</v>
      </c>
      <c r="C116" s="1" t="s">
        <v>109</v>
      </c>
      <c r="D116" s="1" t="str">
        <f>VLOOKUP(MasterDataSet_after_OutliersDEL7[[#This Row],[CITY]],Region_Values,2,FALSE)</f>
        <v>West</v>
      </c>
      <c r="E116" s="7" t="s">
        <v>19</v>
      </c>
      <c r="F116">
        <v>90230</v>
      </c>
      <c r="G116">
        <v>995000</v>
      </c>
      <c r="H116">
        <v>2</v>
      </c>
      <c r="I116">
        <v>2.5</v>
      </c>
      <c r="J116">
        <v>1254</v>
      </c>
      <c r="K116">
        <v>90149</v>
      </c>
      <c r="L116">
        <f>2021-MasterDataSet_after_OutliersDEL7[[#This Row],[YEAR BUILT]]</f>
        <v>57</v>
      </c>
      <c r="M116">
        <v>4.2655523336203212</v>
      </c>
      <c r="N116">
        <v>793.46092503987245</v>
      </c>
      <c r="O116" s="1">
        <v>0</v>
      </c>
      <c r="P116" s="1">
        <f>VLOOKUP(MasterDataSet_after_OutliersDEL7[[#This Row],[Region]],Region_Dummy_Variables,2,FALSE)</f>
        <v>0</v>
      </c>
      <c r="Q116" s="1">
        <f>VLOOKUP(MasterDataSet_after_OutliersDEL7[[#This Row],[Region]],Region_Dummy_Variables,3,FALSE)</f>
        <v>0</v>
      </c>
      <c r="R116" s="1">
        <f>VLOOKUP(MasterDataSet_after_OutliersDEL7[[#This Row],[Region]],Region_Dummy_Variables,4,FALSE)</f>
        <v>0</v>
      </c>
      <c r="S116" s="1">
        <f>VLOOKUP(MasterDataSet_after_OutliersDEL7[[#This Row],[Region]],Region_Dummy_Variables,5,FALSE)</f>
        <v>0</v>
      </c>
      <c r="T116" s="1">
        <f>VLOOKUP(MasterDataSet_after_OutliersDEL7[[#This Row],[Region]],Region_Dummy_Variables,6,FALSE)</f>
        <v>1</v>
      </c>
      <c r="U116">
        <v>1964</v>
      </c>
      <c r="V116">
        <v>45</v>
      </c>
      <c r="W116">
        <v>400</v>
      </c>
      <c r="X116">
        <v>33.999140099999998</v>
      </c>
      <c r="Y116">
        <v>-118.40061129999999</v>
      </c>
    </row>
    <row r="117" spans="1:25" x14ac:dyDescent="0.3">
      <c r="A117" s="1" t="s">
        <v>16</v>
      </c>
      <c r="B117" s="1" t="s">
        <v>139</v>
      </c>
      <c r="C117" s="1" t="s">
        <v>109</v>
      </c>
      <c r="D117" s="1" t="str">
        <f>VLOOKUP(MasterDataSet_after_OutliersDEL7[[#This Row],[CITY]],Region_Values,2,FALSE)</f>
        <v>West</v>
      </c>
      <c r="E117" s="7" t="s">
        <v>19</v>
      </c>
      <c r="F117">
        <v>90230</v>
      </c>
      <c r="G117">
        <v>649500</v>
      </c>
      <c r="H117">
        <v>2</v>
      </c>
      <c r="I117">
        <v>2</v>
      </c>
      <c r="J117">
        <v>1073</v>
      </c>
      <c r="K117">
        <v>30507</v>
      </c>
      <c r="L117">
        <f>2021-MasterDataSet_after_OutliersDEL7[[#This Row],[YEAR BUILT]]</f>
        <v>54</v>
      </c>
      <c r="M117">
        <v>4.3743741957647648</v>
      </c>
      <c r="N117">
        <v>605.31220876048462</v>
      </c>
      <c r="O117" s="1">
        <v>0</v>
      </c>
      <c r="P117" s="1">
        <f>VLOOKUP(MasterDataSet_after_OutliersDEL7[[#This Row],[Region]],Region_Dummy_Variables,2,FALSE)</f>
        <v>0</v>
      </c>
      <c r="Q117" s="1">
        <f>VLOOKUP(MasterDataSet_after_OutliersDEL7[[#This Row],[Region]],Region_Dummy_Variables,3,FALSE)</f>
        <v>0</v>
      </c>
      <c r="R117" s="1">
        <f>VLOOKUP(MasterDataSet_after_OutliersDEL7[[#This Row],[Region]],Region_Dummy_Variables,4,FALSE)</f>
        <v>0</v>
      </c>
      <c r="S117" s="1">
        <f>VLOOKUP(MasterDataSet_after_OutliersDEL7[[#This Row],[Region]],Region_Dummy_Variables,5,FALSE)</f>
        <v>0</v>
      </c>
      <c r="T117" s="1">
        <f>VLOOKUP(MasterDataSet_after_OutliersDEL7[[#This Row],[Region]],Region_Dummy_Variables,6,FALSE)</f>
        <v>1</v>
      </c>
      <c r="U117">
        <v>1967</v>
      </c>
      <c r="V117">
        <v>11</v>
      </c>
      <c r="W117">
        <v>325</v>
      </c>
      <c r="X117">
        <v>33.9855929</v>
      </c>
      <c r="Y117">
        <v>-118.3820717</v>
      </c>
    </row>
    <row r="118" spans="1:25" x14ac:dyDescent="0.3">
      <c r="A118" s="1" t="s">
        <v>16</v>
      </c>
      <c r="B118" s="1" t="s">
        <v>140</v>
      </c>
      <c r="C118" s="1" t="s">
        <v>109</v>
      </c>
      <c r="D118" s="1" t="str">
        <f>VLOOKUP(MasterDataSet_after_OutliersDEL7[[#This Row],[CITY]],Region_Values,2,FALSE)</f>
        <v>West</v>
      </c>
      <c r="E118" s="7" t="s">
        <v>19</v>
      </c>
      <c r="F118">
        <v>90230</v>
      </c>
      <c r="G118">
        <v>695000</v>
      </c>
      <c r="H118">
        <v>2</v>
      </c>
      <c r="I118">
        <v>2.5</v>
      </c>
      <c r="J118">
        <v>1073</v>
      </c>
      <c r="K118">
        <v>30507</v>
      </c>
      <c r="L118">
        <f>2021-MasterDataSet_after_OutliersDEL7[[#This Row],[YEAR BUILT]]</f>
        <v>54</v>
      </c>
      <c r="M118">
        <v>3.7011648679352822</v>
      </c>
      <c r="N118">
        <v>647.71668219944081</v>
      </c>
      <c r="O118" s="1">
        <v>0</v>
      </c>
      <c r="P118" s="1">
        <f>VLOOKUP(MasterDataSet_after_OutliersDEL7[[#This Row],[Region]],Region_Dummy_Variables,2,FALSE)</f>
        <v>0</v>
      </c>
      <c r="Q118" s="1">
        <f>VLOOKUP(MasterDataSet_after_OutliersDEL7[[#This Row],[Region]],Region_Dummy_Variables,3,FALSE)</f>
        <v>0</v>
      </c>
      <c r="R118" s="1">
        <f>VLOOKUP(MasterDataSet_after_OutliersDEL7[[#This Row],[Region]],Region_Dummy_Variables,4,FALSE)</f>
        <v>0</v>
      </c>
      <c r="S118" s="1">
        <f>VLOOKUP(MasterDataSet_after_OutliersDEL7[[#This Row],[Region]],Region_Dummy_Variables,5,FALSE)</f>
        <v>0</v>
      </c>
      <c r="T118" s="1">
        <f>VLOOKUP(MasterDataSet_after_OutliersDEL7[[#This Row],[Region]],Region_Dummy_Variables,6,FALSE)</f>
        <v>1</v>
      </c>
      <c r="U118">
        <v>1967</v>
      </c>
      <c r="V118">
        <v>16</v>
      </c>
      <c r="W118">
        <v>325</v>
      </c>
      <c r="X118">
        <v>33.983327754416472</v>
      </c>
      <c r="Y118">
        <v>-118.3947229048687</v>
      </c>
    </row>
    <row r="119" spans="1:25" x14ac:dyDescent="0.3">
      <c r="A119" s="1" t="s">
        <v>16</v>
      </c>
      <c r="B119" s="1" t="s">
        <v>141</v>
      </c>
      <c r="C119" s="1" t="s">
        <v>109</v>
      </c>
      <c r="D119" s="1" t="str">
        <f>VLOOKUP(MasterDataSet_after_OutliersDEL7[[#This Row],[CITY]],Region_Values,2,FALSE)</f>
        <v>West</v>
      </c>
      <c r="E119" s="7" t="s">
        <v>19</v>
      </c>
      <c r="F119">
        <v>90230</v>
      </c>
      <c r="G119">
        <v>930000</v>
      </c>
      <c r="H119">
        <v>2</v>
      </c>
      <c r="I119">
        <v>2</v>
      </c>
      <c r="J119">
        <v>1222</v>
      </c>
      <c r="K119">
        <v>1700</v>
      </c>
      <c r="L119">
        <f>2021-MasterDataSet_after_OutliersDEL7[[#This Row],[YEAR BUILT]]</f>
        <v>37</v>
      </c>
      <c r="M119">
        <v>4.5787898429186393</v>
      </c>
      <c r="N119">
        <v>761.04746317512274</v>
      </c>
      <c r="O119" s="1">
        <v>0</v>
      </c>
      <c r="P119" s="1">
        <f>VLOOKUP(MasterDataSet_after_OutliersDEL7[[#This Row],[Region]],Region_Dummy_Variables,2,FALSE)</f>
        <v>0</v>
      </c>
      <c r="Q119" s="1">
        <f>VLOOKUP(MasterDataSet_after_OutliersDEL7[[#This Row],[Region]],Region_Dummy_Variables,3,FALSE)</f>
        <v>0</v>
      </c>
      <c r="R119" s="1">
        <f>VLOOKUP(MasterDataSet_after_OutliersDEL7[[#This Row],[Region]],Region_Dummy_Variables,4,FALSE)</f>
        <v>0</v>
      </c>
      <c r="S119" s="1">
        <f>VLOOKUP(MasterDataSet_after_OutliersDEL7[[#This Row],[Region]],Region_Dummy_Variables,5,FALSE)</f>
        <v>0</v>
      </c>
      <c r="T119" s="1">
        <f>VLOOKUP(MasterDataSet_after_OutliersDEL7[[#This Row],[Region]],Region_Dummy_Variables,6,FALSE)</f>
        <v>1</v>
      </c>
      <c r="U119">
        <v>1984</v>
      </c>
      <c r="V119">
        <v>24</v>
      </c>
      <c r="W119">
        <v>507.5</v>
      </c>
      <c r="X119">
        <v>33.988647399999998</v>
      </c>
      <c r="Y119">
        <v>-118.3803204</v>
      </c>
    </row>
    <row r="120" spans="1:25" x14ac:dyDescent="0.3">
      <c r="A120" s="1" t="s">
        <v>16</v>
      </c>
      <c r="B120" s="1" t="s">
        <v>142</v>
      </c>
      <c r="C120" s="1" t="s">
        <v>109</v>
      </c>
      <c r="D120" s="1" t="str">
        <f>VLOOKUP(MasterDataSet_after_OutliersDEL7[[#This Row],[CITY]],Region_Values,2,FALSE)</f>
        <v>West</v>
      </c>
      <c r="E120" s="7" t="s">
        <v>19</v>
      </c>
      <c r="F120">
        <v>90230</v>
      </c>
      <c r="G120">
        <v>470000</v>
      </c>
      <c r="H120">
        <v>1</v>
      </c>
      <c r="I120">
        <v>1</v>
      </c>
      <c r="J120">
        <v>846</v>
      </c>
      <c r="K120">
        <v>59499</v>
      </c>
      <c r="L120">
        <f>2021-MasterDataSet_after_OutliersDEL7[[#This Row],[YEAR BUILT]]</f>
        <v>53</v>
      </c>
      <c r="M120">
        <v>4.2922036793856035</v>
      </c>
      <c r="N120">
        <v>555.55555555555554</v>
      </c>
      <c r="O120" s="1">
        <v>0</v>
      </c>
      <c r="P120" s="1">
        <f>VLOOKUP(MasterDataSet_after_OutliersDEL7[[#This Row],[Region]],Region_Dummy_Variables,2,FALSE)</f>
        <v>0</v>
      </c>
      <c r="Q120" s="1">
        <f>VLOOKUP(MasterDataSet_after_OutliersDEL7[[#This Row],[Region]],Region_Dummy_Variables,3,FALSE)</f>
        <v>0</v>
      </c>
      <c r="R120" s="1">
        <f>VLOOKUP(MasterDataSet_after_OutliersDEL7[[#This Row],[Region]],Region_Dummy_Variables,4,FALSE)</f>
        <v>0</v>
      </c>
      <c r="S120" s="1">
        <f>VLOOKUP(MasterDataSet_after_OutliersDEL7[[#This Row],[Region]],Region_Dummy_Variables,5,FALSE)</f>
        <v>0</v>
      </c>
      <c r="T120" s="1">
        <f>VLOOKUP(MasterDataSet_after_OutliersDEL7[[#This Row],[Region]],Region_Dummy_Variables,6,FALSE)</f>
        <v>1</v>
      </c>
      <c r="U120">
        <v>1968</v>
      </c>
      <c r="V120">
        <v>1</v>
      </c>
      <c r="W120">
        <v>360</v>
      </c>
      <c r="X120">
        <v>33.984578499999998</v>
      </c>
      <c r="Y120">
        <v>-118.38296939999999</v>
      </c>
    </row>
    <row r="121" spans="1:25" x14ac:dyDescent="0.3">
      <c r="A121" s="1" t="s">
        <v>16</v>
      </c>
      <c r="B121" s="1" t="s">
        <v>143</v>
      </c>
      <c r="C121" s="1" t="s">
        <v>109</v>
      </c>
      <c r="D121" s="1" t="str">
        <f>VLOOKUP(MasterDataSet_after_OutliersDEL7[[#This Row],[CITY]],Region_Values,2,FALSE)</f>
        <v>West</v>
      </c>
      <c r="E121" s="7" t="s">
        <v>19</v>
      </c>
      <c r="F121">
        <v>90230</v>
      </c>
      <c r="G121">
        <v>548000</v>
      </c>
      <c r="H121">
        <v>1</v>
      </c>
      <c r="I121">
        <v>1.5</v>
      </c>
      <c r="J121">
        <v>886</v>
      </c>
      <c r="K121">
        <v>19554</v>
      </c>
      <c r="L121">
        <f>2021-MasterDataSet_after_OutliersDEL7[[#This Row],[YEAR BUILT]]</f>
        <v>53</v>
      </c>
      <c r="M121">
        <v>4.3621196139684271</v>
      </c>
      <c r="N121">
        <v>618.51015801354401</v>
      </c>
      <c r="O121" s="1">
        <v>0</v>
      </c>
      <c r="P121" s="1">
        <f>VLOOKUP(MasterDataSet_after_OutliersDEL7[[#This Row],[Region]],Region_Dummy_Variables,2,FALSE)</f>
        <v>0</v>
      </c>
      <c r="Q121" s="1">
        <f>VLOOKUP(MasterDataSet_after_OutliersDEL7[[#This Row],[Region]],Region_Dummy_Variables,3,FALSE)</f>
        <v>0</v>
      </c>
      <c r="R121" s="1">
        <f>VLOOKUP(MasterDataSet_after_OutliersDEL7[[#This Row],[Region]],Region_Dummy_Variables,4,FALSE)</f>
        <v>0</v>
      </c>
      <c r="S121" s="1">
        <f>VLOOKUP(MasterDataSet_after_OutliersDEL7[[#This Row],[Region]],Region_Dummy_Variables,5,FALSE)</f>
        <v>0</v>
      </c>
      <c r="T121" s="1">
        <f>VLOOKUP(MasterDataSet_after_OutliersDEL7[[#This Row],[Region]],Region_Dummy_Variables,6,FALSE)</f>
        <v>1</v>
      </c>
      <c r="U121">
        <v>1968</v>
      </c>
      <c r="V121">
        <v>43</v>
      </c>
      <c r="W121">
        <v>400</v>
      </c>
      <c r="X121">
        <v>33.985770100000003</v>
      </c>
      <c r="Y121">
        <v>-118.38248249999999</v>
      </c>
    </row>
    <row r="122" spans="1:25" x14ac:dyDescent="0.3">
      <c r="A122" s="1" t="s">
        <v>16</v>
      </c>
      <c r="B122" s="1" t="s">
        <v>144</v>
      </c>
      <c r="C122" s="1" t="s">
        <v>109</v>
      </c>
      <c r="D122" s="1" t="str">
        <f>VLOOKUP(MasterDataSet_after_OutliersDEL7[[#This Row],[CITY]],Region_Values,2,FALSE)</f>
        <v>West</v>
      </c>
      <c r="E122" s="7" t="s">
        <v>19</v>
      </c>
      <c r="F122">
        <v>90230</v>
      </c>
      <c r="G122">
        <v>644000</v>
      </c>
      <c r="H122">
        <v>2</v>
      </c>
      <c r="I122">
        <v>2</v>
      </c>
      <c r="J122">
        <v>1326</v>
      </c>
      <c r="K122">
        <v>62557</v>
      </c>
      <c r="L122">
        <f>2021-MasterDataSet_after_OutliersDEL7[[#This Row],[YEAR BUILT]]</f>
        <v>51</v>
      </c>
      <c r="M122">
        <v>3.8826764464112919</v>
      </c>
      <c r="N122">
        <v>485.67119155354447</v>
      </c>
      <c r="O122" s="1">
        <v>0</v>
      </c>
      <c r="P122" s="1">
        <f>VLOOKUP(MasterDataSet_after_OutliersDEL7[[#This Row],[Region]],Region_Dummy_Variables,2,FALSE)</f>
        <v>0</v>
      </c>
      <c r="Q122" s="1">
        <f>VLOOKUP(MasterDataSet_after_OutliersDEL7[[#This Row],[Region]],Region_Dummy_Variables,3,FALSE)</f>
        <v>0</v>
      </c>
      <c r="R122" s="1">
        <f>VLOOKUP(MasterDataSet_after_OutliersDEL7[[#This Row],[Region]],Region_Dummy_Variables,4,FALSE)</f>
        <v>0</v>
      </c>
      <c r="S122" s="1">
        <f>VLOOKUP(MasterDataSet_after_OutliersDEL7[[#This Row],[Region]],Region_Dummy_Variables,5,FALSE)</f>
        <v>0</v>
      </c>
      <c r="T122" s="1">
        <f>VLOOKUP(MasterDataSet_after_OutliersDEL7[[#This Row],[Region]],Region_Dummy_Variables,6,FALSE)</f>
        <v>1</v>
      </c>
      <c r="U122">
        <v>1970</v>
      </c>
      <c r="V122">
        <v>44</v>
      </c>
      <c r="W122">
        <v>335</v>
      </c>
      <c r="X122">
        <v>33.982887699999999</v>
      </c>
      <c r="Y122">
        <v>-118.39029429999999</v>
      </c>
    </row>
    <row r="123" spans="1:25" x14ac:dyDescent="0.3">
      <c r="A123" s="1" t="s">
        <v>16</v>
      </c>
      <c r="B123" s="1" t="s">
        <v>145</v>
      </c>
      <c r="C123" s="1" t="s">
        <v>109</v>
      </c>
      <c r="D123" s="1" t="str">
        <f>VLOOKUP(MasterDataSet_after_OutliersDEL7[[#This Row],[CITY]],Region_Values,2,FALSE)</f>
        <v>West</v>
      </c>
      <c r="E123" s="7" t="s">
        <v>19</v>
      </c>
      <c r="F123">
        <v>90230</v>
      </c>
      <c r="G123">
        <v>975000</v>
      </c>
      <c r="H123">
        <v>2</v>
      </c>
      <c r="I123">
        <v>2.5</v>
      </c>
      <c r="J123">
        <v>1767</v>
      </c>
      <c r="K123">
        <v>55108</v>
      </c>
      <c r="L123">
        <f>2021-MasterDataSet_after_OutliersDEL7[[#This Row],[YEAR BUILT]]</f>
        <v>51</v>
      </c>
      <c r="M123">
        <v>4.3968453330824184</v>
      </c>
      <c r="N123">
        <v>551.78268251273346</v>
      </c>
      <c r="O123" s="1">
        <v>0</v>
      </c>
      <c r="P123" s="1">
        <f>VLOOKUP(MasterDataSet_after_OutliersDEL7[[#This Row],[Region]],Region_Dummy_Variables,2,FALSE)</f>
        <v>0</v>
      </c>
      <c r="Q123" s="1">
        <f>VLOOKUP(MasterDataSet_after_OutliersDEL7[[#This Row],[Region]],Region_Dummy_Variables,3,FALSE)</f>
        <v>0</v>
      </c>
      <c r="R123" s="1">
        <f>VLOOKUP(MasterDataSet_after_OutliersDEL7[[#This Row],[Region]],Region_Dummy_Variables,4,FALSE)</f>
        <v>0</v>
      </c>
      <c r="S123" s="1">
        <f>VLOOKUP(MasterDataSet_after_OutliersDEL7[[#This Row],[Region]],Region_Dummy_Variables,5,FALSE)</f>
        <v>0</v>
      </c>
      <c r="T123" s="1">
        <f>VLOOKUP(MasterDataSet_after_OutliersDEL7[[#This Row],[Region]],Region_Dummy_Variables,6,FALSE)</f>
        <v>1</v>
      </c>
      <c r="U123">
        <v>1970</v>
      </c>
      <c r="V123">
        <v>14</v>
      </c>
      <c r="W123">
        <v>395</v>
      </c>
      <c r="X123">
        <v>33.986319000000002</v>
      </c>
      <c r="Y123">
        <v>-118.3822086</v>
      </c>
    </row>
    <row r="124" spans="1:25" x14ac:dyDescent="0.3">
      <c r="A124" s="1" t="s">
        <v>16</v>
      </c>
      <c r="B124" s="1" t="s">
        <v>146</v>
      </c>
      <c r="C124" s="1" t="s">
        <v>109</v>
      </c>
      <c r="D124" s="1" t="str">
        <f>VLOOKUP(MasterDataSet_after_OutliersDEL7[[#This Row],[CITY]],Region_Values,2,FALSE)</f>
        <v>West</v>
      </c>
      <c r="E124" s="7" t="s">
        <v>19</v>
      </c>
      <c r="F124">
        <v>90230</v>
      </c>
      <c r="G124">
        <v>459000</v>
      </c>
      <c r="H124">
        <v>1</v>
      </c>
      <c r="I124">
        <v>1</v>
      </c>
      <c r="J124">
        <v>764</v>
      </c>
      <c r="K124">
        <v>83364</v>
      </c>
      <c r="L124">
        <f>2021-MasterDataSet_after_OutliersDEL7[[#This Row],[YEAR BUILT]]</f>
        <v>50</v>
      </c>
      <c r="M124">
        <v>4.2433042467881341</v>
      </c>
      <c r="N124">
        <v>600.78534031413608</v>
      </c>
      <c r="O124" s="1">
        <v>0</v>
      </c>
      <c r="P124" s="1">
        <f>VLOOKUP(MasterDataSet_after_OutliersDEL7[[#This Row],[Region]],Region_Dummy_Variables,2,FALSE)</f>
        <v>0</v>
      </c>
      <c r="Q124" s="1">
        <f>VLOOKUP(MasterDataSet_after_OutliersDEL7[[#This Row],[Region]],Region_Dummy_Variables,3,FALSE)</f>
        <v>0</v>
      </c>
      <c r="R124" s="1">
        <f>VLOOKUP(MasterDataSet_after_OutliersDEL7[[#This Row],[Region]],Region_Dummy_Variables,4,FALSE)</f>
        <v>0</v>
      </c>
      <c r="S124" s="1">
        <f>VLOOKUP(MasterDataSet_after_OutliersDEL7[[#This Row],[Region]],Region_Dummy_Variables,5,FALSE)</f>
        <v>0</v>
      </c>
      <c r="T124" s="1">
        <f>VLOOKUP(MasterDataSet_after_OutliersDEL7[[#This Row],[Region]],Region_Dummy_Variables,6,FALSE)</f>
        <v>1</v>
      </c>
      <c r="U124">
        <v>1971</v>
      </c>
      <c r="V124">
        <v>3</v>
      </c>
      <c r="W124">
        <v>460</v>
      </c>
      <c r="X124">
        <v>33.983028099999999</v>
      </c>
      <c r="Y124">
        <v>-118.3827436</v>
      </c>
    </row>
    <row r="125" spans="1:25" x14ac:dyDescent="0.3">
      <c r="A125" s="1" t="s">
        <v>16</v>
      </c>
      <c r="B125" s="1" t="s">
        <v>147</v>
      </c>
      <c r="C125" s="1" t="s">
        <v>109</v>
      </c>
      <c r="D125" s="1" t="str">
        <f>VLOOKUP(MasterDataSet_after_OutliersDEL7[[#This Row],[CITY]],Region_Values,2,FALSE)</f>
        <v>West</v>
      </c>
      <c r="E125" s="7" t="s">
        <v>19</v>
      </c>
      <c r="F125">
        <v>90230</v>
      </c>
      <c r="G125">
        <v>690000</v>
      </c>
      <c r="H125">
        <v>3</v>
      </c>
      <c r="I125">
        <v>2</v>
      </c>
      <c r="J125">
        <v>1281</v>
      </c>
      <c r="K125">
        <v>83364</v>
      </c>
      <c r="L125">
        <f>2021-MasterDataSet_after_OutliersDEL7[[#This Row],[YEAR BUILT]]</f>
        <v>50</v>
      </c>
      <c r="M125">
        <v>4.2433042467881341</v>
      </c>
      <c r="N125">
        <v>538.64168618266979</v>
      </c>
      <c r="O125" s="1">
        <v>0</v>
      </c>
      <c r="P125" s="1">
        <f>VLOOKUP(MasterDataSet_after_OutliersDEL7[[#This Row],[Region]],Region_Dummy_Variables,2,FALSE)</f>
        <v>0</v>
      </c>
      <c r="Q125" s="1">
        <f>VLOOKUP(MasterDataSet_after_OutliersDEL7[[#This Row],[Region]],Region_Dummy_Variables,3,FALSE)</f>
        <v>0</v>
      </c>
      <c r="R125" s="1">
        <f>VLOOKUP(MasterDataSet_after_OutliersDEL7[[#This Row],[Region]],Region_Dummy_Variables,4,FALSE)</f>
        <v>0</v>
      </c>
      <c r="S125" s="1">
        <f>VLOOKUP(MasterDataSet_after_OutliersDEL7[[#This Row],[Region]],Region_Dummy_Variables,5,FALSE)</f>
        <v>0</v>
      </c>
      <c r="T125" s="1">
        <f>VLOOKUP(MasterDataSet_after_OutliersDEL7[[#This Row],[Region]],Region_Dummy_Variables,6,FALSE)</f>
        <v>1</v>
      </c>
      <c r="U125">
        <v>1971</v>
      </c>
      <c r="V125">
        <v>17</v>
      </c>
      <c r="W125">
        <v>465</v>
      </c>
      <c r="X125">
        <v>33.983028099999999</v>
      </c>
      <c r="Y125">
        <v>-118.3827436</v>
      </c>
    </row>
    <row r="126" spans="1:25" x14ac:dyDescent="0.3">
      <c r="A126" s="1" t="s">
        <v>16</v>
      </c>
      <c r="B126" s="1" t="s">
        <v>148</v>
      </c>
      <c r="C126" s="1" t="s">
        <v>109</v>
      </c>
      <c r="D126" s="1" t="str">
        <f>VLOOKUP(MasterDataSet_after_OutliersDEL7[[#This Row],[CITY]],Region_Values,2,FALSE)</f>
        <v>West</v>
      </c>
      <c r="E126" s="7" t="s">
        <v>19</v>
      </c>
      <c r="F126">
        <v>90230</v>
      </c>
      <c r="G126">
        <v>695000</v>
      </c>
      <c r="H126">
        <v>3</v>
      </c>
      <c r="I126">
        <v>2</v>
      </c>
      <c r="J126">
        <v>1208</v>
      </c>
      <c r="K126">
        <v>83364</v>
      </c>
      <c r="L126">
        <f>2021-MasterDataSet_after_OutliersDEL7[[#This Row],[YEAR BUILT]]</f>
        <v>50</v>
      </c>
      <c r="M126">
        <v>4.2433042467881341</v>
      </c>
      <c r="N126">
        <v>575.33112582781462</v>
      </c>
      <c r="O126" s="1">
        <v>0</v>
      </c>
      <c r="P126" s="1">
        <f>VLOOKUP(MasterDataSet_after_OutliersDEL7[[#This Row],[Region]],Region_Dummy_Variables,2,FALSE)</f>
        <v>0</v>
      </c>
      <c r="Q126" s="1">
        <f>VLOOKUP(MasterDataSet_after_OutliersDEL7[[#This Row],[Region]],Region_Dummy_Variables,3,FALSE)</f>
        <v>0</v>
      </c>
      <c r="R126" s="1">
        <f>VLOOKUP(MasterDataSet_after_OutliersDEL7[[#This Row],[Region]],Region_Dummy_Variables,4,FALSE)</f>
        <v>0</v>
      </c>
      <c r="S126" s="1">
        <f>VLOOKUP(MasterDataSet_after_OutliersDEL7[[#This Row],[Region]],Region_Dummy_Variables,5,FALSE)</f>
        <v>0</v>
      </c>
      <c r="T126" s="1">
        <f>VLOOKUP(MasterDataSet_after_OutliersDEL7[[#This Row],[Region]],Region_Dummy_Variables,6,FALSE)</f>
        <v>1</v>
      </c>
      <c r="U126">
        <v>1971</v>
      </c>
      <c r="V126">
        <v>10</v>
      </c>
      <c r="W126">
        <v>460</v>
      </c>
      <c r="X126">
        <v>33.983028099999999</v>
      </c>
      <c r="Y126">
        <v>-118.3827436</v>
      </c>
    </row>
    <row r="127" spans="1:25" x14ac:dyDescent="0.3">
      <c r="A127" s="1" t="s">
        <v>16</v>
      </c>
      <c r="B127" s="1" t="s">
        <v>149</v>
      </c>
      <c r="C127" s="1" t="s">
        <v>109</v>
      </c>
      <c r="D127" s="1" t="str">
        <f>VLOOKUP(MasterDataSet_after_OutliersDEL7[[#This Row],[CITY]],Region_Values,2,FALSE)</f>
        <v>West</v>
      </c>
      <c r="E127" s="7" t="s">
        <v>19</v>
      </c>
      <c r="F127">
        <v>90230</v>
      </c>
      <c r="G127">
        <v>720000</v>
      </c>
      <c r="H127">
        <v>2</v>
      </c>
      <c r="I127">
        <v>2</v>
      </c>
      <c r="J127">
        <v>1150</v>
      </c>
      <c r="K127">
        <v>26484</v>
      </c>
      <c r="L127">
        <f>2021-MasterDataSet_after_OutliersDEL7[[#This Row],[YEAR BUILT]]</f>
        <v>54</v>
      </c>
      <c r="M127">
        <v>4.1998301048579307</v>
      </c>
      <c r="N127">
        <v>626.08695652173913</v>
      </c>
      <c r="O127" s="1">
        <v>0</v>
      </c>
      <c r="P127" s="1">
        <f>VLOOKUP(MasterDataSet_after_OutliersDEL7[[#This Row],[Region]],Region_Dummy_Variables,2,FALSE)</f>
        <v>0</v>
      </c>
      <c r="Q127" s="1">
        <f>VLOOKUP(MasterDataSet_after_OutliersDEL7[[#This Row],[Region]],Region_Dummy_Variables,3,FALSE)</f>
        <v>0</v>
      </c>
      <c r="R127" s="1">
        <f>VLOOKUP(MasterDataSet_after_OutliersDEL7[[#This Row],[Region]],Region_Dummy_Variables,4,FALSE)</f>
        <v>0</v>
      </c>
      <c r="S127" s="1">
        <f>VLOOKUP(MasterDataSet_after_OutliersDEL7[[#This Row],[Region]],Region_Dummy_Variables,5,FALSE)</f>
        <v>0</v>
      </c>
      <c r="T127" s="1">
        <f>VLOOKUP(MasterDataSet_after_OutliersDEL7[[#This Row],[Region]],Region_Dummy_Variables,6,FALSE)</f>
        <v>1</v>
      </c>
      <c r="U127">
        <v>1967</v>
      </c>
      <c r="V127">
        <v>16</v>
      </c>
      <c r="W127">
        <v>365</v>
      </c>
      <c r="X127">
        <v>33.983396399999997</v>
      </c>
      <c r="Y127">
        <v>-118.38394940000001</v>
      </c>
    </row>
    <row r="128" spans="1:25" x14ac:dyDescent="0.3">
      <c r="A128" s="1" t="s">
        <v>16</v>
      </c>
      <c r="B128" s="1" t="s">
        <v>150</v>
      </c>
      <c r="C128" s="1" t="s">
        <v>109</v>
      </c>
      <c r="D128" s="1" t="str">
        <f>VLOOKUP(MasterDataSet_after_OutliersDEL7[[#This Row],[CITY]],Region_Values,2,FALSE)</f>
        <v>West</v>
      </c>
      <c r="E128" s="7" t="s">
        <v>19</v>
      </c>
      <c r="F128">
        <v>90230</v>
      </c>
      <c r="G128">
        <v>599999</v>
      </c>
      <c r="H128">
        <v>2</v>
      </c>
      <c r="I128">
        <v>2</v>
      </c>
      <c r="J128">
        <v>1036</v>
      </c>
      <c r="K128">
        <v>27404</v>
      </c>
      <c r="L128">
        <f>2021-MasterDataSet_after_OutliersDEL7[[#This Row],[YEAR BUILT]]</f>
        <v>52</v>
      </c>
      <c r="M128">
        <v>4.219960007426633</v>
      </c>
      <c r="N128">
        <v>579.14961389961388</v>
      </c>
      <c r="O128" s="1">
        <v>0</v>
      </c>
      <c r="P128" s="1">
        <f>VLOOKUP(MasterDataSet_after_OutliersDEL7[[#This Row],[Region]],Region_Dummy_Variables,2,FALSE)</f>
        <v>0</v>
      </c>
      <c r="Q128" s="1">
        <f>VLOOKUP(MasterDataSet_after_OutliersDEL7[[#This Row],[Region]],Region_Dummy_Variables,3,FALSE)</f>
        <v>0</v>
      </c>
      <c r="R128" s="1">
        <f>VLOOKUP(MasterDataSet_after_OutliersDEL7[[#This Row],[Region]],Region_Dummy_Variables,4,FALSE)</f>
        <v>0</v>
      </c>
      <c r="S128" s="1">
        <f>VLOOKUP(MasterDataSet_after_OutliersDEL7[[#This Row],[Region]],Region_Dummy_Variables,5,FALSE)</f>
        <v>0</v>
      </c>
      <c r="T128" s="1">
        <f>VLOOKUP(MasterDataSet_after_OutliersDEL7[[#This Row],[Region]],Region_Dummy_Variables,6,FALSE)</f>
        <v>1</v>
      </c>
      <c r="U128">
        <v>1969</v>
      </c>
      <c r="V128">
        <v>7</v>
      </c>
      <c r="W128">
        <v>471</v>
      </c>
      <c r="X128">
        <v>33.983184799999997</v>
      </c>
      <c r="Y128">
        <v>-118.38335600000001</v>
      </c>
    </row>
    <row r="129" spans="1:25" x14ac:dyDescent="0.3">
      <c r="A129" s="1" t="s">
        <v>16</v>
      </c>
      <c r="B129" s="1" t="s">
        <v>151</v>
      </c>
      <c r="C129" s="1" t="s">
        <v>109</v>
      </c>
      <c r="D129" s="1" t="str">
        <f>VLOOKUP(MasterDataSet_after_OutliersDEL7[[#This Row],[CITY]],Region_Values,2,FALSE)</f>
        <v>West</v>
      </c>
      <c r="E129" s="7" t="s">
        <v>19</v>
      </c>
      <c r="F129">
        <v>90230</v>
      </c>
      <c r="G129">
        <v>499000</v>
      </c>
      <c r="H129">
        <v>1</v>
      </c>
      <c r="I129">
        <v>1</v>
      </c>
      <c r="J129">
        <v>674</v>
      </c>
      <c r="K129">
        <v>163368</v>
      </c>
      <c r="L129">
        <f>2021-MasterDataSet_after_OutliersDEL7[[#This Row],[YEAR BUILT]]</f>
        <v>48</v>
      </c>
      <c r="M129">
        <v>4.9452274878465694</v>
      </c>
      <c r="N129">
        <v>740.35608308605345</v>
      </c>
      <c r="O129" s="1">
        <v>0</v>
      </c>
      <c r="P129" s="1">
        <f>VLOOKUP(MasterDataSet_after_OutliersDEL7[[#This Row],[Region]],Region_Dummy_Variables,2,FALSE)</f>
        <v>0</v>
      </c>
      <c r="Q129" s="1">
        <f>VLOOKUP(MasterDataSet_after_OutliersDEL7[[#This Row],[Region]],Region_Dummy_Variables,3,FALSE)</f>
        <v>0</v>
      </c>
      <c r="R129" s="1">
        <f>VLOOKUP(MasterDataSet_after_OutliersDEL7[[#This Row],[Region]],Region_Dummy_Variables,4,FALSE)</f>
        <v>0</v>
      </c>
      <c r="S129" s="1">
        <f>VLOOKUP(MasterDataSet_after_OutliersDEL7[[#This Row],[Region]],Region_Dummy_Variables,5,FALSE)</f>
        <v>0</v>
      </c>
      <c r="T129" s="1">
        <f>VLOOKUP(MasterDataSet_after_OutliersDEL7[[#This Row],[Region]],Region_Dummy_Variables,6,FALSE)</f>
        <v>1</v>
      </c>
      <c r="U129">
        <v>1973</v>
      </c>
      <c r="V129">
        <v>12</v>
      </c>
      <c r="W129">
        <v>502</v>
      </c>
      <c r="X129">
        <v>34.0055361</v>
      </c>
      <c r="Y129">
        <v>-118.39116540000001</v>
      </c>
    </row>
    <row r="130" spans="1:25" x14ac:dyDescent="0.3">
      <c r="A130" s="1" t="s">
        <v>16</v>
      </c>
      <c r="B130" s="1" t="s">
        <v>152</v>
      </c>
      <c r="C130" s="1" t="s">
        <v>109</v>
      </c>
      <c r="D130" s="1" t="str">
        <f>VLOOKUP(MasterDataSet_after_OutliersDEL7[[#This Row],[CITY]],Region_Values,2,FALSE)</f>
        <v>West</v>
      </c>
      <c r="E130" s="7" t="s">
        <v>19</v>
      </c>
      <c r="F130">
        <v>90230</v>
      </c>
      <c r="G130">
        <v>614000</v>
      </c>
      <c r="H130">
        <v>2</v>
      </c>
      <c r="I130">
        <v>2</v>
      </c>
      <c r="J130">
        <v>1347</v>
      </c>
      <c r="K130">
        <v>495075</v>
      </c>
      <c r="L130">
        <f>2021-MasterDataSet_after_OutliersDEL7[[#This Row],[YEAR BUILT]]</f>
        <v>51</v>
      </c>
      <c r="M130">
        <v>4.0087620431880406</v>
      </c>
      <c r="N130">
        <v>455.82776540460281</v>
      </c>
      <c r="O130" s="1">
        <v>0</v>
      </c>
      <c r="P130" s="1">
        <f>VLOOKUP(MasterDataSet_after_OutliersDEL7[[#This Row],[Region]],Region_Dummy_Variables,2,FALSE)</f>
        <v>0</v>
      </c>
      <c r="Q130" s="1">
        <f>VLOOKUP(MasterDataSet_after_OutliersDEL7[[#This Row],[Region]],Region_Dummy_Variables,3,FALSE)</f>
        <v>0</v>
      </c>
      <c r="R130" s="1">
        <f>VLOOKUP(MasterDataSet_after_OutliersDEL7[[#This Row],[Region]],Region_Dummy_Variables,4,FALSE)</f>
        <v>0</v>
      </c>
      <c r="S130" s="1">
        <f>VLOOKUP(MasterDataSet_after_OutliersDEL7[[#This Row],[Region]],Region_Dummy_Variables,5,FALSE)</f>
        <v>0</v>
      </c>
      <c r="T130" s="1">
        <f>VLOOKUP(MasterDataSet_after_OutliersDEL7[[#This Row],[Region]],Region_Dummy_Variables,6,FALSE)</f>
        <v>1</v>
      </c>
      <c r="U130">
        <v>1970</v>
      </c>
      <c r="V130">
        <v>7</v>
      </c>
      <c r="W130">
        <v>670</v>
      </c>
      <c r="X130">
        <v>33.980637399999999</v>
      </c>
      <c r="Y130">
        <v>-118.38575419999999</v>
      </c>
    </row>
    <row r="131" spans="1:25" x14ac:dyDescent="0.3">
      <c r="A131" s="1" t="s">
        <v>16</v>
      </c>
      <c r="B131" s="1" t="s">
        <v>153</v>
      </c>
      <c r="C131" s="1" t="s">
        <v>109</v>
      </c>
      <c r="D131" s="1" t="str">
        <f>VLOOKUP(MasterDataSet_after_OutliersDEL7[[#This Row],[CITY]],Region_Values,2,FALSE)</f>
        <v>West</v>
      </c>
      <c r="E131" s="7" t="s">
        <v>19</v>
      </c>
      <c r="F131">
        <v>90230</v>
      </c>
      <c r="G131">
        <v>899000</v>
      </c>
      <c r="H131">
        <v>3</v>
      </c>
      <c r="I131">
        <v>3</v>
      </c>
      <c r="J131">
        <v>1469</v>
      </c>
      <c r="K131">
        <v>495075</v>
      </c>
      <c r="L131">
        <f>2021-MasterDataSet_after_OutliersDEL7[[#This Row],[YEAR BUILT]]</f>
        <v>51</v>
      </c>
      <c r="M131">
        <v>3.9807211425000926</v>
      </c>
      <c r="N131">
        <v>611.98093941456773</v>
      </c>
      <c r="O131" s="1">
        <v>0</v>
      </c>
      <c r="P131" s="1">
        <f>VLOOKUP(MasterDataSet_after_OutliersDEL7[[#This Row],[Region]],Region_Dummy_Variables,2,FALSE)</f>
        <v>0</v>
      </c>
      <c r="Q131" s="1">
        <f>VLOOKUP(MasterDataSet_after_OutliersDEL7[[#This Row],[Region]],Region_Dummy_Variables,3,FALSE)</f>
        <v>0</v>
      </c>
      <c r="R131" s="1">
        <f>VLOOKUP(MasterDataSet_after_OutliersDEL7[[#This Row],[Region]],Region_Dummy_Variables,4,FALSE)</f>
        <v>0</v>
      </c>
      <c r="S131" s="1">
        <f>VLOOKUP(MasterDataSet_after_OutliersDEL7[[#This Row],[Region]],Region_Dummy_Variables,5,FALSE)</f>
        <v>0</v>
      </c>
      <c r="T131" s="1">
        <f>VLOOKUP(MasterDataSet_after_OutliersDEL7[[#This Row],[Region]],Region_Dummy_Variables,6,FALSE)</f>
        <v>1</v>
      </c>
      <c r="U131">
        <v>1970</v>
      </c>
      <c r="V131">
        <v>17</v>
      </c>
      <c r="W131">
        <v>733</v>
      </c>
      <c r="X131">
        <v>33.9804928</v>
      </c>
      <c r="Y131">
        <v>-118.38622359999999</v>
      </c>
    </row>
    <row r="132" spans="1:25" x14ac:dyDescent="0.3">
      <c r="A132" s="1" t="s">
        <v>16</v>
      </c>
      <c r="B132" s="1" t="s">
        <v>154</v>
      </c>
      <c r="C132" s="1" t="s">
        <v>109</v>
      </c>
      <c r="D132" s="1" t="str">
        <f>VLOOKUP(MasterDataSet_after_OutliersDEL7[[#This Row],[CITY]],Region_Values,2,FALSE)</f>
        <v>West</v>
      </c>
      <c r="E132" s="7" t="s">
        <v>19</v>
      </c>
      <c r="F132">
        <v>90230</v>
      </c>
      <c r="G132">
        <v>589000</v>
      </c>
      <c r="H132">
        <v>2</v>
      </c>
      <c r="I132">
        <v>2</v>
      </c>
      <c r="J132">
        <v>972</v>
      </c>
      <c r="K132">
        <v>495075</v>
      </c>
      <c r="L132">
        <f>2021-MasterDataSet_after_OutliersDEL7[[#This Row],[YEAR BUILT]]</f>
        <v>51</v>
      </c>
      <c r="M132">
        <v>2.8417618176707906</v>
      </c>
      <c r="N132">
        <v>605.96707818930042</v>
      </c>
      <c r="O132" s="1">
        <v>0</v>
      </c>
      <c r="P132" s="1">
        <f>VLOOKUP(MasterDataSet_after_OutliersDEL7[[#This Row],[Region]],Region_Dummy_Variables,2,FALSE)</f>
        <v>0</v>
      </c>
      <c r="Q132" s="1">
        <f>VLOOKUP(MasterDataSet_after_OutliersDEL7[[#This Row],[Region]],Region_Dummy_Variables,3,FALSE)</f>
        <v>0</v>
      </c>
      <c r="R132" s="1">
        <f>VLOOKUP(MasterDataSet_after_OutliersDEL7[[#This Row],[Region]],Region_Dummy_Variables,4,FALSE)</f>
        <v>0</v>
      </c>
      <c r="S132" s="1">
        <f>VLOOKUP(MasterDataSet_after_OutliersDEL7[[#This Row],[Region]],Region_Dummy_Variables,5,FALSE)</f>
        <v>0</v>
      </c>
      <c r="T132" s="1">
        <f>VLOOKUP(MasterDataSet_after_OutliersDEL7[[#This Row],[Region]],Region_Dummy_Variables,6,FALSE)</f>
        <v>1</v>
      </c>
      <c r="U132">
        <v>1970</v>
      </c>
      <c r="V132">
        <v>4</v>
      </c>
      <c r="W132">
        <v>485</v>
      </c>
      <c r="X132">
        <v>33.980804200000001</v>
      </c>
      <c r="Y132">
        <v>-118.41268155288448</v>
      </c>
    </row>
    <row r="133" spans="1:25" x14ac:dyDescent="0.3">
      <c r="A133" s="1" t="s">
        <v>16</v>
      </c>
      <c r="B133" s="1" t="s">
        <v>155</v>
      </c>
      <c r="C133" s="1" t="s">
        <v>109</v>
      </c>
      <c r="D133" s="1" t="str">
        <f>VLOOKUP(MasterDataSet_after_OutliersDEL7[[#This Row],[CITY]],Region_Values,2,FALSE)</f>
        <v>West</v>
      </c>
      <c r="E133" s="7" t="s">
        <v>19</v>
      </c>
      <c r="F133">
        <v>90230</v>
      </c>
      <c r="G133">
        <v>735000</v>
      </c>
      <c r="H133">
        <v>2</v>
      </c>
      <c r="I133">
        <v>2</v>
      </c>
      <c r="J133">
        <v>1116</v>
      </c>
      <c r="K133">
        <v>39622</v>
      </c>
      <c r="L133">
        <f>2021-MasterDataSet_after_OutliersDEL7[[#This Row],[YEAR BUILT]]</f>
        <v>49</v>
      </c>
      <c r="M133">
        <v>5.1161569107537019</v>
      </c>
      <c r="N133">
        <v>658.60215053763443</v>
      </c>
      <c r="O133" s="1">
        <v>0</v>
      </c>
      <c r="P133" s="1">
        <f>VLOOKUP(MasterDataSet_after_OutliersDEL7[[#This Row],[Region]],Region_Dummy_Variables,2,FALSE)</f>
        <v>0</v>
      </c>
      <c r="Q133" s="1">
        <f>VLOOKUP(MasterDataSet_after_OutliersDEL7[[#This Row],[Region]],Region_Dummy_Variables,3,FALSE)</f>
        <v>0</v>
      </c>
      <c r="R133" s="1">
        <f>VLOOKUP(MasterDataSet_after_OutliersDEL7[[#This Row],[Region]],Region_Dummy_Variables,4,FALSE)</f>
        <v>0</v>
      </c>
      <c r="S133" s="1">
        <f>VLOOKUP(MasterDataSet_after_OutliersDEL7[[#This Row],[Region]],Region_Dummy_Variables,5,FALSE)</f>
        <v>0</v>
      </c>
      <c r="T133" s="1">
        <f>VLOOKUP(MasterDataSet_after_OutliersDEL7[[#This Row],[Region]],Region_Dummy_Variables,6,FALSE)</f>
        <v>1</v>
      </c>
      <c r="U133">
        <v>1972</v>
      </c>
      <c r="V133">
        <v>24</v>
      </c>
      <c r="W133">
        <v>550</v>
      </c>
      <c r="X133">
        <v>34.008307799999997</v>
      </c>
      <c r="Y133">
        <v>-118.39060600000001</v>
      </c>
    </row>
    <row r="134" spans="1:25" x14ac:dyDescent="0.3">
      <c r="A134" s="1" t="s">
        <v>16</v>
      </c>
      <c r="B134" s="1" t="s">
        <v>156</v>
      </c>
      <c r="C134" s="1" t="s">
        <v>109</v>
      </c>
      <c r="D134" s="1" t="str">
        <f>VLOOKUP(MasterDataSet_after_OutliersDEL7[[#This Row],[CITY]],Region_Values,2,FALSE)</f>
        <v>West</v>
      </c>
      <c r="E134" s="7" t="s">
        <v>19</v>
      </c>
      <c r="F134">
        <v>90230</v>
      </c>
      <c r="G134">
        <v>735000</v>
      </c>
      <c r="H134">
        <v>2</v>
      </c>
      <c r="I134">
        <v>2</v>
      </c>
      <c r="J134">
        <v>1116</v>
      </c>
      <c r="K134">
        <v>39622</v>
      </c>
      <c r="L134">
        <f>2021-MasterDataSet_after_OutliersDEL7[[#This Row],[YEAR BUILT]]</f>
        <v>49</v>
      </c>
      <c r="M134">
        <v>5.1161569107537019</v>
      </c>
      <c r="N134">
        <v>658.60215053763443</v>
      </c>
      <c r="O134" s="1">
        <v>0</v>
      </c>
      <c r="P134" s="1">
        <f>VLOOKUP(MasterDataSet_after_OutliersDEL7[[#This Row],[Region]],Region_Dummy_Variables,2,FALSE)</f>
        <v>0</v>
      </c>
      <c r="Q134" s="1">
        <f>VLOOKUP(MasterDataSet_after_OutliersDEL7[[#This Row],[Region]],Region_Dummy_Variables,3,FALSE)</f>
        <v>0</v>
      </c>
      <c r="R134" s="1">
        <f>VLOOKUP(MasterDataSet_after_OutliersDEL7[[#This Row],[Region]],Region_Dummy_Variables,4,FALSE)</f>
        <v>0</v>
      </c>
      <c r="S134" s="1">
        <f>VLOOKUP(MasterDataSet_after_OutliersDEL7[[#This Row],[Region]],Region_Dummy_Variables,5,FALSE)</f>
        <v>0</v>
      </c>
      <c r="T134" s="1">
        <f>VLOOKUP(MasterDataSet_after_OutliersDEL7[[#This Row],[Region]],Region_Dummy_Variables,6,FALSE)</f>
        <v>1</v>
      </c>
      <c r="U134">
        <v>1972</v>
      </c>
      <c r="V134">
        <v>24</v>
      </c>
      <c r="W134">
        <v>550</v>
      </c>
      <c r="X134">
        <v>34.008307799999997</v>
      </c>
      <c r="Y134">
        <v>-118.39060600000001</v>
      </c>
    </row>
    <row r="135" spans="1:25" x14ac:dyDescent="0.3">
      <c r="A135" s="1" t="s">
        <v>16</v>
      </c>
      <c r="B135" s="1" t="s">
        <v>157</v>
      </c>
      <c r="C135" s="1" t="s">
        <v>109</v>
      </c>
      <c r="D135" s="1" t="str">
        <f>VLOOKUP(MasterDataSet_after_OutliersDEL7[[#This Row],[CITY]],Region_Values,2,FALSE)</f>
        <v>West</v>
      </c>
      <c r="E135" s="7" t="s">
        <v>19</v>
      </c>
      <c r="F135">
        <v>90230</v>
      </c>
      <c r="G135">
        <v>1249000</v>
      </c>
      <c r="H135">
        <v>4</v>
      </c>
      <c r="I135">
        <v>3</v>
      </c>
      <c r="J135">
        <v>2049</v>
      </c>
      <c r="K135">
        <v>525392</v>
      </c>
      <c r="L135">
        <f>2021-MasterDataSet_after_OutliersDEL7[[#This Row],[YEAR BUILT]]</f>
        <v>24</v>
      </c>
      <c r="M135">
        <v>4.122219073815117</v>
      </c>
      <c r="N135">
        <v>609.56564177647635</v>
      </c>
      <c r="O135" s="1">
        <v>0</v>
      </c>
      <c r="P135" s="1">
        <f>VLOOKUP(MasterDataSet_after_OutliersDEL7[[#This Row],[Region]],Region_Dummy_Variables,2,FALSE)</f>
        <v>0</v>
      </c>
      <c r="Q135" s="1">
        <f>VLOOKUP(MasterDataSet_after_OutliersDEL7[[#This Row],[Region]],Region_Dummy_Variables,3,FALSE)</f>
        <v>0</v>
      </c>
      <c r="R135" s="1">
        <f>VLOOKUP(MasterDataSet_after_OutliersDEL7[[#This Row],[Region]],Region_Dummy_Variables,4,FALSE)</f>
        <v>0</v>
      </c>
      <c r="S135" s="1">
        <f>VLOOKUP(MasterDataSet_after_OutliersDEL7[[#This Row],[Region]],Region_Dummy_Variables,5,FALSE)</f>
        <v>0</v>
      </c>
      <c r="T135" s="1">
        <f>VLOOKUP(MasterDataSet_after_OutliersDEL7[[#This Row],[Region]],Region_Dummy_Variables,6,FALSE)</f>
        <v>1</v>
      </c>
      <c r="U135">
        <v>1997</v>
      </c>
      <c r="V135">
        <v>11</v>
      </c>
      <c r="W135">
        <v>655</v>
      </c>
      <c r="X135">
        <v>33.990074</v>
      </c>
      <c r="Y135">
        <v>-118.392076</v>
      </c>
    </row>
    <row r="136" spans="1:25" x14ac:dyDescent="0.3">
      <c r="A136" s="1" t="s">
        <v>20</v>
      </c>
      <c r="B136" s="1" t="s">
        <v>158</v>
      </c>
      <c r="C136" s="1" t="s">
        <v>109</v>
      </c>
      <c r="D136" s="1" t="str">
        <f>VLOOKUP(MasterDataSet_after_OutliersDEL7[[#This Row],[CITY]],Region_Values,2,FALSE)</f>
        <v>West</v>
      </c>
      <c r="E136" s="7" t="s">
        <v>19</v>
      </c>
      <c r="F136">
        <v>90232</v>
      </c>
      <c r="G136">
        <v>1795000</v>
      </c>
      <c r="H136">
        <v>3</v>
      </c>
      <c r="I136">
        <v>2</v>
      </c>
      <c r="J136">
        <v>1512</v>
      </c>
      <c r="K136">
        <v>7504</v>
      </c>
      <c r="L136">
        <f>2021-MasterDataSet_after_OutliersDEL7[[#This Row],[YEAR BUILT]]</f>
        <v>74</v>
      </c>
      <c r="M136">
        <v>4.1858027138297524</v>
      </c>
      <c r="N136">
        <v>1187.1693121693122</v>
      </c>
      <c r="O136" s="1">
        <v>1</v>
      </c>
      <c r="P136" s="1">
        <f>VLOOKUP(MasterDataSet_after_OutliersDEL7[[#This Row],[Region]],Region_Dummy_Variables,2,FALSE)</f>
        <v>0</v>
      </c>
      <c r="Q136" s="1">
        <f>VLOOKUP(MasterDataSet_after_OutliersDEL7[[#This Row],[Region]],Region_Dummy_Variables,3,FALSE)</f>
        <v>0</v>
      </c>
      <c r="R136" s="1">
        <f>VLOOKUP(MasterDataSet_after_OutliersDEL7[[#This Row],[Region]],Region_Dummy_Variables,4,FALSE)</f>
        <v>0</v>
      </c>
      <c r="S136" s="1">
        <f>VLOOKUP(MasterDataSet_after_OutliersDEL7[[#This Row],[Region]],Region_Dummy_Variables,5,FALSE)</f>
        <v>0</v>
      </c>
      <c r="T136" s="1">
        <f>VLOOKUP(MasterDataSet_after_OutliersDEL7[[#This Row],[Region]],Region_Dummy_Variables,6,FALSE)</f>
        <v>1</v>
      </c>
      <c r="U136">
        <v>1947</v>
      </c>
      <c r="V136">
        <v>21</v>
      </c>
      <c r="X136">
        <v>34.0149428</v>
      </c>
      <c r="Y136">
        <v>-118.4121997</v>
      </c>
    </row>
    <row r="137" spans="1:25" x14ac:dyDescent="0.3">
      <c r="A137" s="1" t="s">
        <v>20</v>
      </c>
      <c r="B137" s="1" t="s">
        <v>159</v>
      </c>
      <c r="C137" s="1" t="s">
        <v>109</v>
      </c>
      <c r="D137" s="1" t="str">
        <f>VLOOKUP(MasterDataSet_after_OutliersDEL7[[#This Row],[CITY]],Region_Values,2,FALSE)</f>
        <v>West</v>
      </c>
      <c r="E137" s="7" t="s">
        <v>19</v>
      </c>
      <c r="F137">
        <v>90232</v>
      </c>
      <c r="G137">
        <v>1499500</v>
      </c>
      <c r="H137">
        <v>3</v>
      </c>
      <c r="I137">
        <v>2</v>
      </c>
      <c r="J137">
        <v>1230</v>
      </c>
      <c r="K137">
        <v>5289</v>
      </c>
      <c r="L137">
        <f>2021-MasterDataSet_after_OutliersDEL7[[#This Row],[YEAR BUILT]]</f>
        <v>80</v>
      </c>
      <c r="M137">
        <v>4.430872236274757</v>
      </c>
      <c r="N137">
        <v>1219.1056910569105</v>
      </c>
      <c r="O137" s="1">
        <v>1</v>
      </c>
      <c r="P137" s="1">
        <f>VLOOKUP(MasterDataSet_after_OutliersDEL7[[#This Row],[Region]],Region_Dummy_Variables,2,FALSE)</f>
        <v>0</v>
      </c>
      <c r="Q137" s="1">
        <f>VLOOKUP(MasterDataSet_after_OutliersDEL7[[#This Row],[Region]],Region_Dummy_Variables,3,FALSE)</f>
        <v>0</v>
      </c>
      <c r="R137" s="1">
        <f>VLOOKUP(MasterDataSet_after_OutliersDEL7[[#This Row],[Region]],Region_Dummy_Variables,4,FALSE)</f>
        <v>0</v>
      </c>
      <c r="S137" s="1">
        <f>VLOOKUP(MasterDataSet_after_OutliersDEL7[[#This Row],[Region]],Region_Dummy_Variables,5,FALSE)</f>
        <v>0</v>
      </c>
      <c r="T137" s="1">
        <f>VLOOKUP(MasterDataSet_after_OutliersDEL7[[#This Row],[Region]],Region_Dummy_Variables,6,FALSE)</f>
        <v>1</v>
      </c>
      <c r="U137">
        <v>1941</v>
      </c>
      <c r="V137">
        <v>7</v>
      </c>
      <c r="X137">
        <v>34.015456</v>
      </c>
      <c r="Y137">
        <v>-118.4079354</v>
      </c>
    </row>
    <row r="138" spans="1:25" x14ac:dyDescent="0.3">
      <c r="A138" s="1" t="s">
        <v>20</v>
      </c>
      <c r="B138" s="1" t="s">
        <v>160</v>
      </c>
      <c r="C138" s="1" t="s">
        <v>109</v>
      </c>
      <c r="D138" s="1" t="str">
        <f>VLOOKUP(MasterDataSet_after_OutliersDEL7[[#This Row],[CITY]],Region_Values,2,FALSE)</f>
        <v>West</v>
      </c>
      <c r="E138" s="7" t="s">
        <v>19</v>
      </c>
      <c r="F138">
        <v>90232</v>
      </c>
      <c r="G138">
        <v>1650000</v>
      </c>
      <c r="H138">
        <v>2</v>
      </c>
      <c r="I138">
        <v>1</v>
      </c>
      <c r="J138">
        <v>973</v>
      </c>
      <c r="K138">
        <v>6114</v>
      </c>
      <c r="L138">
        <f>2021-MasterDataSet_after_OutliersDEL7[[#This Row],[YEAR BUILT]]</f>
        <v>79</v>
      </c>
      <c r="M138">
        <v>4.1126423308414344</v>
      </c>
      <c r="N138">
        <v>1695.7862281603288</v>
      </c>
      <c r="O138" s="1">
        <v>1</v>
      </c>
      <c r="P138" s="1">
        <f>VLOOKUP(MasterDataSet_after_OutliersDEL7[[#This Row],[Region]],Region_Dummy_Variables,2,FALSE)</f>
        <v>0</v>
      </c>
      <c r="Q138" s="1">
        <f>VLOOKUP(MasterDataSet_after_OutliersDEL7[[#This Row],[Region]],Region_Dummy_Variables,3,FALSE)</f>
        <v>0</v>
      </c>
      <c r="R138" s="1">
        <f>VLOOKUP(MasterDataSet_after_OutliersDEL7[[#This Row],[Region]],Region_Dummy_Variables,4,FALSE)</f>
        <v>0</v>
      </c>
      <c r="S138" s="1">
        <f>VLOOKUP(MasterDataSet_after_OutliersDEL7[[#This Row],[Region]],Region_Dummy_Variables,5,FALSE)</f>
        <v>0</v>
      </c>
      <c r="T138" s="1">
        <f>VLOOKUP(MasterDataSet_after_OutliersDEL7[[#This Row],[Region]],Region_Dummy_Variables,6,FALSE)</f>
        <v>1</v>
      </c>
      <c r="U138">
        <v>1942</v>
      </c>
      <c r="V138">
        <v>58</v>
      </c>
      <c r="X138">
        <v>34.010672800000002</v>
      </c>
      <c r="Y138">
        <v>-118.4122969</v>
      </c>
    </row>
    <row r="139" spans="1:25" x14ac:dyDescent="0.3">
      <c r="A139" s="1" t="s">
        <v>16</v>
      </c>
      <c r="B139" s="1" t="s">
        <v>161</v>
      </c>
      <c r="C139" s="1" t="s">
        <v>109</v>
      </c>
      <c r="D139" s="1" t="str">
        <f>VLOOKUP(MasterDataSet_after_OutliersDEL7[[#This Row],[CITY]],Region_Values,2,FALSE)</f>
        <v>West</v>
      </c>
      <c r="E139" s="7" t="s">
        <v>19</v>
      </c>
      <c r="F139">
        <v>90232</v>
      </c>
      <c r="G139">
        <v>1050000</v>
      </c>
      <c r="H139">
        <v>3</v>
      </c>
      <c r="I139">
        <v>4</v>
      </c>
      <c r="J139">
        <v>1746</v>
      </c>
      <c r="K139">
        <v>9903</v>
      </c>
      <c r="L139">
        <f>2021-MasterDataSet_after_OutliersDEL7[[#This Row],[YEAR BUILT]]</f>
        <v>33</v>
      </c>
      <c r="M139">
        <v>4.065835638952251</v>
      </c>
      <c r="N139">
        <v>601.37457044673545</v>
      </c>
      <c r="O139" s="1">
        <v>0</v>
      </c>
      <c r="P139" s="1">
        <f>VLOOKUP(MasterDataSet_after_OutliersDEL7[[#This Row],[Region]],Region_Dummy_Variables,2,FALSE)</f>
        <v>0</v>
      </c>
      <c r="Q139" s="1">
        <f>VLOOKUP(MasterDataSet_after_OutliersDEL7[[#This Row],[Region]],Region_Dummy_Variables,3,FALSE)</f>
        <v>0</v>
      </c>
      <c r="R139" s="1">
        <f>VLOOKUP(MasterDataSet_after_OutliersDEL7[[#This Row],[Region]],Region_Dummy_Variables,4,FALSE)</f>
        <v>0</v>
      </c>
      <c r="S139" s="1">
        <f>VLOOKUP(MasterDataSet_after_OutliersDEL7[[#This Row],[Region]],Region_Dummy_Variables,5,FALSE)</f>
        <v>0</v>
      </c>
      <c r="T139" s="1">
        <f>VLOOKUP(MasterDataSet_after_OutliersDEL7[[#This Row],[Region]],Region_Dummy_Variables,6,FALSE)</f>
        <v>1</v>
      </c>
      <c r="U139">
        <v>1988</v>
      </c>
      <c r="V139">
        <v>31</v>
      </c>
      <c r="W139">
        <v>200</v>
      </c>
      <c r="X139">
        <v>34.010805300000001</v>
      </c>
      <c r="Y139">
        <v>-118.4131629</v>
      </c>
    </row>
    <row r="140" spans="1:25" x14ac:dyDescent="0.3">
      <c r="A140" s="1" t="s">
        <v>16</v>
      </c>
      <c r="B140" s="1" t="s">
        <v>162</v>
      </c>
      <c r="C140" s="1" t="s">
        <v>125</v>
      </c>
      <c r="D140" s="1" t="str">
        <f>VLOOKUP(MasterDataSet_after_OutliersDEL7[[#This Row],[CITY]],Region_Values,2,FALSE)</f>
        <v>West</v>
      </c>
      <c r="E140" s="7" t="s">
        <v>19</v>
      </c>
      <c r="F140">
        <v>90232</v>
      </c>
      <c r="G140">
        <v>1775000</v>
      </c>
      <c r="H140">
        <v>3</v>
      </c>
      <c r="I140">
        <v>2.5</v>
      </c>
      <c r="J140">
        <v>1629</v>
      </c>
      <c r="K140">
        <v>12072</v>
      </c>
      <c r="L140">
        <f>2021-MasterDataSet_after_OutliersDEL7[[#This Row],[YEAR BUILT]]</f>
        <v>0</v>
      </c>
      <c r="M140">
        <v>5.3851609380314978</v>
      </c>
      <c r="N140">
        <v>1089.6255371393493</v>
      </c>
      <c r="O140" s="1">
        <v>0</v>
      </c>
      <c r="P140" s="1">
        <f>VLOOKUP(MasterDataSet_after_OutliersDEL7[[#This Row],[Region]],Region_Dummy_Variables,2,FALSE)</f>
        <v>0</v>
      </c>
      <c r="Q140" s="1">
        <f>VLOOKUP(MasterDataSet_after_OutliersDEL7[[#This Row],[Region]],Region_Dummy_Variables,3,FALSE)</f>
        <v>0</v>
      </c>
      <c r="R140" s="1">
        <f>VLOOKUP(MasterDataSet_after_OutliersDEL7[[#This Row],[Region]],Region_Dummy_Variables,4,FALSE)</f>
        <v>0</v>
      </c>
      <c r="S140" s="1">
        <f>VLOOKUP(MasterDataSet_after_OutliersDEL7[[#This Row],[Region]],Region_Dummy_Variables,5,FALSE)</f>
        <v>0</v>
      </c>
      <c r="T140" s="1">
        <f>VLOOKUP(MasterDataSet_after_OutliersDEL7[[#This Row],[Region]],Region_Dummy_Variables,6,FALSE)</f>
        <v>1</v>
      </c>
      <c r="U140">
        <v>2021</v>
      </c>
      <c r="V140">
        <v>19</v>
      </c>
      <c r="W140">
        <v>364</v>
      </c>
      <c r="X140">
        <v>34.018975599999997</v>
      </c>
      <c r="Y140">
        <v>-118.39182340000001</v>
      </c>
    </row>
    <row r="141" spans="1:25" hidden="1" x14ac:dyDescent="0.3">
      <c r="A141" s="1" t="s">
        <v>20</v>
      </c>
      <c r="B141" s="1" t="s">
        <v>163</v>
      </c>
      <c r="C141" s="1" t="s">
        <v>164</v>
      </c>
      <c r="D141" s="1" t="str">
        <f>VLOOKUP(MasterDataSet_after_OutliersDEL7[[#This Row],[CITY]],Region_Values,2,FALSE)</f>
        <v>Metro</v>
      </c>
      <c r="E141" s="7" t="s">
        <v>19</v>
      </c>
      <c r="F141">
        <v>90065</v>
      </c>
      <c r="G141">
        <v>1399999</v>
      </c>
      <c r="H141">
        <v>4</v>
      </c>
      <c r="I141">
        <v>3</v>
      </c>
      <c r="J141">
        <v>2344</v>
      </c>
      <c r="K141">
        <v>7367</v>
      </c>
      <c r="L141">
        <f>2021-MasterDataSet_after_OutliersDEL7[[#This Row],[YEAR BUILT]]</f>
        <v>58</v>
      </c>
      <c r="M141">
        <v>17.371737290053531</v>
      </c>
      <c r="N141">
        <v>597.26919795221841</v>
      </c>
      <c r="O141" s="1">
        <v>1</v>
      </c>
      <c r="P141" s="1">
        <f>VLOOKUP(MasterDataSet_after_OutliersDEL7[[#This Row],[Region]],Region_Dummy_Variables,2,FALSE)</f>
        <v>1</v>
      </c>
      <c r="Q141" s="1">
        <f>VLOOKUP(MasterDataSet_after_OutliersDEL7[[#This Row],[Region]],Region_Dummy_Variables,3,FALSE)</f>
        <v>0</v>
      </c>
      <c r="R141" s="1">
        <f>VLOOKUP(MasterDataSet_after_OutliersDEL7[[#This Row],[Region]],Region_Dummy_Variables,4,FALSE)</f>
        <v>0</v>
      </c>
      <c r="S141" s="1">
        <f>VLOOKUP(MasterDataSet_after_OutliersDEL7[[#This Row],[Region]],Region_Dummy_Variables,5,FALSE)</f>
        <v>0</v>
      </c>
      <c r="T141" s="1">
        <f>VLOOKUP(MasterDataSet_after_OutliersDEL7[[#This Row],[Region]],Region_Dummy_Variables,6,FALSE)</f>
        <v>0</v>
      </c>
      <c r="U141">
        <v>1963</v>
      </c>
      <c r="V141">
        <v>5</v>
      </c>
      <c r="X141">
        <v>34.135409199999998</v>
      </c>
      <c r="Y141">
        <v>-118.2277634</v>
      </c>
    </row>
    <row r="142" spans="1:25" hidden="1" x14ac:dyDescent="0.3">
      <c r="A142" s="1" t="s">
        <v>20</v>
      </c>
      <c r="B142" s="1" t="s">
        <v>165</v>
      </c>
      <c r="C142" s="1" t="s">
        <v>166</v>
      </c>
      <c r="D142" s="1" t="str">
        <f>VLOOKUP(MasterDataSet_after_OutliersDEL7[[#This Row],[CITY]],Region_Values,2,FALSE)</f>
        <v>South bay</v>
      </c>
      <c r="E142" s="7" t="s">
        <v>19</v>
      </c>
      <c r="F142">
        <v>90245</v>
      </c>
      <c r="G142">
        <v>1495000</v>
      </c>
      <c r="H142">
        <v>2</v>
      </c>
      <c r="I142">
        <v>1</v>
      </c>
      <c r="J142">
        <v>888</v>
      </c>
      <c r="K142">
        <v>6624</v>
      </c>
      <c r="L142">
        <f>2021-MasterDataSet_after_OutliersDEL7[[#This Row],[YEAR BUILT]]</f>
        <v>71</v>
      </c>
      <c r="M142">
        <v>1.5032559100398075</v>
      </c>
      <c r="N142">
        <v>1683.5585585585586</v>
      </c>
      <c r="O142" s="1">
        <v>1</v>
      </c>
      <c r="P142" s="1">
        <f>VLOOKUP(MasterDataSet_after_OutliersDEL7[[#This Row],[Region]],Region_Dummy_Variables,2,FALSE)</f>
        <v>0</v>
      </c>
      <c r="Q142" s="1">
        <f>VLOOKUP(MasterDataSet_after_OutliersDEL7[[#This Row],[Region]],Region_Dummy_Variables,3,FALSE)</f>
        <v>0</v>
      </c>
      <c r="R142" s="1">
        <f>VLOOKUP(MasterDataSet_after_OutliersDEL7[[#This Row],[Region]],Region_Dummy_Variables,4,FALSE)</f>
        <v>0</v>
      </c>
      <c r="S142" s="1">
        <f>VLOOKUP(MasterDataSet_after_OutliersDEL7[[#This Row],[Region]],Region_Dummy_Variables,5,FALSE)</f>
        <v>1</v>
      </c>
      <c r="T142" s="1">
        <f>VLOOKUP(MasterDataSet_after_OutliersDEL7[[#This Row],[Region]],Region_Dummy_Variables,6,FALSE)</f>
        <v>0</v>
      </c>
      <c r="U142">
        <v>1950</v>
      </c>
      <c r="V142">
        <v>46</v>
      </c>
      <c r="X142">
        <v>33.926213300000001</v>
      </c>
      <c r="Y142">
        <v>-118.4168829</v>
      </c>
    </row>
    <row r="143" spans="1:25" hidden="1" x14ac:dyDescent="0.3">
      <c r="A143" s="1" t="s">
        <v>20</v>
      </c>
      <c r="B143" s="1" t="s">
        <v>167</v>
      </c>
      <c r="C143" s="1" t="s">
        <v>166</v>
      </c>
      <c r="D143" s="1" t="str">
        <f>VLOOKUP(MasterDataSet_after_OutliersDEL7[[#This Row],[CITY]],Region_Values,2,FALSE)</f>
        <v>South bay</v>
      </c>
      <c r="E143" s="7" t="s">
        <v>19</v>
      </c>
      <c r="F143">
        <v>90245</v>
      </c>
      <c r="G143">
        <v>1875000</v>
      </c>
      <c r="H143">
        <v>1</v>
      </c>
      <c r="I143">
        <v>1</v>
      </c>
      <c r="J143">
        <v>11188</v>
      </c>
      <c r="K143">
        <v>11188</v>
      </c>
      <c r="L143">
        <f>2021-MasterDataSet_after_OutliersDEL7[[#This Row],[YEAR BUILT]]</f>
        <v>0</v>
      </c>
      <c r="M143">
        <v>2.0728835443903764</v>
      </c>
      <c r="N143">
        <v>167.59027529495887</v>
      </c>
      <c r="O143" s="1">
        <v>1</v>
      </c>
      <c r="P143" s="1">
        <f>VLOOKUP(MasterDataSet_after_OutliersDEL7[[#This Row],[Region]],Region_Dummy_Variables,2,FALSE)</f>
        <v>0</v>
      </c>
      <c r="Q143" s="1">
        <f>VLOOKUP(MasterDataSet_after_OutliersDEL7[[#This Row],[Region]],Region_Dummy_Variables,3,FALSE)</f>
        <v>0</v>
      </c>
      <c r="R143" s="1">
        <f>VLOOKUP(MasterDataSet_after_OutliersDEL7[[#This Row],[Region]],Region_Dummy_Variables,4,FALSE)</f>
        <v>0</v>
      </c>
      <c r="S143" s="1">
        <f>VLOOKUP(MasterDataSet_after_OutliersDEL7[[#This Row],[Region]],Region_Dummy_Variables,5,FALSE)</f>
        <v>1</v>
      </c>
      <c r="T143" s="1">
        <f>VLOOKUP(MasterDataSet_after_OutliersDEL7[[#This Row],[Region]],Region_Dummy_Variables,6,FALSE)</f>
        <v>0</v>
      </c>
      <c r="U143">
        <v>2021</v>
      </c>
      <c r="V143">
        <v>28</v>
      </c>
      <c r="X143">
        <v>33.927731199999997</v>
      </c>
      <c r="Y143">
        <v>-118.40062709999999</v>
      </c>
    </row>
    <row r="144" spans="1:25" hidden="1" x14ac:dyDescent="0.3">
      <c r="A144" s="1" t="s">
        <v>20</v>
      </c>
      <c r="B144" s="1" t="s">
        <v>168</v>
      </c>
      <c r="C144" s="1" t="s">
        <v>166</v>
      </c>
      <c r="D144" s="1" t="str">
        <f>VLOOKUP(MasterDataSet_after_OutliersDEL7[[#This Row],[CITY]],Region_Values,2,FALSE)</f>
        <v>South bay</v>
      </c>
      <c r="E144" s="7" t="s">
        <v>19</v>
      </c>
      <c r="F144">
        <v>90245</v>
      </c>
      <c r="G144">
        <v>1895000</v>
      </c>
      <c r="H144">
        <v>4</v>
      </c>
      <c r="I144">
        <v>3</v>
      </c>
      <c r="J144">
        <v>2095</v>
      </c>
      <c r="K144">
        <v>5351</v>
      </c>
      <c r="L144">
        <f>2021-MasterDataSet_after_OutliersDEL7[[#This Row],[YEAR BUILT]]</f>
        <v>69</v>
      </c>
      <c r="M144">
        <v>1.9228580322367206</v>
      </c>
      <c r="N144">
        <v>904.53460620525061</v>
      </c>
      <c r="O144" s="1">
        <v>1</v>
      </c>
      <c r="P144" s="1">
        <f>VLOOKUP(MasterDataSet_after_OutliersDEL7[[#This Row],[Region]],Region_Dummy_Variables,2,FALSE)</f>
        <v>0</v>
      </c>
      <c r="Q144" s="1">
        <f>VLOOKUP(MasterDataSet_after_OutliersDEL7[[#This Row],[Region]],Region_Dummy_Variables,3,FALSE)</f>
        <v>0</v>
      </c>
      <c r="R144" s="1">
        <f>VLOOKUP(MasterDataSet_after_OutliersDEL7[[#This Row],[Region]],Region_Dummy_Variables,4,FALSE)</f>
        <v>0</v>
      </c>
      <c r="S144" s="1">
        <f>VLOOKUP(MasterDataSet_after_OutliersDEL7[[#This Row],[Region]],Region_Dummy_Variables,5,FALSE)</f>
        <v>1</v>
      </c>
      <c r="T144" s="1">
        <f>VLOOKUP(MasterDataSet_after_OutliersDEL7[[#This Row],[Region]],Region_Dummy_Variables,6,FALSE)</f>
        <v>0</v>
      </c>
      <c r="U144">
        <v>1952</v>
      </c>
      <c r="V144">
        <v>7</v>
      </c>
      <c r="X144">
        <v>33.923834900000003</v>
      </c>
      <c r="Y144">
        <v>-118.39967420000001</v>
      </c>
    </row>
    <row r="145" spans="1:25" hidden="1" x14ac:dyDescent="0.3">
      <c r="A145" s="1" t="s">
        <v>20</v>
      </c>
      <c r="B145" s="1" t="s">
        <v>169</v>
      </c>
      <c r="C145" s="1" t="s">
        <v>166</v>
      </c>
      <c r="D145" s="1" t="str">
        <f>VLOOKUP(MasterDataSet_after_OutliersDEL7[[#This Row],[CITY]],Region_Values,2,FALSE)</f>
        <v>South bay</v>
      </c>
      <c r="E145" s="7" t="s">
        <v>19</v>
      </c>
      <c r="F145">
        <v>90245</v>
      </c>
      <c r="G145">
        <v>1450000</v>
      </c>
      <c r="H145">
        <v>3</v>
      </c>
      <c r="I145">
        <v>2</v>
      </c>
      <c r="J145">
        <v>1085</v>
      </c>
      <c r="K145">
        <v>4001</v>
      </c>
      <c r="L145">
        <f>2021-MasterDataSet_after_OutliersDEL7[[#This Row],[YEAR BUILT]]</f>
        <v>73</v>
      </c>
      <c r="M145">
        <v>1.3807433920021202</v>
      </c>
      <c r="N145">
        <v>1336.405529953917</v>
      </c>
      <c r="O145" s="1">
        <v>1</v>
      </c>
      <c r="P145" s="1">
        <f>VLOOKUP(MasterDataSet_after_OutliersDEL7[[#This Row],[Region]],Region_Dummy_Variables,2,FALSE)</f>
        <v>0</v>
      </c>
      <c r="Q145" s="1">
        <f>VLOOKUP(MasterDataSet_after_OutliersDEL7[[#This Row],[Region]],Region_Dummy_Variables,3,FALSE)</f>
        <v>0</v>
      </c>
      <c r="R145" s="1">
        <f>VLOOKUP(MasterDataSet_after_OutliersDEL7[[#This Row],[Region]],Region_Dummy_Variables,4,FALSE)</f>
        <v>0</v>
      </c>
      <c r="S145" s="1">
        <f>VLOOKUP(MasterDataSet_after_OutliersDEL7[[#This Row],[Region]],Region_Dummy_Variables,5,FALSE)</f>
        <v>1</v>
      </c>
      <c r="T145" s="1">
        <f>VLOOKUP(MasterDataSet_after_OutliersDEL7[[#This Row],[Region]],Region_Dummy_Variables,6,FALSE)</f>
        <v>0</v>
      </c>
      <c r="U145">
        <v>1948</v>
      </c>
      <c r="V145">
        <v>4</v>
      </c>
      <c r="X145">
        <v>33.923809499999997</v>
      </c>
      <c r="Y145">
        <v>-118.41525518485587</v>
      </c>
    </row>
    <row r="146" spans="1:25" hidden="1" x14ac:dyDescent="0.3">
      <c r="A146" s="1" t="s">
        <v>20</v>
      </c>
      <c r="B146" s="1" t="s">
        <v>170</v>
      </c>
      <c r="C146" s="1" t="s">
        <v>166</v>
      </c>
      <c r="D146" s="1" t="str">
        <f>VLOOKUP(MasterDataSet_after_OutliersDEL7[[#This Row],[CITY]],Region_Values,2,FALSE)</f>
        <v>South bay</v>
      </c>
      <c r="E146" s="7" t="s">
        <v>19</v>
      </c>
      <c r="F146">
        <v>90245</v>
      </c>
      <c r="G146">
        <v>2995000</v>
      </c>
      <c r="H146">
        <v>5</v>
      </c>
      <c r="I146">
        <v>3.5</v>
      </c>
      <c r="J146">
        <v>3257</v>
      </c>
      <c r="K146">
        <v>10057</v>
      </c>
      <c r="L146">
        <f>2021-MasterDataSet_after_OutliersDEL7[[#This Row],[YEAR BUILT]]</f>
        <v>23</v>
      </c>
      <c r="M146">
        <v>1.4996508887866553</v>
      </c>
      <c r="N146">
        <v>919.55787534540991</v>
      </c>
      <c r="O146" s="1">
        <v>1</v>
      </c>
      <c r="P146" s="1">
        <f>VLOOKUP(MasterDataSet_after_OutliersDEL7[[#This Row],[Region]],Region_Dummy_Variables,2,FALSE)</f>
        <v>0</v>
      </c>
      <c r="Q146" s="1">
        <f>VLOOKUP(MasterDataSet_after_OutliersDEL7[[#This Row],[Region]],Region_Dummy_Variables,3,FALSE)</f>
        <v>0</v>
      </c>
      <c r="R146" s="1">
        <f>VLOOKUP(MasterDataSet_after_OutliersDEL7[[#This Row],[Region]],Region_Dummy_Variables,4,FALSE)</f>
        <v>0</v>
      </c>
      <c r="S146" s="1">
        <f>VLOOKUP(MasterDataSet_after_OutliersDEL7[[#This Row],[Region]],Region_Dummy_Variables,5,FALSE)</f>
        <v>1</v>
      </c>
      <c r="T146" s="1">
        <f>VLOOKUP(MasterDataSet_after_OutliersDEL7[[#This Row],[Region]],Region_Dummy_Variables,6,FALSE)</f>
        <v>0</v>
      </c>
      <c r="U146">
        <v>1998</v>
      </c>
      <c r="V146">
        <v>44</v>
      </c>
      <c r="X146">
        <v>33.927152499999998</v>
      </c>
      <c r="Y146">
        <v>-118.4231103</v>
      </c>
    </row>
    <row r="147" spans="1:25" hidden="1" x14ac:dyDescent="0.3">
      <c r="A147" s="1" t="s">
        <v>20</v>
      </c>
      <c r="B147" s="1" t="s">
        <v>171</v>
      </c>
      <c r="C147" s="1" t="s">
        <v>172</v>
      </c>
      <c r="D147" s="1" t="str">
        <f>VLOOKUP(MasterDataSet_after_OutliersDEL7[[#This Row],[CITY]],Region_Values,2,FALSE)</f>
        <v>South bay</v>
      </c>
      <c r="E147" s="7" t="s">
        <v>19</v>
      </c>
      <c r="F147">
        <v>90245</v>
      </c>
      <c r="G147">
        <v>1988000</v>
      </c>
      <c r="H147">
        <v>3</v>
      </c>
      <c r="I147">
        <v>2.5</v>
      </c>
      <c r="J147">
        <v>2156</v>
      </c>
      <c r="K147">
        <v>5796</v>
      </c>
      <c r="L147">
        <f>2021-MasterDataSet_after_OutliersDEL7[[#This Row],[YEAR BUILT]]</f>
        <v>83</v>
      </c>
      <c r="M147">
        <v>1.7237036470341791</v>
      </c>
      <c r="N147">
        <v>922.07792207792204</v>
      </c>
      <c r="O147" s="1">
        <v>1</v>
      </c>
      <c r="P147" s="1">
        <f>VLOOKUP(MasterDataSet_after_OutliersDEL7[[#This Row],[Region]],Region_Dummy_Variables,2,FALSE)</f>
        <v>0</v>
      </c>
      <c r="Q147" s="1">
        <f>VLOOKUP(MasterDataSet_after_OutliersDEL7[[#This Row],[Region]],Region_Dummy_Variables,3,FALSE)</f>
        <v>0</v>
      </c>
      <c r="R147" s="1">
        <f>VLOOKUP(MasterDataSet_after_OutliersDEL7[[#This Row],[Region]],Region_Dummy_Variables,4,FALSE)</f>
        <v>0</v>
      </c>
      <c r="S147" s="1">
        <f>VLOOKUP(MasterDataSet_after_OutliersDEL7[[#This Row],[Region]],Region_Dummy_Variables,5,FALSE)</f>
        <v>1</v>
      </c>
      <c r="T147" s="1">
        <f>VLOOKUP(MasterDataSet_after_OutliersDEL7[[#This Row],[Region]],Region_Dummy_Variables,6,FALSE)</f>
        <v>0</v>
      </c>
      <c r="U147">
        <v>1938</v>
      </c>
      <c r="V147">
        <v>18</v>
      </c>
      <c r="X147">
        <v>33.930009200000001</v>
      </c>
      <c r="Y147">
        <v>-118.4192996</v>
      </c>
    </row>
    <row r="148" spans="1:25" hidden="1" x14ac:dyDescent="0.3">
      <c r="A148" s="1" t="s">
        <v>16</v>
      </c>
      <c r="B148" s="1" t="s">
        <v>173</v>
      </c>
      <c r="C148" s="1" t="s">
        <v>166</v>
      </c>
      <c r="D148" s="1" t="str">
        <f>VLOOKUP(MasterDataSet_after_OutliersDEL7[[#This Row],[CITY]],Region_Values,2,FALSE)</f>
        <v>South bay</v>
      </c>
      <c r="E148" s="7" t="s">
        <v>19</v>
      </c>
      <c r="F148">
        <v>90245</v>
      </c>
      <c r="G148">
        <v>1195000</v>
      </c>
      <c r="H148">
        <v>3</v>
      </c>
      <c r="I148">
        <v>2.5</v>
      </c>
      <c r="J148">
        <v>1840</v>
      </c>
      <c r="K148">
        <v>14302</v>
      </c>
      <c r="L148">
        <f>2021-MasterDataSet_after_OutliersDEL7[[#This Row],[YEAR BUILT]]</f>
        <v>13</v>
      </c>
      <c r="M148">
        <v>1.2252332969775528</v>
      </c>
      <c r="N148">
        <v>649.45652173913038</v>
      </c>
      <c r="O148" s="1">
        <v>0</v>
      </c>
      <c r="P148" s="1">
        <f>VLOOKUP(MasterDataSet_after_OutliersDEL7[[#This Row],[Region]],Region_Dummy_Variables,2,FALSE)</f>
        <v>0</v>
      </c>
      <c r="Q148" s="1">
        <f>VLOOKUP(MasterDataSet_after_OutliersDEL7[[#This Row],[Region]],Region_Dummy_Variables,3,FALSE)</f>
        <v>0</v>
      </c>
      <c r="R148" s="1">
        <f>VLOOKUP(MasterDataSet_after_OutliersDEL7[[#This Row],[Region]],Region_Dummy_Variables,4,FALSE)</f>
        <v>0</v>
      </c>
      <c r="S148" s="1">
        <f>VLOOKUP(MasterDataSet_after_OutliersDEL7[[#This Row],[Region]],Region_Dummy_Variables,5,FALSE)</f>
        <v>1</v>
      </c>
      <c r="T148" s="1">
        <f>VLOOKUP(MasterDataSet_after_OutliersDEL7[[#This Row],[Region]],Region_Dummy_Variables,6,FALSE)</f>
        <v>0</v>
      </c>
      <c r="U148">
        <v>2008</v>
      </c>
      <c r="V148">
        <v>9</v>
      </c>
      <c r="W148">
        <v>356</v>
      </c>
      <c r="X148">
        <v>33.918489700000002</v>
      </c>
      <c r="Y148">
        <v>-118.4103558</v>
      </c>
    </row>
    <row r="149" spans="1:25" hidden="1" x14ac:dyDescent="0.3">
      <c r="A149" s="1" t="s">
        <v>16</v>
      </c>
      <c r="B149" s="1" t="s">
        <v>174</v>
      </c>
      <c r="C149" s="1" t="s">
        <v>166</v>
      </c>
      <c r="D149" s="1" t="str">
        <f>VLOOKUP(MasterDataSet_after_OutliersDEL7[[#This Row],[CITY]],Region_Values,2,FALSE)</f>
        <v>South bay</v>
      </c>
      <c r="E149" s="7" t="s">
        <v>19</v>
      </c>
      <c r="F149">
        <v>90245</v>
      </c>
      <c r="G149">
        <v>765000</v>
      </c>
      <c r="H149">
        <v>2</v>
      </c>
      <c r="I149">
        <v>2</v>
      </c>
      <c r="J149">
        <v>1315</v>
      </c>
      <c r="K149">
        <v>12289</v>
      </c>
      <c r="L149">
        <f>2021-MasterDataSet_after_OutliersDEL7[[#This Row],[YEAR BUILT]]</f>
        <v>42</v>
      </c>
      <c r="M149">
        <v>1.5661729223060343</v>
      </c>
      <c r="N149">
        <v>581.74904942965782</v>
      </c>
      <c r="O149" s="1">
        <v>0</v>
      </c>
      <c r="P149" s="1">
        <f>VLOOKUP(MasterDataSet_after_OutliersDEL7[[#This Row],[Region]],Region_Dummy_Variables,2,FALSE)</f>
        <v>0</v>
      </c>
      <c r="Q149" s="1">
        <f>VLOOKUP(MasterDataSet_after_OutliersDEL7[[#This Row],[Region]],Region_Dummy_Variables,3,FALSE)</f>
        <v>0</v>
      </c>
      <c r="R149" s="1">
        <f>VLOOKUP(MasterDataSet_after_OutliersDEL7[[#This Row],[Region]],Region_Dummy_Variables,4,FALSE)</f>
        <v>0</v>
      </c>
      <c r="S149" s="1">
        <f>VLOOKUP(MasterDataSet_after_OutliersDEL7[[#This Row],[Region]],Region_Dummy_Variables,5,FALSE)</f>
        <v>1</v>
      </c>
      <c r="T149" s="1">
        <f>VLOOKUP(MasterDataSet_after_OutliersDEL7[[#This Row],[Region]],Region_Dummy_Variables,6,FALSE)</f>
        <v>0</v>
      </c>
      <c r="U149">
        <v>1979</v>
      </c>
      <c r="V149">
        <v>3</v>
      </c>
      <c r="W149">
        <v>275</v>
      </c>
      <c r="X149">
        <v>33.926210500000003</v>
      </c>
      <c r="Y149">
        <v>-118.41380150000001</v>
      </c>
    </row>
    <row r="150" spans="1:25" hidden="1" x14ac:dyDescent="0.3">
      <c r="A150" s="1" t="s">
        <v>16</v>
      </c>
      <c r="B150" s="1" t="s">
        <v>175</v>
      </c>
      <c r="C150" s="1" t="s">
        <v>166</v>
      </c>
      <c r="D150" s="1" t="str">
        <f>VLOOKUP(MasterDataSet_after_OutliersDEL7[[#This Row],[CITY]],Region_Values,2,FALSE)</f>
        <v>South bay</v>
      </c>
      <c r="E150" s="7" t="s">
        <v>19</v>
      </c>
      <c r="F150">
        <v>90245</v>
      </c>
      <c r="G150">
        <v>585000</v>
      </c>
      <c r="H150">
        <v>2</v>
      </c>
      <c r="I150">
        <v>1.5</v>
      </c>
      <c r="J150">
        <v>1180</v>
      </c>
      <c r="K150">
        <v>87457</v>
      </c>
      <c r="L150">
        <f>2021-MasterDataSet_after_OutliersDEL7[[#This Row],[YEAR BUILT]]</f>
        <v>55</v>
      </c>
      <c r="M150">
        <v>1.4834413263192225</v>
      </c>
      <c r="N150">
        <v>495.76271186440675</v>
      </c>
      <c r="O150" s="1">
        <v>0</v>
      </c>
      <c r="P150" s="1">
        <f>VLOOKUP(MasterDataSet_after_OutliersDEL7[[#This Row],[Region]],Region_Dummy_Variables,2,FALSE)</f>
        <v>0</v>
      </c>
      <c r="Q150" s="1">
        <f>VLOOKUP(MasterDataSet_after_OutliersDEL7[[#This Row],[Region]],Region_Dummy_Variables,3,FALSE)</f>
        <v>0</v>
      </c>
      <c r="R150" s="1">
        <f>VLOOKUP(MasterDataSet_after_OutliersDEL7[[#This Row],[Region]],Region_Dummy_Variables,4,FALSE)</f>
        <v>0</v>
      </c>
      <c r="S150" s="1">
        <f>VLOOKUP(MasterDataSet_after_OutliersDEL7[[#This Row],[Region]],Region_Dummy_Variables,5,FALSE)</f>
        <v>1</v>
      </c>
      <c r="T150" s="1">
        <f>VLOOKUP(MasterDataSet_after_OutliersDEL7[[#This Row],[Region]],Region_Dummy_Variables,6,FALSE)</f>
        <v>0</v>
      </c>
      <c r="U150">
        <v>1966</v>
      </c>
      <c r="V150">
        <v>23</v>
      </c>
      <c r="W150">
        <v>425</v>
      </c>
      <c r="X150">
        <v>33.918946234405595</v>
      </c>
      <c r="Y150">
        <v>-118.40473305131438</v>
      </c>
    </row>
    <row r="151" spans="1:25" hidden="1" x14ac:dyDescent="0.3">
      <c r="A151" s="1" t="s">
        <v>16</v>
      </c>
      <c r="B151" s="1" t="s">
        <v>176</v>
      </c>
      <c r="C151" s="1" t="s">
        <v>166</v>
      </c>
      <c r="D151" s="1" t="str">
        <f>VLOOKUP(MasterDataSet_after_OutliersDEL7[[#This Row],[CITY]],Region_Values,2,FALSE)</f>
        <v>South bay</v>
      </c>
      <c r="E151" s="7" t="s">
        <v>19</v>
      </c>
      <c r="F151">
        <v>90245</v>
      </c>
      <c r="G151">
        <v>725000</v>
      </c>
      <c r="H151">
        <v>2</v>
      </c>
      <c r="I151">
        <v>2</v>
      </c>
      <c r="J151">
        <v>1176</v>
      </c>
      <c r="K151">
        <v>14124</v>
      </c>
      <c r="L151">
        <f>2021-MasterDataSet_after_OutliersDEL7[[#This Row],[YEAR BUILT]]</f>
        <v>40</v>
      </c>
      <c r="M151">
        <v>1.7508934012615349</v>
      </c>
      <c r="N151">
        <v>616.49659863945578</v>
      </c>
      <c r="O151" s="1">
        <v>0</v>
      </c>
      <c r="P151" s="1">
        <f>VLOOKUP(MasterDataSet_after_OutliersDEL7[[#This Row],[Region]],Region_Dummy_Variables,2,FALSE)</f>
        <v>0</v>
      </c>
      <c r="Q151" s="1">
        <f>VLOOKUP(MasterDataSet_after_OutliersDEL7[[#This Row],[Region]],Region_Dummy_Variables,3,FALSE)</f>
        <v>0</v>
      </c>
      <c r="R151" s="1">
        <f>VLOOKUP(MasterDataSet_after_OutliersDEL7[[#This Row],[Region]],Region_Dummy_Variables,4,FALSE)</f>
        <v>0</v>
      </c>
      <c r="S151" s="1">
        <f>VLOOKUP(MasterDataSet_after_OutliersDEL7[[#This Row],[Region]],Region_Dummy_Variables,5,FALSE)</f>
        <v>1</v>
      </c>
      <c r="T151" s="1">
        <f>VLOOKUP(MasterDataSet_after_OutliersDEL7[[#This Row],[Region]],Region_Dummy_Variables,6,FALSE)</f>
        <v>0</v>
      </c>
      <c r="U151">
        <v>1981</v>
      </c>
      <c r="V151">
        <v>26</v>
      </c>
      <c r="W151">
        <v>480</v>
      </c>
      <c r="X151">
        <v>33.930409599999997</v>
      </c>
      <c r="Y151">
        <v>-118.4192996</v>
      </c>
    </row>
    <row r="152" spans="1:25" hidden="1" x14ac:dyDescent="0.3">
      <c r="A152" s="1" t="s">
        <v>20</v>
      </c>
      <c r="B152" s="1" t="s">
        <v>177</v>
      </c>
      <c r="C152" s="1" t="s">
        <v>178</v>
      </c>
      <c r="D152" s="1" t="str">
        <f>VLOOKUP(MasterDataSet_after_OutliersDEL7[[#This Row],[CITY]],Region_Values,2,FALSE)</f>
        <v>South bay</v>
      </c>
      <c r="E152" s="7" t="s">
        <v>19</v>
      </c>
      <c r="F152">
        <v>90249</v>
      </c>
      <c r="G152">
        <v>825000</v>
      </c>
      <c r="H152">
        <v>3</v>
      </c>
      <c r="I152">
        <v>2.5</v>
      </c>
      <c r="J152">
        <v>1740</v>
      </c>
      <c r="K152">
        <v>95733</v>
      </c>
      <c r="L152">
        <f>2021-MasterDataSet_after_OutliersDEL7[[#This Row],[YEAR BUILT]]</f>
        <v>20</v>
      </c>
      <c r="M152">
        <v>5.1884033541052039</v>
      </c>
      <c r="N152">
        <v>474.13793103448273</v>
      </c>
      <c r="O152" s="1">
        <v>1</v>
      </c>
      <c r="P152" s="1">
        <f>VLOOKUP(MasterDataSet_after_OutliersDEL7[[#This Row],[Region]],Region_Dummy_Variables,2,FALSE)</f>
        <v>0</v>
      </c>
      <c r="Q152" s="1">
        <f>VLOOKUP(MasterDataSet_after_OutliersDEL7[[#This Row],[Region]],Region_Dummy_Variables,3,FALSE)</f>
        <v>0</v>
      </c>
      <c r="R152" s="1">
        <f>VLOOKUP(MasterDataSet_after_OutliersDEL7[[#This Row],[Region]],Region_Dummy_Variables,4,FALSE)</f>
        <v>0</v>
      </c>
      <c r="S152" s="1">
        <f>VLOOKUP(MasterDataSet_after_OutliersDEL7[[#This Row],[Region]],Region_Dummy_Variables,5,FALSE)</f>
        <v>1</v>
      </c>
      <c r="T152" s="1">
        <f>VLOOKUP(MasterDataSet_after_OutliersDEL7[[#This Row],[Region]],Region_Dummy_Variables,6,FALSE)</f>
        <v>0</v>
      </c>
      <c r="U152">
        <v>2001</v>
      </c>
      <c r="V152">
        <v>1</v>
      </c>
      <c r="W152">
        <v>215</v>
      </c>
      <c r="X152">
        <v>33.885780400000002</v>
      </c>
      <c r="Y152">
        <v>-118.3193655</v>
      </c>
    </row>
    <row r="153" spans="1:25" x14ac:dyDescent="0.3">
      <c r="A153" s="1" t="s">
        <v>20</v>
      </c>
      <c r="B153" s="1" t="s">
        <v>179</v>
      </c>
      <c r="C153" s="1" t="s">
        <v>180</v>
      </c>
      <c r="D153" s="1" t="str">
        <f>VLOOKUP(MasterDataSet_after_OutliersDEL7[[#This Row],[CITY]],Region_Values,2,FALSE)</f>
        <v>West</v>
      </c>
      <c r="E153" s="7" t="s">
        <v>19</v>
      </c>
      <c r="F153">
        <v>90065</v>
      </c>
      <c r="G153">
        <v>1525000</v>
      </c>
      <c r="H153">
        <v>3</v>
      </c>
      <c r="I153">
        <v>2</v>
      </c>
      <c r="J153">
        <v>1639</v>
      </c>
      <c r="K153">
        <v>5334</v>
      </c>
      <c r="L153">
        <f>2021-MasterDataSet_after_OutliersDEL7[[#This Row],[YEAR BUILT]]</f>
        <v>82</v>
      </c>
      <c r="M153">
        <v>16.881155373812419</v>
      </c>
      <c r="N153">
        <v>930.4453935326419</v>
      </c>
      <c r="O153" s="1">
        <v>1</v>
      </c>
      <c r="P153" s="1">
        <f>VLOOKUP(MasterDataSet_after_OutliersDEL7[[#This Row],[Region]],Region_Dummy_Variables,2,FALSE)</f>
        <v>0</v>
      </c>
      <c r="Q153" s="1">
        <f>VLOOKUP(MasterDataSet_after_OutliersDEL7[[#This Row],[Region]],Region_Dummy_Variables,3,FALSE)</f>
        <v>0</v>
      </c>
      <c r="R153" s="1">
        <f>VLOOKUP(MasterDataSet_after_OutliersDEL7[[#This Row],[Region]],Region_Dummy_Variables,4,FALSE)</f>
        <v>0</v>
      </c>
      <c r="S153" s="1">
        <f>VLOOKUP(MasterDataSet_after_OutliersDEL7[[#This Row],[Region]],Region_Dummy_Variables,5,FALSE)</f>
        <v>0</v>
      </c>
      <c r="T153" s="1">
        <f>VLOOKUP(MasterDataSet_after_OutliersDEL7[[#This Row],[Region]],Region_Dummy_Variables,6,FALSE)</f>
        <v>1</v>
      </c>
      <c r="U153">
        <v>1939</v>
      </c>
      <c r="V153">
        <v>5</v>
      </c>
      <c r="X153">
        <v>34.1319552</v>
      </c>
      <c r="Y153">
        <v>-118.2352791</v>
      </c>
    </row>
    <row r="154" spans="1:25" hidden="1" x14ac:dyDescent="0.3">
      <c r="A154" s="1" t="s">
        <v>20</v>
      </c>
      <c r="B154" s="1" t="s">
        <v>181</v>
      </c>
      <c r="C154" s="1" t="s">
        <v>182</v>
      </c>
      <c r="D154" s="1" t="str">
        <f>VLOOKUP(MasterDataSet_after_OutliersDEL7[[#This Row],[CITY]],Region_Values,2,FALSE)</f>
        <v xml:space="preserve">San Fernando </v>
      </c>
      <c r="E154" s="7" t="s">
        <v>19</v>
      </c>
      <c r="F154">
        <v>91201</v>
      </c>
      <c r="G154">
        <v>875000</v>
      </c>
      <c r="H154">
        <v>2</v>
      </c>
      <c r="I154">
        <v>1.5</v>
      </c>
      <c r="J154">
        <v>812</v>
      </c>
      <c r="K154">
        <v>6864</v>
      </c>
      <c r="L154">
        <f>2021-MasterDataSet_after_OutliersDEL7[[#This Row],[YEAR BUILT]]</f>
        <v>97</v>
      </c>
      <c r="M154">
        <v>16.295953835555945</v>
      </c>
      <c r="N154">
        <v>1077.5862068965516</v>
      </c>
      <c r="O154" s="1">
        <v>1</v>
      </c>
      <c r="P154" s="1">
        <f>VLOOKUP(MasterDataSet_after_OutliersDEL7[[#This Row],[Region]],Region_Dummy_Variables,2,FALSE)</f>
        <v>0</v>
      </c>
      <c r="Q154" s="1">
        <f>VLOOKUP(MasterDataSet_after_OutliersDEL7[[#This Row],[Region]],Region_Dummy_Variables,3,FALSE)</f>
        <v>1</v>
      </c>
      <c r="R154" s="1">
        <f>VLOOKUP(MasterDataSet_after_OutliersDEL7[[#This Row],[Region]],Region_Dummy_Variables,4,FALSE)</f>
        <v>0</v>
      </c>
      <c r="S154" s="1">
        <f>VLOOKUP(MasterDataSet_after_OutliersDEL7[[#This Row],[Region]],Region_Dummy_Variables,5,FALSE)</f>
        <v>0</v>
      </c>
      <c r="T154" s="1">
        <f>VLOOKUP(MasterDataSet_after_OutliersDEL7[[#This Row],[Region]],Region_Dummy_Variables,6,FALSE)</f>
        <v>0</v>
      </c>
      <c r="U154">
        <v>1924</v>
      </c>
      <c r="V154">
        <v>14</v>
      </c>
      <c r="X154">
        <v>34.175284099999999</v>
      </c>
      <c r="Y154">
        <v>-118.293532</v>
      </c>
    </row>
    <row r="155" spans="1:25" hidden="1" x14ac:dyDescent="0.3">
      <c r="A155" s="1" t="s">
        <v>20</v>
      </c>
      <c r="B155" s="1" t="s">
        <v>183</v>
      </c>
      <c r="C155" s="1" t="s">
        <v>182</v>
      </c>
      <c r="D155" s="1" t="str">
        <f>VLOOKUP(MasterDataSet_after_OutliersDEL7[[#This Row],[CITY]],Region_Values,2,FALSE)</f>
        <v xml:space="preserve">San Fernando </v>
      </c>
      <c r="E155" s="7" t="s">
        <v>19</v>
      </c>
      <c r="F155">
        <v>91201</v>
      </c>
      <c r="G155">
        <v>1149000</v>
      </c>
      <c r="H155">
        <v>2</v>
      </c>
      <c r="I155">
        <v>2</v>
      </c>
      <c r="J155">
        <v>1356</v>
      </c>
      <c r="K155">
        <v>6510</v>
      </c>
      <c r="L155">
        <f>2021-MasterDataSet_after_OutliersDEL7[[#This Row],[YEAR BUILT]]</f>
        <v>96</v>
      </c>
      <c r="M155">
        <v>16.709422333229949</v>
      </c>
      <c r="N155">
        <v>847.3451327433628</v>
      </c>
      <c r="O155" s="1">
        <v>1</v>
      </c>
      <c r="P155" s="1">
        <f>VLOOKUP(MasterDataSet_after_OutliersDEL7[[#This Row],[Region]],Region_Dummy_Variables,2,FALSE)</f>
        <v>0</v>
      </c>
      <c r="Q155" s="1">
        <f>VLOOKUP(MasterDataSet_after_OutliersDEL7[[#This Row],[Region]],Region_Dummy_Variables,3,FALSE)</f>
        <v>1</v>
      </c>
      <c r="R155" s="1">
        <f>VLOOKUP(MasterDataSet_after_OutliersDEL7[[#This Row],[Region]],Region_Dummy_Variables,4,FALSE)</f>
        <v>0</v>
      </c>
      <c r="S155" s="1">
        <f>VLOOKUP(MasterDataSet_after_OutliersDEL7[[#This Row],[Region]],Region_Dummy_Variables,5,FALSE)</f>
        <v>0</v>
      </c>
      <c r="T155" s="1">
        <f>VLOOKUP(MasterDataSet_after_OutliersDEL7[[#This Row],[Region]],Region_Dummy_Variables,6,FALSE)</f>
        <v>0</v>
      </c>
      <c r="U155">
        <v>1925</v>
      </c>
      <c r="V155">
        <v>12</v>
      </c>
      <c r="X155">
        <v>34.174687200000001</v>
      </c>
      <c r="Y155">
        <v>-118.2820566</v>
      </c>
    </row>
    <row r="156" spans="1:25" hidden="1" x14ac:dyDescent="0.3">
      <c r="A156" s="1" t="s">
        <v>20</v>
      </c>
      <c r="B156" s="1" t="s">
        <v>184</v>
      </c>
      <c r="C156" s="1" t="s">
        <v>182</v>
      </c>
      <c r="D156" s="1" t="str">
        <f>VLOOKUP(MasterDataSet_after_OutliersDEL7[[#This Row],[CITY]],Region_Values,2,FALSE)</f>
        <v xml:space="preserve">San Fernando </v>
      </c>
      <c r="E156" s="7" t="s">
        <v>19</v>
      </c>
      <c r="F156">
        <v>91201</v>
      </c>
      <c r="G156">
        <v>1699995</v>
      </c>
      <c r="H156">
        <v>6</v>
      </c>
      <c r="I156">
        <v>4</v>
      </c>
      <c r="J156">
        <v>2989</v>
      </c>
      <c r="K156">
        <v>8269</v>
      </c>
      <c r="L156">
        <f>2021-MasterDataSet_after_OutliersDEL7[[#This Row],[YEAR BUILT]]</f>
        <v>81</v>
      </c>
      <c r="M156">
        <v>16.738917827994346</v>
      </c>
      <c r="N156">
        <v>568.75041820006686</v>
      </c>
      <c r="O156" s="1">
        <v>1</v>
      </c>
      <c r="P156" s="1">
        <f>VLOOKUP(MasterDataSet_after_OutliersDEL7[[#This Row],[Region]],Region_Dummy_Variables,2,FALSE)</f>
        <v>0</v>
      </c>
      <c r="Q156" s="1">
        <f>VLOOKUP(MasterDataSet_after_OutliersDEL7[[#This Row],[Region]],Region_Dummy_Variables,3,FALSE)</f>
        <v>1</v>
      </c>
      <c r="R156" s="1">
        <f>VLOOKUP(MasterDataSet_after_OutliersDEL7[[#This Row],[Region]],Region_Dummy_Variables,4,FALSE)</f>
        <v>0</v>
      </c>
      <c r="S156" s="1">
        <f>VLOOKUP(MasterDataSet_after_OutliersDEL7[[#This Row],[Region]],Region_Dummy_Variables,5,FALSE)</f>
        <v>0</v>
      </c>
      <c r="T156" s="1">
        <f>VLOOKUP(MasterDataSet_after_OutliersDEL7[[#This Row],[Region]],Region_Dummy_Variables,6,FALSE)</f>
        <v>0</v>
      </c>
      <c r="U156">
        <v>1940</v>
      </c>
      <c r="V156">
        <v>13</v>
      </c>
      <c r="X156">
        <v>34.181491600000001</v>
      </c>
      <c r="Y156">
        <v>-118.2903235</v>
      </c>
    </row>
    <row r="157" spans="1:25" hidden="1" x14ac:dyDescent="0.3">
      <c r="A157" s="1" t="s">
        <v>20</v>
      </c>
      <c r="B157" s="1" t="s">
        <v>185</v>
      </c>
      <c r="C157" s="1" t="s">
        <v>182</v>
      </c>
      <c r="D157" s="1" t="str">
        <f>VLOOKUP(MasterDataSet_after_OutliersDEL7[[#This Row],[CITY]],Region_Values,2,FALSE)</f>
        <v xml:space="preserve">San Fernando </v>
      </c>
      <c r="E157" s="7" t="s">
        <v>19</v>
      </c>
      <c r="F157">
        <v>91201</v>
      </c>
      <c r="G157">
        <v>1750000</v>
      </c>
      <c r="H157">
        <v>4</v>
      </c>
      <c r="I157">
        <v>3</v>
      </c>
      <c r="J157">
        <v>3000</v>
      </c>
      <c r="K157">
        <v>9789</v>
      </c>
      <c r="L157">
        <f>2021-MasterDataSet_after_OutliersDEL7[[#This Row],[YEAR BUILT]]</f>
        <v>96</v>
      </c>
      <c r="M157">
        <v>16.8319995054351</v>
      </c>
      <c r="N157">
        <v>583.33333333333337</v>
      </c>
      <c r="O157" s="1">
        <v>1</v>
      </c>
      <c r="P157" s="1">
        <f>VLOOKUP(MasterDataSet_after_OutliersDEL7[[#This Row],[Region]],Region_Dummy_Variables,2,FALSE)</f>
        <v>0</v>
      </c>
      <c r="Q157" s="1">
        <f>VLOOKUP(MasterDataSet_after_OutliersDEL7[[#This Row],[Region]],Region_Dummy_Variables,3,FALSE)</f>
        <v>1</v>
      </c>
      <c r="R157" s="1">
        <f>VLOOKUP(MasterDataSet_after_OutliersDEL7[[#This Row],[Region]],Region_Dummy_Variables,4,FALSE)</f>
        <v>0</v>
      </c>
      <c r="S157" s="1">
        <f>VLOOKUP(MasterDataSet_after_OutliersDEL7[[#This Row],[Region]],Region_Dummy_Variables,5,FALSE)</f>
        <v>0</v>
      </c>
      <c r="T157" s="1">
        <f>VLOOKUP(MasterDataSet_after_OutliersDEL7[[#This Row],[Region]],Region_Dummy_Variables,6,FALSE)</f>
        <v>0</v>
      </c>
      <c r="U157">
        <v>1925</v>
      </c>
      <c r="V157">
        <v>14</v>
      </c>
      <c r="X157">
        <v>34.175338199999999</v>
      </c>
      <c r="Y157">
        <v>-118.2797728</v>
      </c>
    </row>
    <row r="158" spans="1:25" hidden="1" x14ac:dyDescent="0.3">
      <c r="A158" s="1" t="s">
        <v>20</v>
      </c>
      <c r="B158" s="1" t="s">
        <v>186</v>
      </c>
      <c r="C158" s="1" t="s">
        <v>182</v>
      </c>
      <c r="D158" s="1" t="str">
        <f>VLOOKUP(MasterDataSet_after_OutliersDEL7[[#This Row],[CITY]],Region_Values,2,FALSE)</f>
        <v xml:space="preserve">San Fernando </v>
      </c>
      <c r="E158" s="7" t="s">
        <v>19</v>
      </c>
      <c r="F158">
        <v>91201</v>
      </c>
      <c r="G158">
        <v>1625000</v>
      </c>
      <c r="H158">
        <v>4</v>
      </c>
      <c r="I158">
        <v>3</v>
      </c>
      <c r="J158">
        <v>2191</v>
      </c>
      <c r="K158">
        <v>7950</v>
      </c>
      <c r="L158">
        <f>2021-MasterDataSet_after_OutliersDEL7[[#This Row],[YEAR BUILT]]</f>
        <v>58</v>
      </c>
      <c r="M158">
        <v>15.157658800977035</v>
      </c>
      <c r="N158">
        <v>741.67047010497492</v>
      </c>
      <c r="O158" s="1">
        <v>1</v>
      </c>
      <c r="P158" s="1">
        <f>VLOOKUP(MasterDataSet_after_OutliersDEL7[[#This Row],[Region]],Region_Dummy_Variables,2,FALSE)</f>
        <v>0</v>
      </c>
      <c r="Q158" s="1">
        <f>VLOOKUP(MasterDataSet_after_OutliersDEL7[[#This Row],[Region]],Region_Dummy_Variables,3,FALSE)</f>
        <v>1</v>
      </c>
      <c r="R158" s="1">
        <f>VLOOKUP(MasterDataSet_after_OutliersDEL7[[#This Row],[Region]],Region_Dummy_Variables,4,FALSE)</f>
        <v>0</v>
      </c>
      <c r="S158" s="1">
        <f>VLOOKUP(MasterDataSet_after_OutliersDEL7[[#This Row],[Region]],Region_Dummy_Variables,5,FALSE)</f>
        <v>0</v>
      </c>
      <c r="T158" s="1">
        <f>VLOOKUP(MasterDataSet_after_OutliersDEL7[[#This Row],[Region]],Region_Dummy_Variables,6,FALSE)</f>
        <v>0</v>
      </c>
      <c r="U158">
        <v>1963</v>
      </c>
      <c r="V158">
        <v>7</v>
      </c>
      <c r="X158">
        <v>34.159566499999997</v>
      </c>
      <c r="Y158">
        <v>-118.30224370000001</v>
      </c>
    </row>
    <row r="159" spans="1:25" hidden="1" x14ac:dyDescent="0.3">
      <c r="A159" s="1" t="s">
        <v>20</v>
      </c>
      <c r="B159" s="1" t="s">
        <v>187</v>
      </c>
      <c r="C159" s="1" t="s">
        <v>182</v>
      </c>
      <c r="D159" s="1" t="str">
        <f>VLOOKUP(MasterDataSet_after_OutliersDEL7[[#This Row],[CITY]],Region_Values,2,FALSE)</f>
        <v xml:space="preserve">San Fernando </v>
      </c>
      <c r="E159" s="7" t="s">
        <v>19</v>
      </c>
      <c r="F159">
        <v>91201</v>
      </c>
      <c r="G159">
        <v>1100000</v>
      </c>
      <c r="H159">
        <v>3</v>
      </c>
      <c r="I159">
        <v>3</v>
      </c>
      <c r="J159">
        <v>1470</v>
      </c>
      <c r="K159">
        <v>6694</v>
      </c>
      <c r="L159">
        <f>2021-MasterDataSet_after_OutliersDEL7[[#This Row],[YEAR BUILT]]</f>
        <v>93</v>
      </c>
      <c r="M159">
        <v>15.507210559075311</v>
      </c>
      <c r="N159">
        <v>748.2993197278912</v>
      </c>
      <c r="O159" s="1">
        <v>1</v>
      </c>
      <c r="P159" s="1">
        <f>VLOOKUP(MasterDataSet_after_OutliersDEL7[[#This Row],[Region]],Region_Dummy_Variables,2,FALSE)</f>
        <v>0</v>
      </c>
      <c r="Q159" s="1">
        <f>VLOOKUP(MasterDataSet_after_OutliersDEL7[[#This Row],[Region]],Region_Dummy_Variables,3,FALSE)</f>
        <v>1</v>
      </c>
      <c r="R159" s="1">
        <f>VLOOKUP(MasterDataSet_after_OutliersDEL7[[#This Row],[Region]],Region_Dummy_Variables,4,FALSE)</f>
        <v>0</v>
      </c>
      <c r="S159" s="1">
        <f>VLOOKUP(MasterDataSet_after_OutliersDEL7[[#This Row],[Region]],Region_Dummy_Variables,5,FALSE)</f>
        <v>0</v>
      </c>
      <c r="T159" s="1">
        <f>VLOOKUP(MasterDataSet_after_OutliersDEL7[[#This Row],[Region]],Region_Dummy_Variables,6,FALSE)</f>
        <v>0</v>
      </c>
      <c r="U159">
        <v>1928</v>
      </c>
      <c r="V159">
        <v>6</v>
      </c>
      <c r="X159">
        <v>34.165567299999999</v>
      </c>
      <c r="Y159">
        <v>-118.30110190000001</v>
      </c>
    </row>
    <row r="160" spans="1:25" hidden="1" x14ac:dyDescent="0.3">
      <c r="A160" s="1" t="s">
        <v>20</v>
      </c>
      <c r="B160" s="1" t="s">
        <v>188</v>
      </c>
      <c r="C160" s="1" t="s">
        <v>182</v>
      </c>
      <c r="D160" s="1" t="str">
        <f>VLOOKUP(MasterDataSet_after_OutliersDEL7[[#This Row],[CITY]],Region_Values,2,FALSE)</f>
        <v xml:space="preserve">San Fernando </v>
      </c>
      <c r="E160" s="7" t="s">
        <v>19</v>
      </c>
      <c r="F160">
        <v>91201</v>
      </c>
      <c r="G160">
        <v>1195000</v>
      </c>
      <c r="H160">
        <v>3</v>
      </c>
      <c r="I160">
        <v>4</v>
      </c>
      <c r="J160">
        <v>2874</v>
      </c>
      <c r="K160">
        <v>8462</v>
      </c>
      <c r="L160">
        <f>2021-MasterDataSet_after_OutliersDEL7[[#This Row],[YEAR BUILT]]</f>
        <v>82</v>
      </c>
      <c r="M160">
        <v>15.242970668571438</v>
      </c>
      <c r="N160">
        <v>415.79679888656926</v>
      </c>
      <c r="O160" s="1">
        <v>1</v>
      </c>
      <c r="P160" s="1">
        <f>VLOOKUP(MasterDataSet_after_OutliersDEL7[[#This Row],[Region]],Region_Dummy_Variables,2,FALSE)</f>
        <v>0</v>
      </c>
      <c r="Q160" s="1">
        <f>VLOOKUP(MasterDataSet_after_OutliersDEL7[[#This Row],[Region]],Region_Dummy_Variables,3,FALSE)</f>
        <v>1</v>
      </c>
      <c r="R160" s="1">
        <f>VLOOKUP(MasterDataSet_after_OutliersDEL7[[#This Row],[Region]],Region_Dummy_Variables,4,FALSE)</f>
        <v>0</v>
      </c>
      <c r="S160" s="1">
        <f>VLOOKUP(MasterDataSet_after_OutliersDEL7[[#This Row],[Region]],Region_Dummy_Variables,5,FALSE)</f>
        <v>0</v>
      </c>
      <c r="T160" s="1">
        <f>VLOOKUP(MasterDataSet_after_OutliersDEL7[[#This Row],[Region]],Region_Dummy_Variables,6,FALSE)</f>
        <v>0</v>
      </c>
      <c r="U160">
        <v>1939</v>
      </c>
      <c r="V160">
        <v>14</v>
      </c>
      <c r="X160">
        <v>34.1623582</v>
      </c>
      <c r="Y160">
        <v>-118.3037051</v>
      </c>
    </row>
    <row r="161" spans="1:25" hidden="1" x14ac:dyDescent="0.3">
      <c r="A161" s="1" t="s">
        <v>20</v>
      </c>
      <c r="B161" s="1" t="s">
        <v>189</v>
      </c>
      <c r="C161" s="1" t="s">
        <v>182</v>
      </c>
      <c r="D161" s="1" t="str">
        <f>VLOOKUP(MasterDataSet_after_OutliersDEL7[[#This Row],[CITY]],Region_Values,2,FALSE)</f>
        <v xml:space="preserve">San Fernando </v>
      </c>
      <c r="E161" s="7" t="s">
        <v>19</v>
      </c>
      <c r="F161">
        <v>91201</v>
      </c>
      <c r="G161">
        <v>1025000</v>
      </c>
      <c r="H161">
        <v>3</v>
      </c>
      <c r="I161">
        <v>1</v>
      </c>
      <c r="J161">
        <v>1300</v>
      </c>
      <c r="K161">
        <v>6389</v>
      </c>
      <c r="L161">
        <f>2021-MasterDataSet_after_OutliersDEL7[[#This Row],[YEAR BUILT]]</f>
        <v>81</v>
      </c>
      <c r="M161">
        <v>15.682865795945267</v>
      </c>
      <c r="N161">
        <v>788.46153846153845</v>
      </c>
      <c r="O161" s="1">
        <v>1</v>
      </c>
      <c r="P161" s="1">
        <f>VLOOKUP(MasterDataSet_after_OutliersDEL7[[#This Row],[Region]],Region_Dummy_Variables,2,FALSE)</f>
        <v>0</v>
      </c>
      <c r="Q161" s="1">
        <f>VLOOKUP(MasterDataSet_after_OutliersDEL7[[#This Row],[Region]],Region_Dummy_Variables,3,FALSE)</f>
        <v>1</v>
      </c>
      <c r="R161" s="1">
        <f>VLOOKUP(MasterDataSet_after_OutliersDEL7[[#This Row],[Region]],Region_Dummy_Variables,4,FALSE)</f>
        <v>0</v>
      </c>
      <c r="S161" s="1">
        <f>VLOOKUP(MasterDataSet_after_OutliersDEL7[[#This Row],[Region]],Region_Dummy_Variables,5,FALSE)</f>
        <v>0</v>
      </c>
      <c r="T161" s="1">
        <f>VLOOKUP(MasterDataSet_after_OutliersDEL7[[#This Row],[Region]],Region_Dummy_Variables,6,FALSE)</f>
        <v>0</v>
      </c>
      <c r="U161">
        <v>1940</v>
      </c>
      <c r="V161">
        <v>88</v>
      </c>
      <c r="X161">
        <v>34.161303400000001</v>
      </c>
      <c r="Y161">
        <v>-118.2911457</v>
      </c>
    </row>
    <row r="162" spans="1:25" hidden="1" x14ac:dyDescent="0.3">
      <c r="A162" s="1" t="s">
        <v>16</v>
      </c>
      <c r="B162" s="1" t="s">
        <v>190</v>
      </c>
      <c r="C162" s="1" t="s">
        <v>182</v>
      </c>
      <c r="D162" s="1" t="str">
        <f>VLOOKUP(MasterDataSet_after_OutliersDEL7[[#This Row],[CITY]],Region_Values,2,FALSE)</f>
        <v xml:space="preserve">San Fernando </v>
      </c>
      <c r="E162" s="7" t="s">
        <v>19</v>
      </c>
      <c r="F162">
        <v>91201</v>
      </c>
      <c r="G162">
        <v>599000</v>
      </c>
      <c r="H162">
        <v>2</v>
      </c>
      <c r="I162">
        <v>3</v>
      </c>
      <c r="J162">
        <v>1254</v>
      </c>
      <c r="K162">
        <v>37467</v>
      </c>
      <c r="L162">
        <f>2021-MasterDataSet_after_OutliersDEL7[[#This Row],[YEAR BUILT]]</f>
        <v>36</v>
      </c>
      <c r="M162">
        <v>16.448825399044591</v>
      </c>
      <c r="N162">
        <v>477.67145135566187</v>
      </c>
      <c r="O162" s="1">
        <v>0</v>
      </c>
      <c r="P162" s="1">
        <f>VLOOKUP(MasterDataSet_after_OutliersDEL7[[#This Row],[Region]],Region_Dummy_Variables,2,FALSE)</f>
        <v>0</v>
      </c>
      <c r="Q162" s="1">
        <f>VLOOKUP(MasterDataSet_after_OutliersDEL7[[#This Row],[Region]],Region_Dummy_Variables,3,FALSE)</f>
        <v>1</v>
      </c>
      <c r="R162" s="1">
        <f>VLOOKUP(MasterDataSet_after_OutliersDEL7[[#This Row],[Region]],Region_Dummy_Variables,4,FALSE)</f>
        <v>0</v>
      </c>
      <c r="S162" s="1">
        <f>VLOOKUP(MasterDataSet_after_OutliersDEL7[[#This Row],[Region]],Region_Dummy_Variables,5,FALSE)</f>
        <v>0</v>
      </c>
      <c r="T162" s="1">
        <f>VLOOKUP(MasterDataSet_after_OutliersDEL7[[#This Row],[Region]],Region_Dummy_Variables,6,FALSE)</f>
        <v>0</v>
      </c>
      <c r="U162">
        <v>1985</v>
      </c>
      <c r="V162">
        <v>25</v>
      </c>
      <c r="W162">
        <v>471</v>
      </c>
      <c r="X162">
        <v>34.169268899999999</v>
      </c>
      <c r="Y162">
        <v>-118.28182820000001</v>
      </c>
    </row>
    <row r="163" spans="1:25" hidden="1" x14ac:dyDescent="0.3">
      <c r="A163" s="1" t="s">
        <v>16</v>
      </c>
      <c r="B163" s="1" t="s">
        <v>191</v>
      </c>
      <c r="C163" s="1" t="s">
        <v>182</v>
      </c>
      <c r="D163" s="1" t="str">
        <f>VLOOKUP(MasterDataSet_after_OutliersDEL7[[#This Row],[CITY]],Region_Values,2,FALSE)</f>
        <v xml:space="preserve">San Fernando </v>
      </c>
      <c r="E163" s="7" t="s">
        <v>19</v>
      </c>
      <c r="F163">
        <v>91201</v>
      </c>
      <c r="G163">
        <v>599995</v>
      </c>
      <c r="H163">
        <v>2</v>
      </c>
      <c r="I163">
        <v>2.5</v>
      </c>
      <c r="J163">
        <v>1250</v>
      </c>
      <c r="K163">
        <v>12072</v>
      </c>
      <c r="L163">
        <f>2021-MasterDataSet_after_OutliersDEL7[[#This Row],[YEAR BUILT]]</f>
        <v>36</v>
      </c>
      <c r="M163">
        <v>16.448825399044591</v>
      </c>
      <c r="N163">
        <v>479.99599999999998</v>
      </c>
      <c r="O163" s="1">
        <v>0</v>
      </c>
      <c r="P163" s="1">
        <f>VLOOKUP(MasterDataSet_after_OutliersDEL7[[#This Row],[Region]],Region_Dummy_Variables,2,FALSE)</f>
        <v>0</v>
      </c>
      <c r="Q163" s="1">
        <f>VLOOKUP(MasterDataSet_after_OutliersDEL7[[#This Row],[Region]],Region_Dummy_Variables,3,FALSE)</f>
        <v>1</v>
      </c>
      <c r="R163" s="1">
        <f>VLOOKUP(MasterDataSet_after_OutliersDEL7[[#This Row],[Region]],Region_Dummy_Variables,4,FALSE)</f>
        <v>0</v>
      </c>
      <c r="S163" s="1">
        <f>VLOOKUP(MasterDataSet_after_OutliersDEL7[[#This Row],[Region]],Region_Dummy_Variables,5,FALSE)</f>
        <v>0</v>
      </c>
      <c r="T163" s="1">
        <f>VLOOKUP(MasterDataSet_after_OutliersDEL7[[#This Row],[Region]],Region_Dummy_Variables,6,FALSE)</f>
        <v>0</v>
      </c>
      <c r="U163">
        <v>1985</v>
      </c>
      <c r="V163">
        <v>5</v>
      </c>
      <c r="W163">
        <v>471</v>
      </c>
      <c r="X163">
        <v>34.169268899999999</v>
      </c>
      <c r="Y163">
        <v>-118.28182820000001</v>
      </c>
    </row>
    <row r="164" spans="1:25" hidden="1" x14ac:dyDescent="0.3">
      <c r="A164" s="1" t="s">
        <v>16</v>
      </c>
      <c r="B164" s="1" t="s">
        <v>192</v>
      </c>
      <c r="C164" s="1" t="s">
        <v>182</v>
      </c>
      <c r="D164" s="1" t="str">
        <f>VLOOKUP(MasterDataSet_after_OutliersDEL7[[#This Row],[CITY]],Region_Values,2,FALSE)</f>
        <v xml:space="preserve">San Fernando </v>
      </c>
      <c r="E164" s="7" t="s">
        <v>19</v>
      </c>
      <c r="F164">
        <v>91201</v>
      </c>
      <c r="G164">
        <v>599995</v>
      </c>
      <c r="H164">
        <v>2</v>
      </c>
      <c r="I164">
        <v>3</v>
      </c>
      <c r="J164">
        <v>1138</v>
      </c>
      <c r="K164">
        <v>7909</v>
      </c>
      <c r="L164">
        <f>2021-MasterDataSet_after_OutliersDEL7[[#This Row],[YEAR BUILT]]</f>
        <v>32</v>
      </c>
      <c r="M164">
        <v>15.354374589555079</v>
      </c>
      <c r="N164">
        <v>527.2363796133568</v>
      </c>
      <c r="O164" s="1">
        <v>0</v>
      </c>
      <c r="P164" s="1">
        <f>VLOOKUP(MasterDataSet_after_OutliersDEL7[[#This Row],[Region]],Region_Dummy_Variables,2,FALSE)</f>
        <v>0</v>
      </c>
      <c r="Q164" s="1">
        <f>VLOOKUP(MasterDataSet_after_OutliersDEL7[[#This Row],[Region]],Region_Dummy_Variables,3,FALSE)</f>
        <v>1</v>
      </c>
      <c r="R164" s="1">
        <f>VLOOKUP(MasterDataSet_after_OutliersDEL7[[#This Row],[Region]],Region_Dummy_Variables,4,FALSE)</f>
        <v>0</v>
      </c>
      <c r="S164" s="1">
        <f>VLOOKUP(MasterDataSet_after_OutliersDEL7[[#This Row],[Region]],Region_Dummy_Variables,5,FALSE)</f>
        <v>0</v>
      </c>
      <c r="T164" s="1">
        <f>VLOOKUP(MasterDataSet_after_OutliersDEL7[[#This Row],[Region]],Region_Dummy_Variables,6,FALSE)</f>
        <v>0</v>
      </c>
      <c r="U164">
        <v>1989</v>
      </c>
      <c r="V164">
        <v>22</v>
      </c>
      <c r="W164">
        <v>300</v>
      </c>
      <c r="X164">
        <v>34.162781099999997</v>
      </c>
      <c r="Y164">
        <v>-118.301376</v>
      </c>
    </row>
    <row r="165" spans="1:25" hidden="1" x14ac:dyDescent="0.3">
      <c r="A165" s="1" t="s">
        <v>16</v>
      </c>
      <c r="B165" s="1" t="s">
        <v>193</v>
      </c>
      <c r="C165" s="1" t="s">
        <v>182</v>
      </c>
      <c r="D165" s="1" t="str">
        <f>VLOOKUP(MasterDataSet_after_OutliersDEL7[[#This Row],[CITY]],Region_Values,2,FALSE)</f>
        <v xml:space="preserve">San Fernando </v>
      </c>
      <c r="E165" s="7" t="s">
        <v>19</v>
      </c>
      <c r="F165">
        <v>91201</v>
      </c>
      <c r="G165">
        <v>560000</v>
      </c>
      <c r="H165">
        <v>2</v>
      </c>
      <c r="I165">
        <v>2</v>
      </c>
      <c r="J165">
        <v>1056</v>
      </c>
      <c r="K165">
        <v>12686</v>
      </c>
      <c r="L165">
        <f>2021-MasterDataSet_after_OutliersDEL7[[#This Row],[YEAR BUILT]]</f>
        <v>32</v>
      </c>
      <c r="M165">
        <v>15.566564733548947</v>
      </c>
      <c r="N165">
        <v>530.30303030303025</v>
      </c>
      <c r="O165" s="1">
        <v>0</v>
      </c>
      <c r="P165" s="1">
        <f>VLOOKUP(MasterDataSet_after_OutliersDEL7[[#This Row],[Region]],Region_Dummy_Variables,2,FALSE)</f>
        <v>0</v>
      </c>
      <c r="Q165" s="1">
        <f>VLOOKUP(MasterDataSet_after_OutliersDEL7[[#This Row],[Region]],Region_Dummy_Variables,3,FALSE)</f>
        <v>1</v>
      </c>
      <c r="R165" s="1">
        <f>VLOOKUP(MasterDataSet_after_OutliersDEL7[[#This Row],[Region]],Region_Dummy_Variables,4,FALSE)</f>
        <v>0</v>
      </c>
      <c r="S165" s="1">
        <f>VLOOKUP(MasterDataSet_after_OutliersDEL7[[#This Row],[Region]],Region_Dummy_Variables,5,FALSE)</f>
        <v>0</v>
      </c>
      <c r="T165" s="1">
        <f>VLOOKUP(MasterDataSet_after_OutliersDEL7[[#This Row],[Region]],Region_Dummy_Variables,6,FALSE)</f>
        <v>0</v>
      </c>
      <c r="U165">
        <v>1989</v>
      </c>
      <c r="V165">
        <v>43</v>
      </c>
      <c r="W165">
        <v>210</v>
      </c>
      <c r="X165">
        <v>34.162176700000003</v>
      </c>
      <c r="Y165">
        <v>-118.29516479999999</v>
      </c>
    </row>
    <row r="166" spans="1:25" hidden="1" x14ac:dyDescent="0.3">
      <c r="A166" s="1" t="s">
        <v>20</v>
      </c>
      <c r="B166" s="1" t="s">
        <v>194</v>
      </c>
      <c r="C166" s="1" t="s">
        <v>182</v>
      </c>
      <c r="D166" s="1" t="str">
        <f>VLOOKUP(MasterDataSet_after_OutliersDEL7[[#This Row],[CITY]],Region_Values,2,FALSE)</f>
        <v xml:space="preserve">San Fernando </v>
      </c>
      <c r="E166" s="7" t="s">
        <v>19</v>
      </c>
      <c r="F166">
        <v>91202</v>
      </c>
      <c r="G166">
        <v>3850000</v>
      </c>
      <c r="H166">
        <v>5</v>
      </c>
      <c r="I166">
        <v>4.5</v>
      </c>
      <c r="J166">
        <v>5459</v>
      </c>
      <c r="K166">
        <v>24239</v>
      </c>
      <c r="L166">
        <f>2021-MasterDataSet_after_OutliersDEL7[[#This Row],[YEAR BUILT]]</f>
        <v>100</v>
      </c>
      <c r="M166">
        <v>17.070185347598223</v>
      </c>
      <c r="N166">
        <v>705.25737314526475</v>
      </c>
      <c r="O166" s="1">
        <v>1</v>
      </c>
      <c r="P166" s="1">
        <f>VLOOKUP(MasterDataSet_after_OutliersDEL7[[#This Row],[Region]],Region_Dummy_Variables,2,FALSE)</f>
        <v>0</v>
      </c>
      <c r="Q166" s="1">
        <f>VLOOKUP(MasterDataSet_after_OutliersDEL7[[#This Row],[Region]],Region_Dummy_Variables,3,FALSE)</f>
        <v>1</v>
      </c>
      <c r="R166" s="1">
        <f>VLOOKUP(MasterDataSet_after_OutliersDEL7[[#This Row],[Region]],Region_Dummy_Variables,4,FALSE)</f>
        <v>0</v>
      </c>
      <c r="S166" s="1">
        <f>VLOOKUP(MasterDataSet_after_OutliersDEL7[[#This Row],[Region]],Region_Dummy_Variables,5,FALSE)</f>
        <v>0</v>
      </c>
      <c r="T166" s="1">
        <f>VLOOKUP(MasterDataSet_after_OutliersDEL7[[#This Row],[Region]],Region_Dummy_Variables,6,FALSE)</f>
        <v>0</v>
      </c>
      <c r="U166">
        <v>1921</v>
      </c>
      <c r="V166">
        <v>19</v>
      </c>
      <c r="X166">
        <v>34.177759000000002</v>
      </c>
      <c r="Y166">
        <v>-118.2768039</v>
      </c>
    </row>
    <row r="167" spans="1:25" hidden="1" x14ac:dyDescent="0.3">
      <c r="A167" s="1" t="s">
        <v>20</v>
      </c>
      <c r="B167" s="1" t="s">
        <v>195</v>
      </c>
      <c r="C167" s="1" t="s">
        <v>182</v>
      </c>
      <c r="D167" s="1" t="str">
        <f>VLOOKUP(MasterDataSet_after_OutliersDEL7[[#This Row],[CITY]],Region_Values,2,FALSE)</f>
        <v xml:space="preserve">San Fernando </v>
      </c>
      <c r="E167" s="7" t="s">
        <v>19</v>
      </c>
      <c r="F167">
        <v>91202</v>
      </c>
      <c r="G167">
        <v>1050000</v>
      </c>
      <c r="H167">
        <v>3</v>
      </c>
      <c r="I167">
        <v>2</v>
      </c>
      <c r="J167">
        <v>1355</v>
      </c>
      <c r="K167">
        <v>5962</v>
      </c>
      <c r="L167">
        <f>2021-MasterDataSet_after_OutliersDEL7[[#This Row],[YEAR BUILT]]</f>
        <v>95</v>
      </c>
      <c r="M167">
        <v>16.619141101632827</v>
      </c>
      <c r="N167">
        <v>774.90774907749073</v>
      </c>
      <c r="O167" s="1">
        <v>1</v>
      </c>
      <c r="P167" s="1">
        <f>VLOOKUP(MasterDataSet_after_OutliersDEL7[[#This Row],[Region]],Region_Dummy_Variables,2,FALSE)</f>
        <v>0</v>
      </c>
      <c r="Q167" s="1">
        <f>VLOOKUP(MasterDataSet_after_OutliersDEL7[[#This Row],[Region]],Region_Dummy_Variables,3,FALSE)</f>
        <v>1</v>
      </c>
      <c r="R167" s="1">
        <f>VLOOKUP(MasterDataSet_after_OutliersDEL7[[#This Row],[Region]],Region_Dummy_Variables,4,FALSE)</f>
        <v>0</v>
      </c>
      <c r="S167" s="1">
        <f>VLOOKUP(MasterDataSet_after_OutliersDEL7[[#This Row],[Region]],Region_Dummy_Variables,5,FALSE)</f>
        <v>0</v>
      </c>
      <c r="T167" s="1">
        <f>VLOOKUP(MasterDataSet_after_OutliersDEL7[[#This Row],[Region]],Region_Dummy_Variables,6,FALSE)</f>
        <v>0</v>
      </c>
      <c r="U167">
        <v>1926</v>
      </c>
      <c r="V167">
        <v>4</v>
      </c>
      <c r="X167">
        <v>34.168423699999998</v>
      </c>
      <c r="Y167">
        <v>-118.27657550000001</v>
      </c>
    </row>
    <row r="168" spans="1:25" hidden="1" x14ac:dyDescent="0.3">
      <c r="A168" s="1" t="s">
        <v>20</v>
      </c>
      <c r="B168" s="1" t="s">
        <v>196</v>
      </c>
      <c r="C168" s="1" t="s">
        <v>182</v>
      </c>
      <c r="D168" s="1" t="str">
        <f>VLOOKUP(MasterDataSet_after_OutliersDEL7[[#This Row],[CITY]],Region_Values,2,FALSE)</f>
        <v xml:space="preserve">San Fernando </v>
      </c>
      <c r="E168" s="7" t="s">
        <v>19</v>
      </c>
      <c r="F168">
        <v>91202</v>
      </c>
      <c r="G168">
        <v>1690000</v>
      </c>
      <c r="H168">
        <v>4</v>
      </c>
      <c r="I168">
        <v>3</v>
      </c>
      <c r="J168">
        <v>3415</v>
      </c>
      <c r="K168">
        <v>20775</v>
      </c>
      <c r="L168">
        <f>2021-MasterDataSet_after_OutliersDEL7[[#This Row],[YEAR BUILT]]</f>
        <v>67</v>
      </c>
      <c r="M168">
        <v>17.598632843646612</v>
      </c>
      <c r="N168">
        <v>494.87554904831626</v>
      </c>
      <c r="O168" s="1">
        <v>1</v>
      </c>
      <c r="P168" s="1">
        <f>VLOOKUP(MasterDataSet_after_OutliersDEL7[[#This Row],[Region]],Region_Dummy_Variables,2,FALSE)</f>
        <v>0</v>
      </c>
      <c r="Q168" s="1">
        <f>VLOOKUP(MasterDataSet_after_OutliersDEL7[[#This Row],[Region]],Region_Dummy_Variables,3,FALSE)</f>
        <v>1</v>
      </c>
      <c r="R168" s="1">
        <f>VLOOKUP(MasterDataSet_after_OutliersDEL7[[#This Row],[Region]],Region_Dummy_Variables,4,FALSE)</f>
        <v>0</v>
      </c>
      <c r="S168" s="1">
        <f>VLOOKUP(MasterDataSet_after_OutliersDEL7[[#This Row],[Region]],Region_Dummy_Variables,5,FALSE)</f>
        <v>0</v>
      </c>
      <c r="T168" s="1">
        <f>VLOOKUP(MasterDataSet_after_OutliersDEL7[[#This Row],[Region]],Region_Dummy_Variables,6,FALSE)</f>
        <v>0</v>
      </c>
      <c r="U168">
        <v>1954</v>
      </c>
      <c r="V168">
        <v>1</v>
      </c>
      <c r="X168">
        <v>34.169990400000003</v>
      </c>
      <c r="Y168">
        <v>-118.25478649999999</v>
      </c>
    </row>
    <row r="169" spans="1:25" hidden="1" x14ac:dyDescent="0.3">
      <c r="A169" s="1" t="s">
        <v>20</v>
      </c>
      <c r="B169" s="1" t="s">
        <v>197</v>
      </c>
      <c r="C169" s="1" t="s">
        <v>182</v>
      </c>
      <c r="D169" s="1" t="str">
        <f>VLOOKUP(MasterDataSet_after_OutliersDEL7[[#This Row],[CITY]],Region_Values,2,FALSE)</f>
        <v xml:space="preserve">San Fernando </v>
      </c>
      <c r="E169" s="7" t="s">
        <v>19</v>
      </c>
      <c r="F169">
        <v>91202</v>
      </c>
      <c r="G169">
        <v>829000</v>
      </c>
      <c r="H169">
        <v>2</v>
      </c>
      <c r="I169">
        <v>1</v>
      </c>
      <c r="J169">
        <v>1053</v>
      </c>
      <c r="K169">
        <v>5832</v>
      </c>
      <c r="L169">
        <f>2021-MasterDataSet_after_OutliersDEL7[[#This Row],[YEAR BUILT]]</f>
        <v>96</v>
      </c>
      <c r="M169">
        <v>16.373870136521944</v>
      </c>
      <c r="N169">
        <v>787.27445394112056</v>
      </c>
      <c r="O169" s="1">
        <v>1</v>
      </c>
      <c r="P169" s="1">
        <f>VLOOKUP(MasterDataSet_after_OutliersDEL7[[#This Row],[Region]],Region_Dummy_Variables,2,FALSE)</f>
        <v>0</v>
      </c>
      <c r="Q169" s="1">
        <f>VLOOKUP(MasterDataSet_after_OutliersDEL7[[#This Row],[Region]],Region_Dummy_Variables,3,FALSE)</f>
        <v>1</v>
      </c>
      <c r="R169" s="1">
        <f>VLOOKUP(MasterDataSet_after_OutliersDEL7[[#This Row],[Region]],Region_Dummy_Variables,4,FALSE)</f>
        <v>0</v>
      </c>
      <c r="S169" s="1">
        <f>VLOOKUP(MasterDataSet_after_OutliersDEL7[[#This Row],[Region]],Region_Dummy_Variables,5,FALSE)</f>
        <v>0</v>
      </c>
      <c r="T169" s="1">
        <f>VLOOKUP(MasterDataSet_after_OutliersDEL7[[#This Row],[Region]],Region_Dummy_Variables,6,FALSE)</f>
        <v>0</v>
      </c>
      <c r="U169">
        <v>1925</v>
      </c>
      <c r="V169">
        <v>13</v>
      </c>
      <c r="X169">
        <v>34.158858299999999</v>
      </c>
      <c r="Y169">
        <v>-118.2715054</v>
      </c>
    </row>
    <row r="170" spans="1:25" hidden="1" x14ac:dyDescent="0.3">
      <c r="A170" s="1" t="s">
        <v>20</v>
      </c>
      <c r="B170" s="1" t="s">
        <v>198</v>
      </c>
      <c r="C170" s="1" t="s">
        <v>182</v>
      </c>
      <c r="D170" s="1" t="str">
        <f>VLOOKUP(MasterDataSet_after_OutliersDEL7[[#This Row],[CITY]],Region_Values,2,FALSE)</f>
        <v xml:space="preserve">San Fernando </v>
      </c>
      <c r="E170" s="7" t="s">
        <v>19</v>
      </c>
      <c r="F170">
        <v>91202</v>
      </c>
      <c r="G170">
        <v>1412000</v>
      </c>
      <c r="H170">
        <v>4</v>
      </c>
      <c r="I170">
        <v>3</v>
      </c>
      <c r="J170">
        <v>2182</v>
      </c>
      <c r="K170">
        <v>5977</v>
      </c>
      <c r="L170">
        <f>2021-MasterDataSet_after_OutliersDEL7[[#This Row],[YEAR BUILT]]</f>
        <v>93</v>
      </c>
      <c r="M170">
        <v>16.195443625057383</v>
      </c>
      <c r="N170">
        <v>647.11274060494964</v>
      </c>
      <c r="O170" s="1">
        <v>1</v>
      </c>
      <c r="P170" s="1">
        <f>VLOOKUP(MasterDataSet_after_OutliersDEL7[[#This Row],[Region]],Region_Dummy_Variables,2,FALSE)</f>
        <v>0</v>
      </c>
      <c r="Q170" s="1">
        <f>VLOOKUP(MasterDataSet_after_OutliersDEL7[[#This Row],[Region]],Region_Dummy_Variables,3,FALSE)</f>
        <v>1</v>
      </c>
      <c r="R170" s="1">
        <f>VLOOKUP(MasterDataSet_after_OutliersDEL7[[#This Row],[Region]],Region_Dummy_Variables,4,FALSE)</f>
        <v>0</v>
      </c>
      <c r="S170" s="1">
        <f>VLOOKUP(MasterDataSet_after_OutliersDEL7[[#This Row],[Region]],Region_Dummy_Variables,5,FALSE)</f>
        <v>0</v>
      </c>
      <c r="T170" s="1">
        <f>VLOOKUP(MasterDataSet_after_OutliersDEL7[[#This Row],[Region]],Region_Dummy_Variables,6,FALSE)</f>
        <v>0</v>
      </c>
      <c r="U170">
        <v>1928</v>
      </c>
      <c r="V170">
        <v>1</v>
      </c>
      <c r="X170">
        <v>34.157848199999997</v>
      </c>
      <c r="Y170">
        <v>-118.274619</v>
      </c>
    </row>
    <row r="171" spans="1:25" hidden="1" x14ac:dyDescent="0.3">
      <c r="A171" s="1" t="s">
        <v>16</v>
      </c>
      <c r="B171" s="1" t="s">
        <v>199</v>
      </c>
      <c r="C171" s="1" t="s">
        <v>182</v>
      </c>
      <c r="D171" s="1" t="str">
        <f>VLOOKUP(MasterDataSet_after_OutliersDEL7[[#This Row],[CITY]],Region_Values,2,FALSE)</f>
        <v xml:space="preserve">San Fernando </v>
      </c>
      <c r="E171" s="7" t="s">
        <v>19</v>
      </c>
      <c r="F171">
        <v>91202</v>
      </c>
      <c r="G171">
        <v>680000</v>
      </c>
      <c r="H171">
        <v>2</v>
      </c>
      <c r="I171">
        <v>2</v>
      </c>
      <c r="J171">
        <v>1300</v>
      </c>
      <c r="K171">
        <v>45088</v>
      </c>
      <c r="L171">
        <f>2021-MasterDataSet_after_OutliersDEL7[[#This Row],[YEAR BUILT]]</f>
        <v>47</v>
      </c>
      <c r="M171">
        <v>17.040196341307897</v>
      </c>
      <c r="N171">
        <v>523.07692307692309</v>
      </c>
      <c r="O171" s="1">
        <v>0</v>
      </c>
      <c r="P171" s="1">
        <f>VLOOKUP(MasterDataSet_after_OutliersDEL7[[#This Row],[Region]],Region_Dummy_Variables,2,FALSE)</f>
        <v>0</v>
      </c>
      <c r="Q171" s="1">
        <f>VLOOKUP(MasterDataSet_after_OutliersDEL7[[#This Row],[Region]],Region_Dummy_Variables,3,FALSE)</f>
        <v>1</v>
      </c>
      <c r="R171" s="1">
        <f>VLOOKUP(MasterDataSet_after_OutliersDEL7[[#This Row],[Region]],Region_Dummy_Variables,4,FALSE)</f>
        <v>0</v>
      </c>
      <c r="S171" s="1">
        <f>VLOOKUP(MasterDataSet_after_OutliersDEL7[[#This Row],[Region]],Region_Dummy_Variables,5,FALSE)</f>
        <v>0</v>
      </c>
      <c r="T171" s="1">
        <f>VLOOKUP(MasterDataSet_after_OutliersDEL7[[#This Row],[Region]],Region_Dummy_Variables,6,FALSE)</f>
        <v>0</v>
      </c>
      <c r="U171">
        <v>1974</v>
      </c>
      <c r="V171">
        <v>18</v>
      </c>
      <c r="W171">
        <v>430</v>
      </c>
      <c r="X171">
        <v>34.164941300000002</v>
      </c>
      <c r="Y171">
        <v>-118.2624381</v>
      </c>
    </row>
    <row r="172" spans="1:25" hidden="1" x14ac:dyDescent="0.3">
      <c r="A172" s="1" t="s">
        <v>16</v>
      </c>
      <c r="B172" s="1" t="s">
        <v>200</v>
      </c>
      <c r="C172" s="1" t="s">
        <v>182</v>
      </c>
      <c r="D172" s="1" t="str">
        <f>VLOOKUP(MasterDataSet_after_OutliersDEL7[[#This Row],[CITY]],Region_Values,2,FALSE)</f>
        <v xml:space="preserve">San Fernando </v>
      </c>
      <c r="E172" s="7" t="s">
        <v>19</v>
      </c>
      <c r="F172">
        <v>91202</v>
      </c>
      <c r="G172">
        <v>620000</v>
      </c>
      <c r="H172">
        <v>2</v>
      </c>
      <c r="I172">
        <v>2</v>
      </c>
      <c r="J172">
        <v>1232</v>
      </c>
      <c r="K172">
        <v>12072</v>
      </c>
      <c r="L172">
        <f>2021-MasterDataSet_after_OutliersDEL7[[#This Row],[YEAR BUILT]]</f>
        <v>48</v>
      </c>
      <c r="M172">
        <v>17.190952571659412</v>
      </c>
      <c r="N172">
        <v>503.24675324675326</v>
      </c>
      <c r="O172" s="1">
        <v>0</v>
      </c>
      <c r="P172" s="1">
        <f>VLOOKUP(MasterDataSet_after_OutliersDEL7[[#This Row],[Region]],Region_Dummy_Variables,2,FALSE)</f>
        <v>0</v>
      </c>
      <c r="Q172" s="1">
        <f>VLOOKUP(MasterDataSet_after_OutliersDEL7[[#This Row],[Region]],Region_Dummy_Variables,3,FALSE)</f>
        <v>1</v>
      </c>
      <c r="R172" s="1">
        <f>VLOOKUP(MasterDataSet_after_OutliersDEL7[[#This Row],[Region]],Region_Dummy_Variables,4,FALSE)</f>
        <v>0</v>
      </c>
      <c r="S172" s="1">
        <f>VLOOKUP(MasterDataSet_after_OutliersDEL7[[#This Row],[Region]],Region_Dummy_Variables,5,FALSE)</f>
        <v>0</v>
      </c>
      <c r="T172" s="1">
        <f>VLOOKUP(MasterDataSet_after_OutliersDEL7[[#This Row],[Region]],Region_Dummy_Variables,6,FALSE)</f>
        <v>0</v>
      </c>
      <c r="U172">
        <v>1973</v>
      </c>
      <c r="V172">
        <v>16</v>
      </c>
      <c r="W172">
        <v>363</v>
      </c>
      <c r="X172">
        <v>34.167019600000003</v>
      </c>
      <c r="Y172">
        <v>-118.2611591</v>
      </c>
    </row>
    <row r="173" spans="1:25" hidden="1" x14ac:dyDescent="0.3">
      <c r="A173" s="1" t="s">
        <v>16</v>
      </c>
      <c r="B173" s="1" t="s">
        <v>201</v>
      </c>
      <c r="C173" s="1" t="s">
        <v>182</v>
      </c>
      <c r="D173" s="1" t="str">
        <f>VLOOKUP(MasterDataSet_after_OutliersDEL7[[#This Row],[CITY]],Region_Values,2,FALSE)</f>
        <v xml:space="preserve">San Fernando </v>
      </c>
      <c r="E173" s="7" t="s">
        <v>19</v>
      </c>
      <c r="F173">
        <v>91202</v>
      </c>
      <c r="G173">
        <v>1299000</v>
      </c>
      <c r="H173">
        <v>2</v>
      </c>
      <c r="I173">
        <v>2</v>
      </c>
      <c r="J173">
        <v>2306</v>
      </c>
      <c r="K173">
        <v>39177</v>
      </c>
      <c r="L173">
        <f>2021-MasterDataSet_after_OutliersDEL7[[#This Row],[YEAR BUILT]]</f>
        <v>48</v>
      </c>
      <c r="M173">
        <v>17.24738109464484</v>
      </c>
      <c r="N173">
        <v>563.31309627059841</v>
      </c>
      <c r="O173" s="1">
        <v>0</v>
      </c>
      <c r="P173" s="1">
        <f>VLOOKUP(MasterDataSet_after_OutliersDEL7[[#This Row],[Region]],Region_Dummy_Variables,2,FALSE)</f>
        <v>0</v>
      </c>
      <c r="Q173" s="1">
        <f>VLOOKUP(MasterDataSet_after_OutliersDEL7[[#This Row],[Region]],Region_Dummy_Variables,3,FALSE)</f>
        <v>1</v>
      </c>
      <c r="R173" s="1">
        <f>VLOOKUP(MasterDataSet_after_OutliersDEL7[[#This Row],[Region]],Region_Dummy_Variables,4,FALSE)</f>
        <v>0</v>
      </c>
      <c r="S173" s="1">
        <f>VLOOKUP(MasterDataSet_after_OutliersDEL7[[#This Row],[Region]],Region_Dummy_Variables,5,FALSE)</f>
        <v>0</v>
      </c>
      <c r="T173" s="1">
        <f>VLOOKUP(MasterDataSet_after_OutliersDEL7[[#This Row],[Region]],Region_Dummy_Variables,6,FALSE)</f>
        <v>0</v>
      </c>
      <c r="U173">
        <v>1973</v>
      </c>
      <c r="V173">
        <v>7</v>
      </c>
      <c r="W173">
        <v>400</v>
      </c>
      <c r="X173">
        <v>34.167397200000003</v>
      </c>
      <c r="Y173">
        <v>-118.26023929999999</v>
      </c>
    </row>
    <row r="174" spans="1:25" hidden="1" x14ac:dyDescent="0.3">
      <c r="A174" s="1" t="s">
        <v>16</v>
      </c>
      <c r="B174" s="1" t="s">
        <v>202</v>
      </c>
      <c r="C174" s="1" t="s">
        <v>182</v>
      </c>
      <c r="D174" s="1" t="str">
        <f>VLOOKUP(MasterDataSet_after_OutliersDEL7[[#This Row],[CITY]],Region_Values,2,FALSE)</f>
        <v xml:space="preserve">San Fernando </v>
      </c>
      <c r="E174" s="7" t="s">
        <v>19</v>
      </c>
      <c r="F174">
        <v>91202</v>
      </c>
      <c r="G174">
        <v>820000</v>
      </c>
      <c r="H174">
        <v>2</v>
      </c>
      <c r="I174">
        <v>2.5</v>
      </c>
      <c r="J174">
        <v>1452</v>
      </c>
      <c r="K174">
        <v>11804</v>
      </c>
      <c r="L174">
        <f>2021-MasterDataSet_after_OutliersDEL7[[#This Row],[YEAR BUILT]]</f>
        <v>35</v>
      </c>
      <c r="M174">
        <v>17.122052921241753</v>
      </c>
      <c r="N174">
        <v>564.73829201101933</v>
      </c>
      <c r="O174" s="1">
        <v>0</v>
      </c>
      <c r="P174" s="1">
        <f>VLOOKUP(MasterDataSet_after_OutliersDEL7[[#This Row],[Region]],Region_Dummy_Variables,2,FALSE)</f>
        <v>0</v>
      </c>
      <c r="Q174" s="1">
        <f>VLOOKUP(MasterDataSet_after_OutliersDEL7[[#This Row],[Region]],Region_Dummy_Variables,3,FALSE)</f>
        <v>1</v>
      </c>
      <c r="R174" s="1">
        <f>VLOOKUP(MasterDataSet_after_OutliersDEL7[[#This Row],[Region]],Region_Dummy_Variables,4,FALSE)</f>
        <v>0</v>
      </c>
      <c r="S174" s="1">
        <f>VLOOKUP(MasterDataSet_after_OutliersDEL7[[#This Row],[Region]],Region_Dummy_Variables,5,FALSE)</f>
        <v>0</v>
      </c>
      <c r="T174" s="1">
        <f>VLOOKUP(MasterDataSet_after_OutliersDEL7[[#This Row],[Region]],Region_Dummy_Variables,6,FALSE)</f>
        <v>0</v>
      </c>
      <c r="U174">
        <v>1986</v>
      </c>
      <c r="V174">
        <v>8</v>
      </c>
      <c r="W174">
        <v>325</v>
      </c>
      <c r="X174">
        <v>34.164298199999998</v>
      </c>
      <c r="Y174">
        <v>-118.2598115</v>
      </c>
    </row>
    <row r="175" spans="1:25" hidden="1" x14ac:dyDescent="0.3">
      <c r="A175" s="1" t="s">
        <v>16</v>
      </c>
      <c r="B175" s="1" t="s">
        <v>203</v>
      </c>
      <c r="C175" s="1" t="s">
        <v>182</v>
      </c>
      <c r="D175" s="1" t="str">
        <f>VLOOKUP(MasterDataSet_after_OutliersDEL7[[#This Row],[CITY]],Region_Values,2,FALSE)</f>
        <v xml:space="preserve">San Fernando </v>
      </c>
      <c r="E175" s="7" t="s">
        <v>19</v>
      </c>
      <c r="F175">
        <v>91202</v>
      </c>
      <c r="G175">
        <v>749000</v>
      </c>
      <c r="H175">
        <v>3</v>
      </c>
      <c r="I175">
        <v>3</v>
      </c>
      <c r="J175">
        <v>1474</v>
      </c>
      <c r="K175">
        <v>12461</v>
      </c>
      <c r="L175">
        <f>2021-MasterDataSet_after_OutliersDEL7[[#This Row],[YEAR BUILT]]</f>
        <v>35</v>
      </c>
      <c r="M175">
        <v>16.938661760030854</v>
      </c>
      <c r="N175">
        <v>508.14111261872455</v>
      </c>
      <c r="O175" s="1">
        <v>0</v>
      </c>
      <c r="P175" s="1">
        <f>VLOOKUP(MasterDataSet_after_OutliersDEL7[[#This Row],[Region]],Region_Dummy_Variables,2,FALSE)</f>
        <v>0</v>
      </c>
      <c r="Q175" s="1">
        <f>VLOOKUP(MasterDataSet_after_OutliersDEL7[[#This Row],[Region]],Region_Dummy_Variables,3,FALSE)</f>
        <v>1</v>
      </c>
      <c r="R175" s="1">
        <f>VLOOKUP(MasterDataSet_after_OutliersDEL7[[#This Row],[Region]],Region_Dummy_Variables,4,FALSE)</f>
        <v>0</v>
      </c>
      <c r="S175" s="1">
        <f>VLOOKUP(MasterDataSet_after_OutliersDEL7[[#This Row],[Region]],Region_Dummy_Variables,5,FALSE)</f>
        <v>0</v>
      </c>
      <c r="T175" s="1">
        <f>VLOOKUP(MasterDataSet_after_OutliersDEL7[[#This Row],[Region]],Region_Dummy_Variables,6,FALSE)</f>
        <v>0</v>
      </c>
      <c r="U175">
        <v>1986</v>
      </c>
      <c r="V175">
        <v>13</v>
      </c>
      <c r="W175">
        <v>250</v>
      </c>
      <c r="X175">
        <v>34.163608000000004</v>
      </c>
      <c r="Y175">
        <v>-118.26337460000001</v>
      </c>
    </row>
    <row r="176" spans="1:25" hidden="1" x14ac:dyDescent="0.3">
      <c r="A176" s="1" t="s">
        <v>16</v>
      </c>
      <c r="B176" s="1" t="s">
        <v>204</v>
      </c>
      <c r="C176" s="1" t="s">
        <v>182</v>
      </c>
      <c r="D176" s="1" t="str">
        <f>VLOOKUP(MasterDataSet_after_OutliersDEL7[[#This Row],[CITY]],Region_Values,2,FALSE)</f>
        <v xml:space="preserve">San Fernando </v>
      </c>
      <c r="E176" s="7" t="s">
        <v>19</v>
      </c>
      <c r="F176">
        <v>91202</v>
      </c>
      <c r="G176">
        <v>595000</v>
      </c>
      <c r="H176">
        <v>2</v>
      </c>
      <c r="I176">
        <v>2</v>
      </c>
      <c r="J176">
        <v>1146</v>
      </c>
      <c r="K176">
        <v>53515</v>
      </c>
      <c r="L176">
        <f>2021-MasterDataSet_after_OutliersDEL7[[#This Row],[YEAR BUILT]]</f>
        <v>59</v>
      </c>
      <c r="M176">
        <v>16.713950109050046</v>
      </c>
      <c r="N176">
        <v>519.19720767888305</v>
      </c>
      <c r="O176" s="1">
        <v>0</v>
      </c>
      <c r="P176" s="1">
        <f>VLOOKUP(MasterDataSet_after_OutliersDEL7[[#This Row],[Region]],Region_Dummy_Variables,2,FALSE)</f>
        <v>0</v>
      </c>
      <c r="Q176" s="1">
        <f>VLOOKUP(MasterDataSet_after_OutliersDEL7[[#This Row],[Region]],Region_Dummy_Variables,3,FALSE)</f>
        <v>1</v>
      </c>
      <c r="R176" s="1">
        <f>VLOOKUP(MasterDataSet_after_OutliersDEL7[[#This Row],[Region]],Region_Dummy_Variables,4,FALSE)</f>
        <v>0</v>
      </c>
      <c r="S176" s="1">
        <f>VLOOKUP(MasterDataSet_after_OutliersDEL7[[#This Row],[Region]],Region_Dummy_Variables,5,FALSE)</f>
        <v>0</v>
      </c>
      <c r="T176" s="1">
        <f>VLOOKUP(MasterDataSet_after_OutliersDEL7[[#This Row],[Region]],Region_Dummy_Variables,6,FALSE)</f>
        <v>0</v>
      </c>
      <c r="U176">
        <v>1962</v>
      </c>
      <c r="V176">
        <v>56</v>
      </c>
      <c r="W176">
        <v>525</v>
      </c>
      <c r="X176">
        <v>34.1634539</v>
      </c>
      <c r="Y176">
        <v>-118.2685305</v>
      </c>
    </row>
    <row r="177" spans="1:25" hidden="1" x14ac:dyDescent="0.3">
      <c r="A177" s="1" t="s">
        <v>20</v>
      </c>
      <c r="B177" s="1" t="s">
        <v>205</v>
      </c>
      <c r="C177" s="1" t="s">
        <v>182</v>
      </c>
      <c r="D177" s="1" t="str">
        <f>VLOOKUP(MasterDataSet_after_OutliersDEL7[[#This Row],[CITY]],Region_Values,2,FALSE)</f>
        <v xml:space="preserve">San Fernando </v>
      </c>
      <c r="E177" s="7" t="s">
        <v>19</v>
      </c>
      <c r="F177">
        <v>91203</v>
      </c>
      <c r="G177">
        <v>1530000</v>
      </c>
      <c r="H177">
        <v>2</v>
      </c>
      <c r="I177">
        <v>1</v>
      </c>
      <c r="J177">
        <v>1241</v>
      </c>
      <c r="K177">
        <v>8443</v>
      </c>
      <c r="L177">
        <f>2021-MasterDataSet_after_OutliersDEL7[[#This Row],[YEAR BUILT]]</f>
        <v>84</v>
      </c>
      <c r="M177">
        <v>16.764998642109902</v>
      </c>
      <c r="N177">
        <v>1232.8767123287671</v>
      </c>
      <c r="O177" s="1">
        <v>1</v>
      </c>
      <c r="P177" s="1">
        <f>VLOOKUP(MasterDataSet_after_OutliersDEL7[[#This Row],[Region]],Region_Dummy_Variables,2,FALSE)</f>
        <v>0</v>
      </c>
      <c r="Q177" s="1">
        <f>VLOOKUP(MasterDataSet_after_OutliersDEL7[[#This Row],[Region]],Region_Dummy_Variables,3,FALSE)</f>
        <v>1</v>
      </c>
      <c r="R177" s="1">
        <f>VLOOKUP(MasterDataSet_after_OutliersDEL7[[#This Row],[Region]],Region_Dummy_Variables,4,FALSE)</f>
        <v>0</v>
      </c>
      <c r="S177" s="1">
        <f>VLOOKUP(MasterDataSet_after_OutliersDEL7[[#This Row],[Region]],Region_Dummy_Variables,5,FALSE)</f>
        <v>0</v>
      </c>
      <c r="T177" s="1">
        <f>VLOOKUP(MasterDataSet_after_OutliersDEL7[[#This Row],[Region]],Region_Dummy_Variables,6,FALSE)</f>
        <v>0</v>
      </c>
      <c r="U177">
        <v>1937</v>
      </c>
      <c r="V177">
        <v>12</v>
      </c>
      <c r="X177">
        <v>34.1571882</v>
      </c>
      <c r="Y177">
        <v>-118.26058810000001</v>
      </c>
    </row>
    <row r="178" spans="1:25" hidden="1" x14ac:dyDescent="0.3">
      <c r="A178" s="1" t="s">
        <v>16</v>
      </c>
      <c r="B178" s="1" t="s">
        <v>206</v>
      </c>
      <c r="C178" s="1" t="s">
        <v>182</v>
      </c>
      <c r="D178" s="1" t="str">
        <f>VLOOKUP(MasterDataSet_after_OutliersDEL7[[#This Row],[CITY]],Region_Values,2,FALSE)</f>
        <v xml:space="preserve">San Fernando </v>
      </c>
      <c r="E178" s="7" t="s">
        <v>19</v>
      </c>
      <c r="F178">
        <v>91203</v>
      </c>
      <c r="G178">
        <v>649000</v>
      </c>
      <c r="H178">
        <v>2</v>
      </c>
      <c r="I178">
        <v>2</v>
      </c>
      <c r="J178">
        <v>1481</v>
      </c>
      <c r="K178">
        <v>17378</v>
      </c>
      <c r="L178">
        <f>2021-MasterDataSet_after_OutliersDEL7[[#This Row],[YEAR BUILT]]</f>
        <v>40</v>
      </c>
      <c r="M178">
        <v>16.419584373005819</v>
      </c>
      <c r="N178">
        <v>438.21742066171504</v>
      </c>
      <c r="O178" s="1">
        <v>0</v>
      </c>
      <c r="P178" s="1">
        <f>VLOOKUP(MasterDataSet_after_OutliersDEL7[[#This Row],[Region]],Region_Dummy_Variables,2,FALSE)</f>
        <v>0</v>
      </c>
      <c r="Q178" s="1">
        <f>VLOOKUP(MasterDataSet_after_OutliersDEL7[[#This Row],[Region]],Region_Dummy_Variables,3,FALSE)</f>
        <v>1</v>
      </c>
      <c r="R178" s="1">
        <f>VLOOKUP(MasterDataSet_after_OutliersDEL7[[#This Row],[Region]],Region_Dummy_Variables,4,FALSE)</f>
        <v>0</v>
      </c>
      <c r="S178" s="1">
        <f>VLOOKUP(MasterDataSet_after_OutliersDEL7[[#This Row],[Region]],Region_Dummy_Variables,5,FALSE)</f>
        <v>0</v>
      </c>
      <c r="T178" s="1">
        <f>VLOOKUP(MasterDataSet_after_OutliersDEL7[[#This Row],[Region]],Region_Dummy_Variables,6,FALSE)</f>
        <v>0</v>
      </c>
      <c r="U178">
        <v>1981</v>
      </c>
      <c r="V178">
        <v>1</v>
      </c>
      <c r="W178">
        <v>475</v>
      </c>
      <c r="X178">
        <v>34.1483493</v>
      </c>
      <c r="Y178">
        <v>-118.2595603</v>
      </c>
    </row>
    <row r="179" spans="1:25" hidden="1" x14ac:dyDescent="0.3">
      <c r="A179" s="1" t="s">
        <v>16</v>
      </c>
      <c r="B179" s="1" t="s">
        <v>207</v>
      </c>
      <c r="C179" s="1" t="s">
        <v>182</v>
      </c>
      <c r="D179" s="1" t="str">
        <f>VLOOKUP(MasterDataSet_after_OutliersDEL7[[#This Row],[CITY]],Region_Values,2,FALSE)</f>
        <v xml:space="preserve">San Fernando </v>
      </c>
      <c r="E179" s="7" t="s">
        <v>19</v>
      </c>
      <c r="F179">
        <v>91203</v>
      </c>
      <c r="G179">
        <v>988000</v>
      </c>
      <c r="H179">
        <v>2</v>
      </c>
      <c r="I179">
        <v>2</v>
      </c>
      <c r="J179">
        <v>1560</v>
      </c>
      <c r="K179">
        <v>87765</v>
      </c>
      <c r="L179">
        <f>2021-MasterDataSet_after_OutliersDEL7[[#This Row],[YEAR BUILT]]</f>
        <v>33</v>
      </c>
      <c r="M179">
        <v>16.697119105944079</v>
      </c>
      <c r="N179">
        <v>633.33333333333337</v>
      </c>
      <c r="O179" s="1">
        <v>0</v>
      </c>
      <c r="P179" s="1">
        <f>VLOOKUP(MasterDataSet_after_OutliersDEL7[[#This Row],[Region]],Region_Dummy_Variables,2,FALSE)</f>
        <v>0</v>
      </c>
      <c r="Q179" s="1">
        <f>VLOOKUP(MasterDataSet_after_OutliersDEL7[[#This Row],[Region]],Region_Dummy_Variables,3,FALSE)</f>
        <v>1</v>
      </c>
      <c r="R179" s="1">
        <f>VLOOKUP(MasterDataSet_after_OutliersDEL7[[#This Row],[Region]],Region_Dummy_Variables,4,FALSE)</f>
        <v>0</v>
      </c>
      <c r="S179" s="1">
        <f>VLOOKUP(MasterDataSet_after_OutliersDEL7[[#This Row],[Region]],Region_Dummy_Variables,5,FALSE)</f>
        <v>0</v>
      </c>
      <c r="T179" s="1">
        <f>VLOOKUP(MasterDataSet_after_OutliersDEL7[[#This Row],[Region]],Region_Dummy_Variables,6,FALSE)</f>
        <v>0</v>
      </c>
      <c r="U179">
        <v>1988</v>
      </c>
      <c r="V179">
        <v>27</v>
      </c>
      <c r="W179">
        <v>819</v>
      </c>
      <c r="X179">
        <v>34.155475199999998</v>
      </c>
      <c r="Y179">
        <v>-118.2603828</v>
      </c>
    </row>
    <row r="180" spans="1:25" hidden="1" x14ac:dyDescent="0.3">
      <c r="A180" s="1" t="s">
        <v>16</v>
      </c>
      <c r="B180" s="1" t="s">
        <v>208</v>
      </c>
      <c r="C180" s="1" t="s">
        <v>182</v>
      </c>
      <c r="D180" s="1" t="str">
        <f>VLOOKUP(MasterDataSet_after_OutliersDEL7[[#This Row],[CITY]],Region_Values,2,FALSE)</f>
        <v xml:space="preserve">San Fernando </v>
      </c>
      <c r="E180" s="7" t="s">
        <v>19</v>
      </c>
      <c r="F180">
        <v>91203</v>
      </c>
      <c r="G180">
        <v>549900</v>
      </c>
      <c r="H180">
        <v>2</v>
      </c>
      <c r="I180">
        <v>2.5</v>
      </c>
      <c r="J180">
        <v>1108</v>
      </c>
      <c r="K180">
        <v>30570</v>
      </c>
      <c r="L180">
        <f>2021-MasterDataSet_after_OutliersDEL7[[#This Row],[YEAR BUILT]]</f>
        <v>37</v>
      </c>
      <c r="M180">
        <v>16.765652734891972</v>
      </c>
      <c r="N180">
        <v>496.29963898916969</v>
      </c>
      <c r="O180" s="1">
        <v>0</v>
      </c>
      <c r="P180" s="1">
        <f>VLOOKUP(MasterDataSet_after_OutliersDEL7[[#This Row],[Region]],Region_Dummy_Variables,2,FALSE)</f>
        <v>0</v>
      </c>
      <c r="Q180" s="1">
        <f>VLOOKUP(MasterDataSet_after_OutliersDEL7[[#This Row],[Region]],Region_Dummy_Variables,3,FALSE)</f>
        <v>1</v>
      </c>
      <c r="R180" s="1">
        <f>VLOOKUP(MasterDataSet_after_OutliersDEL7[[#This Row],[Region]],Region_Dummy_Variables,4,FALSE)</f>
        <v>0</v>
      </c>
      <c r="S180" s="1">
        <f>VLOOKUP(MasterDataSet_after_OutliersDEL7[[#This Row],[Region]],Region_Dummy_Variables,5,FALSE)</f>
        <v>0</v>
      </c>
      <c r="T180" s="1">
        <f>VLOOKUP(MasterDataSet_after_OutliersDEL7[[#This Row],[Region]],Region_Dummy_Variables,6,FALSE)</f>
        <v>0</v>
      </c>
      <c r="U180">
        <v>1984</v>
      </c>
      <c r="V180">
        <v>40</v>
      </c>
      <c r="W180">
        <v>250</v>
      </c>
      <c r="X180">
        <v>34.1570198</v>
      </c>
      <c r="Y180">
        <v>-118.2603986</v>
      </c>
    </row>
    <row r="181" spans="1:25" hidden="1" x14ac:dyDescent="0.3">
      <c r="A181" s="1" t="s">
        <v>16</v>
      </c>
      <c r="B181" s="1" t="s">
        <v>209</v>
      </c>
      <c r="C181" s="1" t="s">
        <v>182</v>
      </c>
      <c r="D181" s="1" t="str">
        <f>VLOOKUP(MasterDataSet_after_OutliersDEL7[[#This Row],[CITY]],Region_Values,2,FALSE)</f>
        <v xml:space="preserve">San Fernando </v>
      </c>
      <c r="E181" s="7" t="s">
        <v>19</v>
      </c>
      <c r="F181">
        <v>91203</v>
      </c>
      <c r="G181">
        <v>399999</v>
      </c>
      <c r="H181">
        <v>1</v>
      </c>
      <c r="I181">
        <v>1</v>
      </c>
      <c r="J181">
        <v>726</v>
      </c>
      <c r="K181">
        <v>19842</v>
      </c>
      <c r="L181">
        <f>2021-MasterDataSet_after_OutliersDEL7[[#This Row],[YEAR BUILT]]</f>
        <v>42</v>
      </c>
      <c r="M181">
        <v>16.438175125963582</v>
      </c>
      <c r="N181">
        <v>550.96280991735534</v>
      </c>
      <c r="O181" s="1">
        <v>0</v>
      </c>
      <c r="P181" s="1">
        <f>VLOOKUP(MasterDataSet_after_OutliersDEL7[[#This Row],[Region]],Region_Dummy_Variables,2,FALSE)</f>
        <v>0</v>
      </c>
      <c r="Q181" s="1">
        <f>VLOOKUP(MasterDataSet_after_OutliersDEL7[[#This Row],[Region]],Region_Dummy_Variables,3,FALSE)</f>
        <v>1</v>
      </c>
      <c r="R181" s="1">
        <f>VLOOKUP(MasterDataSet_after_OutliersDEL7[[#This Row],[Region]],Region_Dummy_Variables,4,FALSE)</f>
        <v>0</v>
      </c>
      <c r="S181" s="1">
        <f>VLOOKUP(MasterDataSet_after_OutliersDEL7[[#This Row],[Region]],Region_Dummy_Variables,5,FALSE)</f>
        <v>0</v>
      </c>
      <c r="T181" s="1">
        <f>VLOOKUP(MasterDataSet_after_OutliersDEL7[[#This Row],[Region]],Region_Dummy_Variables,6,FALSE)</f>
        <v>0</v>
      </c>
      <c r="U181">
        <v>1979</v>
      </c>
      <c r="V181">
        <v>27</v>
      </c>
      <c r="W181">
        <v>286</v>
      </c>
      <c r="X181">
        <v>34.150229500000002</v>
      </c>
      <c r="Y181">
        <v>-118.2609903</v>
      </c>
    </row>
    <row r="182" spans="1:25" hidden="1" x14ac:dyDescent="0.3">
      <c r="A182" s="1" t="s">
        <v>16</v>
      </c>
      <c r="B182" s="1" t="s">
        <v>210</v>
      </c>
      <c r="C182" s="1" t="s">
        <v>182</v>
      </c>
      <c r="D182" s="1" t="str">
        <f>VLOOKUP(MasterDataSet_after_OutliersDEL7[[#This Row],[CITY]],Region_Values,2,FALSE)</f>
        <v xml:space="preserve">San Fernando </v>
      </c>
      <c r="E182" s="7" t="s">
        <v>19</v>
      </c>
      <c r="F182">
        <v>91203</v>
      </c>
      <c r="G182">
        <v>349000</v>
      </c>
      <c r="H182">
        <v>1</v>
      </c>
      <c r="I182">
        <v>1</v>
      </c>
      <c r="J182">
        <v>626</v>
      </c>
      <c r="K182">
        <v>12072</v>
      </c>
      <c r="L182">
        <f>2021-MasterDataSet_after_OutliersDEL7[[#This Row],[YEAR BUILT]]</f>
        <v>47</v>
      </c>
      <c r="M182">
        <v>16.700792647427498</v>
      </c>
      <c r="N182">
        <v>557.50798722044726</v>
      </c>
      <c r="O182" s="1">
        <v>0</v>
      </c>
      <c r="P182" s="1">
        <f>VLOOKUP(MasterDataSet_after_OutliersDEL7[[#This Row],[Region]],Region_Dummy_Variables,2,FALSE)</f>
        <v>0</v>
      </c>
      <c r="Q182" s="1">
        <f>VLOOKUP(MasterDataSet_after_OutliersDEL7[[#This Row],[Region]],Region_Dummy_Variables,3,FALSE)</f>
        <v>1</v>
      </c>
      <c r="R182" s="1">
        <f>VLOOKUP(MasterDataSet_after_OutliersDEL7[[#This Row],[Region]],Region_Dummy_Variables,4,FALSE)</f>
        <v>0</v>
      </c>
      <c r="S182" s="1">
        <f>VLOOKUP(MasterDataSet_after_OutliersDEL7[[#This Row],[Region]],Region_Dummy_Variables,5,FALSE)</f>
        <v>0</v>
      </c>
      <c r="T182" s="1">
        <f>VLOOKUP(MasterDataSet_after_OutliersDEL7[[#This Row],[Region]],Region_Dummy_Variables,6,FALSE)</f>
        <v>0</v>
      </c>
      <c r="U182">
        <v>1974</v>
      </c>
      <c r="V182">
        <v>30</v>
      </c>
      <c r="W182">
        <v>330</v>
      </c>
      <c r="X182">
        <v>34.1575712</v>
      </c>
      <c r="Y182">
        <v>-118.2624704</v>
      </c>
    </row>
    <row r="183" spans="1:25" hidden="1" x14ac:dyDescent="0.3">
      <c r="A183" s="1" t="s">
        <v>20</v>
      </c>
      <c r="B183" s="1" t="s">
        <v>211</v>
      </c>
      <c r="C183" s="1" t="s">
        <v>182</v>
      </c>
      <c r="D183" s="1" t="str">
        <f>VLOOKUP(MasterDataSet_after_OutliersDEL7[[#This Row],[CITY]],Region_Values,2,FALSE)</f>
        <v xml:space="preserve">San Fernando </v>
      </c>
      <c r="E183" s="7" t="s">
        <v>19</v>
      </c>
      <c r="F183">
        <v>91204</v>
      </c>
      <c r="G183">
        <v>748000</v>
      </c>
      <c r="H183">
        <v>2</v>
      </c>
      <c r="I183">
        <v>2</v>
      </c>
      <c r="J183">
        <v>940</v>
      </c>
      <c r="K183">
        <v>3442</v>
      </c>
      <c r="L183">
        <f>2021-MasterDataSet_after_OutliersDEL7[[#This Row],[YEAR BUILT]]</f>
        <v>100</v>
      </c>
      <c r="M183">
        <v>15.756458695044454</v>
      </c>
      <c r="N183">
        <v>795.74468085106378</v>
      </c>
      <c r="O183" s="1">
        <v>1</v>
      </c>
      <c r="P183" s="1">
        <f>VLOOKUP(MasterDataSet_after_OutliersDEL7[[#This Row],[Region]],Region_Dummy_Variables,2,FALSE)</f>
        <v>0</v>
      </c>
      <c r="Q183" s="1">
        <f>VLOOKUP(MasterDataSet_after_OutliersDEL7[[#This Row],[Region]],Region_Dummy_Variables,3,FALSE)</f>
        <v>1</v>
      </c>
      <c r="R183" s="1">
        <f>VLOOKUP(MasterDataSet_after_OutliersDEL7[[#This Row],[Region]],Region_Dummy_Variables,4,FALSE)</f>
        <v>0</v>
      </c>
      <c r="S183" s="1">
        <f>VLOOKUP(MasterDataSet_after_OutliersDEL7[[#This Row],[Region]],Region_Dummy_Variables,5,FALSE)</f>
        <v>0</v>
      </c>
      <c r="T183" s="1">
        <f>VLOOKUP(MasterDataSet_after_OutliersDEL7[[#This Row],[Region]],Region_Dummy_Variables,6,FALSE)</f>
        <v>0</v>
      </c>
      <c r="U183">
        <v>1921</v>
      </c>
      <c r="V183">
        <v>50</v>
      </c>
      <c r="X183">
        <v>34.133649400000003</v>
      </c>
      <c r="Y183">
        <v>-118.26054240000001</v>
      </c>
    </row>
    <row r="184" spans="1:25" hidden="1" x14ac:dyDescent="0.3">
      <c r="A184" s="1" t="s">
        <v>20</v>
      </c>
      <c r="B184" s="1" t="s">
        <v>212</v>
      </c>
      <c r="C184" s="1" t="s">
        <v>182</v>
      </c>
      <c r="D184" s="1" t="str">
        <f>VLOOKUP(MasterDataSet_after_OutliersDEL7[[#This Row],[CITY]],Region_Values,2,FALSE)</f>
        <v xml:space="preserve">San Fernando </v>
      </c>
      <c r="E184" s="7" t="s">
        <v>19</v>
      </c>
      <c r="F184">
        <v>91205</v>
      </c>
      <c r="G184">
        <v>799900</v>
      </c>
      <c r="H184">
        <v>2</v>
      </c>
      <c r="I184">
        <v>1</v>
      </c>
      <c r="J184">
        <v>921</v>
      </c>
      <c r="K184">
        <v>5058</v>
      </c>
      <c r="L184">
        <f>2021-MasterDataSet_after_OutliersDEL7[[#This Row],[YEAR BUILT]]</f>
        <v>81</v>
      </c>
      <c r="M184">
        <v>16.739590920759699</v>
      </c>
      <c r="N184">
        <v>868.51248642779592</v>
      </c>
      <c r="O184" s="1">
        <v>1</v>
      </c>
      <c r="P184" s="1">
        <f>VLOOKUP(MasterDataSet_after_OutliersDEL7[[#This Row],[Region]],Region_Dummy_Variables,2,FALSE)</f>
        <v>0</v>
      </c>
      <c r="Q184" s="1">
        <f>VLOOKUP(MasterDataSet_after_OutliersDEL7[[#This Row],[Region]],Region_Dummy_Variables,3,FALSE)</f>
        <v>1</v>
      </c>
      <c r="R184" s="1">
        <f>VLOOKUP(MasterDataSet_after_OutliersDEL7[[#This Row],[Region]],Region_Dummy_Variables,4,FALSE)</f>
        <v>0</v>
      </c>
      <c r="S184" s="1">
        <f>VLOOKUP(MasterDataSet_after_OutliersDEL7[[#This Row],[Region]],Region_Dummy_Variables,5,FALSE)</f>
        <v>0</v>
      </c>
      <c r="T184" s="1">
        <f>VLOOKUP(MasterDataSet_after_OutliersDEL7[[#This Row],[Region]],Region_Dummy_Variables,6,FALSE)</f>
        <v>0</v>
      </c>
      <c r="U184">
        <v>1940</v>
      </c>
      <c r="V184">
        <v>70</v>
      </c>
      <c r="X184">
        <v>34.134706899999998</v>
      </c>
      <c r="Y184">
        <v>-118.24044170000001</v>
      </c>
    </row>
    <row r="185" spans="1:25" hidden="1" x14ac:dyDescent="0.3">
      <c r="A185" s="1" t="s">
        <v>20</v>
      </c>
      <c r="B185" s="1" t="s">
        <v>213</v>
      </c>
      <c r="C185" s="1" t="s">
        <v>182</v>
      </c>
      <c r="D185" s="1" t="str">
        <f>VLOOKUP(MasterDataSet_after_OutliersDEL7[[#This Row],[CITY]],Region_Values,2,FALSE)</f>
        <v xml:space="preserve">San Fernando </v>
      </c>
      <c r="E185" s="7" t="s">
        <v>19</v>
      </c>
      <c r="F185">
        <v>91205</v>
      </c>
      <c r="G185">
        <v>1500000</v>
      </c>
      <c r="H185">
        <v>4</v>
      </c>
      <c r="I185">
        <v>3</v>
      </c>
      <c r="J185">
        <v>2355</v>
      </c>
      <c r="K185">
        <v>4402</v>
      </c>
      <c r="L185">
        <f>2021-MasterDataSet_after_OutliersDEL7[[#This Row],[YEAR BUILT]]</f>
        <v>90</v>
      </c>
      <c r="M185">
        <v>16.646240562481008</v>
      </c>
      <c r="N185">
        <v>636.9426751592357</v>
      </c>
      <c r="O185" s="1">
        <v>1</v>
      </c>
      <c r="P185" s="1">
        <f>VLOOKUP(MasterDataSet_after_OutliersDEL7[[#This Row],[Region]],Region_Dummy_Variables,2,FALSE)</f>
        <v>0</v>
      </c>
      <c r="Q185" s="1">
        <f>VLOOKUP(MasterDataSet_after_OutliersDEL7[[#This Row],[Region]],Region_Dummy_Variables,3,FALSE)</f>
        <v>1</v>
      </c>
      <c r="R185" s="1">
        <f>VLOOKUP(MasterDataSet_after_OutliersDEL7[[#This Row],[Region]],Region_Dummy_Variables,4,FALSE)</f>
        <v>0</v>
      </c>
      <c r="S185" s="1">
        <f>VLOOKUP(MasterDataSet_after_OutliersDEL7[[#This Row],[Region]],Region_Dummy_Variables,5,FALSE)</f>
        <v>0</v>
      </c>
      <c r="T185" s="1">
        <f>VLOOKUP(MasterDataSet_after_OutliersDEL7[[#This Row],[Region]],Region_Dummy_Variables,6,FALSE)</f>
        <v>0</v>
      </c>
      <c r="U185">
        <v>1931</v>
      </c>
      <c r="V185">
        <v>28</v>
      </c>
      <c r="X185">
        <v>34.129963500000002</v>
      </c>
      <c r="Y185">
        <v>-118.23861429999999</v>
      </c>
    </row>
    <row r="186" spans="1:25" hidden="1" x14ac:dyDescent="0.3">
      <c r="A186" s="1" t="s">
        <v>20</v>
      </c>
      <c r="B186" s="1" t="s">
        <v>214</v>
      </c>
      <c r="C186" s="1" t="s">
        <v>182</v>
      </c>
      <c r="D186" s="1" t="str">
        <f>VLOOKUP(MasterDataSet_after_OutliersDEL7[[#This Row],[CITY]],Region_Values,2,FALSE)</f>
        <v xml:space="preserve">San Fernando </v>
      </c>
      <c r="E186" s="7" t="s">
        <v>19</v>
      </c>
      <c r="F186">
        <v>91205</v>
      </c>
      <c r="G186">
        <v>1275000</v>
      </c>
      <c r="H186">
        <v>3</v>
      </c>
      <c r="I186">
        <v>2.5</v>
      </c>
      <c r="J186">
        <v>2816</v>
      </c>
      <c r="K186">
        <v>3275</v>
      </c>
      <c r="L186">
        <f>2021-MasterDataSet_after_OutliersDEL7[[#This Row],[YEAR BUILT]]</f>
        <v>34</v>
      </c>
      <c r="M186">
        <v>16.804724642021529</v>
      </c>
      <c r="N186">
        <v>452.76988636363637</v>
      </c>
      <c r="O186" s="1">
        <v>1</v>
      </c>
      <c r="P186" s="1">
        <f>VLOOKUP(MasterDataSet_after_OutliersDEL7[[#This Row],[Region]],Region_Dummy_Variables,2,FALSE)</f>
        <v>0</v>
      </c>
      <c r="Q186" s="1">
        <f>VLOOKUP(MasterDataSet_after_OutliersDEL7[[#This Row],[Region]],Region_Dummy_Variables,3,FALSE)</f>
        <v>1</v>
      </c>
      <c r="R186" s="1">
        <f>VLOOKUP(MasterDataSet_after_OutliersDEL7[[#This Row],[Region]],Region_Dummy_Variables,4,FALSE)</f>
        <v>0</v>
      </c>
      <c r="S186" s="1">
        <f>VLOOKUP(MasterDataSet_after_OutliersDEL7[[#This Row],[Region]],Region_Dummy_Variables,5,FALSE)</f>
        <v>0</v>
      </c>
      <c r="T186" s="1">
        <f>VLOOKUP(MasterDataSet_after_OutliersDEL7[[#This Row],[Region]],Region_Dummy_Variables,6,FALSE)</f>
        <v>0</v>
      </c>
      <c r="U186">
        <v>1987</v>
      </c>
      <c r="V186">
        <v>60</v>
      </c>
      <c r="X186">
        <v>34.133059600000003</v>
      </c>
      <c r="Y186">
        <v>-118.2377462</v>
      </c>
    </row>
    <row r="187" spans="1:25" hidden="1" x14ac:dyDescent="0.3">
      <c r="A187" s="1" t="s">
        <v>20</v>
      </c>
      <c r="B187" s="1" t="s">
        <v>215</v>
      </c>
      <c r="C187" s="1" t="s">
        <v>182</v>
      </c>
      <c r="D187" s="1" t="str">
        <f>VLOOKUP(MasterDataSet_after_OutliersDEL7[[#This Row],[CITY]],Region_Values,2,FALSE)</f>
        <v xml:space="preserve">San Fernando </v>
      </c>
      <c r="E187" s="7" t="s">
        <v>19</v>
      </c>
      <c r="F187">
        <v>91205</v>
      </c>
      <c r="G187">
        <v>939000</v>
      </c>
      <c r="H187">
        <v>2</v>
      </c>
      <c r="I187">
        <v>1</v>
      </c>
      <c r="J187">
        <v>1016</v>
      </c>
      <c r="K187">
        <v>5172</v>
      </c>
      <c r="L187">
        <f>2021-MasterDataSet_after_OutliersDEL7[[#This Row],[YEAR BUILT]]</f>
        <v>96</v>
      </c>
      <c r="M187">
        <v>16.453669967149949</v>
      </c>
      <c r="N187">
        <v>924.2125984251968</v>
      </c>
      <c r="O187" s="1">
        <v>1</v>
      </c>
      <c r="P187" s="1">
        <f>VLOOKUP(MasterDataSet_after_OutliersDEL7[[#This Row],[Region]],Region_Dummy_Variables,2,FALSE)</f>
        <v>0</v>
      </c>
      <c r="Q187" s="1">
        <f>VLOOKUP(MasterDataSet_after_OutliersDEL7[[#This Row],[Region]],Region_Dummy_Variables,3,FALSE)</f>
        <v>1</v>
      </c>
      <c r="R187" s="1">
        <f>VLOOKUP(MasterDataSet_after_OutliersDEL7[[#This Row],[Region]],Region_Dummy_Variables,4,FALSE)</f>
        <v>0</v>
      </c>
      <c r="S187" s="1">
        <f>VLOOKUP(MasterDataSet_after_OutliersDEL7[[#This Row],[Region]],Region_Dummy_Variables,5,FALSE)</f>
        <v>0</v>
      </c>
      <c r="T187" s="1">
        <f>VLOOKUP(MasterDataSet_after_OutliersDEL7[[#This Row],[Region]],Region_Dummy_Variables,6,FALSE)</f>
        <v>0</v>
      </c>
      <c r="U187">
        <v>1925</v>
      </c>
      <c r="V187">
        <v>8</v>
      </c>
      <c r="X187">
        <v>34.128222600000001</v>
      </c>
      <c r="Y187">
        <v>-118.2412641</v>
      </c>
    </row>
    <row r="188" spans="1:25" hidden="1" x14ac:dyDescent="0.3">
      <c r="A188" s="1" t="s">
        <v>20</v>
      </c>
      <c r="B188" s="1" t="s">
        <v>216</v>
      </c>
      <c r="C188" s="1" t="s">
        <v>182</v>
      </c>
      <c r="D188" s="1" t="str">
        <f>VLOOKUP(MasterDataSet_after_OutliersDEL7[[#This Row],[CITY]],Region_Values,2,FALSE)</f>
        <v xml:space="preserve">San Fernando </v>
      </c>
      <c r="E188" s="7" t="s">
        <v>19</v>
      </c>
      <c r="F188">
        <v>91205</v>
      </c>
      <c r="G188">
        <v>1199000</v>
      </c>
      <c r="H188">
        <v>3</v>
      </c>
      <c r="I188">
        <v>3</v>
      </c>
      <c r="J188">
        <v>2100</v>
      </c>
      <c r="K188">
        <v>11465</v>
      </c>
      <c r="L188">
        <f>2021-MasterDataSet_after_OutliersDEL7[[#This Row],[YEAR BUILT]]</f>
        <v>100</v>
      </c>
      <c r="M188">
        <v>17.323627562392335</v>
      </c>
      <c r="N188">
        <v>570.95238095238096</v>
      </c>
      <c r="O188" s="1">
        <v>1</v>
      </c>
      <c r="P188" s="1">
        <f>VLOOKUP(MasterDataSet_after_OutliersDEL7[[#This Row],[Region]],Region_Dummy_Variables,2,FALSE)</f>
        <v>0</v>
      </c>
      <c r="Q188" s="1">
        <f>VLOOKUP(MasterDataSet_after_OutliersDEL7[[#This Row],[Region]],Region_Dummy_Variables,3,FALSE)</f>
        <v>1</v>
      </c>
      <c r="R188" s="1">
        <f>VLOOKUP(MasterDataSet_after_OutliersDEL7[[#This Row],[Region]],Region_Dummy_Variables,4,FALSE)</f>
        <v>0</v>
      </c>
      <c r="S188" s="1">
        <f>VLOOKUP(MasterDataSet_after_OutliersDEL7[[#This Row],[Region]],Region_Dummy_Variables,5,FALSE)</f>
        <v>0</v>
      </c>
      <c r="T188" s="1">
        <f>VLOOKUP(MasterDataSet_after_OutliersDEL7[[#This Row],[Region]],Region_Dummy_Variables,6,FALSE)</f>
        <v>0</v>
      </c>
      <c r="U188">
        <v>1921</v>
      </c>
      <c r="V188">
        <v>64</v>
      </c>
      <c r="X188">
        <v>34.138322700000003</v>
      </c>
      <c r="Y188">
        <v>-118.23107589999999</v>
      </c>
    </row>
    <row r="189" spans="1:25" hidden="1" x14ac:dyDescent="0.3">
      <c r="A189" s="1" t="s">
        <v>20</v>
      </c>
      <c r="B189" s="1" t="s">
        <v>217</v>
      </c>
      <c r="C189" s="1" t="s">
        <v>182</v>
      </c>
      <c r="D189" s="1" t="str">
        <f>VLOOKUP(MasterDataSet_after_OutliersDEL7[[#This Row],[CITY]],Region_Values,2,FALSE)</f>
        <v xml:space="preserve">San Fernando </v>
      </c>
      <c r="E189" s="7" t="s">
        <v>19</v>
      </c>
      <c r="F189">
        <v>91205</v>
      </c>
      <c r="G189">
        <v>949000</v>
      </c>
      <c r="H189">
        <v>3</v>
      </c>
      <c r="I189">
        <v>3</v>
      </c>
      <c r="J189">
        <v>1245</v>
      </c>
      <c r="K189">
        <v>4193</v>
      </c>
      <c r="L189">
        <f>2021-MasterDataSet_after_OutliersDEL7[[#This Row],[YEAR BUILT]]</f>
        <v>95</v>
      </c>
      <c r="M189">
        <v>16.520920806148563</v>
      </c>
      <c r="N189">
        <v>762.24899598393574</v>
      </c>
      <c r="O189" s="1">
        <v>1</v>
      </c>
      <c r="P189" s="1">
        <f>VLOOKUP(MasterDataSet_after_OutliersDEL7[[#This Row],[Region]],Region_Dummy_Variables,2,FALSE)</f>
        <v>0</v>
      </c>
      <c r="Q189" s="1">
        <f>VLOOKUP(MasterDataSet_after_OutliersDEL7[[#This Row],[Region]],Region_Dummy_Variables,3,FALSE)</f>
        <v>1</v>
      </c>
      <c r="R189" s="1">
        <f>VLOOKUP(MasterDataSet_after_OutliersDEL7[[#This Row],[Region]],Region_Dummy_Variables,4,FALSE)</f>
        <v>0</v>
      </c>
      <c r="S189" s="1">
        <f>VLOOKUP(MasterDataSet_after_OutliersDEL7[[#This Row],[Region]],Region_Dummy_Variables,5,FALSE)</f>
        <v>0</v>
      </c>
      <c r="T189" s="1">
        <f>VLOOKUP(MasterDataSet_after_OutliersDEL7[[#This Row],[Region]],Region_Dummy_Variables,6,FALSE)</f>
        <v>0</v>
      </c>
      <c r="U189">
        <v>1926</v>
      </c>
      <c r="V189">
        <v>1</v>
      </c>
      <c r="X189">
        <v>34.139722300000003</v>
      </c>
      <c r="Y189">
        <v>-118.2493503</v>
      </c>
    </row>
    <row r="190" spans="1:25" hidden="1" x14ac:dyDescent="0.3">
      <c r="A190" s="1" t="s">
        <v>20</v>
      </c>
      <c r="B190" s="1" t="s">
        <v>218</v>
      </c>
      <c r="C190" s="1" t="s">
        <v>182</v>
      </c>
      <c r="D190" s="1" t="str">
        <f>VLOOKUP(MasterDataSet_after_OutliersDEL7[[#This Row],[CITY]],Region_Values,2,FALSE)</f>
        <v xml:space="preserve">San Fernando </v>
      </c>
      <c r="E190" s="7" t="s">
        <v>19</v>
      </c>
      <c r="F190">
        <v>91205</v>
      </c>
      <c r="G190">
        <v>1400000</v>
      </c>
      <c r="H190">
        <v>3</v>
      </c>
      <c r="I190">
        <v>2</v>
      </c>
      <c r="J190">
        <v>1527</v>
      </c>
      <c r="K190">
        <v>7256</v>
      </c>
      <c r="L190">
        <f>2021-MasterDataSet_after_OutliersDEL7[[#This Row],[YEAR BUILT]]</f>
        <v>107</v>
      </c>
      <c r="M190">
        <v>16.469648892628527</v>
      </c>
      <c r="N190">
        <v>916.83038637851996</v>
      </c>
      <c r="O190" s="1">
        <v>1</v>
      </c>
      <c r="P190" s="1">
        <f>VLOOKUP(MasterDataSet_after_OutliersDEL7[[#This Row],[Region]],Region_Dummy_Variables,2,FALSE)</f>
        <v>0</v>
      </c>
      <c r="Q190" s="1">
        <f>VLOOKUP(MasterDataSet_after_OutliersDEL7[[#This Row],[Region]],Region_Dummy_Variables,3,FALSE)</f>
        <v>1</v>
      </c>
      <c r="R190" s="1">
        <f>VLOOKUP(MasterDataSet_after_OutliersDEL7[[#This Row],[Region]],Region_Dummy_Variables,4,FALSE)</f>
        <v>0</v>
      </c>
      <c r="S190" s="1">
        <f>VLOOKUP(MasterDataSet_after_OutliersDEL7[[#This Row],[Region]],Region_Dummy_Variables,5,FALSE)</f>
        <v>0</v>
      </c>
      <c r="T190" s="1">
        <f>VLOOKUP(MasterDataSet_after_OutliersDEL7[[#This Row],[Region]],Region_Dummy_Variables,6,FALSE)</f>
        <v>0</v>
      </c>
      <c r="U190">
        <v>1914</v>
      </c>
      <c r="V190">
        <v>4</v>
      </c>
      <c r="X190">
        <v>34.137902500000003</v>
      </c>
      <c r="Y190">
        <v>-118.2488706</v>
      </c>
    </row>
    <row r="191" spans="1:25" hidden="1" x14ac:dyDescent="0.3">
      <c r="A191" s="1" t="s">
        <v>16</v>
      </c>
      <c r="B191" s="1" t="s">
        <v>219</v>
      </c>
      <c r="C191" s="1" t="s">
        <v>182</v>
      </c>
      <c r="D191" s="1" t="str">
        <f>VLOOKUP(MasterDataSet_after_OutliersDEL7[[#This Row],[CITY]],Region_Values,2,FALSE)</f>
        <v xml:space="preserve">San Fernando </v>
      </c>
      <c r="E191" s="7" t="s">
        <v>19</v>
      </c>
      <c r="F191">
        <v>91205</v>
      </c>
      <c r="G191">
        <v>739000</v>
      </c>
      <c r="H191">
        <v>2</v>
      </c>
      <c r="I191">
        <v>2</v>
      </c>
      <c r="J191">
        <v>1110</v>
      </c>
      <c r="K191">
        <v>15068</v>
      </c>
      <c r="L191">
        <f>2021-MasterDataSet_after_OutliersDEL7[[#This Row],[YEAR BUILT]]</f>
        <v>6</v>
      </c>
      <c r="M191">
        <v>16.686241309847397</v>
      </c>
      <c r="N191">
        <v>665.76576576576576</v>
      </c>
      <c r="O191" s="1">
        <v>0</v>
      </c>
      <c r="P191" s="1">
        <f>VLOOKUP(MasterDataSet_after_OutliersDEL7[[#This Row],[Region]],Region_Dummy_Variables,2,FALSE)</f>
        <v>0</v>
      </c>
      <c r="Q191" s="1">
        <f>VLOOKUP(MasterDataSet_after_OutliersDEL7[[#This Row],[Region]],Region_Dummy_Variables,3,FALSE)</f>
        <v>1</v>
      </c>
      <c r="R191" s="1">
        <f>VLOOKUP(MasterDataSet_after_OutliersDEL7[[#This Row],[Region]],Region_Dummy_Variables,4,FALSE)</f>
        <v>0</v>
      </c>
      <c r="S191" s="1">
        <f>VLOOKUP(MasterDataSet_after_OutliersDEL7[[#This Row],[Region]],Region_Dummy_Variables,5,FALSE)</f>
        <v>0</v>
      </c>
      <c r="T191" s="1">
        <f>VLOOKUP(MasterDataSet_after_OutliersDEL7[[#This Row],[Region]],Region_Dummy_Variables,6,FALSE)</f>
        <v>0</v>
      </c>
      <c r="U191">
        <v>2015</v>
      </c>
      <c r="V191">
        <v>35</v>
      </c>
      <c r="W191">
        <v>313</v>
      </c>
      <c r="X191">
        <v>34.145535500000001</v>
      </c>
      <c r="Y191">
        <v>-118.250972</v>
      </c>
    </row>
    <row r="192" spans="1:25" hidden="1" x14ac:dyDescent="0.3">
      <c r="A192" s="1" t="s">
        <v>16</v>
      </c>
      <c r="B192" s="1" t="s">
        <v>220</v>
      </c>
      <c r="C192" s="1" t="s">
        <v>182</v>
      </c>
      <c r="D192" s="1" t="str">
        <f>VLOOKUP(MasterDataSet_after_OutliersDEL7[[#This Row],[CITY]],Region_Values,2,FALSE)</f>
        <v xml:space="preserve">San Fernando </v>
      </c>
      <c r="E192" s="7" t="s">
        <v>19</v>
      </c>
      <c r="F192">
        <v>91205</v>
      </c>
      <c r="G192">
        <v>349500</v>
      </c>
      <c r="H192">
        <v>1</v>
      </c>
      <c r="I192">
        <v>1</v>
      </c>
      <c r="J192">
        <v>566</v>
      </c>
      <c r="K192">
        <v>29818</v>
      </c>
      <c r="L192">
        <f>2021-MasterDataSet_after_OutliersDEL7[[#This Row],[YEAR BUILT]]</f>
        <v>47</v>
      </c>
      <c r="M192">
        <v>17.328796469500297</v>
      </c>
      <c r="N192">
        <v>617.49116607773851</v>
      </c>
      <c r="O192" s="1">
        <v>0</v>
      </c>
      <c r="P192" s="1">
        <f>VLOOKUP(MasterDataSet_after_OutliersDEL7[[#This Row],[Region]],Region_Dummy_Variables,2,FALSE)</f>
        <v>0</v>
      </c>
      <c r="Q192" s="1">
        <f>VLOOKUP(MasterDataSet_after_OutliersDEL7[[#This Row],[Region]],Region_Dummy_Variables,3,FALSE)</f>
        <v>1</v>
      </c>
      <c r="R192" s="1">
        <f>VLOOKUP(MasterDataSet_after_OutliersDEL7[[#This Row],[Region]],Region_Dummy_Variables,4,FALSE)</f>
        <v>0</v>
      </c>
      <c r="S192" s="1">
        <f>VLOOKUP(MasterDataSet_after_OutliersDEL7[[#This Row],[Region]],Region_Dummy_Variables,5,FALSE)</f>
        <v>0</v>
      </c>
      <c r="T192" s="1">
        <f>VLOOKUP(MasterDataSet_after_OutliersDEL7[[#This Row],[Region]],Region_Dummy_Variables,6,FALSE)</f>
        <v>0</v>
      </c>
      <c r="U192">
        <v>1974</v>
      </c>
      <c r="V192">
        <v>13</v>
      </c>
      <c r="W192">
        <v>335</v>
      </c>
      <c r="X192">
        <v>34.139891800000001</v>
      </c>
      <c r="Y192">
        <v>-118.23224089999999</v>
      </c>
    </row>
    <row r="193" spans="1:25" hidden="1" x14ac:dyDescent="0.3">
      <c r="A193" s="1" t="s">
        <v>16</v>
      </c>
      <c r="B193" s="1" t="s">
        <v>221</v>
      </c>
      <c r="C193" s="1" t="s">
        <v>182</v>
      </c>
      <c r="D193" s="1" t="str">
        <f>VLOOKUP(MasterDataSet_after_OutliersDEL7[[#This Row],[CITY]],Region_Values,2,FALSE)</f>
        <v xml:space="preserve">San Fernando </v>
      </c>
      <c r="E193" s="7" t="s">
        <v>19</v>
      </c>
      <c r="F193">
        <v>91205</v>
      </c>
      <c r="G193">
        <v>389000</v>
      </c>
      <c r="H193">
        <v>1</v>
      </c>
      <c r="I193">
        <v>1</v>
      </c>
      <c r="J193">
        <v>807</v>
      </c>
      <c r="K193">
        <v>29818</v>
      </c>
      <c r="L193">
        <f>2021-MasterDataSet_after_OutliersDEL7[[#This Row],[YEAR BUILT]]</f>
        <v>47</v>
      </c>
      <c r="M193">
        <v>17.328796469500297</v>
      </c>
      <c r="N193">
        <v>482.03221809169764</v>
      </c>
      <c r="O193" s="1">
        <v>0</v>
      </c>
      <c r="P193" s="1">
        <f>VLOOKUP(MasterDataSet_after_OutliersDEL7[[#This Row],[Region]],Region_Dummy_Variables,2,FALSE)</f>
        <v>0</v>
      </c>
      <c r="Q193" s="1">
        <f>VLOOKUP(MasterDataSet_after_OutliersDEL7[[#This Row],[Region]],Region_Dummy_Variables,3,FALSE)</f>
        <v>1</v>
      </c>
      <c r="R193" s="1">
        <f>VLOOKUP(MasterDataSet_after_OutliersDEL7[[#This Row],[Region]],Region_Dummy_Variables,4,FALSE)</f>
        <v>0</v>
      </c>
      <c r="S193" s="1">
        <f>VLOOKUP(MasterDataSet_after_OutliersDEL7[[#This Row],[Region]],Region_Dummy_Variables,5,FALSE)</f>
        <v>0</v>
      </c>
      <c r="T193" s="1">
        <f>VLOOKUP(MasterDataSet_after_OutliersDEL7[[#This Row],[Region]],Region_Dummy_Variables,6,FALSE)</f>
        <v>0</v>
      </c>
      <c r="U193">
        <v>1974</v>
      </c>
      <c r="V193">
        <v>33</v>
      </c>
      <c r="W193">
        <v>353</v>
      </c>
      <c r="X193">
        <v>34.139891800000001</v>
      </c>
      <c r="Y193">
        <v>-118.23224089999999</v>
      </c>
    </row>
    <row r="194" spans="1:25" hidden="1" x14ac:dyDescent="0.3">
      <c r="A194" s="1" t="s">
        <v>16</v>
      </c>
      <c r="B194" s="1" t="s">
        <v>222</v>
      </c>
      <c r="C194" s="1" t="s">
        <v>182</v>
      </c>
      <c r="D194" s="1" t="str">
        <f>VLOOKUP(MasterDataSet_after_OutliersDEL7[[#This Row],[CITY]],Region_Values,2,FALSE)</f>
        <v xml:space="preserve">San Fernando </v>
      </c>
      <c r="E194" s="7" t="s">
        <v>19</v>
      </c>
      <c r="F194">
        <v>91205</v>
      </c>
      <c r="G194">
        <v>419000</v>
      </c>
      <c r="H194">
        <v>1</v>
      </c>
      <c r="I194">
        <v>1</v>
      </c>
      <c r="J194">
        <v>807</v>
      </c>
      <c r="K194">
        <v>29818</v>
      </c>
      <c r="L194">
        <f>2021-MasterDataSet_after_OutliersDEL7[[#This Row],[YEAR BUILT]]</f>
        <v>47</v>
      </c>
      <c r="M194">
        <v>17.328796469500297</v>
      </c>
      <c r="N194">
        <v>519.20693928128867</v>
      </c>
      <c r="O194" s="1">
        <v>0</v>
      </c>
      <c r="P194" s="1">
        <f>VLOOKUP(MasterDataSet_after_OutliersDEL7[[#This Row],[Region]],Region_Dummy_Variables,2,FALSE)</f>
        <v>0</v>
      </c>
      <c r="Q194" s="1">
        <f>VLOOKUP(MasterDataSet_after_OutliersDEL7[[#This Row],[Region]],Region_Dummy_Variables,3,FALSE)</f>
        <v>1</v>
      </c>
      <c r="R194" s="1">
        <f>VLOOKUP(MasterDataSet_after_OutliersDEL7[[#This Row],[Region]],Region_Dummy_Variables,4,FALSE)</f>
        <v>0</v>
      </c>
      <c r="S194" s="1">
        <f>VLOOKUP(MasterDataSet_after_OutliersDEL7[[#This Row],[Region]],Region_Dummy_Variables,5,FALSE)</f>
        <v>0</v>
      </c>
      <c r="T194" s="1">
        <f>VLOOKUP(MasterDataSet_after_OutliersDEL7[[#This Row],[Region]],Region_Dummy_Variables,6,FALSE)</f>
        <v>0</v>
      </c>
      <c r="U194">
        <v>1974</v>
      </c>
      <c r="V194">
        <v>22</v>
      </c>
      <c r="W194">
        <v>335</v>
      </c>
      <c r="X194">
        <v>34.139891800000001</v>
      </c>
      <c r="Y194">
        <v>-118.23224089999999</v>
      </c>
    </row>
    <row r="195" spans="1:25" hidden="1" x14ac:dyDescent="0.3">
      <c r="A195" s="1" t="s">
        <v>16</v>
      </c>
      <c r="B195" s="1" t="s">
        <v>223</v>
      </c>
      <c r="C195" s="1" t="s">
        <v>182</v>
      </c>
      <c r="D195" s="1" t="str">
        <f>VLOOKUP(MasterDataSet_after_OutliersDEL7[[#This Row],[CITY]],Region_Values,2,FALSE)</f>
        <v xml:space="preserve">San Fernando </v>
      </c>
      <c r="E195" s="7" t="s">
        <v>19</v>
      </c>
      <c r="F195">
        <v>91205</v>
      </c>
      <c r="G195">
        <v>395000</v>
      </c>
      <c r="H195">
        <v>1</v>
      </c>
      <c r="I195">
        <v>1</v>
      </c>
      <c r="J195">
        <v>718</v>
      </c>
      <c r="K195">
        <v>134640</v>
      </c>
      <c r="L195">
        <f>2021-MasterDataSet_after_OutliersDEL7[[#This Row],[YEAR BUILT]]</f>
        <v>46</v>
      </c>
      <c r="M195">
        <v>17.343774985079385</v>
      </c>
      <c r="N195">
        <v>550.13927576601668</v>
      </c>
      <c r="O195" s="1">
        <v>0</v>
      </c>
      <c r="P195" s="1">
        <f>VLOOKUP(MasterDataSet_after_OutliersDEL7[[#This Row],[Region]],Region_Dummy_Variables,2,FALSE)</f>
        <v>0</v>
      </c>
      <c r="Q195" s="1">
        <f>VLOOKUP(MasterDataSet_after_OutliersDEL7[[#This Row],[Region]],Region_Dummy_Variables,3,FALSE)</f>
        <v>1</v>
      </c>
      <c r="R195" s="1">
        <f>VLOOKUP(MasterDataSet_after_OutliersDEL7[[#This Row],[Region]],Region_Dummy_Variables,4,FALSE)</f>
        <v>0</v>
      </c>
      <c r="S195" s="1">
        <f>VLOOKUP(MasterDataSet_after_OutliersDEL7[[#This Row],[Region]],Region_Dummy_Variables,5,FALSE)</f>
        <v>0</v>
      </c>
      <c r="T195" s="1">
        <f>VLOOKUP(MasterDataSet_after_OutliersDEL7[[#This Row],[Region]],Region_Dummy_Variables,6,FALSE)</f>
        <v>0</v>
      </c>
      <c r="U195">
        <v>1975</v>
      </c>
      <c r="V195">
        <v>46</v>
      </c>
      <c r="W195">
        <v>288</v>
      </c>
      <c r="X195">
        <v>34.1377107</v>
      </c>
      <c r="Y195">
        <v>-118.2301621</v>
      </c>
    </row>
    <row r="196" spans="1:25" hidden="1" x14ac:dyDescent="0.3">
      <c r="A196" s="1" t="s">
        <v>16</v>
      </c>
      <c r="B196" s="1" t="s">
        <v>224</v>
      </c>
      <c r="C196" s="1" t="s">
        <v>182</v>
      </c>
      <c r="D196" s="1" t="str">
        <f>VLOOKUP(MasterDataSet_after_OutliersDEL7[[#This Row],[CITY]],Region_Values,2,FALSE)</f>
        <v xml:space="preserve">San Fernando </v>
      </c>
      <c r="E196" s="7" t="s">
        <v>19</v>
      </c>
      <c r="F196">
        <v>91205</v>
      </c>
      <c r="G196">
        <v>399000</v>
      </c>
      <c r="H196">
        <v>1</v>
      </c>
      <c r="I196">
        <v>1</v>
      </c>
      <c r="J196">
        <v>708</v>
      </c>
      <c r="K196">
        <v>134640</v>
      </c>
      <c r="L196">
        <f>2021-MasterDataSet_after_OutliersDEL7[[#This Row],[YEAR BUILT]]</f>
        <v>46</v>
      </c>
      <c r="M196">
        <v>17.343774985079385</v>
      </c>
      <c r="N196">
        <v>563.5593220338983</v>
      </c>
      <c r="O196" s="1">
        <v>0</v>
      </c>
      <c r="P196" s="1">
        <f>VLOOKUP(MasterDataSet_after_OutliersDEL7[[#This Row],[Region]],Region_Dummy_Variables,2,FALSE)</f>
        <v>0</v>
      </c>
      <c r="Q196" s="1">
        <f>VLOOKUP(MasterDataSet_after_OutliersDEL7[[#This Row],[Region]],Region_Dummy_Variables,3,FALSE)</f>
        <v>1</v>
      </c>
      <c r="R196" s="1">
        <f>VLOOKUP(MasterDataSet_after_OutliersDEL7[[#This Row],[Region]],Region_Dummy_Variables,4,FALSE)</f>
        <v>0</v>
      </c>
      <c r="S196" s="1">
        <f>VLOOKUP(MasterDataSet_after_OutliersDEL7[[#This Row],[Region]],Region_Dummy_Variables,5,FALSE)</f>
        <v>0</v>
      </c>
      <c r="T196" s="1">
        <f>VLOOKUP(MasterDataSet_after_OutliersDEL7[[#This Row],[Region]],Region_Dummy_Variables,6,FALSE)</f>
        <v>0</v>
      </c>
      <c r="U196">
        <v>1975</v>
      </c>
      <c r="V196">
        <v>42</v>
      </c>
      <c r="W196">
        <v>288</v>
      </c>
      <c r="X196">
        <v>34.1377107</v>
      </c>
      <c r="Y196">
        <v>-118.2301621</v>
      </c>
    </row>
    <row r="197" spans="1:25" hidden="1" x14ac:dyDescent="0.3">
      <c r="A197" s="1" t="s">
        <v>16</v>
      </c>
      <c r="B197" s="1" t="s">
        <v>225</v>
      </c>
      <c r="C197" s="1" t="s">
        <v>182</v>
      </c>
      <c r="D197" s="1" t="str">
        <f>VLOOKUP(MasterDataSet_after_OutliersDEL7[[#This Row],[CITY]],Region_Values,2,FALSE)</f>
        <v xml:space="preserve">San Fernando </v>
      </c>
      <c r="E197" s="7" t="s">
        <v>19</v>
      </c>
      <c r="F197">
        <v>91205</v>
      </c>
      <c r="G197">
        <v>379000</v>
      </c>
      <c r="H197">
        <v>1</v>
      </c>
      <c r="I197">
        <v>1</v>
      </c>
      <c r="J197">
        <v>708</v>
      </c>
      <c r="K197">
        <v>1167</v>
      </c>
      <c r="L197">
        <f>2021-MasterDataSet_after_OutliersDEL7[[#This Row],[YEAR BUILT]]</f>
        <v>46</v>
      </c>
      <c r="M197">
        <v>17.343774985079385</v>
      </c>
      <c r="N197">
        <v>535.31073446327684</v>
      </c>
      <c r="O197" s="1">
        <v>0</v>
      </c>
      <c r="P197" s="1">
        <f>VLOOKUP(MasterDataSet_after_OutliersDEL7[[#This Row],[Region]],Region_Dummy_Variables,2,FALSE)</f>
        <v>0</v>
      </c>
      <c r="Q197" s="1">
        <f>VLOOKUP(MasterDataSet_after_OutliersDEL7[[#This Row],[Region]],Region_Dummy_Variables,3,FALSE)</f>
        <v>1</v>
      </c>
      <c r="R197" s="1">
        <f>VLOOKUP(MasterDataSet_after_OutliersDEL7[[#This Row],[Region]],Region_Dummy_Variables,4,FALSE)</f>
        <v>0</v>
      </c>
      <c r="S197" s="1">
        <f>VLOOKUP(MasterDataSet_after_OutliersDEL7[[#This Row],[Region]],Region_Dummy_Variables,5,FALSE)</f>
        <v>0</v>
      </c>
      <c r="T197" s="1">
        <f>VLOOKUP(MasterDataSet_after_OutliersDEL7[[#This Row],[Region]],Region_Dummy_Variables,6,FALSE)</f>
        <v>0</v>
      </c>
      <c r="U197">
        <v>1975</v>
      </c>
      <c r="V197">
        <v>85</v>
      </c>
      <c r="W197">
        <v>288</v>
      </c>
      <c r="X197">
        <v>34.1377107</v>
      </c>
      <c r="Y197">
        <v>-118.2301621</v>
      </c>
    </row>
    <row r="198" spans="1:25" hidden="1" x14ac:dyDescent="0.3">
      <c r="A198" s="1" t="s">
        <v>16</v>
      </c>
      <c r="B198" s="1" t="s">
        <v>226</v>
      </c>
      <c r="C198" s="1" t="s">
        <v>182</v>
      </c>
      <c r="D198" s="1" t="str">
        <f>VLOOKUP(MasterDataSet_after_OutliersDEL7[[#This Row],[CITY]],Region_Values,2,FALSE)</f>
        <v xml:space="preserve">San Fernando </v>
      </c>
      <c r="E198" s="7" t="s">
        <v>19</v>
      </c>
      <c r="F198">
        <v>91205</v>
      </c>
      <c r="G198">
        <v>575000</v>
      </c>
      <c r="H198">
        <v>2</v>
      </c>
      <c r="I198">
        <v>2</v>
      </c>
      <c r="J198">
        <v>1216</v>
      </c>
      <c r="K198">
        <v>10559</v>
      </c>
      <c r="L198">
        <f>2021-MasterDataSet_after_OutliersDEL7[[#This Row],[YEAR BUILT]]</f>
        <v>40</v>
      </c>
      <c r="M198">
        <v>16.471536113902744</v>
      </c>
      <c r="N198">
        <v>472.86184210526318</v>
      </c>
      <c r="O198" s="1">
        <v>0</v>
      </c>
      <c r="P198" s="1">
        <f>VLOOKUP(MasterDataSet_after_OutliersDEL7[[#This Row],[Region]],Region_Dummy_Variables,2,FALSE)</f>
        <v>0</v>
      </c>
      <c r="Q198" s="1">
        <f>VLOOKUP(MasterDataSet_after_OutliersDEL7[[#This Row],[Region]],Region_Dummy_Variables,3,FALSE)</f>
        <v>1</v>
      </c>
      <c r="R198" s="1">
        <f>VLOOKUP(MasterDataSet_after_OutliersDEL7[[#This Row],[Region]],Region_Dummy_Variables,4,FALSE)</f>
        <v>0</v>
      </c>
      <c r="S198" s="1">
        <f>VLOOKUP(MasterDataSet_after_OutliersDEL7[[#This Row],[Region]],Region_Dummy_Variables,5,FALSE)</f>
        <v>0</v>
      </c>
      <c r="T198" s="1">
        <f>VLOOKUP(MasterDataSet_after_OutliersDEL7[[#This Row],[Region]],Region_Dummy_Variables,6,FALSE)</f>
        <v>0</v>
      </c>
      <c r="U198">
        <v>1981</v>
      </c>
      <c r="V198">
        <v>4</v>
      </c>
      <c r="W198">
        <v>375</v>
      </c>
      <c r="X198">
        <v>34.138371200000002</v>
      </c>
      <c r="Y198">
        <v>-118.2492361</v>
      </c>
    </row>
    <row r="199" spans="1:25" hidden="1" x14ac:dyDescent="0.3">
      <c r="A199" s="1" t="s">
        <v>16</v>
      </c>
      <c r="B199" s="1" t="s">
        <v>227</v>
      </c>
      <c r="C199" s="1" t="s">
        <v>182</v>
      </c>
      <c r="D199" s="1" t="str">
        <f>VLOOKUP(MasterDataSet_after_OutliersDEL7[[#This Row],[CITY]],Region_Values,2,FALSE)</f>
        <v xml:space="preserve">San Fernando </v>
      </c>
      <c r="E199" s="7" t="s">
        <v>19</v>
      </c>
      <c r="F199">
        <v>91205</v>
      </c>
      <c r="G199">
        <v>499000</v>
      </c>
      <c r="H199">
        <v>2</v>
      </c>
      <c r="I199">
        <v>2</v>
      </c>
      <c r="J199">
        <v>1028</v>
      </c>
      <c r="K199">
        <v>16972</v>
      </c>
      <c r="L199">
        <f>2021-MasterDataSet_after_OutliersDEL7[[#This Row],[YEAR BUILT]]</f>
        <v>56</v>
      </c>
      <c r="M199">
        <v>16.82035656364522</v>
      </c>
      <c r="N199">
        <v>485.40856031128402</v>
      </c>
      <c r="O199" s="1">
        <v>0</v>
      </c>
      <c r="P199" s="1">
        <f>VLOOKUP(MasterDataSet_after_OutliersDEL7[[#This Row],[Region]],Region_Dummy_Variables,2,FALSE)</f>
        <v>0</v>
      </c>
      <c r="Q199" s="1">
        <f>VLOOKUP(MasterDataSet_after_OutliersDEL7[[#This Row],[Region]],Region_Dummy_Variables,3,FALSE)</f>
        <v>1</v>
      </c>
      <c r="R199" s="1">
        <f>VLOOKUP(MasterDataSet_after_OutliersDEL7[[#This Row],[Region]],Region_Dummy_Variables,4,FALSE)</f>
        <v>0</v>
      </c>
      <c r="S199" s="1">
        <f>VLOOKUP(MasterDataSet_after_OutliersDEL7[[#This Row],[Region]],Region_Dummy_Variables,5,FALSE)</f>
        <v>0</v>
      </c>
      <c r="T199" s="1">
        <f>VLOOKUP(MasterDataSet_after_OutliersDEL7[[#This Row],[Region]],Region_Dummy_Variables,6,FALSE)</f>
        <v>0</v>
      </c>
      <c r="U199">
        <v>1965</v>
      </c>
      <c r="V199">
        <v>88</v>
      </c>
      <c r="W199">
        <v>290</v>
      </c>
      <c r="X199">
        <v>34.143866699999997</v>
      </c>
      <c r="Y199">
        <v>-118.2465279</v>
      </c>
    </row>
    <row r="200" spans="1:25" hidden="1" x14ac:dyDescent="0.3">
      <c r="A200" s="1" t="s">
        <v>16</v>
      </c>
      <c r="B200" s="1" t="s">
        <v>228</v>
      </c>
      <c r="C200" s="1" t="s">
        <v>182</v>
      </c>
      <c r="D200" s="1" t="str">
        <f>VLOOKUP(MasterDataSet_after_OutliersDEL7[[#This Row],[CITY]],Region_Values,2,FALSE)</f>
        <v xml:space="preserve">San Fernando </v>
      </c>
      <c r="E200" s="7" t="s">
        <v>19</v>
      </c>
      <c r="F200">
        <v>91205</v>
      </c>
      <c r="G200">
        <v>788000</v>
      </c>
      <c r="H200">
        <v>3</v>
      </c>
      <c r="I200">
        <v>3</v>
      </c>
      <c r="J200">
        <v>1372</v>
      </c>
      <c r="K200">
        <v>10034</v>
      </c>
      <c r="L200">
        <f>2021-MasterDataSet_after_OutliersDEL7[[#This Row],[YEAR BUILT]]</f>
        <v>29</v>
      </c>
      <c r="M200">
        <v>16.392491523332158</v>
      </c>
      <c r="N200">
        <v>574.34402332361515</v>
      </c>
      <c r="O200" s="1">
        <v>0</v>
      </c>
      <c r="P200" s="1">
        <f>VLOOKUP(MasterDataSet_after_OutliersDEL7[[#This Row],[Region]],Region_Dummy_Variables,2,FALSE)</f>
        <v>0</v>
      </c>
      <c r="Q200" s="1">
        <f>VLOOKUP(MasterDataSet_after_OutliersDEL7[[#This Row],[Region]],Region_Dummy_Variables,3,FALSE)</f>
        <v>1</v>
      </c>
      <c r="R200" s="1">
        <f>VLOOKUP(MasterDataSet_after_OutliersDEL7[[#This Row],[Region]],Region_Dummy_Variables,4,FALSE)</f>
        <v>0</v>
      </c>
      <c r="S200" s="1">
        <f>VLOOKUP(MasterDataSet_after_OutliersDEL7[[#This Row],[Region]],Region_Dummy_Variables,5,FALSE)</f>
        <v>0</v>
      </c>
      <c r="T200" s="1">
        <f>VLOOKUP(MasterDataSet_after_OutliersDEL7[[#This Row],[Region]],Region_Dummy_Variables,6,FALSE)</f>
        <v>0</v>
      </c>
      <c r="U200">
        <v>1992</v>
      </c>
      <c r="V200">
        <v>84</v>
      </c>
      <c r="W200">
        <v>350</v>
      </c>
      <c r="X200">
        <v>34.136508800000001</v>
      </c>
      <c r="Y200">
        <v>-118.2493274</v>
      </c>
    </row>
    <row r="201" spans="1:25" hidden="1" x14ac:dyDescent="0.3">
      <c r="A201" s="1" t="s">
        <v>20</v>
      </c>
      <c r="B201" s="1" t="s">
        <v>229</v>
      </c>
      <c r="C201" s="1" t="s">
        <v>182</v>
      </c>
      <c r="D201" s="1" t="str">
        <f>VLOOKUP(MasterDataSet_after_OutliersDEL7[[#This Row],[CITY]],Region_Values,2,FALSE)</f>
        <v xml:space="preserve">San Fernando </v>
      </c>
      <c r="E201" s="7" t="s">
        <v>19</v>
      </c>
      <c r="F201">
        <v>91206</v>
      </c>
      <c r="G201">
        <v>2799000</v>
      </c>
      <c r="H201">
        <v>5</v>
      </c>
      <c r="I201">
        <v>4.5</v>
      </c>
      <c r="J201">
        <v>4244</v>
      </c>
      <c r="K201">
        <v>18277</v>
      </c>
      <c r="L201">
        <f>2021-MasterDataSet_after_OutliersDEL7[[#This Row],[YEAR BUILT]]</f>
        <v>32</v>
      </c>
      <c r="M201">
        <v>20.127724674300239</v>
      </c>
      <c r="N201">
        <v>659.51932139491043</v>
      </c>
      <c r="O201" s="1">
        <v>1</v>
      </c>
      <c r="P201" s="1">
        <f>VLOOKUP(MasterDataSet_after_OutliersDEL7[[#This Row],[Region]],Region_Dummy_Variables,2,FALSE)</f>
        <v>0</v>
      </c>
      <c r="Q201" s="1">
        <f>VLOOKUP(MasterDataSet_after_OutliersDEL7[[#This Row],[Region]],Region_Dummy_Variables,3,FALSE)</f>
        <v>1</v>
      </c>
      <c r="R201" s="1">
        <f>VLOOKUP(MasterDataSet_after_OutliersDEL7[[#This Row],[Region]],Region_Dummy_Variables,4,FALSE)</f>
        <v>0</v>
      </c>
      <c r="S201" s="1">
        <f>VLOOKUP(MasterDataSet_after_OutliersDEL7[[#This Row],[Region]],Region_Dummy_Variables,5,FALSE)</f>
        <v>0</v>
      </c>
      <c r="T201" s="1">
        <f>VLOOKUP(MasterDataSet_after_OutliersDEL7[[#This Row],[Region]],Region_Dummy_Variables,6,FALSE)</f>
        <v>0</v>
      </c>
      <c r="U201">
        <v>1989</v>
      </c>
      <c r="V201">
        <v>125</v>
      </c>
      <c r="W201">
        <v>180</v>
      </c>
      <c r="X201">
        <v>34.177709200000002</v>
      </c>
      <c r="Y201">
        <v>-118.2049401</v>
      </c>
    </row>
    <row r="202" spans="1:25" hidden="1" x14ac:dyDescent="0.3">
      <c r="A202" s="1" t="s">
        <v>20</v>
      </c>
      <c r="B202" s="1" t="s">
        <v>230</v>
      </c>
      <c r="C202" s="1" t="s">
        <v>182</v>
      </c>
      <c r="D202" s="1" t="str">
        <f>VLOOKUP(MasterDataSet_after_OutliersDEL7[[#This Row],[CITY]],Region_Values,2,FALSE)</f>
        <v xml:space="preserve">San Fernando </v>
      </c>
      <c r="E202" s="7" t="s">
        <v>19</v>
      </c>
      <c r="F202">
        <v>91206</v>
      </c>
      <c r="G202">
        <v>2399000</v>
      </c>
      <c r="H202">
        <v>5</v>
      </c>
      <c r="I202">
        <v>3.5</v>
      </c>
      <c r="J202">
        <v>3736</v>
      </c>
      <c r="K202">
        <v>18250</v>
      </c>
      <c r="L202">
        <f>2021-MasterDataSet_after_OutliersDEL7[[#This Row],[YEAR BUILT]]</f>
        <v>32</v>
      </c>
      <c r="M202">
        <v>20.016175209705562</v>
      </c>
      <c r="N202">
        <v>642.13062098501075</v>
      </c>
      <c r="O202" s="1">
        <v>1</v>
      </c>
      <c r="P202" s="1">
        <f>VLOOKUP(MasterDataSet_after_OutliersDEL7[[#This Row],[Region]],Region_Dummy_Variables,2,FALSE)</f>
        <v>0</v>
      </c>
      <c r="Q202" s="1">
        <f>VLOOKUP(MasterDataSet_after_OutliersDEL7[[#This Row],[Region]],Region_Dummy_Variables,3,FALSE)</f>
        <v>1</v>
      </c>
      <c r="R202" s="1">
        <f>VLOOKUP(MasterDataSet_after_OutliersDEL7[[#This Row],[Region]],Region_Dummy_Variables,4,FALSE)</f>
        <v>0</v>
      </c>
      <c r="S202" s="1">
        <f>VLOOKUP(MasterDataSet_after_OutliersDEL7[[#This Row],[Region]],Region_Dummy_Variables,5,FALSE)</f>
        <v>0</v>
      </c>
      <c r="T202" s="1">
        <f>VLOOKUP(MasterDataSet_after_OutliersDEL7[[#This Row],[Region]],Region_Dummy_Variables,6,FALSE)</f>
        <v>0</v>
      </c>
      <c r="U202">
        <v>1989</v>
      </c>
      <c r="V202">
        <v>18</v>
      </c>
      <c r="W202">
        <v>180</v>
      </c>
      <c r="X202">
        <v>34.176707899999997</v>
      </c>
      <c r="Y202">
        <v>-118.2064709</v>
      </c>
    </row>
    <row r="203" spans="1:25" hidden="1" x14ac:dyDescent="0.3">
      <c r="A203" s="1" t="s">
        <v>20</v>
      </c>
      <c r="B203" s="1" t="s">
        <v>231</v>
      </c>
      <c r="C203" s="1" t="s">
        <v>182</v>
      </c>
      <c r="D203" s="1" t="str">
        <f>VLOOKUP(MasterDataSet_after_OutliersDEL7[[#This Row],[CITY]],Region_Values,2,FALSE)</f>
        <v xml:space="preserve">San Fernando </v>
      </c>
      <c r="E203" s="7" t="s">
        <v>19</v>
      </c>
      <c r="F203">
        <v>91206</v>
      </c>
      <c r="G203">
        <v>3699000</v>
      </c>
      <c r="H203">
        <v>5</v>
      </c>
      <c r="I203">
        <v>5.5</v>
      </c>
      <c r="J203">
        <v>5619</v>
      </c>
      <c r="K203">
        <v>141782</v>
      </c>
      <c r="L203">
        <f>2021-MasterDataSet_after_OutliersDEL7[[#This Row],[YEAR BUILT]]</f>
        <v>13</v>
      </c>
      <c r="M203">
        <v>18.612504710092772</v>
      </c>
      <c r="N203">
        <v>658.30218900160173</v>
      </c>
      <c r="O203" s="1">
        <v>1</v>
      </c>
      <c r="P203" s="1">
        <f>VLOOKUP(MasterDataSet_after_OutliersDEL7[[#This Row],[Region]],Region_Dummy_Variables,2,FALSE)</f>
        <v>0</v>
      </c>
      <c r="Q203" s="1">
        <f>VLOOKUP(MasterDataSet_after_OutliersDEL7[[#This Row],[Region]],Region_Dummy_Variables,3,FALSE)</f>
        <v>1</v>
      </c>
      <c r="R203" s="1">
        <f>VLOOKUP(MasterDataSet_after_OutliersDEL7[[#This Row],[Region]],Region_Dummy_Variables,4,FALSE)</f>
        <v>0</v>
      </c>
      <c r="S203" s="1">
        <f>VLOOKUP(MasterDataSet_after_OutliersDEL7[[#This Row],[Region]],Region_Dummy_Variables,5,FALSE)</f>
        <v>0</v>
      </c>
      <c r="T203" s="1">
        <f>VLOOKUP(MasterDataSet_after_OutliersDEL7[[#This Row],[Region]],Region_Dummy_Variables,6,FALSE)</f>
        <v>0</v>
      </c>
      <c r="U203">
        <v>2008</v>
      </c>
      <c r="V203">
        <v>144</v>
      </c>
      <c r="X203">
        <v>34.157158699999997</v>
      </c>
      <c r="Y203">
        <v>-118.2194478</v>
      </c>
    </row>
    <row r="204" spans="1:25" hidden="1" x14ac:dyDescent="0.3">
      <c r="A204" s="1" t="s">
        <v>20</v>
      </c>
      <c r="B204" s="1" t="s">
        <v>232</v>
      </c>
      <c r="C204" s="1" t="s">
        <v>182</v>
      </c>
      <c r="D204" s="1" t="str">
        <f>VLOOKUP(MasterDataSet_after_OutliersDEL7[[#This Row],[CITY]],Region_Values,2,FALSE)</f>
        <v xml:space="preserve">San Fernando </v>
      </c>
      <c r="E204" s="7" t="s">
        <v>19</v>
      </c>
      <c r="F204">
        <v>91206</v>
      </c>
      <c r="G204">
        <v>1023600</v>
      </c>
      <c r="H204">
        <v>2</v>
      </c>
      <c r="I204">
        <v>1.5</v>
      </c>
      <c r="J204">
        <v>1157</v>
      </c>
      <c r="K204">
        <v>8147</v>
      </c>
      <c r="L204">
        <f>2021-MasterDataSet_after_OutliersDEL7[[#This Row],[YEAR BUILT]]</f>
        <v>67</v>
      </c>
      <c r="M204">
        <v>18.533399780967482</v>
      </c>
      <c r="N204">
        <v>884.70181503889364</v>
      </c>
      <c r="O204" s="1">
        <v>1</v>
      </c>
      <c r="P204" s="1">
        <f>VLOOKUP(MasterDataSet_after_OutliersDEL7[[#This Row],[Region]],Region_Dummy_Variables,2,FALSE)</f>
        <v>0</v>
      </c>
      <c r="Q204" s="1">
        <f>VLOOKUP(MasterDataSet_after_OutliersDEL7[[#This Row],[Region]],Region_Dummy_Variables,3,FALSE)</f>
        <v>1</v>
      </c>
      <c r="R204" s="1">
        <f>VLOOKUP(MasterDataSet_after_OutliersDEL7[[#This Row],[Region]],Region_Dummy_Variables,4,FALSE)</f>
        <v>0</v>
      </c>
      <c r="S204" s="1">
        <f>VLOOKUP(MasterDataSet_after_OutliersDEL7[[#This Row],[Region]],Region_Dummy_Variables,5,FALSE)</f>
        <v>0</v>
      </c>
      <c r="T204" s="1">
        <f>VLOOKUP(MasterDataSet_after_OutliersDEL7[[#This Row],[Region]],Region_Dummy_Variables,6,FALSE)</f>
        <v>0</v>
      </c>
      <c r="U204">
        <v>1954</v>
      </c>
      <c r="V204">
        <v>19</v>
      </c>
      <c r="X204">
        <v>34.1494608</v>
      </c>
      <c r="Y204">
        <v>-118.2146309</v>
      </c>
    </row>
    <row r="205" spans="1:25" hidden="1" x14ac:dyDescent="0.3">
      <c r="A205" s="1" t="s">
        <v>20</v>
      </c>
      <c r="B205" s="1" t="s">
        <v>233</v>
      </c>
      <c r="C205" s="1" t="s">
        <v>182</v>
      </c>
      <c r="D205" s="1" t="str">
        <f>VLOOKUP(MasterDataSet_after_OutliersDEL7[[#This Row],[CITY]],Region_Values,2,FALSE)</f>
        <v xml:space="preserve">San Fernando </v>
      </c>
      <c r="E205" s="7" t="s">
        <v>19</v>
      </c>
      <c r="F205">
        <v>91206</v>
      </c>
      <c r="G205">
        <v>1450000</v>
      </c>
      <c r="H205">
        <v>3</v>
      </c>
      <c r="I205">
        <v>2</v>
      </c>
      <c r="J205">
        <v>2272</v>
      </c>
      <c r="K205">
        <v>5136</v>
      </c>
      <c r="L205">
        <f>2021-MasterDataSet_after_OutliersDEL7[[#This Row],[YEAR BUILT]]</f>
        <v>92</v>
      </c>
      <c r="M205">
        <v>18.648863380754108</v>
      </c>
      <c r="N205">
        <v>638.20422535211264</v>
      </c>
      <c r="O205" s="1">
        <v>1</v>
      </c>
      <c r="P205" s="1">
        <f>VLOOKUP(MasterDataSet_after_OutliersDEL7[[#This Row],[Region]],Region_Dummy_Variables,2,FALSE)</f>
        <v>0</v>
      </c>
      <c r="Q205" s="1">
        <f>VLOOKUP(MasterDataSet_after_OutliersDEL7[[#This Row],[Region]],Region_Dummy_Variables,3,FALSE)</f>
        <v>1</v>
      </c>
      <c r="R205" s="1">
        <f>VLOOKUP(MasterDataSet_after_OutliersDEL7[[#This Row],[Region]],Region_Dummy_Variables,4,FALSE)</f>
        <v>0</v>
      </c>
      <c r="S205" s="1">
        <f>VLOOKUP(MasterDataSet_after_OutliersDEL7[[#This Row],[Region]],Region_Dummy_Variables,5,FALSE)</f>
        <v>0</v>
      </c>
      <c r="T205" s="1">
        <f>VLOOKUP(MasterDataSet_after_OutliersDEL7[[#This Row],[Region]],Region_Dummy_Variables,6,FALSE)</f>
        <v>0</v>
      </c>
      <c r="U205">
        <v>1929</v>
      </c>
      <c r="V205">
        <v>14</v>
      </c>
      <c r="X205">
        <v>34.151095499999997</v>
      </c>
      <c r="Y205">
        <v>-118.2135306</v>
      </c>
    </row>
    <row r="206" spans="1:25" hidden="1" x14ac:dyDescent="0.3">
      <c r="A206" s="1" t="s">
        <v>20</v>
      </c>
      <c r="B206" s="1" t="s">
        <v>234</v>
      </c>
      <c r="C206" s="1" t="s">
        <v>182</v>
      </c>
      <c r="D206" s="1" t="str">
        <f>VLOOKUP(MasterDataSet_after_OutliersDEL7[[#This Row],[CITY]],Region_Values,2,FALSE)</f>
        <v xml:space="preserve">San Fernando </v>
      </c>
      <c r="E206" s="7" t="s">
        <v>19</v>
      </c>
      <c r="F206">
        <v>91206</v>
      </c>
      <c r="G206">
        <v>1998000</v>
      </c>
      <c r="H206">
        <v>5</v>
      </c>
      <c r="I206">
        <v>5.5</v>
      </c>
      <c r="J206">
        <v>3600</v>
      </c>
      <c r="K206">
        <v>8215</v>
      </c>
      <c r="L206">
        <f>2021-MasterDataSet_after_OutliersDEL7[[#This Row],[YEAR BUILT]]</f>
        <v>25</v>
      </c>
      <c r="M206">
        <v>18.978216250824282</v>
      </c>
      <c r="N206">
        <v>555</v>
      </c>
      <c r="O206" s="1">
        <v>1</v>
      </c>
      <c r="P206" s="1">
        <f>VLOOKUP(MasterDataSet_after_OutliersDEL7[[#This Row],[Region]],Region_Dummy_Variables,2,FALSE)</f>
        <v>0</v>
      </c>
      <c r="Q206" s="1">
        <f>VLOOKUP(MasterDataSet_after_OutliersDEL7[[#This Row],[Region]],Region_Dummy_Variables,3,FALSE)</f>
        <v>1</v>
      </c>
      <c r="R206" s="1">
        <f>VLOOKUP(MasterDataSet_after_OutliersDEL7[[#This Row],[Region]],Region_Dummy_Variables,4,FALSE)</f>
        <v>0</v>
      </c>
      <c r="S206" s="1">
        <f>VLOOKUP(MasterDataSet_after_OutliersDEL7[[#This Row],[Region]],Region_Dummy_Variables,5,FALSE)</f>
        <v>0</v>
      </c>
      <c r="T206" s="1">
        <f>VLOOKUP(MasterDataSet_after_OutliersDEL7[[#This Row],[Region]],Region_Dummy_Variables,6,FALSE)</f>
        <v>0</v>
      </c>
      <c r="U206">
        <v>1996</v>
      </c>
      <c r="V206">
        <v>10</v>
      </c>
      <c r="X206">
        <v>34.1604654</v>
      </c>
      <c r="Y206">
        <v>-118.2144445</v>
      </c>
    </row>
    <row r="207" spans="1:25" hidden="1" x14ac:dyDescent="0.3">
      <c r="A207" s="1" t="s">
        <v>20</v>
      </c>
      <c r="B207" s="1" t="s">
        <v>235</v>
      </c>
      <c r="C207" s="1" t="s">
        <v>182</v>
      </c>
      <c r="D207" s="1" t="str">
        <f>VLOOKUP(MasterDataSet_after_OutliersDEL7[[#This Row],[CITY]],Region_Values,2,FALSE)</f>
        <v xml:space="preserve">San Fernando </v>
      </c>
      <c r="E207" s="7" t="s">
        <v>19</v>
      </c>
      <c r="F207">
        <v>91206</v>
      </c>
      <c r="G207">
        <v>1399000</v>
      </c>
      <c r="H207">
        <v>2</v>
      </c>
      <c r="I207">
        <v>2.5</v>
      </c>
      <c r="J207">
        <v>1942</v>
      </c>
      <c r="K207">
        <v>9809</v>
      </c>
      <c r="L207">
        <f>2021-MasterDataSet_after_OutliersDEL7[[#This Row],[YEAR BUILT]]</f>
        <v>55</v>
      </c>
      <c r="M207">
        <v>19.139079837619807</v>
      </c>
      <c r="N207">
        <v>720.39134912461384</v>
      </c>
      <c r="O207" s="1">
        <v>1</v>
      </c>
      <c r="P207" s="1">
        <f>VLOOKUP(MasterDataSet_after_OutliersDEL7[[#This Row],[Region]],Region_Dummy_Variables,2,FALSE)</f>
        <v>0</v>
      </c>
      <c r="Q207" s="1">
        <f>VLOOKUP(MasterDataSet_after_OutliersDEL7[[#This Row],[Region]],Region_Dummy_Variables,3,FALSE)</f>
        <v>1</v>
      </c>
      <c r="R207" s="1">
        <f>VLOOKUP(MasterDataSet_after_OutliersDEL7[[#This Row],[Region]],Region_Dummy_Variables,4,FALSE)</f>
        <v>0</v>
      </c>
      <c r="S207" s="1">
        <f>VLOOKUP(MasterDataSet_after_OutliersDEL7[[#This Row],[Region]],Region_Dummy_Variables,5,FALSE)</f>
        <v>0</v>
      </c>
      <c r="T207" s="1">
        <f>VLOOKUP(MasterDataSet_after_OutliersDEL7[[#This Row],[Region]],Region_Dummy_Variables,6,FALSE)</f>
        <v>0</v>
      </c>
      <c r="U207">
        <v>1966</v>
      </c>
      <c r="V207">
        <v>5</v>
      </c>
      <c r="X207">
        <v>34.152504399999998</v>
      </c>
      <c r="Y207">
        <v>-118.204346</v>
      </c>
    </row>
    <row r="208" spans="1:25" hidden="1" x14ac:dyDescent="0.3">
      <c r="A208" s="1" t="s">
        <v>20</v>
      </c>
      <c r="B208" s="1" t="s">
        <v>236</v>
      </c>
      <c r="C208" s="1" t="s">
        <v>182</v>
      </c>
      <c r="D208" s="1" t="str">
        <f>VLOOKUP(MasterDataSet_after_OutliersDEL7[[#This Row],[CITY]],Region_Values,2,FALSE)</f>
        <v xml:space="preserve">San Fernando </v>
      </c>
      <c r="E208" s="7" t="s">
        <v>19</v>
      </c>
      <c r="F208">
        <v>91206</v>
      </c>
      <c r="G208">
        <v>1719500</v>
      </c>
      <c r="H208">
        <v>4</v>
      </c>
      <c r="I208">
        <v>3</v>
      </c>
      <c r="J208">
        <v>2560</v>
      </c>
      <c r="K208">
        <v>9046</v>
      </c>
      <c r="L208">
        <f>2021-MasterDataSet_after_OutliersDEL7[[#This Row],[YEAR BUILT]]</f>
        <v>49</v>
      </c>
      <c r="M208">
        <v>20.391562887326117</v>
      </c>
      <c r="N208">
        <v>671.6796875</v>
      </c>
      <c r="O208" s="1">
        <v>1</v>
      </c>
      <c r="P208" s="1">
        <f>VLOOKUP(MasterDataSet_after_OutliersDEL7[[#This Row],[Region]],Region_Dummy_Variables,2,FALSE)</f>
        <v>0</v>
      </c>
      <c r="Q208" s="1">
        <f>VLOOKUP(MasterDataSet_after_OutliersDEL7[[#This Row],[Region]],Region_Dummy_Variables,3,FALSE)</f>
        <v>1</v>
      </c>
      <c r="R208" s="1">
        <f>VLOOKUP(MasterDataSet_after_OutliersDEL7[[#This Row],[Region]],Region_Dummy_Variables,4,FALSE)</f>
        <v>0</v>
      </c>
      <c r="S208" s="1">
        <f>VLOOKUP(MasterDataSet_after_OutliersDEL7[[#This Row],[Region]],Region_Dummy_Variables,5,FALSE)</f>
        <v>0</v>
      </c>
      <c r="T208" s="1">
        <f>VLOOKUP(MasterDataSet_after_OutliersDEL7[[#This Row],[Region]],Region_Dummy_Variables,6,FALSE)</f>
        <v>0</v>
      </c>
      <c r="U208">
        <v>1972</v>
      </c>
      <c r="V208">
        <v>5</v>
      </c>
      <c r="X208">
        <v>34.182740500000001</v>
      </c>
      <c r="Y208">
        <v>-118.2038434</v>
      </c>
    </row>
    <row r="209" spans="1:25" hidden="1" x14ac:dyDescent="0.3">
      <c r="A209" s="1" t="s">
        <v>20</v>
      </c>
      <c r="B209" s="1" t="s">
        <v>237</v>
      </c>
      <c r="C209" s="1" t="s">
        <v>182</v>
      </c>
      <c r="D209" s="1" t="str">
        <f>VLOOKUP(MasterDataSet_after_OutliersDEL7[[#This Row],[CITY]],Region_Values,2,FALSE)</f>
        <v xml:space="preserve">San Fernando </v>
      </c>
      <c r="E209" s="7" t="s">
        <v>19</v>
      </c>
      <c r="F209">
        <v>91206</v>
      </c>
      <c r="G209">
        <v>1395000</v>
      </c>
      <c r="H209">
        <v>4</v>
      </c>
      <c r="I209">
        <v>3</v>
      </c>
      <c r="J209">
        <v>2629</v>
      </c>
      <c r="K209">
        <v>12020</v>
      </c>
      <c r="L209">
        <f>2021-MasterDataSet_after_OutliersDEL7[[#This Row],[YEAR BUILT]]</f>
        <v>32</v>
      </c>
      <c r="M209">
        <v>20.261665056644929</v>
      </c>
      <c r="N209">
        <v>530.62000760745525</v>
      </c>
      <c r="O209" s="1">
        <v>1</v>
      </c>
      <c r="P209" s="1">
        <f>VLOOKUP(MasterDataSet_after_OutliersDEL7[[#This Row],[Region]],Region_Dummy_Variables,2,FALSE)</f>
        <v>0</v>
      </c>
      <c r="Q209" s="1">
        <f>VLOOKUP(MasterDataSet_after_OutliersDEL7[[#This Row],[Region]],Region_Dummy_Variables,3,FALSE)</f>
        <v>1</v>
      </c>
      <c r="R209" s="1">
        <f>VLOOKUP(MasterDataSet_after_OutliersDEL7[[#This Row],[Region]],Region_Dummy_Variables,4,FALSE)</f>
        <v>0</v>
      </c>
      <c r="S209" s="1">
        <f>VLOOKUP(MasterDataSet_after_OutliersDEL7[[#This Row],[Region]],Region_Dummy_Variables,5,FALSE)</f>
        <v>0</v>
      </c>
      <c r="T209" s="1">
        <f>VLOOKUP(MasterDataSet_after_OutliersDEL7[[#This Row],[Region]],Region_Dummy_Variables,6,FALSE)</f>
        <v>0</v>
      </c>
      <c r="U209">
        <v>1989</v>
      </c>
      <c r="V209">
        <v>6</v>
      </c>
      <c r="X209">
        <v>34.175151700000001</v>
      </c>
      <c r="Y209">
        <v>-118.1996393</v>
      </c>
    </row>
    <row r="210" spans="1:25" hidden="1" x14ac:dyDescent="0.3">
      <c r="A210" s="1" t="s">
        <v>20</v>
      </c>
      <c r="B210" s="1" t="s">
        <v>238</v>
      </c>
      <c r="C210" s="1" t="s">
        <v>182</v>
      </c>
      <c r="D210" s="1" t="str">
        <f>VLOOKUP(MasterDataSet_after_OutliersDEL7[[#This Row],[CITY]],Region_Values,2,FALSE)</f>
        <v xml:space="preserve">San Fernando </v>
      </c>
      <c r="E210" s="7" t="s">
        <v>19</v>
      </c>
      <c r="F210">
        <v>91206</v>
      </c>
      <c r="G210">
        <v>1349000</v>
      </c>
      <c r="H210">
        <v>3</v>
      </c>
      <c r="I210">
        <v>3</v>
      </c>
      <c r="J210">
        <v>2295</v>
      </c>
      <c r="K210">
        <v>8872</v>
      </c>
      <c r="L210">
        <f>2021-MasterDataSet_after_OutliersDEL7[[#This Row],[YEAR BUILT]]</f>
        <v>64</v>
      </c>
      <c r="M210">
        <v>18.088110226728048</v>
      </c>
      <c r="N210">
        <v>587.79956427015247</v>
      </c>
      <c r="O210" s="1">
        <v>1</v>
      </c>
      <c r="P210" s="1">
        <f>VLOOKUP(MasterDataSet_after_OutliersDEL7[[#This Row],[Region]],Region_Dummy_Variables,2,FALSE)</f>
        <v>0</v>
      </c>
      <c r="Q210" s="1">
        <f>VLOOKUP(MasterDataSet_after_OutliersDEL7[[#This Row],[Region]],Region_Dummy_Variables,3,FALSE)</f>
        <v>1</v>
      </c>
      <c r="R210" s="1">
        <f>VLOOKUP(MasterDataSet_after_OutliersDEL7[[#This Row],[Region]],Region_Dummy_Variables,4,FALSE)</f>
        <v>0</v>
      </c>
      <c r="S210" s="1">
        <f>VLOOKUP(MasterDataSet_after_OutliersDEL7[[#This Row],[Region]],Region_Dummy_Variables,5,FALSE)</f>
        <v>0</v>
      </c>
      <c r="T210" s="1">
        <f>VLOOKUP(MasterDataSet_after_OutliersDEL7[[#This Row],[Region]],Region_Dummy_Variables,6,FALSE)</f>
        <v>0</v>
      </c>
      <c r="U210">
        <v>1957</v>
      </c>
      <c r="V210">
        <v>18</v>
      </c>
      <c r="X210">
        <v>34.157300599999999</v>
      </c>
      <c r="Y210">
        <v>-118.23098450000001</v>
      </c>
    </row>
    <row r="211" spans="1:25" hidden="1" x14ac:dyDescent="0.3">
      <c r="A211" s="1" t="s">
        <v>20</v>
      </c>
      <c r="B211" s="1" t="s">
        <v>239</v>
      </c>
      <c r="C211" s="1" t="s">
        <v>182</v>
      </c>
      <c r="D211" s="1" t="str">
        <f>VLOOKUP(MasterDataSet_after_OutliersDEL7[[#This Row],[CITY]],Region_Values,2,FALSE)</f>
        <v xml:space="preserve">San Fernando </v>
      </c>
      <c r="E211" s="7" t="s">
        <v>19</v>
      </c>
      <c r="F211">
        <v>91206</v>
      </c>
      <c r="G211">
        <v>899000</v>
      </c>
      <c r="H211">
        <v>3</v>
      </c>
      <c r="I211">
        <v>2</v>
      </c>
      <c r="J211">
        <v>1296</v>
      </c>
      <c r="K211">
        <v>10898</v>
      </c>
      <c r="L211">
        <f>2021-MasterDataSet_after_OutliersDEL7[[#This Row],[YEAR BUILT]]</f>
        <v>67</v>
      </c>
      <c r="M211">
        <v>18.445514420225269</v>
      </c>
      <c r="N211">
        <v>693.67283950617286</v>
      </c>
      <c r="O211" s="1">
        <v>1</v>
      </c>
      <c r="P211" s="1">
        <f>VLOOKUP(MasterDataSet_after_OutliersDEL7[[#This Row],[Region]],Region_Dummy_Variables,2,FALSE)</f>
        <v>0</v>
      </c>
      <c r="Q211" s="1">
        <f>VLOOKUP(MasterDataSet_after_OutliersDEL7[[#This Row],[Region]],Region_Dummy_Variables,3,FALSE)</f>
        <v>1</v>
      </c>
      <c r="R211" s="1">
        <f>VLOOKUP(MasterDataSet_after_OutliersDEL7[[#This Row],[Region]],Region_Dummy_Variables,4,FALSE)</f>
        <v>0</v>
      </c>
      <c r="S211" s="1">
        <f>VLOOKUP(MasterDataSet_after_OutliersDEL7[[#This Row],[Region]],Region_Dummy_Variables,5,FALSE)</f>
        <v>0</v>
      </c>
      <c r="T211" s="1">
        <f>VLOOKUP(MasterDataSet_after_OutliersDEL7[[#This Row],[Region]],Region_Dummy_Variables,6,FALSE)</f>
        <v>0</v>
      </c>
      <c r="U211">
        <v>1954</v>
      </c>
      <c r="V211">
        <v>54</v>
      </c>
      <c r="X211">
        <v>34.158841700000004</v>
      </c>
      <c r="Y211">
        <v>-118.22456510000001</v>
      </c>
    </row>
    <row r="212" spans="1:25" hidden="1" x14ac:dyDescent="0.3">
      <c r="A212" s="1" t="s">
        <v>20</v>
      </c>
      <c r="B212" s="1" t="s">
        <v>240</v>
      </c>
      <c r="C212" s="1" t="s">
        <v>182</v>
      </c>
      <c r="D212" s="1" t="str">
        <f>VLOOKUP(MasterDataSet_after_OutliersDEL7[[#This Row],[CITY]],Region_Values,2,FALSE)</f>
        <v xml:space="preserve">San Fernando </v>
      </c>
      <c r="E212" s="7" t="s">
        <v>19</v>
      </c>
      <c r="F212">
        <v>91206</v>
      </c>
      <c r="G212">
        <v>1260000</v>
      </c>
      <c r="H212">
        <v>3</v>
      </c>
      <c r="I212">
        <v>2</v>
      </c>
      <c r="J212">
        <v>1372</v>
      </c>
      <c r="K212">
        <v>19714</v>
      </c>
      <c r="L212">
        <f>2021-MasterDataSet_after_OutliersDEL7[[#This Row],[YEAR BUILT]]</f>
        <v>59</v>
      </c>
      <c r="M212">
        <v>18.632284388894373</v>
      </c>
      <c r="N212">
        <v>918.36734693877554</v>
      </c>
      <c r="O212" s="1">
        <v>1</v>
      </c>
      <c r="P212" s="1">
        <f>VLOOKUP(MasterDataSet_after_OutliersDEL7[[#This Row],[Region]],Region_Dummy_Variables,2,FALSE)</f>
        <v>0</v>
      </c>
      <c r="Q212" s="1">
        <f>VLOOKUP(MasterDataSet_after_OutliersDEL7[[#This Row],[Region]],Region_Dummy_Variables,3,FALSE)</f>
        <v>1</v>
      </c>
      <c r="R212" s="1">
        <f>VLOOKUP(MasterDataSet_after_OutliersDEL7[[#This Row],[Region]],Region_Dummy_Variables,4,FALSE)</f>
        <v>0</v>
      </c>
      <c r="S212" s="1">
        <f>VLOOKUP(MasterDataSet_after_OutliersDEL7[[#This Row],[Region]],Region_Dummy_Variables,5,FALSE)</f>
        <v>0</v>
      </c>
      <c r="T212" s="1">
        <f>VLOOKUP(MasterDataSet_after_OutliersDEL7[[#This Row],[Region]],Region_Dummy_Variables,6,FALSE)</f>
        <v>0</v>
      </c>
      <c r="U212">
        <v>1962</v>
      </c>
      <c r="V212">
        <v>25</v>
      </c>
      <c r="X212">
        <v>34.161808299999997</v>
      </c>
      <c r="Y212">
        <v>-118.2231716</v>
      </c>
    </row>
    <row r="213" spans="1:25" hidden="1" x14ac:dyDescent="0.3">
      <c r="A213" s="1" t="s">
        <v>20</v>
      </c>
      <c r="B213" s="1" t="s">
        <v>241</v>
      </c>
      <c r="C213" s="1" t="s">
        <v>182</v>
      </c>
      <c r="D213" s="1" t="str">
        <f>VLOOKUP(MasterDataSet_after_OutliersDEL7[[#This Row],[CITY]],Region_Values,2,FALSE)</f>
        <v xml:space="preserve">San Fernando </v>
      </c>
      <c r="E213" s="7" t="s">
        <v>19</v>
      </c>
      <c r="F213">
        <v>91206</v>
      </c>
      <c r="G213">
        <v>1088000</v>
      </c>
      <c r="H213">
        <v>3</v>
      </c>
      <c r="I213">
        <v>2</v>
      </c>
      <c r="J213">
        <v>1785</v>
      </c>
      <c r="K213">
        <v>8877</v>
      </c>
      <c r="L213">
        <f>2021-MasterDataSet_after_OutliersDEL7[[#This Row],[YEAR BUILT]]</f>
        <v>74</v>
      </c>
      <c r="M213">
        <v>17.828875887859876</v>
      </c>
      <c r="N213">
        <v>609.52380952380952</v>
      </c>
      <c r="O213" s="1">
        <v>1</v>
      </c>
      <c r="P213" s="1">
        <f>VLOOKUP(MasterDataSet_after_OutliersDEL7[[#This Row],[Region]],Region_Dummy_Variables,2,FALSE)</f>
        <v>0</v>
      </c>
      <c r="Q213" s="1">
        <f>VLOOKUP(MasterDataSet_after_OutliersDEL7[[#This Row],[Region]],Region_Dummy_Variables,3,FALSE)</f>
        <v>1</v>
      </c>
      <c r="R213" s="1">
        <f>VLOOKUP(MasterDataSet_after_OutliersDEL7[[#This Row],[Region]],Region_Dummy_Variables,4,FALSE)</f>
        <v>0</v>
      </c>
      <c r="S213" s="1">
        <f>VLOOKUP(MasterDataSet_after_OutliersDEL7[[#This Row],[Region]],Region_Dummy_Variables,5,FALSE)</f>
        <v>0</v>
      </c>
      <c r="T213" s="1">
        <f>VLOOKUP(MasterDataSet_after_OutliersDEL7[[#This Row],[Region]],Region_Dummy_Variables,6,FALSE)</f>
        <v>0</v>
      </c>
      <c r="U213">
        <v>1947</v>
      </c>
      <c r="V213">
        <v>6</v>
      </c>
      <c r="X213">
        <v>34.153571800000002</v>
      </c>
      <c r="Y213">
        <v>-118.2332689</v>
      </c>
    </row>
    <row r="214" spans="1:25" hidden="1" x14ac:dyDescent="0.3">
      <c r="A214" s="1" t="s">
        <v>16</v>
      </c>
      <c r="B214" s="1" t="s">
        <v>242</v>
      </c>
      <c r="C214" s="1" t="s">
        <v>182</v>
      </c>
      <c r="D214" s="1" t="str">
        <f>VLOOKUP(MasterDataSet_after_OutliersDEL7[[#This Row],[CITY]],Region_Values,2,FALSE)</f>
        <v xml:space="preserve">San Fernando </v>
      </c>
      <c r="E214" s="7" t="s">
        <v>19</v>
      </c>
      <c r="F214">
        <v>91206</v>
      </c>
      <c r="G214">
        <v>448000</v>
      </c>
      <c r="H214">
        <v>1</v>
      </c>
      <c r="I214">
        <v>1</v>
      </c>
      <c r="J214">
        <v>655</v>
      </c>
      <c r="K214">
        <v>33699</v>
      </c>
      <c r="L214">
        <f>2021-MasterDataSet_after_OutliersDEL7[[#This Row],[YEAR BUILT]]</f>
        <v>52</v>
      </c>
      <c r="M214">
        <v>17.43355450737916</v>
      </c>
      <c r="N214">
        <v>683.96946564885491</v>
      </c>
      <c r="O214" s="1">
        <v>0</v>
      </c>
      <c r="P214" s="1">
        <f>VLOOKUP(MasterDataSet_after_OutliersDEL7[[#This Row],[Region]],Region_Dummy_Variables,2,FALSE)</f>
        <v>0</v>
      </c>
      <c r="Q214" s="1">
        <f>VLOOKUP(MasterDataSet_after_OutliersDEL7[[#This Row],[Region]],Region_Dummy_Variables,3,FALSE)</f>
        <v>1</v>
      </c>
      <c r="R214" s="1">
        <f>VLOOKUP(MasterDataSet_after_OutliersDEL7[[#This Row],[Region]],Region_Dummy_Variables,4,FALSE)</f>
        <v>0</v>
      </c>
      <c r="S214" s="1">
        <f>VLOOKUP(MasterDataSet_after_OutliersDEL7[[#This Row],[Region]],Region_Dummy_Variables,5,FALSE)</f>
        <v>0</v>
      </c>
      <c r="T214" s="1">
        <f>VLOOKUP(MasterDataSet_after_OutliersDEL7[[#This Row],[Region]],Region_Dummy_Variables,6,FALSE)</f>
        <v>0</v>
      </c>
      <c r="U214">
        <v>1969</v>
      </c>
      <c r="V214">
        <v>11</v>
      </c>
      <c r="W214">
        <v>258</v>
      </c>
      <c r="X214">
        <v>34.151254600000001</v>
      </c>
      <c r="Y214">
        <v>-118.23981139999999</v>
      </c>
    </row>
    <row r="215" spans="1:25" hidden="1" x14ac:dyDescent="0.3">
      <c r="A215" s="1" t="s">
        <v>16</v>
      </c>
      <c r="B215" s="1" t="s">
        <v>243</v>
      </c>
      <c r="C215" s="1" t="s">
        <v>182</v>
      </c>
      <c r="D215" s="1" t="str">
        <f>VLOOKUP(MasterDataSet_after_OutliersDEL7[[#This Row],[CITY]],Region_Values,2,FALSE)</f>
        <v xml:space="preserve">San Fernando </v>
      </c>
      <c r="E215" s="7" t="s">
        <v>19</v>
      </c>
      <c r="F215">
        <v>91206</v>
      </c>
      <c r="G215">
        <v>625000</v>
      </c>
      <c r="H215">
        <v>3</v>
      </c>
      <c r="I215">
        <v>3</v>
      </c>
      <c r="J215">
        <v>1453</v>
      </c>
      <c r="K215">
        <v>8950</v>
      </c>
      <c r="L215">
        <f>2021-MasterDataSet_after_OutliersDEL7[[#This Row],[YEAR BUILT]]</f>
        <v>30</v>
      </c>
      <c r="M215">
        <v>17.376799245813743</v>
      </c>
      <c r="N215">
        <v>430.1445285615967</v>
      </c>
      <c r="O215" s="1">
        <v>0</v>
      </c>
      <c r="P215" s="1">
        <f>VLOOKUP(MasterDataSet_after_OutliersDEL7[[#This Row],[Region]],Region_Dummy_Variables,2,FALSE)</f>
        <v>0</v>
      </c>
      <c r="Q215" s="1">
        <f>VLOOKUP(MasterDataSet_after_OutliersDEL7[[#This Row],[Region]],Region_Dummy_Variables,3,FALSE)</f>
        <v>1</v>
      </c>
      <c r="R215" s="1">
        <f>VLOOKUP(MasterDataSet_after_OutliersDEL7[[#This Row],[Region]],Region_Dummy_Variables,4,FALSE)</f>
        <v>0</v>
      </c>
      <c r="S215" s="1">
        <f>VLOOKUP(MasterDataSet_after_OutliersDEL7[[#This Row],[Region]],Region_Dummy_Variables,5,FALSE)</f>
        <v>0</v>
      </c>
      <c r="T215" s="1">
        <f>VLOOKUP(MasterDataSet_after_OutliersDEL7[[#This Row],[Region]],Region_Dummy_Variables,6,FALSE)</f>
        <v>0</v>
      </c>
      <c r="U215">
        <v>1991</v>
      </c>
      <c r="V215">
        <v>8</v>
      </c>
      <c r="W215">
        <v>400</v>
      </c>
      <c r="X215">
        <v>34.147756399999999</v>
      </c>
      <c r="Y215">
        <v>-118.2379061</v>
      </c>
    </row>
    <row r="216" spans="1:25" hidden="1" x14ac:dyDescent="0.3">
      <c r="A216" s="1" t="s">
        <v>16</v>
      </c>
      <c r="B216" s="1" t="s">
        <v>244</v>
      </c>
      <c r="C216" s="1" t="s">
        <v>182</v>
      </c>
      <c r="D216" s="1" t="str">
        <f>VLOOKUP(MasterDataSet_after_OutliersDEL7[[#This Row],[CITY]],Region_Values,2,FALSE)</f>
        <v xml:space="preserve">San Fernando </v>
      </c>
      <c r="E216" s="7" t="s">
        <v>19</v>
      </c>
      <c r="F216">
        <v>91206</v>
      </c>
      <c r="G216">
        <v>359000</v>
      </c>
      <c r="H216">
        <v>1</v>
      </c>
      <c r="I216">
        <v>1</v>
      </c>
      <c r="J216">
        <v>617</v>
      </c>
      <c r="K216">
        <v>25790</v>
      </c>
      <c r="L216">
        <f>2021-MasterDataSet_after_OutliersDEL7[[#This Row],[YEAR BUILT]]</f>
        <v>62</v>
      </c>
      <c r="M216">
        <v>16.781032991152756</v>
      </c>
      <c r="N216">
        <v>581.8476499189627</v>
      </c>
      <c r="O216" s="1">
        <v>0</v>
      </c>
      <c r="P216" s="1">
        <f>VLOOKUP(MasterDataSet_after_OutliersDEL7[[#This Row],[Region]],Region_Dummy_Variables,2,FALSE)</f>
        <v>0</v>
      </c>
      <c r="Q216" s="1">
        <f>VLOOKUP(MasterDataSet_after_OutliersDEL7[[#This Row],[Region]],Region_Dummy_Variables,3,FALSE)</f>
        <v>1</v>
      </c>
      <c r="R216" s="1">
        <f>VLOOKUP(MasterDataSet_after_OutliersDEL7[[#This Row],[Region]],Region_Dummy_Variables,4,FALSE)</f>
        <v>0</v>
      </c>
      <c r="S216" s="1">
        <f>VLOOKUP(MasterDataSet_after_OutliersDEL7[[#This Row],[Region]],Region_Dummy_Variables,5,FALSE)</f>
        <v>0</v>
      </c>
      <c r="T216" s="1">
        <f>VLOOKUP(MasterDataSet_after_OutliersDEL7[[#This Row],[Region]],Region_Dummy_Variables,6,FALSE)</f>
        <v>0</v>
      </c>
      <c r="U216">
        <v>1959</v>
      </c>
      <c r="V216">
        <v>211</v>
      </c>
      <c r="W216">
        <v>270</v>
      </c>
      <c r="X216">
        <v>34.150106100000002</v>
      </c>
      <c r="Y216">
        <v>-118.25316479999999</v>
      </c>
    </row>
    <row r="217" spans="1:25" hidden="1" x14ac:dyDescent="0.3">
      <c r="A217" s="1" t="s">
        <v>16</v>
      </c>
      <c r="B217" s="1" t="s">
        <v>245</v>
      </c>
      <c r="C217" s="1" t="s">
        <v>182</v>
      </c>
      <c r="D217" s="1" t="str">
        <f>VLOOKUP(MasterDataSet_after_OutliersDEL7[[#This Row],[CITY]],Region_Values,2,FALSE)</f>
        <v xml:space="preserve">San Fernando </v>
      </c>
      <c r="E217" s="7" t="s">
        <v>19</v>
      </c>
      <c r="F217">
        <v>91206</v>
      </c>
      <c r="G217">
        <v>559999</v>
      </c>
      <c r="H217">
        <v>2</v>
      </c>
      <c r="I217">
        <v>2.5</v>
      </c>
      <c r="J217">
        <v>964</v>
      </c>
      <c r="K217">
        <v>7296</v>
      </c>
      <c r="L217">
        <f>2021-MasterDataSet_after_OutliersDEL7[[#This Row],[YEAR BUILT]]</f>
        <v>30</v>
      </c>
      <c r="M217">
        <v>17.219113039511697</v>
      </c>
      <c r="N217">
        <v>580.91182572614105</v>
      </c>
      <c r="O217" s="1">
        <v>0</v>
      </c>
      <c r="P217" s="1">
        <f>VLOOKUP(MasterDataSet_after_OutliersDEL7[[#This Row],[Region]],Region_Dummy_Variables,2,FALSE)</f>
        <v>0</v>
      </c>
      <c r="Q217" s="1">
        <f>VLOOKUP(MasterDataSet_after_OutliersDEL7[[#This Row],[Region]],Region_Dummy_Variables,3,FALSE)</f>
        <v>1</v>
      </c>
      <c r="R217" s="1">
        <f>VLOOKUP(MasterDataSet_after_OutliersDEL7[[#This Row],[Region]],Region_Dummy_Variables,4,FALSE)</f>
        <v>0</v>
      </c>
      <c r="S217" s="1">
        <f>VLOOKUP(MasterDataSet_after_OutliersDEL7[[#This Row],[Region]],Region_Dummy_Variables,5,FALSE)</f>
        <v>0</v>
      </c>
      <c r="T217" s="1">
        <f>VLOOKUP(MasterDataSet_after_OutliersDEL7[[#This Row],[Region]],Region_Dummy_Variables,6,FALSE)</f>
        <v>0</v>
      </c>
      <c r="U217">
        <v>1991</v>
      </c>
      <c r="V217">
        <v>14</v>
      </c>
      <c r="W217">
        <v>225</v>
      </c>
      <c r="X217">
        <v>34.148821400000003</v>
      </c>
      <c r="Y217">
        <v>-118.24229200000001</v>
      </c>
    </row>
    <row r="218" spans="1:25" hidden="1" x14ac:dyDescent="0.3">
      <c r="A218" s="1" t="s">
        <v>16</v>
      </c>
      <c r="B218" s="1" t="s">
        <v>246</v>
      </c>
      <c r="C218" s="1" t="s">
        <v>182</v>
      </c>
      <c r="D218" s="1" t="str">
        <f>VLOOKUP(MasterDataSet_after_OutliersDEL7[[#This Row],[CITY]],Region_Values,2,FALSE)</f>
        <v xml:space="preserve">San Fernando </v>
      </c>
      <c r="E218" s="7" t="s">
        <v>19</v>
      </c>
      <c r="F218">
        <v>91206</v>
      </c>
      <c r="G218">
        <v>1299000</v>
      </c>
      <c r="H218">
        <v>3</v>
      </c>
      <c r="I218">
        <v>3</v>
      </c>
      <c r="J218">
        <v>2171</v>
      </c>
      <c r="K218">
        <v>38225</v>
      </c>
      <c r="L218">
        <f>2021-MasterDataSet_after_OutliersDEL7[[#This Row],[YEAR BUILT]]</f>
        <v>39</v>
      </c>
      <c r="M218">
        <v>17.098936158193332</v>
      </c>
      <c r="N218">
        <v>598.34177798249652</v>
      </c>
      <c r="O218" s="1">
        <v>0</v>
      </c>
      <c r="P218" s="1">
        <f>VLOOKUP(MasterDataSet_after_OutliersDEL7[[#This Row],[Region]],Region_Dummy_Variables,2,FALSE)</f>
        <v>0</v>
      </c>
      <c r="Q218" s="1">
        <f>VLOOKUP(MasterDataSet_after_OutliersDEL7[[#This Row],[Region]],Region_Dummy_Variables,3,FALSE)</f>
        <v>1</v>
      </c>
      <c r="R218" s="1">
        <f>VLOOKUP(MasterDataSet_after_OutliersDEL7[[#This Row],[Region]],Region_Dummy_Variables,4,FALSE)</f>
        <v>0</v>
      </c>
      <c r="S218" s="1">
        <f>VLOOKUP(MasterDataSet_after_OutliersDEL7[[#This Row],[Region]],Region_Dummy_Variables,5,FALSE)</f>
        <v>0</v>
      </c>
      <c r="T218" s="1">
        <f>VLOOKUP(MasterDataSet_after_OutliersDEL7[[#This Row],[Region]],Region_Dummy_Variables,6,FALSE)</f>
        <v>0</v>
      </c>
      <c r="U218">
        <v>1982</v>
      </c>
      <c r="V218">
        <v>64</v>
      </c>
      <c r="W218">
        <v>970</v>
      </c>
      <c r="X218">
        <v>34.157131399999997</v>
      </c>
      <c r="Y218">
        <v>-118.25289069999999</v>
      </c>
    </row>
    <row r="219" spans="1:25" hidden="1" x14ac:dyDescent="0.3">
      <c r="A219" s="1" t="s">
        <v>16</v>
      </c>
      <c r="B219" s="1" t="s">
        <v>247</v>
      </c>
      <c r="C219" s="1" t="s">
        <v>182</v>
      </c>
      <c r="D219" s="1" t="str">
        <f>VLOOKUP(MasterDataSet_after_OutliersDEL7[[#This Row],[CITY]],Region_Values,2,FALSE)</f>
        <v xml:space="preserve">San Fernando </v>
      </c>
      <c r="E219" s="7" t="s">
        <v>19</v>
      </c>
      <c r="F219">
        <v>91206</v>
      </c>
      <c r="G219">
        <v>875000</v>
      </c>
      <c r="H219">
        <v>3</v>
      </c>
      <c r="I219">
        <v>2.5</v>
      </c>
      <c r="J219">
        <v>2171</v>
      </c>
      <c r="K219">
        <v>38225</v>
      </c>
      <c r="L219">
        <f>2021-MasterDataSet_after_OutliersDEL7[[#This Row],[YEAR BUILT]]</f>
        <v>39</v>
      </c>
      <c r="M219">
        <v>17.098936158193332</v>
      </c>
      <c r="N219">
        <v>403.04007369875632</v>
      </c>
      <c r="O219" s="1">
        <v>0</v>
      </c>
      <c r="P219" s="1">
        <f>VLOOKUP(MasterDataSet_after_OutliersDEL7[[#This Row],[Region]],Region_Dummy_Variables,2,FALSE)</f>
        <v>0</v>
      </c>
      <c r="Q219" s="1">
        <f>VLOOKUP(MasterDataSet_after_OutliersDEL7[[#This Row],[Region]],Region_Dummy_Variables,3,FALSE)</f>
        <v>1</v>
      </c>
      <c r="R219" s="1">
        <f>VLOOKUP(MasterDataSet_after_OutliersDEL7[[#This Row],[Region]],Region_Dummy_Variables,4,FALSE)</f>
        <v>0</v>
      </c>
      <c r="S219" s="1">
        <f>VLOOKUP(MasterDataSet_after_OutliersDEL7[[#This Row],[Region]],Region_Dummy_Variables,5,FALSE)</f>
        <v>0</v>
      </c>
      <c r="T219" s="1">
        <f>VLOOKUP(MasterDataSet_after_OutliersDEL7[[#This Row],[Region]],Region_Dummy_Variables,6,FALSE)</f>
        <v>0</v>
      </c>
      <c r="U219">
        <v>1982</v>
      </c>
      <c r="V219">
        <v>2</v>
      </c>
      <c r="W219">
        <v>970</v>
      </c>
      <c r="X219">
        <v>34.157131399999997</v>
      </c>
      <c r="Y219">
        <v>-118.25289069999999</v>
      </c>
    </row>
    <row r="220" spans="1:25" hidden="1" x14ac:dyDescent="0.3">
      <c r="A220" s="1" t="s">
        <v>16</v>
      </c>
      <c r="B220" s="1" t="s">
        <v>248</v>
      </c>
      <c r="C220" s="1" t="s">
        <v>182</v>
      </c>
      <c r="D220" s="1" t="str">
        <f>VLOOKUP(MasterDataSet_after_OutliersDEL7[[#This Row],[CITY]],Region_Values,2,FALSE)</f>
        <v xml:space="preserve">San Fernando </v>
      </c>
      <c r="E220" s="7" t="s">
        <v>19</v>
      </c>
      <c r="F220">
        <v>91206</v>
      </c>
      <c r="G220">
        <v>375000</v>
      </c>
      <c r="H220">
        <v>1</v>
      </c>
      <c r="I220">
        <v>1</v>
      </c>
      <c r="J220">
        <v>594</v>
      </c>
      <c r="K220">
        <v>19086</v>
      </c>
      <c r="L220">
        <f>2021-MasterDataSet_after_OutliersDEL7[[#This Row],[YEAR BUILT]]</f>
        <v>60</v>
      </c>
      <c r="M220">
        <v>16.802296818721622</v>
      </c>
      <c r="N220">
        <v>631.31313131313129</v>
      </c>
      <c r="O220" s="1">
        <v>0</v>
      </c>
      <c r="P220" s="1">
        <f>VLOOKUP(MasterDataSet_after_OutliersDEL7[[#This Row],[Region]],Region_Dummy_Variables,2,FALSE)</f>
        <v>0</v>
      </c>
      <c r="Q220" s="1">
        <f>VLOOKUP(MasterDataSet_after_OutliersDEL7[[#This Row],[Region]],Region_Dummy_Variables,3,FALSE)</f>
        <v>1</v>
      </c>
      <c r="R220" s="1">
        <f>VLOOKUP(MasterDataSet_after_OutliersDEL7[[#This Row],[Region]],Region_Dummy_Variables,4,FALSE)</f>
        <v>0</v>
      </c>
      <c r="S220" s="1">
        <f>VLOOKUP(MasterDataSet_after_OutliersDEL7[[#This Row],[Region]],Region_Dummy_Variables,5,FALSE)</f>
        <v>0</v>
      </c>
      <c r="T220" s="1">
        <f>VLOOKUP(MasterDataSet_after_OutliersDEL7[[#This Row],[Region]],Region_Dummy_Variables,6,FALSE)</f>
        <v>0</v>
      </c>
      <c r="U220">
        <v>1961</v>
      </c>
      <c r="V220">
        <v>87</v>
      </c>
      <c r="W220">
        <v>270</v>
      </c>
      <c r="X220">
        <v>34.150362999999999</v>
      </c>
      <c r="Y220">
        <v>-118.2529364</v>
      </c>
    </row>
    <row r="221" spans="1:25" hidden="1" x14ac:dyDescent="0.3">
      <c r="A221" s="1" t="s">
        <v>16</v>
      </c>
      <c r="B221" s="1" t="s">
        <v>249</v>
      </c>
      <c r="C221" s="1" t="s">
        <v>182</v>
      </c>
      <c r="D221" s="1" t="str">
        <f>VLOOKUP(MasterDataSet_after_OutliersDEL7[[#This Row],[CITY]],Region_Values,2,FALSE)</f>
        <v xml:space="preserve">San Fernando </v>
      </c>
      <c r="E221" s="7" t="s">
        <v>19</v>
      </c>
      <c r="F221">
        <v>91206</v>
      </c>
      <c r="G221">
        <v>409999</v>
      </c>
      <c r="H221">
        <v>1</v>
      </c>
      <c r="I221">
        <v>1</v>
      </c>
      <c r="J221">
        <v>636</v>
      </c>
      <c r="K221">
        <v>19086</v>
      </c>
      <c r="L221">
        <f>2021-MasterDataSet_after_OutliersDEL7[[#This Row],[YEAR BUILT]]</f>
        <v>60</v>
      </c>
      <c r="M221">
        <v>16.802296818721622</v>
      </c>
      <c r="N221">
        <v>644.65251572327043</v>
      </c>
      <c r="O221" s="1">
        <v>0</v>
      </c>
      <c r="P221" s="1">
        <f>VLOOKUP(MasterDataSet_after_OutliersDEL7[[#This Row],[Region]],Region_Dummy_Variables,2,FALSE)</f>
        <v>0</v>
      </c>
      <c r="Q221" s="1">
        <f>VLOOKUP(MasterDataSet_after_OutliersDEL7[[#This Row],[Region]],Region_Dummy_Variables,3,FALSE)</f>
        <v>1</v>
      </c>
      <c r="R221" s="1">
        <f>VLOOKUP(MasterDataSet_after_OutliersDEL7[[#This Row],[Region]],Region_Dummy_Variables,4,FALSE)</f>
        <v>0</v>
      </c>
      <c r="S221" s="1">
        <f>VLOOKUP(MasterDataSet_after_OutliersDEL7[[#This Row],[Region]],Region_Dummy_Variables,5,FALSE)</f>
        <v>0</v>
      </c>
      <c r="T221" s="1">
        <f>VLOOKUP(MasterDataSet_after_OutliersDEL7[[#This Row],[Region]],Region_Dummy_Variables,6,FALSE)</f>
        <v>0</v>
      </c>
      <c r="U221">
        <v>1961</v>
      </c>
      <c r="V221">
        <v>43</v>
      </c>
      <c r="W221">
        <v>270</v>
      </c>
      <c r="X221">
        <v>34.150362999999999</v>
      </c>
      <c r="Y221">
        <v>-118.2529364</v>
      </c>
    </row>
    <row r="222" spans="1:25" hidden="1" x14ac:dyDescent="0.3">
      <c r="A222" s="1" t="s">
        <v>16</v>
      </c>
      <c r="B222" s="1" t="s">
        <v>250</v>
      </c>
      <c r="C222" s="1" t="s">
        <v>182</v>
      </c>
      <c r="D222" s="1" t="str">
        <f>VLOOKUP(MasterDataSet_after_OutliersDEL7[[#This Row],[CITY]],Region_Values,2,FALSE)</f>
        <v xml:space="preserve">San Fernando </v>
      </c>
      <c r="E222" s="7" t="s">
        <v>19</v>
      </c>
      <c r="F222">
        <v>91206</v>
      </c>
      <c r="G222">
        <v>530000</v>
      </c>
      <c r="H222">
        <v>2</v>
      </c>
      <c r="I222">
        <v>2</v>
      </c>
      <c r="J222">
        <v>1141</v>
      </c>
      <c r="K222">
        <v>87426</v>
      </c>
      <c r="L222">
        <f>2021-MasterDataSet_after_OutliersDEL7[[#This Row],[YEAR BUILT]]</f>
        <v>46</v>
      </c>
      <c r="M222">
        <v>17.48406658450358</v>
      </c>
      <c r="N222">
        <v>464.50482033304121</v>
      </c>
      <c r="O222" s="1">
        <v>0</v>
      </c>
      <c r="P222" s="1">
        <f>VLOOKUP(MasterDataSet_after_OutliersDEL7[[#This Row],[Region]],Region_Dummy_Variables,2,FALSE)</f>
        <v>0</v>
      </c>
      <c r="Q222" s="1">
        <f>VLOOKUP(MasterDataSet_after_OutliersDEL7[[#This Row],[Region]],Region_Dummy_Variables,3,FALSE)</f>
        <v>1</v>
      </c>
      <c r="R222" s="1">
        <f>VLOOKUP(MasterDataSet_after_OutliersDEL7[[#This Row],[Region]],Region_Dummy_Variables,4,FALSE)</f>
        <v>0</v>
      </c>
      <c r="S222" s="1">
        <f>VLOOKUP(MasterDataSet_after_OutliersDEL7[[#This Row],[Region]],Region_Dummy_Variables,5,FALSE)</f>
        <v>0</v>
      </c>
      <c r="T222" s="1">
        <f>VLOOKUP(MasterDataSet_after_OutliersDEL7[[#This Row],[Region]],Region_Dummy_Variables,6,FALSE)</f>
        <v>0</v>
      </c>
      <c r="U222">
        <v>1975</v>
      </c>
      <c r="V222">
        <v>1</v>
      </c>
      <c r="W222">
        <v>385</v>
      </c>
      <c r="X222">
        <v>34.153418899999998</v>
      </c>
      <c r="Y222">
        <v>-118.24069299999999</v>
      </c>
    </row>
    <row r="223" spans="1:25" hidden="1" x14ac:dyDescent="0.3">
      <c r="A223" s="1" t="s">
        <v>16</v>
      </c>
      <c r="B223" s="1" t="s">
        <v>251</v>
      </c>
      <c r="C223" s="1" t="s">
        <v>182</v>
      </c>
      <c r="D223" s="1" t="str">
        <f>VLOOKUP(MasterDataSet_after_OutliersDEL7[[#This Row],[CITY]],Region_Values,2,FALSE)</f>
        <v xml:space="preserve">San Fernando </v>
      </c>
      <c r="E223" s="7" t="s">
        <v>19</v>
      </c>
      <c r="F223">
        <v>91206</v>
      </c>
      <c r="G223">
        <v>499000</v>
      </c>
      <c r="H223">
        <v>2</v>
      </c>
      <c r="I223">
        <v>2</v>
      </c>
      <c r="J223">
        <v>999</v>
      </c>
      <c r="K223">
        <v>45547</v>
      </c>
      <c r="L223">
        <f>2021-MasterDataSet_after_OutliersDEL7[[#This Row],[YEAR BUILT]]</f>
        <v>48</v>
      </c>
      <c r="M223">
        <v>17.178066842367748</v>
      </c>
      <c r="N223">
        <v>499.49949949949951</v>
      </c>
      <c r="O223" s="1">
        <v>0</v>
      </c>
      <c r="P223" s="1">
        <f>VLOOKUP(MasterDataSet_after_OutliersDEL7[[#This Row],[Region]],Region_Dummy_Variables,2,FALSE)</f>
        <v>0</v>
      </c>
      <c r="Q223" s="1">
        <f>VLOOKUP(MasterDataSet_after_OutliersDEL7[[#This Row],[Region]],Region_Dummy_Variables,3,FALSE)</f>
        <v>1</v>
      </c>
      <c r="R223" s="1">
        <f>VLOOKUP(MasterDataSet_after_OutliersDEL7[[#This Row],[Region]],Region_Dummy_Variables,4,FALSE)</f>
        <v>0</v>
      </c>
      <c r="S223" s="1">
        <f>VLOOKUP(MasterDataSet_after_OutliersDEL7[[#This Row],[Region]],Region_Dummy_Variables,5,FALSE)</f>
        <v>0</v>
      </c>
      <c r="T223" s="1">
        <f>VLOOKUP(MasterDataSet_after_OutliersDEL7[[#This Row],[Region]],Region_Dummy_Variables,6,FALSE)</f>
        <v>0</v>
      </c>
      <c r="U223">
        <v>1973</v>
      </c>
      <c r="V223">
        <v>11</v>
      </c>
      <c r="W223">
        <v>350</v>
      </c>
      <c r="X223">
        <v>34.155662200000002</v>
      </c>
      <c r="Y223">
        <v>-118.2496472</v>
      </c>
    </row>
    <row r="224" spans="1:25" hidden="1" x14ac:dyDescent="0.3">
      <c r="A224" s="1" t="s">
        <v>16</v>
      </c>
      <c r="B224" s="1" t="s">
        <v>252</v>
      </c>
      <c r="C224" s="1" t="s">
        <v>182</v>
      </c>
      <c r="D224" s="1" t="str">
        <f>VLOOKUP(MasterDataSet_after_OutliersDEL7[[#This Row],[CITY]],Region_Values,2,FALSE)</f>
        <v xml:space="preserve">San Fernando </v>
      </c>
      <c r="E224" s="7" t="s">
        <v>19</v>
      </c>
      <c r="F224">
        <v>91206</v>
      </c>
      <c r="G224">
        <v>670000</v>
      </c>
      <c r="H224">
        <v>2</v>
      </c>
      <c r="I224">
        <v>2.5</v>
      </c>
      <c r="J224">
        <v>1130</v>
      </c>
      <c r="K224">
        <v>7199</v>
      </c>
      <c r="L224">
        <f>2021-MasterDataSet_after_OutliersDEL7[[#This Row],[YEAR BUILT]]</f>
        <v>12</v>
      </c>
      <c r="M224">
        <v>16.94978464716058</v>
      </c>
      <c r="N224">
        <v>592.92035398230087</v>
      </c>
      <c r="O224" s="1">
        <v>0</v>
      </c>
      <c r="P224" s="1">
        <f>VLOOKUP(MasterDataSet_after_OutliersDEL7[[#This Row],[Region]],Region_Dummy_Variables,2,FALSE)</f>
        <v>0</v>
      </c>
      <c r="Q224" s="1">
        <f>VLOOKUP(MasterDataSet_after_OutliersDEL7[[#This Row],[Region]],Region_Dummy_Variables,3,FALSE)</f>
        <v>1</v>
      </c>
      <c r="R224" s="1">
        <f>VLOOKUP(MasterDataSet_after_OutliersDEL7[[#This Row],[Region]],Region_Dummy_Variables,4,FALSE)</f>
        <v>0</v>
      </c>
      <c r="S224" s="1">
        <f>VLOOKUP(MasterDataSet_after_OutliersDEL7[[#This Row],[Region]],Region_Dummy_Variables,5,FALSE)</f>
        <v>0</v>
      </c>
      <c r="T224" s="1">
        <f>VLOOKUP(MasterDataSet_after_OutliersDEL7[[#This Row],[Region]],Region_Dummy_Variables,6,FALSE)</f>
        <v>0</v>
      </c>
      <c r="U224">
        <v>2009</v>
      </c>
      <c r="V224">
        <v>35</v>
      </c>
      <c r="W224">
        <v>200</v>
      </c>
      <c r="X224">
        <v>34.154261499999997</v>
      </c>
      <c r="Y224">
        <v>-118.2534161</v>
      </c>
    </row>
    <row r="225" spans="1:25" hidden="1" x14ac:dyDescent="0.3">
      <c r="A225" s="1" t="s">
        <v>16</v>
      </c>
      <c r="B225" s="1" t="s">
        <v>253</v>
      </c>
      <c r="C225" s="1" t="s">
        <v>182</v>
      </c>
      <c r="D225" s="1" t="str">
        <f>VLOOKUP(MasterDataSet_after_OutliersDEL7[[#This Row],[CITY]],Region_Values,2,FALSE)</f>
        <v xml:space="preserve">San Fernando </v>
      </c>
      <c r="E225" s="7" t="s">
        <v>19</v>
      </c>
      <c r="F225">
        <v>91206</v>
      </c>
      <c r="G225">
        <v>529900</v>
      </c>
      <c r="H225">
        <v>2</v>
      </c>
      <c r="I225">
        <v>2</v>
      </c>
      <c r="J225">
        <v>1070</v>
      </c>
      <c r="K225">
        <v>31299</v>
      </c>
      <c r="L225">
        <f>2021-MasterDataSet_after_OutliersDEL7[[#This Row],[YEAR BUILT]]</f>
        <v>47</v>
      </c>
      <c r="M225">
        <v>17.11934714622592</v>
      </c>
      <c r="N225">
        <v>495.23364485981307</v>
      </c>
      <c r="O225" s="1">
        <v>0</v>
      </c>
      <c r="P225" s="1">
        <f>VLOOKUP(MasterDataSet_after_OutliersDEL7[[#This Row],[Region]],Region_Dummy_Variables,2,FALSE)</f>
        <v>0</v>
      </c>
      <c r="Q225" s="1">
        <f>VLOOKUP(MasterDataSet_after_OutliersDEL7[[#This Row],[Region]],Region_Dummy_Variables,3,FALSE)</f>
        <v>1</v>
      </c>
      <c r="R225" s="1">
        <f>VLOOKUP(MasterDataSet_after_OutliersDEL7[[#This Row],[Region]],Region_Dummy_Variables,4,FALSE)</f>
        <v>0</v>
      </c>
      <c r="S225" s="1">
        <f>VLOOKUP(MasterDataSet_after_OutliersDEL7[[#This Row],[Region]],Region_Dummy_Variables,5,FALSE)</f>
        <v>0</v>
      </c>
      <c r="T225" s="1">
        <f>VLOOKUP(MasterDataSet_after_OutliersDEL7[[#This Row],[Region]],Region_Dummy_Variables,6,FALSE)</f>
        <v>0</v>
      </c>
      <c r="U225">
        <v>1974</v>
      </c>
      <c r="V225">
        <v>26</v>
      </c>
      <c r="W225">
        <v>350</v>
      </c>
      <c r="X225">
        <v>34.155659700000001</v>
      </c>
      <c r="Y225">
        <v>-118.2509676</v>
      </c>
    </row>
    <row r="226" spans="1:25" hidden="1" x14ac:dyDescent="0.3">
      <c r="A226" s="1" t="s">
        <v>20</v>
      </c>
      <c r="B226" s="1" t="s">
        <v>254</v>
      </c>
      <c r="C226" s="1" t="s">
        <v>182</v>
      </c>
      <c r="D226" s="1" t="str">
        <f>VLOOKUP(MasterDataSet_after_OutliersDEL7[[#This Row],[CITY]],Region_Values,2,FALSE)</f>
        <v xml:space="preserve">San Fernando </v>
      </c>
      <c r="E226" s="7" t="s">
        <v>19</v>
      </c>
      <c r="F226">
        <v>91207</v>
      </c>
      <c r="G226">
        <v>2750000</v>
      </c>
      <c r="H226">
        <v>5</v>
      </c>
      <c r="I226">
        <v>3.5</v>
      </c>
      <c r="J226">
        <v>3935</v>
      </c>
      <c r="K226">
        <v>16329</v>
      </c>
      <c r="L226">
        <f>2021-MasterDataSet_after_OutliersDEL7[[#This Row],[YEAR BUILT]]</f>
        <v>36</v>
      </c>
      <c r="M226">
        <v>18.450216283960856</v>
      </c>
      <c r="N226">
        <v>698.85641677255398</v>
      </c>
      <c r="O226" s="1">
        <v>1</v>
      </c>
      <c r="P226" s="1">
        <f>VLOOKUP(MasterDataSet_after_OutliersDEL7[[#This Row],[Region]],Region_Dummy_Variables,2,FALSE)</f>
        <v>0</v>
      </c>
      <c r="Q226" s="1">
        <f>VLOOKUP(MasterDataSet_after_OutliersDEL7[[#This Row],[Region]],Region_Dummy_Variables,3,FALSE)</f>
        <v>1</v>
      </c>
      <c r="R226" s="1">
        <f>VLOOKUP(MasterDataSet_after_OutliersDEL7[[#This Row],[Region]],Region_Dummy_Variables,4,FALSE)</f>
        <v>0</v>
      </c>
      <c r="S226" s="1">
        <f>VLOOKUP(MasterDataSet_after_OutliersDEL7[[#This Row],[Region]],Region_Dummy_Variables,5,FALSE)</f>
        <v>0</v>
      </c>
      <c r="T226" s="1">
        <f>VLOOKUP(MasterDataSet_after_OutliersDEL7[[#This Row],[Region]],Region_Dummy_Variables,6,FALSE)</f>
        <v>0</v>
      </c>
      <c r="U226">
        <v>1985</v>
      </c>
      <c r="V226">
        <v>96</v>
      </c>
      <c r="W226">
        <v>63</v>
      </c>
      <c r="X226">
        <v>34.172591300000001</v>
      </c>
      <c r="Y226">
        <v>-118.23772339999999</v>
      </c>
    </row>
    <row r="227" spans="1:25" hidden="1" x14ac:dyDescent="0.3">
      <c r="A227" s="1" t="s">
        <v>16</v>
      </c>
      <c r="B227" s="1" t="s">
        <v>255</v>
      </c>
      <c r="C227" s="1" t="s">
        <v>182</v>
      </c>
      <c r="D227" s="1" t="str">
        <f>VLOOKUP(MasterDataSet_after_OutliersDEL7[[#This Row],[CITY]],Region_Values,2,FALSE)</f>
        <v xml:space="preserve">San Fernando </v>
      </c>
      <c r="E227" s="7" t="s">
        <v>19</v>
      </c>
      <c r="F227">
        <v>91207</v>
      </c>
      <c r="G227">
        <v>875000</v>
      </c>
      <c r="H227">
        <v>2</v>
      </c>
      <c r="I227">
        <v>2.5</v>
      </c>
      <c r="J227">
        <v>1540</v>
      </c>
      <c r="K227">
        <v>14549</v>
      </c>
      <c r="L227">
        <f>2021-MasterDataSet_after_OutliersDEL7[[#This Row],[YEAR BUILT]]</f>
        <v>11</v>
      </c>
      <c r="M227">
        <v>17.440401426207725</v>
      </c>
      <c r="N227">
        <v>568.18181818181813</v>
      </c>
      <c r="O227" s="1">
        <v>0</v>
      </c>
      <c r="P227" s="1">
        <f>VLOOKUP(MasterDataSet_after_OutliersDEL7[[#This Row],[Region]],Region_Dummy_Variables,2,FALSE)</f>
        <v>0</v>
      </c>
      <c r="Q227" s="1">
        <f>VLOOKUP(MasterDataSet_after_OutliersDEL7[[#This Row],[Region]],Region_Dummy_Variables,3,FALSE)</f>
        <v>1</v>
      </c>
      <c r="R227" s="1">
        <f>VLOOKUP(MasterDataSet_after_OutliersDEL7[[#This Row],[Region]],Region_Dummy_Variables,4,FALSE)</f>
        <v>0</v>
      </c>
      <c r="S227" s="1">
        <f>VLOOKUP(MasterDataSet_after_OutliersDEL7[[#This Row],[Region]],Region_Dummy_Variables,5,FALSE)</f>
        <v>0</v>
      </c>
      <c r="T227" s="1">
        <f>VLOOKUP(MasterDataSet_after_OutliersDEL7[[#This Row],[Region]],Region_Dummy_Variables,6,FALSE)</f>
        <v>0</v>
      </c>
      <c r="U227">
        <v>2010</v>
      </c>
      <c r="V227">
        <v>1</v>
      </c>
      <c r="W227">
        <v>300</v>
      </c>
      <c r="X227">
        <v>34.162641000000001</v>
      </c>
      <c r="Y227">
        <v>-118.250682</v>
      </c>
    </row>
    <row r="228" spans="1:25" hidden="1" x14ac:dyDescent="0.3">
      <c r="A228" s="1" t="s">
        <v>16</v>
      </c>
      <c r="B228" s="1" t="s">
        <v>256</v>
      </c>
      <c r="C228" s="1" t="s">
        <v>182</v>
      </c>
      <c r="D228" s="1" t="str">
        <f>VLOOKUP(MasterDataSet_after_OutliersDEL7[[#This Row],[CITY]],Region_Values,2,FALSE)</f>
        <v xml:space="preserve">San Fernando </v>
      </c>
      <c r="E228" s="7" t="s">
        <v>19</v>
      </c>
      <c r="F228">
        <v>91207</v>
      </c>
      <c r="G228">
        <v>599000</v>
      </c>
      <c r="H228">
        <v>2</v>
      </c>
      <c r="I228">
        <v>2.5</v>
      </c>
      <c r="J228">
        <v>1176</v>
      </c>
      <c r="K228">
        <v>7746</v>
      </c>
      <c r="L228">
        <f>2021-MasterDataSet_after_OutliersDEL7[[#This Row],[YEAR BUILT]]</f>
        <v>32</v>
      </c>
      <c r="M228">
        <v>17.345511011115757</v>
      </c>
      <c r="N228">
        <v>509.35374149659862</v>
      </c>
      <c r="O228" s="1">
        <v>0</v>
      </c>
      <c r="P228" s="1">
        <f>VLOOKUP(MasterDataSet_after_OutliersDEL7[[#This Row],[Region]],Region_Dummy_Variables,2,FALSE)</f>
        <v>0</v>
      </c>
      <c r="Q228" s="1">
        <f>VLOOKUP(MasterDataSet_after_OutliersDEL7[[#This Row],[Region]],Region_Dummy_Variables,3,FALSE)</f>
        <v>1</v>
      </c>
      <c r="R228" s="1">
        <f>VLOOKUP(MasterDataSet_after_OutliersDEL7[[#This Row],[Region]],Region_Dummy_Variables,4,FALSE)</f>
        <v>0</v>
      </c>
      <c r="S228" s="1">
        <f>VLOOKUP(MasterDataSet_after_OutliersDEL7[[#This Row],[Region]],Region_Dummy_Variables,5,FALSE)</f>
        <v>0</v>
      </c>
      <c r="T228" s="1">
        <f>VLOOKUP(MasterDataSet_after_OutliersDEL7[[#This Row],[Region]],Region_Dummy_Variables,6,FALSE)</f>
        <v>0</v>
      </c>
      <c r="U228">
        <v>1989</v>
      </c>
      <c r="V228">
        <v>26</v>
      </c>
      <c r="W228">
        <v>370</v>
      </c>
      <c r="X228">
        <v>34.162842699999999</v>
      </c>
      <c r="Y228">
        <v>-118.25307340000001</v>
      </c>
    </row>
    <row r="229" spans="1:25" hidden="1" x14ac:dyDescent="0.3">
      <c r="A229" s="1" t="s">
        <v>20</v>
      </c>
      <c r="B229" s="1" t="s">
        <v>257</v>
      </c>
      <c r="C229" s="1" t="s">
        <v>182</v>
      </c>
      <c r="D229" s="1" t="str">
        <f>VLOOKUP(MasterDataSet_after_OutliersDEL7[[#This Row],[CITY]],Region_Values,2,FALSE)</f>
        <v xml:space="preserve">San Fernando </v>
      </c>
      <c r="E229" s="7" t="s">
        <v>19</v>
      </c>
      <c r="F229">
        <v>91208</v>
      </c>
      <c r="G229">
        <v>1625000</v>
      </c>
      <c r="H229">
        <v>3</v>
      </c>
      <c r="I229">
        <v>2</v>
      </c>
      <c r="J229">
        <v>2277</v>
      </c>
      <c r="K229">
        <v>18212</v>
      </c>
      <c r="L229">
        <f>2021-MasterDataSet_after_OutliersDEL7[[#This Row],[YEAR BUILT]]</f>
        <v>93</v>
      </c>
      <c r="M229">
        <v>18.760074781968182</v>
      </c>
      <c r="N229">
        <v>713.65832235397454</v>
      </c>
      <c r="O229" s="1">
        <v>1</v>
      </c>
      <c r="P229" s="1">
        <f>VLOOKUP(MasterDataSet_after_OutliersDEL7[[#This Row],[Region]],Region_Dummy_Variables,2,FALSE)</f>
        <v>0</v>
      </c>
      <c r="Q229" s="1">
        <f>VLOOKUP(MasterDataSet_after_OutliersDEL7[[#This Row],[Region]],Region_Dummy_Variables,3,FALSE)</f>
        <v>1</v>
      </c>
      <c r="R229" s="1">
        <f>VLOOKUP(MasterDataSet_after_OutliersDEL7[[#This Row],[Region]],Region_Dummy_Variables,4,FALSE)</f>
        <v>0</v>
      </c>
      <c r="S229" s="1">
        <f>VLOOKUP(MasterDataSet_after_OutliersDEL7[[#This Row],[Region]],Region_Dummy_Variables,5,FALSE)</f>
        <v>0</v>
      </c>
      <c r="T229" s="1">
        <f>VLOOKUP(MasterDataSet_after_OutliersDEL7[[#This Row],[Region]],Region_Dummy_Variables,6,FALSE)</f>
        <v>0</v>
      </c>
      <c r="U229">
        <v>1928</v>
      </c>
      <c r="V229">
        <v>14</v>
      </c>
      <c r="X229">
        <v>34.180418400000001</v>
      </c>
      <c r="Y229">
        <v>-118.23879700000001</v>
      </c>
    </row>
    <row r="230" spans="1:25" hidden="1" x14ac:dyDescent="0.3">
      <c r="A230" s="1" t="s">
        <v>20</v>
      </c>
      <c r="B230" s="1" t="s">
        <v>258</v>
      </c>
      <c r="C230" s="1" t="s">
        <v>182</v>
      </c>
      <c r="D230" s="1" t="str">
        <f>VLOOKUP(MasterDataSet_after_OutliersDEL7[[#This Row],[CITY]],Region_Values,2,FALSE)</f>
        <v xml:space="preserve">San Fernando </v>
      </c>
      <c r="E230" s="7" t="s">
        <v>19</v>
      </c>
      <c r="F230">
        <v>91208</v>
      </c>
      <c r="G230">
        <v>1299000</v>
      </c>
      <c r="H230">
        <v>3</v>
      </c>
      <c r="I230">
        <v>2.5</v>
      </c>
      <c r="J230">
        <v>2013</v>
      </c>
      <c r="K230">
        <v>6743</v>
      </c>
      <c r="L230">
        <f>2021-MasterDataSet_after_OutliersDEL7[[#This Row],[YEAR BUILT]]</f>
        <v>58</v>
      </c>
      <c r="M230">
        <v>19.98736708004159</v>
      </c>
      <c r="N230">
        <v>645.30551415797322</v>
      </c>
      <c r="O230" s="1">
        <v>1</v>
      </c>
      <c r="P230" s="1">
        <f>VLOOKUP(MasterDataSet_after_OutliersDEL7[[#This Row],[Region]],Region_Dummy_Variables,2,FALSE)</f>
        <v>0</v>
      </c>
      <c r="Q230" s="1">
        <f>VLOOKUP(MasterDataSet_after_OutliersDEL7[[#This Row],[Region]],Region_Dummy_Variables,3,FALSE)</f>
        <v>1</v>
      </c>
      <c r="R230" s="1">
        <f>VLOOKUP(MasterDataSet_after_OutliersDEL7[[#This Row],[Region]],Region_Dummy_Variables,4,FALSE)</f>
        <v>0</v>
      </c>
      <c r="S230" s="1">
        <f>VLOOKUP(MasterDataSet_after_OutliersDEL7[[#This Row],[Region]],Region_Dummy_Variables,5,FALSE)</f>
        <v>0</v>
      </c>
      <c r="T230" s="1">
        <f>VLOOKUP(MasterDataSet_after_OutliersDEL7[[#This Row],[Region]],Region_Dummy_Variables,6,FALSE)</f>
        <v>0</v>
      </c>
      <c r="U230">
        <v>1963</v>
      </c>
      <c r="V230">
        <v>23</v>
      </c>
      <c r="X230">
        <v>34.204336300000001</v>
      </c>
      <c r="Y230">
        <v>-118.2366498</v>
      </c>
    </row>
    <row r="231" spans="1:25" hidden="1" x14ac:dyDescent="0.3">
      <c r="A231" s="1" t="s">
        <v>20</v>
      </c>
      <c r="B231" s="1" t="s">
        <v>259</v>
      </c>
      <c r="C231" s="1" t="s">
        <v>182</v>
      </c>
      <c r="D231" s="1" t="str">
        <f>VLOOKUP(MasterDataSet_after_OutliersDEL7[[#This Row],[CITY]],Region_Values,2,FALSE)</f>
        <v xml:space="preserve">San Fernando </v>
      </c>
      <c r="E231" s="7" t="s">
        <v>19</v>
      </c>
      <c r="F231">
        <v>91208</v>
      </c>
      <c r="G231">
        <v>1395000</v>
      </c>
      <c r="H231">
        <v>3</v>
      </c>
      <c r="I231">
        <v>3</v>
      </c>
      <c r="J231">
        <v>1658</v>
      </c>
      <c r="K231">
        <v>8180</v>
      </c>
      <c r="L231">
        <f>2021-MasterDataSet_after_OutliersDEL7[[#This Row],[YEAR BUILT]]</f>
        <v>67</v>
      </c>
      <c r="M231">
        <v>19.402445883674968</v>
      </c>
      <c r="N231">
        <v>841.37515078407716</v>
      </c>
      <c r="O231" s="1">
        <v>1</v>
      </c>
      <c r="P231" s="1">
        <f>VLOOKUP(MasterDataSet_after_OutliersDEL7[[#This Row],[Region]],Region_Dummy_Variables,2,FALSE)</f>
        <v>0</v>
      </c>
      <c r="Q231" s="1">
        <f>VLOOKUP(MasterDataSet_after_OutliersDEL7[[#This Row],[Region]],Region_Dummy_Variables,3,FALSE)</f>
        <v>1</v>
      </c>
      <c r="R231" s="1">
        <f>VLOOKUP(MasterDataSet_after_OutliersDEL7[[#This Row],[Region]],Region_Dummy_Variables,4,FALSE)</f>
        <v>0</v>
      </c>
      <c r="S231" s="1">
        <f>VLOOKUP(MasterDataSet_after_OutliersDEL7[[#This Row],[Region]],Region_Dummy_Variables,5,FALSE)</f>
        <v>0</v>
      </c>
      <c r="T231" s="1">
        <f>VLOOKUP(MasterDataSet_after_OutliersDEL7[[#This Row],[Region]],Region_Dummy_Variables,6,FALSE)</f>
        <v>0</v>
      </c>
      <c r="U231">
        <v>1954</v>
      </c>
      <c r="V231">
        <v>25</v>
      </c>
      <c r="X231">
        <v>34.181085799999998</v>
      </c>
      <c r="Y231">
        <v>-118.224588</v>
      </c>
    </row>
    <row r="232" spans="1:25" hidden="1" x14ac:dyDescent="0.3">
      <c r="A232" s="1" t="s">
        <v>20</v>
      </c>
      <c r="B232" s="1" t="s">
        <v>260</v>
      </c>
      <c r="C232" s="1" t="s">
        <v>182</v>
      </c>
      <c r="D232" s="1" t="str">
        <f>VLOOKUP(MasterDataSet_after_OutliersDEL7[[#This Row],[CITY]],Region_Values,2,FALSE)</f>
        <v xml:space="preserve">San Fernando </v>
      </c>
      <c r="E232" s="7" t="s">
        <v>19</v>
      </c>
      <c r="F232">
        <v>91208</v>
      </c>
      <c r="G232">
        <v>1195000</v>
      </c>
      <c r="H232">
        <v>2</v>
      </c>
      <c r="I232">
        <v>2</v>
      </c>
      <c r="J232">
        <v>1128</v>
      </c>
      <c r="K232">
        <v>15599</v>
      </c>
      <c r="L232">
        <f>2021-MasterDataSet_after_OutliersDEL7[[#This Row],[YEAR BUILT]]</f>
        <v>109</v>
      </c>
      <c r="M232">
        <v>18.957582468799977</v>
      </c>
      <c r="N232">
        <v>1059.3971631205675</v>
      </c>
      <c r="O232" s="1">
        <v>1</v>
      </c>
      <c r="P232" s="1">
        <f>VLOOKUP(MasterDataSet_after_OutliersDEL7[[#This Row],[Region]],Region_Dummy_Variables,2,FALSE)</f>
        <v>0</v>
      </c>
      <c r="Q232" s="1">
        <f>VLOOKUP(MasterDataSet_after_OutliersDEL7[[#This Row],[Region]],Region_Dummy_Variables,3,FALSE)</f>
        <v>1</v>
      </c>
      <c r="R232" s="1">
        <f>VLOOKUP(MasterDataSet_after_OutliersDEL7[[#This Row],[Region]],Region_Dummy_Variables,4,FALSE)</f>
        <v>0</v>
      </c>
      <c r="S232" s="1">
        <f>VLOOKUP(MasterDataSet_after_OutliersDEL7[[#This Row],[Region]],Region_Dummy_Variables,5,FALSE)</f>
        <v>0</v>
      </c>
      <c r="T232" s="1">
        <f>VLOOKUP(MasterDataSet_after_OutliersDEL7[[#This Row],[Region]],Region_Dummy_Variables,6,FALSE)</f>
        <v>0</v>
      </c>
      <c r="U232">
        <v>1912</v>
      </c>
      <c r="V232">
        <v>10</v>
      </c>
      <c r="X232">
        <v>34.171679699999999</v>
      </c>
      <c r="Y232">
        <v>-118.2252733</v>
      </c>
    </row>
    <row r="233" spans="1:25" hidden="1" x14ac:dyDescent="0.3">
      <c r="A233" s="1" t="s">
        <v>20</v>
      </c>
      <c r="B233" s="1" t="s">
        <v>261</v>
      </c>
      <c r="C233" s="1" t="s">
        <v>182</v>
      </c>
      <c r="D233" s="1" t="str">
        <f>VLOOKUP(MasterDataSet_after_OutliersDEL7[[#This Row],[CITY]],Region_Values,2,FALSE)</f>
        <v xml:space="preserve">San Fernando </v>
      </c>
      <c r="E233" s="7" t="s">
        <v>19</v>
      </c>
      <c r="F233">
        <v>91208</v>
      </c>
      <c r="G233">
        <v>1199000</v>
      </c>
      <c r="H233">
        <v>2</v>
      </c>
      <c r="I233">
        <v>2</v>
      </c>
      <c r="J233">
        <v>1460</v>
      </c>
      <c r="K233">
        <v>5136</v>
      </c>
      <c r="L233">
        <f>2021-MasterDataSet_after_OutliersDEL7[[#This Row],[YEAR BUILT]]</f>
        <v>85</v>
      </c>
      <c r="M233">
        <v>19.237778575579956</v>
      </c>
      <c r="N233">
        <v>821.23287671232879</v>
      </c>
      <c r="O233" s="1">
        <v>1</v>
      </c>
      <c r="P233" s="1">
        <f>VLOOKUP(MasterDataSet_after_OutliersDEL7[[#This Row],[Region]],Region_Dummy_Variables,2,FALSE)</f>
        <v>0</v>
      </c>
      <c r="Q233" s="1">
        <f>VLOOKUP(MasterDataSet_after_OutliersDEL7[[#This Row],[Region]],Region_Dummy_Variables,3,FALSE)</f>
        <v>1</v>
      </c>
      <c r="R233" s="1">
        <f>VLOOKUP(MasterDataSet_after_OutliersDEL7[[#This Row],[Region]],Region_Dummy_Variables,4,FALSE)</f>
        <v>0</v>
      </c>
      <c r="S233" s="1">
        <f>VLOOKUP(MasterDataSet_after_OutliersDEL7[[#This Row],[Region]],Region_Dummy_Variables,5,FALSE)</f>
        <v>0</v>
      </c>
      <c r="T233" s="1">
        <f>VLOOKUP(MasterDataSet_after_OutliersDEL7[[#This Row],[Region]],Region_Dummy_Variables,6,FALSE)</f>
        <v>0</v>
      </c>
      <c r="U233">
        <v>1936</v>
      </c>
      <c r="V233">
        <v>20</v>
      </c>
      <c r="X233">
        <v>34.177019299999998</v>
      </c>
      <c r="Y233">
        <v>-118.2242225</v>
      </c>
    </row>
    <row r="234" spans="1:25" hidden="1" x14ac:dyDescent="0.3">
      <c r="A234" s="1" t="s">
        <v>20</v>
      </c>
      <c r="B234" s="1" t="s">
        <v>262</v>
      </c>
      <c r="C234" s="1" t="s">
        <v>182</v>
      </c>
      <c r="D234" s="1" t="str">
        <f>VLOOKUP(MasterDataSet_after_OutliersDEL7[[#This Row],[CITY]],Region_Values,2,FALSE)</f>
        <v xml:space="preserve">San Fernando </v>
      </c>
      <c r="E234" s="7" t="s">
        <v>19</v>
      </c>
      <c r="F234">
        <v>91208</v>
      </c>
      <c r="G234">
        <v>1949000</v>
      </c>
      <c r="H234">
        <v>3</v>
      </c>
      <c r="I234">
        <v>3.5</v>
      </c>
      <c r="J234">
        <v>2645</v>
      </c>
      <c r="K234">
        <v>21949</v>
      </c>
      <c r="L234">
        <f>2021-MasterDataSet_after_OutliersDEL7[[#This Row],[YEAR BUILT]]</f>
        <v>44</v>
      </c>
      <c r="M234">
        <v>18.770321261307249</v>
      </c>
      <c r="N234">
        <v>736.86200378071828</v>
      </c>
      <c r="O234" s="1">
        <v>1</v>
      </c>
      <c r="P234" s="1">
        <f>VLOOKUP(MasterDataSet_after_OutliersDEL7[[#This Row],[Region]],Region_Dummy_Variables,2,FALSE)</f>
        <v>0</v>
      </c>
      <c r="Q234" s="1">
        <f>VLOOKUP(MasterDataSet_after_OutliersDEL7[[#This Row],[Region]],Region_Dummy_Variables,3,FALSE)</f>
        <v>1</v>
      </c>
      <c r="R234" s="1">
        <f>VLOOKUP(MasterDataSet_after_OutliersDEL7[[#This Row],[Region]],Region_Dummy_Variables,4,FALSE)</f>
        <v>0</v>
      </c>
      <c r="S234" s="1">
        <f>VLOOKUP(MasterDataSet_after_OutliersDEL7[[#This Row],[Region]],Region_Dummy_Variables,5,FALSE)</f>
        <v>0</v>
      </c>
      <c r="T234" s="1">
        <f>VLOOKUP(MasterDataSet_after_OutliersDEL7[[#This Row],[Region]],Region_Dummy_Variables,6,FALSE)</f>
        <v>0</v>
      </c>
      <c r="U234">
        <v>1977</v>
      </c>
      <c r="V234">
        <v>42</v>
      </c>
      <c r="X234">
        <v>34.182083599999999</v>
      </c>
      <c r="Y234">
        <v>-118.24037319999999</v>
      </c>
    </row>
    <row r="235" spans="1:25" hidden="1" x14ac:dyDescent="0.3">
      <c r="A235" s="1" t="s">
        <v>20</v>
      </c>
      <c r="B235" s="1" t="s">
        <v>263</v>
      </c>
      <c r="C235" s="1" t="s">
        <v>182</v>
      </c>
      <c r="D235" s="1" t="str">
        <f>VLOOKUP(MasterDataSet_after_OutliersDEL7[[#This Row],[CITY]],Region_Values,2,FALSE)</f>
        <v xml:space="preserve">San Fernando </v>
      </c>
      <c r="E235" s="7" t="s">
        <v>19</v>
      </c>
      <c r="F235">
        <v>91208</v>
      </c>
      <c r="G235">
        <v>2450000</v>
      </c>
      <c r="H235">
        <v>4</v>
      </c>
      <c r="I235">
        <v>4</v>
      </c>
      <c r="J235">
        <v>4212</v>
      </c>
      <c r="K235">
        <v>8894</v>
      </c>
      <c r="L235">
        <f>2021-MasterDataSet_after_OutliersDEL7[[#This Row],[YEAR BUILT]]</f>
        <v>46</v>
      </c>
      <c r="M235">
        <v>19.436771243332114</v>
      </c>
      <c r="N235">
        <v>581.67141500474838</v>
      </c>
      <c r="O235" s="1">
        <v>1</v>
      </c>
      <c r="P235" s="1">
        <f>VLOOKUP(MasterDataSet_after_OutliersDEL7[[#This Row],[Region]],Region_Dummy_Variables,2,FALSE)</f>
        <v>0</v>
      </c>
      <c r="Q235" s="1">
        <f>VLOOKUP(MasterDataSet_after_OutliersDEL7[[#This Row],[Region]],Region_Dummy_Variables,3,FALSE)</f>
        <v>1</v>
      </c>
      <c r="R235" s="1">
        <f>VLOOKUP(MasterDataSet_after_OutliersDEL7[[#This Row],[Region]],Region_Dummy_Variables,4,FALSE)</f>
        <v>0</v>
      </c>
      <c r="S235" s="1">
        <f>VLOOKUP(MasterDataSet_after_OutliersDEL7[[#This Row],[Region]],Region_Dummy_Variables,5,FALSE)</f>
        <v>0</v>
      </c>
      <c r="T235" s="1">
        <f>VLOOKUP(MasterDataSet_after_OutliersDEL7[[#This Row],[Region]],Region_Dummy_Variables,6,FALSE)</f>
        <v>0</v>
      </c>
      <c r="U235">
        <v>1975</v>
      </c>
      <c r="V235">
        <v>7</v>
      </c>
      <c r="X235">
        <v>34.196224399999998</v>
      </c>
      <c r="Y235">
        <v>-118.24048740000001</v>
      </c>
    </row>
    <row r="236" spans="1:25" hidden="1" x14ac:dyDescent="0.3">
      <c r="A236" s="1" t="s">
        <v>20</v>
      </c>
      <c r="B236" s="1" t="s">
        <v>264</v>
      </c>
      <c r="C236" s="1" t="s">
        <v>182</v>
      </c>
      <c r="D236" s="1" t="str">
        <f>VLOOKUP(MasterDataSet_after_OutliersDEL7[[#This Row],[CITY]],Region_Values,2,FALSE)</f>
        <v xml:space="preserve">San Fernando </v>
      </c>
      <c r="E236" s="7" t="s">
        <v>19</v>
      </c>
      <c r="F236">
        <v>91208</v>
      </c>
      <c r="G236">
        <v>2000000</v>
      </c>
      <c r="H236">
        <v>4</v>
      </c>
      <c r="I236">
        <v>3.5</v>
      </c>
      <c r="J236">
        <v>3439</v>
      </c>
      <c r="K236">
        <v>21477</v>
      </c>
      <c r="L236">
        <f>2021-MasterDataSet_after_OutliersDEL7[[#This Row],[YEAR BUILT]]</f>
        <v>45</v>
      </c>
      <c r="M236">
        <v>19.567738145178275</v>
      </c>
      <c r="N236">
        <v>581.5644082582146</v>
      </c>
      <c r="O236" s="1">
        <v>1</v>
      </c>
      <c r="P236" s="1">
        <f>VLOOKUP(MasterDataSet_after_OutliersDEL7[[#This Row],[Region]],Region_Dummy_Variables,2,FALSE)</f>
        <v>0</v>
      </c>
      <c r="Q236" s="1">
        <f>VLOOKUP(MasterDataSet_after_OutliersDEL7[[#This Row],[Region]],Region_Dummy_Variables,3,FALSE)</f>
        <v>1</v>
      </c>
      <c r="R236" s="1">
        <f>VLOOKUP(MasterDataSet_after_OutliersDEL7[[#This Row],[Region]],Region_Dummy_Variables,4,FALSE)</f>
        <v>0</v>
      </c>
      <c r="S236" s="1">
        <f>VLOOKUP(MasterDataSet_after_OutliersDEL7[[#This Row],[Region]],Region_Dummy_Variables,5,FALSE)</f>
        <v>0</v>
      </c>
      <c r="T236" s="1">
        <f>VLOOKUP(MasterDataSet_after_OutliersDEL7[[#This Row],[Region]],Region_Dummy_Variables,6,FALSE)</f>
        <v>0</v>
      </c>
      <c r="U236">
        <v>1976</v>
      </c>
      <c r="V236">
        <v>13</v>
      </c>
      <c r="X236">
        <v>34.197582799999999</v>
      </c>
      <c r="Y236">
        <v>-118.23888839999999</v>
      </c>
    </row>
    <row r="237" spans="1:25" hidden="1" x14ac:dyDescent="0.3">
      <c r="A237" s="1" t="s">
        <v>20</v>
      </c>
      <c r="B237" s="1" t="s">
        <v>265</v>
      </c>
      <c r="C237" s="1" t="s">
        <v>182</v>
      </c>
      <c r="D237" s="1" t="str">
        <f>VLOOKUP(MasterDataSet_after_OutliersDEL7[[#This Row],[CITY]],Region_Values,2,FALSE)</f>
        <v xml:space="preserve">San Fernando </v>
      </c>
      <c r="E237" s="7" t="s">
        <v>19</v>
      </c>
      <c r="F237">
        <v>91208</v>
      </c>
      <c r="G237">
        <v>2688000</v>
      </c>
      <c r="H237">
        <v>5</v>
      </c>
      <c r="I237">
        <v>6</v>
      </c>
      <c r="J237">
        <v>6700</v>
      </c>
      <c r="K237">
        <v>7810</v>
      </c>
      <c r="L237">
        <f>2021-MasterDataSet_after_OutliersDEL7[[#This Row],[YEAR BUILT]]</f>
        <v>31</v>
      </c>
      <c r="M237">
        <v>19.432724100065986</v>
      </c>
      <c r="N237">
        <v>401.19402985074629</v>
      </c>
      <c r="O237" s="1">
        <v>1</v>
      </c>
      <c r="P237" s="1">
        <f>VLOOKUP(MasterDataSet_after_OutliersDEL7[[#This Row],[Region]],Region_Dummy_Variables,2,FALSE)</f>
        <v>0</v>
      </c>
      <c r="Q237" s="1">
        <f>VLOOKUP(MasterDataSet_after_OutliersDEL7[[#This Row],[Region]],Region_Dummy_Variables,3,FALSE)</f>
        <v>1</v>
      </c>
      <c r="R237" s="1">
        <f>VLOOKUP(MasterDataSet_after_OutliersDEL7[[#This Row],[Region]],Region_Dummy_Variables,4,FALSE)</f>
        <v>0</v>
      </c>
      <c r="S237" s="1">
        <f>VLOOKUP(MasterDataSet_after_OutliersDEL7[[#This Row],[Region]],Region_Dummy_Variables,5,FALSE)</f>
        <v>0</v>
      </c>
      <c r="T237" s="1">
        <f>VLOOKUP(MasterDataSet_after_OutliersDEL7[[#This Row],[Region]],Region_Dummy_Variables,6,FALSE)</f>
        <v>0</v>
      </c>
      <c r="U237">
        <v>1990</v>
      </c>
      <c r="V237">
        <v>217</v>
      </c>
      <c r="X237">
        <v>34.198388899999998</v>
      </c>
      <c r="Y237">
        <v>-118.24318289999999</v>
      </c>
    </row>
    <row r="238" spans="1:25" hidden="1" x14ac:dyDescent="0.3">
      <c r="A238" s="1" t="s">
        <v>20</v>
      </c>
      <c r="B238" s="1" t="s">
        <v>266</v>
      </c>
      <c r="C238" s="1" t="s">
        <v>182</v>
      </c>
      <c r="D238" s="1" t="str">
        <f>VLOOKUP(MasterDataSet_after_OutliersDEL7[[#This Row],[CITY]],Region_Values,2,FALSE)</f>
        <v xml:space="preserve">San Fernando </v>
      </c>
      <c r="E238" s="7" t="s">
        <v>19</v>
      </c>
      <c r="F238">
        <v>91208</v>
      </c>
      <c r="G238">
        <v>1385000</v>
      </c>
      <c r="H238">
        <v>2</v>
      </c>
      <c r="I238">
        <v>2</v>
      </c>
      <c r="J238">
        <v>1918</v>
      </c>
      <c r="K238">
        <v>14877</v>
      </c>
      <c r="L238">
        <f>2021-MasterDataSet_after_OutliersDEL7[[#This Row],[YEAR BUILT]]</f>
        <v>70</v>
      </c>
      <c r="M238">
        <v>20.097218912156276</v>
      </c>
      <c r="N238">
        <v>722.10636079249218</v>
      </c>
      <c r="O238" s="1">
        <v>1</v>
      </c>
      <c r="P238" s="1">
        <f>VLOOKUP(MasterDataSet_after_OutliersDEL7[[#This Row],[Region]],Region_Dummy_Variables,2,FALSE)</f>
        <v>0</v>
      </c>
      <c r="Q238" s="1">
        <f>VLOOKUP(MasterDataSet_after_OutliersDEL7[[#This Row],[Region]],Region_Dummy_Variables,3,FALSE)</f>
        <v>1</v>
      </c>
      <c r="R238" s="1">
        <f>VLOOKUP(MasterDataSet_after_OutliersDEL7[[#This Row],[Region]],Region_Dummy_Variables,4,FALSE)</f>
        <v>0</v>
      </c>
      <c r="S238" s="1">
        <f>VLOOKUP(MasterDataSet_after_OutliersDEL7[[#This Row],[Region]],Region_Dummy_Variables,5,FALSE)</f>
        <v>0</v>
      </c>
      <c r="T238" s="1">
        <f>VLOOKUP(MasterDataSet_after_OutliersDEL7[[#This Row],[Region]],Region_Dummy_Variables,6,FALSE)</f>
        <v>0</v>
      </c>
      <c r="U238">
        <v>1951</v>
      </c>
      <c r="V238">
        <v>10</v>
      </c>
      <c r="X238">
        <v>34.217376700000003</v>
      </c>
      <c r="Y238">
        <v>-118.2506751</v>
      </c>
    </row>
    <row r="239" spans="1:25" hidden="1" x14ac:dyDescent="0.3">
      <c r="A239" s="1" t="s">
        <v>20</v>
      </c>
      <c r="B239" s="1" t="s">
        <v>267</v>
      </c>
      <c r="C239" s="1" t="s">
        <v>182</v>
      </c>
      <c r="D239" s="1" t="str">
        <f>VLOOKUP(MasterDataSet_after_OutliersDEL7[[#This Row],[CITY]],Region_Values,2,FALSE)</f>
        <v xml:space="preserve">San Fernando </v>
      </c>
      <c r="E239" s="7" t="s">
        <v>19</v>
      </c>
      <c r="F239">
        <v>91208</v>
      </c>
      <c r="G239">
        <v>1599000</v>
      </c>
      <c r="H239">
        <v>3</v>
      </c>
      <c r="I239">
        <v>2.5</v>
      </c>
      <c r="J239">
        <v>2268</v>
      </c>
      <c r="K239">
        <v>6196</v>
      </c>
      <c r="L239">
        <f>2021-MasterDataSet_after_OutliersDEL7[[#This Row],[YEAR BUILT]]</f>
        <v>29</v>
      </c>
      <c r="M239">
        <v>19.082643370768714</v>
      </c>
      <c r="N239">
        <v>705.02645502645498</v>
      </c>
      <c r="O239" s="1">
        <v>1</v>
      </c>
      <c r="P239" s="1">
        <f>VLOOKUP(MasterDataSet_after_OutliersDEL7[[#This Row],[Region]],Region_Dummy_Variables,2,FALSE)</f>
        <v>0</v>
      </c>
      <c r="Q239" s="1">
        <f>VLOOKUP(MasterDataSet_after_OutliersDEL7[[#This Row],[Region]],Region_Dummy_Variables,3,FALSE)</f>
        <v>1</v>
      </c>
      <c r="R239" s="1">
        <f>VLOOKUP(MasterDataSet_after_OutliersDEL7[[#This Row],[Region]],Region_Dummy_Variables,4,FALSE)</f>
        <v>0</v>
      </c>
      <c r="S239" s="1">
        <f>VLOOKUP(MasterDataSet_after_OutliersDEL7[[#This Row],[Region]],Region_Dummy_Variables,5,FALSE)</f>
        <v>0</v>
      </c>
      <c r="T239" s="1">
        <f>VLOOKUP(MasterDataSet_after_OutliersDEL7[[#This Row],[Region]],Region_Dummy_Variables,6,FALSE)</f>
        <v>0</v>
      </c>
      <c r="U239">
        <v>1992</v>
      </c>
      <c r="V239">
        <v>26</v>
      </c>
      <c r="W239">
        <v>167</v>
      </c>
      <c r="X239">
        <v>34.164202099999997</v>
      </c>
      <c r="Y239">
        <v>-118.21549539999999</v>
      </c>
    </row>
    <row r="240" spans="1:25" hidden="1" x14ac:dyDescent="0.3">
      <c r="A240" s="1" t="s">
        <v>16</v>
      </c>
      <c r="B240" s="1" t="s">
        <v>268</v>
      </c>
      <c r="C240" s="1" t="s">
        <v>182</v>
      </c>
      <c r="D240" s="1" t="str">
        <f>VLOOKUP(MasterDataSet_after_OutliersDEL7[[#This Row],[CITY]],Region_Values,2,FALSE)</f>
        <v xml:space="preserve">San Fernando </v>
      </c>
      <c r="E240" s="7" t="s">
        <v>19</v>
      </c>
      <c r="F240">
        <v>91208</v>
      </c>
      <c r="G240">
        <v>999000</v>
      </c>
      <c r="H240">
        <v>3</v>
      </c>
      <c r="I240">
        <v>2.5</v>
      </c>
      <c r="J240">
        <v>2146</v>
      </c>
      <c r="K240">
        <v>2443</v>
      </c>
      <c r="L240">
        <f>2021-MasterDataSet_after_OutliersDEL7[[#This Row],[YEAR BUILT]]</f>
        <v>31</v>
      </c>
      <c r="M240">
        <v>19.22599238413034</v>
      </c>
      <c r="N240">
        <v>465.51724137931035</v>
      </c>
      <c r="O240" s="1">
        <v>0</v>
      </c>
      <c r="P240" s="1">
        <f>VLOOKUP(MasterDataSet_after_OutliersDEL7[[#This Row],[Region]],Region_Dummy_Variables,2,FALSE)</f>
        <v>0</v>
      </c>
      <c r="Q240" s="1">
        <f>VLOOKUP(MasterDataSet_after_OutliersDEL7[[#This Row],[Region]],Region_Dummy_Variables,3,FALSE)</f>
        <v>1</v>
      </c>
      <c r="R240" s="1">
        <f>VLOOKUP(MasterDataSet_after_OutliersDEL7[[#This Row],[Region]],Region_Dummy_Variables,4,FALSE)</f>
        <v>0</v>
      </c>
      <c r="S240" s="1">
        <f>VLOOKUP(MasterDataSet_after_OutliersDEL7[[#This Row],[Region]],Region_Dummy_Variables,5,FALSE)</f>
        <v>0</v>
      </c>
      <c r="T240" s="1">
        <f>VLOOKUP(MasterDataSet_after_OutliersDEL7[[#This Row],[Region]],Region_Dummy_Variables,6,FALSE)</f>
        <v>0</v>
      </c>
      <c r="U240">
        <v>1990</v>
      </c>
      <c r="V240">
        <v>8</v>
      </c>
      <c r="W240">
        <v>557</v>
      </c>
      <c r="X240">
        <v>34.167055300000001</v>
      </c>
      <c r="Y240">
        <v>-118.2149477</v>
      </c>
    </row>
    <row r="241" spans="1:25" hidden="1" x14ac:dyDescent="0.3">
      <c r="A241" s="1" t="s">
        <v>16</v>
      </c>
      <c r="B241" s="1" t="s">
        <v>269</v>
      </c>
      <c r="C241" s="1" t="s">
        <v>182</v>
      </c>
      <c r="D241" s="1" t="str">
        <f>VLOOKUP(MasterDataSet_after_OutliersDEL7[[#This Row],[CITY]],Region_Values,2,FALSE)</f>
        <v xml:space="preserve">San Fernando </v>
      </c>
      <c r="E241" s="7" t="s">
        <v>19</v>
      </c>
      <c r="F241">
        <v>91208</v>
      </c>
      <c r="G241">
        <v>449000</v>
      </c>
      <c r="H241">
        <v>1</v>
      </c>
      <c r="I241">
        <v>1</v>
      </c>
      <c r="J241">
        <v>689</v>
      </c>
      <c r="K241">
        <v>219128</v>
      </c>
      <c r="L241">
        <f>2021-MasterDataSet_after_OutliersDEL7[[#This Row],[YEAR BUILT]]</f>
        <v>52</v>
      </c>
      <c r="M241">
        <v>19.92225869549663</v>
      </c>
      <c r="N241">
        <v>651.66908563134973</v>
      </c>
      <c r="O241" s="1">
        <v>0</v>
      </c>
      <c r="P241" s="1">
        <f>VLOOKUP(MasterDataSet_after_OutliersDEL7[[#This Row],[Region]],Region_Dummy_Variables,2,FALSE)</f>
        <v>0</v>
      </c>
      <c r="Q241" s="1">
        <f>VLOOKUP(MasterDataSet_after_OutliersDEL7[[#This Row],[Region]],Region_Dummy_Variables,3,FALSE)</f>
        <v>1</v>
      </c>
      <c r="R241" s="1">
        <f>VLOOKUP(MasterDataSet_after_OutliersDEL7[[#This Row],[Region]],Region_Dummy_Variables,4,FALSE)</f>
        <v>0</v>
      </c>
      <c r="S241" s="1">
        <f>VLOOKUP(MasterDataSet_after_OutliersDEL7[[#This Row],[Region]],Region_Dummy_Variables,5,FALSE)</f>
        <v>0</v>
      </c>
      <c r="T241" s="1">
        <f>VLOOKUP(MasterDataSet_after_OutliersDEL7[[#This Row],[Region]],Region_Dummy_Variables,6,FALSE)</f>
        <v>0</v>
      </c>
      <c r="U241">
        <v>1969</v>
      </c>
      <c r="V241">
        <v>14</v>
      </c>
      <c r="W241">
        <v>435</v>
      </c>
      <c r="X241">
        <v>34.188904800000003</v>
      </c>
      <c r="Y241">
        <v>-118.2207271</v>
      </c>
    </row>
    <row r="242" spans="1:25" hidden="1" x14ac:dyDescent="0.3">
      <c r="A242" s="1" t="s">
        <v>20</v>
      </c>
      <c r="B242" s="1" t="s">
        <v>270</v>
      </c>
      <c r="C242" s="1" t="s">
        <v>182</v>
      </c>
      <c r="D242" s="1" t="str">
        <f>VLOOKUP(MasterDataSet_after_OutliersDEL7[[#This Row],[CITY]],Region_Values,2,FALSE)</f>
        <v xml:space="preserve">San Fernando </v>
      </c>
      <c r="E242" s="7" t="s">
        <v>19</v>
      </c>
      <c r="F242">
        <v>91214</v>
      </c>
      <c r="G242">
        <v>1080000</v>
      </c>
      <c r="H242">
        <v>3</v>
      </c>
      <c r="I242">
        <v>2</v>
      </c>
      <c r="J242">
        <v>1277</v>
      </c>
      <c r="K242">
        <v>12161</v>
      </c>
      <c r="L242">
        <f>2021-MasterDataSet_after_OutliersDEL7[[#This Row],[YEAR BUILT]]</f>
        <v>67</v>
      </c>
      <c r="M242">
        <v>20.299395175780138</v>
      </c>
      <c r="N242">
        <v>845.7321848081441</v>
      </c>
      <c r="O242" s="1">
        <v>1</v>
      </c>
      <c r="P242" s="1">
        <f>VLOOKUP(MasterDataSet_after_OutliersDEL7[[#This Row],[Region]],Region_Dummy_Variables,2,FALSE)</f>
        <v>0</v>
      </c>
      <c r="Q242" s="1">
        <f>VLOOKUP(MasterDataSet_after_OutliersDEL7[[#This Row],[Region]],Region_Dummy_Variables,3,FALSE)</f>
        <v>1</v>
      </c>
      <c r="R242" s="1">
        <f>VLOOKUP(MasterDataSet_after_OutliersDEL7[[#This Row],[Region]],Region_Dummy_Variables,4,FALSE)</f>
        <v>0</v>
      </c>
      <c r="S242" s="1">
        <f>VLOOKUP(MasterDataSet_after_OutliersDEL7[[#This Row],[Region]],Region_Dummy_Variables,5,FALSE)</f>
        <v>0</v>
      </c>
      <c r="T242" s="1">
        <f>VLOOKUP(MasterDataSet_after_OutliersDEL7[[#This Row],[Region]],Region_Dummy_Variables,6,FALSE)</f>
        <v>0</v>
      </c>
      <c r="U242">
        <v>1954</v>
      </c>
      <c r="V242">
        <v>1</v>
      </c>
      <c r="X242">
        <v>34.229132999999997</v>
      </c>
      <c r="Y242">
        <v>-118.2621412</v>
      </c>
    </row>
    <row r="243" spans="1:25" hidden="1" x14ac:dyDescent="0.3">
      <c r="A243" s="1" t="s">
        <v>16</v>
      </c>
      <c r="B243" s="1" t="s">
        <v>271</v>
      </c>
      <c r="C243" s="1" t="s">
        <v>182</v>
      </c>
      <c r="D243" s="1" t="str">
        <f>VLOOKUP(MasterDataSet_after_OutliersDEL7[[#This Row],[CITY]],Region_Values,2,FALSE)</f>
        <v xml:space="preserve">San Fernando </v>
      </c>
      <c r="E243" s="7" t="s">
        <v>19</v>
      </c>
      <c r="F243">
        <v>91214</v>
      </c>
      <c r="G243">
        <v>640000</v>
      </c>
      <c r="H243">
        <v>2</v>
      </c>
      <c r="I243">
        <v>3</v>
      </c>
      <c r="J243">
        <v>1288</v>
      </c>
      <c r="K243">
        <v>18220</v>
      </c>
      <c r="L243">
        <f>2021-MasterDataSet_after_OutliersDEL7[[#This Row],[YEAR BUILT]]</f>
        <v>40</v>
      </c>
      <c r="M243">
        <v>20.460016200636705</v>
      </c>
      <c r="N243">
        <v>496.89440993788821</v>
      </c>
      <c r="O243" s="1">
        <v>0</v>
      </c>
      <c r="P243" s="1">
        <f>VLOOKUP(MasterDataSet_after_OutliersDEL7[[#This Row],[Region]],Region_Dummy_Variables,2,FALSE)</f>
        <v>0</v>
      </c>
      <c r="Q243" s="1">
        <f>VLOOKUP(MasterDataSet_after_OutliersDEL7[[#This Row],[Region]],Region_Dummy_Variables,3,FALSE)</f>
        <v>1</v>
      </c>
      <c r="R243" s="1">
        <f>VLOOKUP(MasterDataSet_after_OutliersDEL7[[#This Row],[Region]],Region_Dummy_Variables,4,FALSE)</f>
        <v>0</v>
      </c>
      <c r="S243" s="1">
        <f>VLOOKUP(MasterDataSet_after_OutliersDEL7[[#This Row],[Region]],Region_Dummy_Variables,5,FALSE)</f>
        <v>0</v>
      </c>
      <c r="T243" s="1">
        <f>VLOOKUP(MasterDataSet_after_OutliersDEL7[[#This Row],[Region]],Region_Dummy_Variables,6,FALSE)</f>
        <v>0</v>
      </c>
      <c r="U243">
        <v>1981</v>
      </c>
      <c r="V243">
        <v>1</v>
      </c>
      <c r="W243">
        <v>300</v>
      </c>
      <c r="X243">
        <v>34.216830700000003</v>
      </c>
      <c r="Y243">
        <v>-118.2404646</v>
      </c>
    </row>
    <row r="244" spans="1:25" hidden="1" x14ac:dyDescent="0.3">
      <c r="A244" s="1" t="s">
        <v>16</v>
      </c>
      <c r="B244" s="1" t="s">
        <v>272</v>
      </c>
      <c r="C244" s="1" t="s">
        <v>182</v>
      </c>
      <c r="D244" s="1" t="str">
        <f>VLOOKUP(MasterDataSet_after_OutliersDEL7[[#This Row],[CITY]],Region_Values,2,FALSE)</f>
        <v xml:space="preserve">San Fernando </v>
      </c>
      <c r="E244" s="7" t="s">
        <v>19</v>
      </c>
      <c r="F244">
        <v>91214</v>
      </c>
      <c r="G244">
        <v>724900</v>
      </c>
      <c r="H244">
        <v>3</v>
      </c>
      <c r="I244">
        <v>3</v>
      </c>
      <c r="J244">
        <v>1451</v>
      </c>
      <c r="K244">
        <v>12072</v>
      </c>
      <c r="L244">
        <f>2021-MasterDataSet_after_OutliersDEL7[[#This Row],[YEAR BUILT]]</f>
        <v>39</v>
      </c>
      <c r="M244">
        <v>20.3983225134685</v>
      </c>
      <c r="N244">
        <v>499.58649207443142</v>
      </c>
      <c r="O244" s="1">
        <v>0</v>
      </c>
      <c r="P244" s="1">
        <f>VLOOKUP(MasterDataSet_after_OutliersDEL7[[#This Row],[Region]],Region_Dummy_Variables,2,FALSE)</f>
        <v>0</v>
      </c>
      <c r="Q244" s="1">
        <f>VLOOKUP(MasterDataSet_after_OutliersDEL7[[#This Row],[Region]],Region_Dummy_Variables,3,FALSE)</f>
        <v>1</v>
      </c>
      <c r="R244" s="1">
        <f>VLOOKUP(MasterDataSet_after_OutliersDEL7[[#This Row],[Region]],Region_Dummy_Variables,4,FALSE)</f>
        <v>0</v>
      </c>
      <c r="S244" s="1">
        <f>VLOOKUP(MasterDataSet_after_OutliersDEL7[[#This Row],[Region]],Region_Dummy_Variables,5,FALSE)</f>
        <v>0</v>
      </c>
      <c r="T244" s="1">
        <f>VLOOKUP(MasterDataSet_after_OutliersDEL7[[#This Row],[Region]],Region_Dummy_Variables,6,FALSE)</f>
        <v>0</v>
      </c>
      <c r="U244">
        <v>1982</v>
      </c>
      <c r="V244">
        <v>18</v>
      </c>
      <c r="W244">
        <v>450</v>
      </c>
      <c r="X244">
        <v>34.216591100000002</v>
      </c>
      <c r="Y244">
        <v>-118.24174379999999</v>
      </c>
    </row>
    <row r="245" spans="1:25" hidden="1" x14ac:dyDescent="0.3">
      <c r="A245" s="1" t="s">
        <v>16</v>
      </c>
      <c r="B245" s="1" t="s">
        <v>273</v>
      </c>
      <c r="C245" s="1" t="s">
        <v>182</v>
      </c>
      <c r="D245" s="1" t="str">
        <f>VLOOKUP(MasterDataSet_after_OutliersDEL7[[#This Row],[CITY]],Region_Values,2,FALSE)</f>
        <v xml:space="preserve">San Fernando </v>
      </c>
      <c r="E245" s="7" t="s">
        <v>19</v>
      </c>
      <c r="F245">
        <v>91214</v>
      </c>
      <c r="G245">
        <v>599000</v>
      </c>
      <c r="H245">
        <v>2</v>
      </c>
      <c r="I245">
        <v>2</v>
      </c>
      <c r="J245">
        <v>1020</v>
      </c>
      <c r="K245">
        <v>65053</v>
      </c>
      <c r="L245">
        <f>2021-MasterDataSet_after_OutliersDEL7[[#This Row],[YEAR BUILT]]</f>
        <v>33</v>
      </c>
      <c r="M245">
        <v>20.443964218542551</v>
      </c>
      <c r="N245">
        <v>587.25490196078431</v>
      </c>
      <c r="O245" s="1">
        <v>0</v>
      </c>
      <c r="P245" s="1">
        <f>VLOOKUP(MasterDataSet_after_OutliersDEL7[[#This Row],[Region]],Region_Dummy_Variables,2,FALSE)</f>
        <v>0</v>
      </c>
      <c r="Q245" s="1">
        <f>VLOOKUP(MasterDataSet_after_OutliersDEL7[[#This Row],[Region]],Region_Dummy_Variables,3,FALSE)</f>
        <v>1</v>
      </c>
      <c r="R245" s="1">
        <f>VLOOKUP(MasterDataSet_after_OutliersDEL7[[#This Row],[Region]],Region_Dummy_Variables,4,FALSE)</f>
        <v>0</v>
      </c>
      <c r="S245" s="1">
        <f>VLOOKUP(MasterDataSet_after_OutliersDEL7[[#This Row],[Region]],Region_Dummy_Variables,5,FALSE)</f>
        <v>0</v>
      </c>
      <c r="T245" s="1">
        <f>VLOOKUP(MasterDataSet_after_OutliersDEL7[[#This Row],[Region]],Region_Dummy_Variables,6,FALSE)</f>
        <v>0</v>
      </c>
      <c r="U245">
        <v>1988</v>
      </c>
      <c r="V245">
        <v>20</v>
      </c>
      <c r="W245">
        <v>369</v>
      </c>
      <c r="X245">
        <v>34.217849800000003</v>
      </c>
      <c r="Y245">
        <v>-118.24222349999999</v>
      </c>
    </row>
    <row r="246" spans="1:25" hidden="1" x14ac:dyDescent="0.3">
      <c r="A246" s="1" t="s">
        <v>16</v>
      </c>
      <c r="B246" s="1" t="s">
        <v>274</v>
      </c>
      <c r="C246" s="1" t="s">
        <v>182</v>
      </c>
      <c r="D246" s="1" t="str">
        <f>VLOOKUP(MasterDataSet_after_OutliersDEL7[[#This Row],[CITY]],Region_Values,2,FALSE)</f>
        <v xml:space="preserve">San Fernando </v>
      </c>
      <c r="E246" s="7" t="s">
        <v>19</v>
      </c>
      <c r="F246">
        <v>91214</v>
      </c>
      <c r="G246">
        <v>429000</v>
      </c>
      <c r="H246">
        <v>1</v>
      </c>
      <c r="I246">
        <v>1</v>
      </c>
      <c r="J246">
        <v>630</v>
      </c>
      <c r="K246">
        <v>12072</v>
      </c>
      <c r="L246">
        <f>2021-MasterDataSet_after_OutliersDEL7[[#This Row],[YEAR BUILT]]</f>
        <v>44</v>
      </c>
      <c r="M246">
        <v>20.542772680910584</v>
      </c>
      <c r="N246">
        <v>680.95238095238096</v>
      </c>
      <c r="O246" s="1">
        <v>0</v>
      </c>
      <c r="P246" s="1">
        <f>VLOOKUP(MasterDataSet_after_OutliersDEL7[[#This Row],[Region]],Region_Dummy_Variables,2,FALSE)</f>
        <v>0</v>
      </c>
      <c r="Q246" s="1">
        <f>VLOOKUP(MasterDataSet_after_OutliersDEL7[[#This Row],[Region]],Region_Dummy_Variables,3,FALSE)</f>
        <v>1</v>
      </c>
      <c r="R246" s="1">
        <f>VLOOKUP(MasterDataSet_after_OutliersDEL7[[#This Row],[Region]],Region_Dummy_Variables,4,FALSE)</f>
        <v>0</v>
      </c>
      <c r="S246" s="1">
        <f>VLOOKUP(MasterDataSet_after_OutliersDEL7[[#This Row],[Region]],Region_Dummy_Variables,5,FALSE)</f>
        <v>0</v>
      </c>
      <c r="T246" s="1">
        <f>VLOOKUP(MasterDataSet_after_OutliersDEL7[[#This Row],[Region]],Region_Dummy_Variables,6,FALSE)</f>
        <v>0</v>
      </c>
      <c r="U246">
        <v>1977</v>
      </c>
      <c r="V246">
        <v>158</v>
      </c>
      <c r="W246">
        <v>292</v>
      </c>
      <c r="X246">
        <v>34.225059999999999</v>
      </c>
      <c r="Y246">
        <v>-118.24948000000001</v>
      </c>
    </row>
    <row r="247" spans="1:25" hidden="1" x14ac:dyDescent="0.3">
      <c r="A247" s="1" t="s">
        <v>16</v>
      </c>
      <c r="B247" s="1" t="s">
        <v>275</v>
      </c>
      <c r="C247" s="1" t="s">
        <v>276</v>
      </c>
      <c r="D247" s="1" t="str">
        <f>VLOOKUP(MasterDataSet_after_OutliersDEL7[[#This Row],[CITY]],Region_Values,2,FALSE)</f>
        <v>South bay</v>
      </c>
      <c r="E247" s="7" t="s">
        <v>19</v>
      </c>
      <c r="F247">
        <v>90710</v>
      </c>
      <c r="G247">
        <v>545000</v>
      </c>
      <c r="H247">
        <v>2</v>
      </c>
      <c r="I247">
        <v>1.5</v>
      </c>
      <c r="J247">
        <v>1075</v>
      </c>
      <c r="K247">
        <v>147254</v>
      </c>
      <c r="L247">
        <f>2021-MasterDataSet_after_OutliersDEL7[[#This Row],[YEAR BUILT]]</f>
        <v>48</v>
      </c>
      <c r="M247">
        <v>4.1722308647022031</v>
      </c>
      <c r="N247">
        <v>506.97674418604652</v>
      </c>
      <c r="O247" s="1">
        <v>0</v>
      </c>
      <c r="P247" s="1">
        <f>VLOOKUP(MasterDataSet_after_OutliersDEL7[[#This Row],[Region]],Region_Dummy_Variables,2,FALSE)</f>
        <v>0</v>
      </c>
      <c r="Q247" s="1">
        <f>VLOOKUP(MasterDataSet_after_OutliersDEL7[[#This Row],[Region]],Region_Dummy_Variables,3,FALSE)</f>
        <v>0</v>
      </c>
      <c r="R247" s="1">
        <f>VLOOKUP(MasterDataSet_after_OutliersDEL7[[#This Row],[Region]],Region_Dummy_Variables,4,FALSE)</f>
        <v>0</v>
      </c>
      <c r="S247" s="1">
        <f>VLOOKUP(MasterDataSet_after_OutliersDEL7[[#This Row],[Region]],Region_Dummy_Variables,5,FALSE)</f>
        <v>1</v>
      </c>
      <c r="T247" s="1">
        <f>VLOOKUP(MasterDataSet_after_OutliersDEL7[[#This Row],[Region]],Region_Dummy_Variables,6,FALSE)</f>
        <v>0</v>
      </c>
      <c r="U247">
        <v>1973</v>
      </c>
      <c r="V247">
        <v>24</v>
      </c>
      <c r="W247">
        <v>325</v>
      </c>
      <c r="X247">
        <v>33.811095000000002</v>
      </c>
      <c r="Y247">
        <v>-118.308088</v>
      </c>
    </row>
    <row r="248" spans="1:25" hidden="1" x14ac:dyDescent="0.3">
      <c r="A248" s="1" t="s">
        <v>16</v>
      </c>
      <c r="B248" s="1" t="s">
        <v>277</v>
      </c>
      <c r="C248" s="1" t="s">
        <v>276</v>
      </c>
      <c r="D248" s="1" t="str">
        <f>VLOOKUP(MasterDataSet_after_OutliersDEL7[[#This Row],[CITY]],Region_Values,2,FALSE)</f>
        <v>South bay</v>
      </c>
      <c r="E248" s="7" t="s">
        <v>19</v>
      </c>
      <c r="F248">
        <v>90710</v>
      </c>
      <c r="G248">
        <v>559800</v>
      </c>
      <c r="H248">
        <v>2</v>
      </c>
      <c r="I248">
        <v>1.5</v>
      </c>
      <c r="J248">
        <v>1075</v>
      </c>
      <c r="K248">
        <v>12072</v>
      </c>
      <c r="L248">
        <f>2021-MasterDataSet_after_OutliersDEL7[[#This Row],[YEAR BUILT]]</f>
        <v>48</v>
      </c>
      <c r="M248">
        <v>4.1715367593421835</v>
      </c>
      <c r="N248">
        <v>520.74418604651157</v>
      </c>
      <c r="O248" s="1">
        <v>0</v>
      </c>
      <c r="P248" s="1">
        <f>VLOOKUP(MasterDataSet_after_OutliersDEL7[[#This Row],[Region]],Region_Dummy_Variables,2,FALSE)</f>
        <v>0</v>
      </c>
      <c r="Q248" s="1">
        <f>VLOOKUP(MasterDataSet_after_OutliersDEL7[[#This Row],[Region]],Region_Dummy_Variables,3,FALSE)</f>
        <v>0</v>
      </c>
      <c r="R248" s="1">
        <f>VLOOKUP(MasterDataSet_after_OutliersDEL7[[#This Row],[Region]],Region_Dummy_Variables,4,FALSE)</f>
        <v>0</v>
      </c>
      <c r="S248" s="1">
        <f>VLOOKUP(MasterDataSet_after_OutliersDEL7[[#This Row],[Region]],Region_Dummy_Variables,5,FALSE)</f>
        <v>1</v>
      </c>
      <c r="T248" s="1">
        <f>VLOOKUP(MasterDataSet_after_OutliersDEL7[[#This Row],[Region]],Region_Dummy_Variables,6,FALSE)</f>
        <v>0</v>
      </c>
      <c r="U248">
        <v>1973</v>
      </c>
      <c r="V248">
        <v>8</v>
      </c>
      <c r="W248">
        <v>325</v>
      </c>
      <c r="X248">
        <v>33.811084899999997</v>
      </c>
      <c r="Y248">
        <v>-118.3080854</v>
      </c>
    </row>
    <row r="249" spans="1:25" hidden="1" x14ac:dyDescent="0.3">
      <c r="A249" s="1" t="s">
        <v>16</v>
      </c>
      <c r="B249" s="1" t="s">
        <v>278</v>
      </c>
      <c r="C249" s="1" t="s">
        <v>279</v>
      </c>
      <c r="D249" s="1" t="str">
        <f>VLOOKUP(MasterDataSet_after_OutliersDEL7[[#This Row],[CITY]],Region_Values,2,FALSE)</f>
        <v>South bay</v>
      </c>
      <c r="E249" s="7" t="s">
        <v>19</v>
      </c>
      <c r="F249">
        <v>90301</v>
      </c>
      <c r="G249">
        <v>495000</v>
      </c>
      <c r="H249">
        <v>2</v>
      </c>
      <c r="I249">
        <v>2</v>
      </c>
      <c r="J249">
        <v>1011</v>
      </c>
      <c r="K249">
        <v>7998</v>
      </c>
      <c r="L249">
        <f>2021-MasterDataSet_after_OutliersDEL7[[#This Row],[YEAR BUILT]]</f>
        <v>39</v>
      </c>
      <c r="M249">
        <v>5.020224544739059</v>
      </c>
      <c r="N249">
        <v>489.61424332344211</v>
      </c>
      <c r="O249" s="1">
        <v>0</v>
      </c>
      <c r="P249" s="1">
        <f>VLOOKUP(MasterDataSet_after_OutliersDEL7[[#This Row],[Region]],Region_Dummy_Variables,2,FALSE)</f>
        <v>0</v>
      </c>
      <c r="Q249" s="1">
        <f>VLOOKUP(MasterDataSet_after_OutliersDEL7[[#This Row],[Region]],Region_Dummy_Variables,3,FALSE)</f>
        <v>0</v>
      </c>
      <c r="R249" s="1">
        <f>VLOOKUP(MasterDataSet_after_OutliersDEL7[[#This Row],[Region]],Region_Dummy_Variables,4,FALSE)</f>
        <v>0</v>
      </c>
      <c r="S249" s="1">
        <f>VLOOKUP(MasterDataSet_after_OutliersDEL7[[#This Row],[Region]],Region_Dummy_Variables,5,FALSE)</f>
        <v>1</v>
      </c>
      <c r="T249" s="1">
        <f>VLOOKUP(MasterDataSet_after_OutliersDEL7[[#This Row],[Region]],Region_Dummy_Variables,6,FALSE)</f>
        <v>0</v>
      </c>
      <c r="U249">
        <v>1982</v>
      </c>
      <c r="V249">
        <v>32</v>
      </c>
      <c r="W249">
        <v>507.5</v>
      </c>
      <c r="X249">
        <v>33.957647100000003</v>
      </c>
      <c r="Y249">
        <v>-118.35767730000001</v>
      </c>
    </row>
    <row r="250" spans="1:25" hidden="1" x14ac:dyDescent="0.3">
      <c r="A250" s="1" t="s">
        <v>16</v>
      </c>
      <c r="B250" s="1" t="s">
        <v>280</v>
      </c>
      <c r="C250" s="1" t="s">
        <v>279</v>
      </c>
      <c r="D250" s="1" t="str">
        <f>VLOOKUP(MasterDataSet_after_OutliersDEL7[[#This Row],[CITY]],Region_Values,2,FALSE)</f>
        <v>South bay</v>
      </c>
      <c r="E250" s="7" t="s">
        <v>19</v>
      </c>
      <c r="F250">
        <v>90301</v>
      </c>
      <c r="G250">
        <v>699000</v>
      </c>
      <c r="H250">
        <v>3</v>
      </c>
      <c r="I250">
        <v>3</v>
      </c>
      <c r="J250">
        <v>1550</v>
      </c>
      <c r="K250">
        <v>19960</v>
      </c>
      <c r="L250">
        <f>2021-MasterDataSet_after_OutliersDEL7[[#This Row],[YEAR BUILT]]</f>
        <v>14</v>
      </c>
      <c r="M250">
        <v>4.8286768278228589</v>
      </c>
      <c r="N250">
        <v>450.96774193548384</v>
      </c>
      <c r="O250" s="1">
        <v>0</v>
      </c>
      <c r="P250" s="1">
        <f>VLOOKUP(MasterDataSet_after_OutliersDEL7[[#This Row],[Region]],Region_Dummy_Variables,2,FALSE)</f>
        <v>0</v>
      </c>
      <c r="Q250" s="1">
        <f>VLOOKUP(MasterDataSet_after_OutliersDEL7[[#This Row],[Region]],Region_Dummy_Variables,3,FALSE)</f>
        <v>0</v>
      </c>
      <c r="R250" s="1">
        <f>VLOOKUP(MasterDataSet_after_OutliersDEL7[[#This Row],[Region]],Region_Dummy_Variables,4,FALSE)</f>
        <v>0</v>
      </c>
      <c r="S250" s="1">
        <f>VLOOKUP(MasterDataSet_after_OutliersDEL7[[#This Row],[Region]],Region_Dummy_Variables,5,FALSE)</f>
        <v>1</v>
      </c>
      <c r="T250" s="1">
        <f>VLOOKUP(MasterDataSet_after_OutliersDEL7[[#This Row],[Region]],Region_Dummy_Variables,6,FALSE)</f>
        <v>0</v>
      </c>
      <c r="U250">
        <v>2007</v>
      </c>
      <c r="V250">
        <v>17</v>
      </c>
      <c r="W250">
        <v>400</v>
      </c>
      <c r="X250">
        <v>33.964615600000002</v>
      </c>
      <c r="Y250">
        <v>-118.362471</v>
      </c>
    </row>
    <row r="251" spans="1:25" hidden="1" x14ac:dyDescent="0.3">
      <c r="A251" s="1" t="s">
        <v>16</v>
      </c>
      <c r="B251" s="1" t="s">
        <v>281</v>
      </c>
      <c r="C251" s="1" t="s">
        <v>279</v>
      </c>
      <c r="D251" s="1" t="str">
        <f>VLOOKUP(MasterDataSet_after_OutliersDEL7[[#This Row],[CITY]],Region_Values,2,FALSE)</f>
        <v>South bay</v>
      </c>
      <c r="E251" s="7" t="s">
        <v>19</v>
      </c>
      <c r="F251">
        <v>90301</v>
      </c>
      <c r="G251">
        <v>849000</v>
      </c>
      <c r="H251">
        <v>8</v>
      </c>
      <c r="I251">
        <v>2.5</v>
      </c>
      <c r="J251">
        <v>1265</v>
      </c>
      <c r="K251">
        <v>4484</v>
      </c>
      <c r="L251">
        <f>2021-MasterDataSet_after_OutliersDEL7[[#This Row],[YEAR BUILT]]</f>
        <v>90</v>
      </c>
      <c r="M251">
        <v>4.5730741628140992</v>
      </c>
      <c r="N251">
        <v>671.1462450592885</v>
      </c>
      <c r="O251" s="1">
        <v>0</v>
      </c>
      <c r="P251" s="1">
        <f>VLOOKUP(MasterDataSet_after_OutliersDEL7[[#This Row],[Region]],Region_Dummy_Variables,2,FALSE)</f>
        <v>0</v>
      </c>
      <c r="Q251" s="1">
        <f>VLOOKUP(MasterDataSet_after_OutliersDEL7[[#This Row],[Region]],Region_Dummy_Variables,3,FALSE)</f>
        <v>0</v>
      </c>
      <c r="R251" s="1">
        <f>VLOOKUP(MasterDataSet_after_OutliersDEL7[[#This Row],[Region]],Region_Dummy_Variables,4,FALSE)</f>
        <v>0</v>
      </c>
      <c r="S251" s="1">
        <f>VLOOKUP(MasterDataSet_after_OutliersDEL7[[#This Row],[Region]],Region_Dummy_Variables,5,FALSE)</f>
        <v>1</v>
      </c>
      <c r="T251" s="1">
        <f>VLOOKUP(MasterDataSet_after_OutliersDEL7[[#This Row],[Region]],Region_Dummy_Variables,6,FALSE)</f>
        <v>0</v>
      </c>
      <c r="U251">
        <v>1931</v>
      </c>
      <c r="V251">
        <v>2</v>
      </c>
      <c r="W251">
        <v>507.5</v>
      </c>
      <c r="X251">
        <v>33.947478400000001</v>
      </c>
      <c r="Y251">
        <v>-118.3632357</v>
      </c>
    </row>
    <row r="252" spans="1:25" hidden="1" x14ac:dyDescent="0.3">
      <c r="A252" s="1" t="s">
        <v>16</v>
      </c>
      <c r="B252" s="1" t="s">
        <v>282</v>
      </c>
      <c r="C252" s="1" t="s">
        <v>279</v>
      </c>
      <c r="D252" s="1" t="str">
        <f>VLOOKUP(MasterDataSet_after_OutliersDEL7[[#This Row],[CITY]],Region_Values,2,FALSE)</f>
        <v>South bay</v>
      </c>
      <c r="E252" s="7" t="s">
        <v>19</v>
      </c>
      <c r="F252">
        <v>90301</v>
      </c>
      <c r="G252">
        <v>850000</v>
      </c>
      <c r="H252">
        <v>2</v>
      </c>
      <c r="I252">
        <v>2</v>
      </c>
      <c r="J252">
        <v>1252</v>
      </c>
      <c r="K252">
        <v>4388</v>
      </c>
      <c r="L252">
        <f>2021-MasterDataSet_after_OutliersDEL7[[#This Row],[YEAR BUILT]]</f>
        <v>72</v>
      </c>
      <c r="M252">
        <v>4.4841729133478783</v>
      </c>
      <c r="N252">
        <v>678.91373801916927</v>
      </c>
      <c r="O252" s="1">
        <v>0</v>
      </c>
      <c r="P252" s="1">
        <f>VLOOKUP(MasterDataSet_after_OutliersDEL7[[#This Row],[Region]],Region_Dummy_Variables,2,FALSE)</f>
        <v>0</v>
      </c>
      <c r="Q252" s="1">
        <f>VLOOKUP(MasterDataSet_after_OutliersDEL7[[#This Row],[Region]],Region_Dummy_Variables,3,FALSE)</f>
        <v>0</v>
      </c>
      <c r="R252" s="1">
        <f>VLOOKUP(MasterDataSet_after_OutliersDEL7[[#This Row],[Region]],Region_Dummy_Variables,4,FALSE)</f>
        <v>0</v>
      </c>
      <c r="S252" s="1">
        <f>VLOOKUP(MasterDataSet_after_OutliersDEL7[[#This Row],[Region]],Region_Dummy_Variables,5,FALSE)</f>
        <v>1</v>
      </c>
      <c r="T252" s="1">
        <f>VLOOKUP(MasterDataSet_after_OutliersDEL7[[#This Row],[Region]],Region_Dummy_Variables,6,FALSE)</f>
        <v>0</v>
      </c>
      <c r="U252">
        <v>1949</v>
      </c>
      <c r="V252">
        <v>30</v>
      </c>
      <c r="W252">
        <v>507.5</v>
      </c>
      <c r="X252">
        <v>33.952898099999999</v>
      </c>
      <c r="Y252">
        <v>-118.3665797</v>
      </c>
    </row>
    <row r="253" spans="1:25" hidden="1" x14ac:dyDescent="0.3">
      <c r="A253" s="1" t="s">
        <v>20</v>
      </c>
      <c r="B253" s="1" t="s">
        <v>283</v>
      </c>
      <c r="C253" s="1" t="s">
        <v>279</v>
      </c>
      <c r="D253" s="1" t="str">
        <f>VLOOKUP(MasterDataSet_after_OutliersDEL7[[#This Row],[CITY]],Region_Values,2,FALSE)</f>
        <v>South bay</v>
      </c>
      <c r="E253" s="7" t="s">
        <v>19</v>
      </c>
      <c r="F253">
        <v>90302</v>
      </c>
      <c r="G253">
        <v>726000</v>
      </c>
      <c r="H253">
        <v>4</v>
      </c>
      <c r="I253">
        <v>3</v>
      </c>
      <c r="J253">
        <v>1470</v>
      </c>
      <c r="K253">
        <v>4390</v>
      </c>
      <c r="L253">
        <f>2021-MasterDataSet_after_OutliersDEL7[[#This Row],[YEAR BUILT]]</f>
        <v>72</v>
      </c>
      <c r="M253">
        <v>4.9529931015815603</v>
      </c>
      <c r="N253">
        <v>493.87755102040819</v>
      </c>
      <c r="O253" s="1">
        <v>1</v>
      </c>
      <c r="P253" s="1">
        <f>VLOOKUP(MasterDataSet_after_OutliersDEL7[[#This Row],[Region]],Region_Dummy_Variables,2,FALSE)</f>
        <v>0</v>
      </c>
      <c r="Q253" s="1">
        <f>VLOOKUP(MasterDataSet_after_OutliersDEL7[[#This Row],[Region]],Region_Dummy_Variables,3,FALSE)</f>
        <v>0</v>
      </c>
      <c r="R253" s="1">
        <f>VLOOKUP(MasterDataSet_after_OutliersDEL7[[#This Row],[Region]],Region_Dummy_Variables,4,FALSE)</f>
        <v>0</v>
      </c>
      <c r="S253" s="1">
        <f>VLOOKUP(MasterDataSet_after_OutliersDEL7[[#This Row],[Region]],Region_Dummy_Variables,5,FALSE)</f>
        <v>1</v>
      </c>
      <c r="T253" s="1">
        <f>VLOOKUP(MasterDataSet_after_OutliersDEL7[[#This Row],[Region]],Region_Dummy_Variables,6,FALSE)</f>
        <v>0</v>
      </c>
      <c r="U253">
        <v>1949</v>
      </c>
      <c r="V253">
        <v>52</v>
      </c>
      <c r="X253">
        <v>33.970620400000001</v>
      </c>
      <c r="Y253">
        <v>-118.3621514</v>
      </c>
    </row>
    <row r="254" spans="1:25" hidden="1" x14ac:dyDescent="0.3">
      <c r="A254" s="1" t="s">
        <v>20</v>
      </c>
      <c r="B254" s="1" t="s">
        <v>284</v>
      </c>
      <c r="C254" s="1" t="s">
        <v>279</v>
      </c>
      <c r="D254" s="1" t="str">
        <f>VLOOKUP(MasterDataSet_after_OutliersDEL7[[#This Row],[CITY]],Region_Values,2,FALSE)</f>
        <v>South bay</v>
      </c>
      <c r="E254" s="7" t="s">
        <v>19</v>
      </c>
      <c r="F254">
        <v>90302</v>
      </c>
      <c r="G254">
        <v>899000</v>
      </c>
      <c r="H254">
        <v>3</v>
      </c>
      <c r="I254">
        <v>1</v>
      </c>
      <c r="J254">
        <v>1022</v>
      </c>
      <c r="K254">
        <v>6994</v>
      </c>
      <c r="L254">
        <f>2021-MasterDataSet_after_OutliersDEL7[[#This Row],[YEAR BUILT]]</f>
        <v>77</v>
      </c>
      <c r="M254">
        <v>4.7689381904285231</v>
      </c>
      <c r="N254">
        <v>879.64774951076322</v>
      </c>
      <c r="O254" s="1">
        <v>1</v>
      </c>
      <c r="P254" s="1">
        <f>VLOOKUP(MasterDataSet_after_OutliersDEL7[[#This Row],[Region]],Region_Dummy_Variables,2,FALSE)</f>
        <v>0</v>
      </c>
      <c r="Q254" s="1">
        <f>VLOOKUP(MasterDataSet_after_OutliersDEL7[[#This Row],[Region]],Region_Dummy_Variables,3,FALSE)</f>
        <v>0</v>
      </c>
      <c r="R254" s="1">
        <f>VLOOKUP(MasterDataSet_after_OutliersDEL7[[#This Row],[Region]],Region_Dummy_Variables,4,FALSE)</f>
        <v>0</v>
      </c>
      <c r="S254" s="1">
        <f>VLOOKUP(MasterDataSet_after_OutliersDEL7[[#This Row],[Region]],Region_Dummy_Variables,5,FALSE)</f>
        <v>1</v>
      </c>
      <c r="T254" s="1">
        <f>VLOOKUP(MasterDataSet_after_OutliersDEL7[[#This Row],[Region]],Region_Dummy_Variables,6,FALSE)</f>
        <v>0</v>
      </c>
      <c r="U254">
        <v>1944</v>
      </c>
      <c r="V254">
        <v>3</v>
      </c>
      <c r="X254">
        <v>33.9791946</v>
      </c>
      <c r="Y254">
        <v>-118.3696384</v>
      </c>
    </row>
    <row r="255" spans="1:25" hidden="1" x14ac:dyDescent="0.3">
      <c r="A255" s="1" t="s">
        <v>16</v>
      </c>
      <c r="B255" s="1" t="s">
        <v>285</v>
      </c>
      <c r="C255" s="1" t="s">
        <v>279</v>
      </c>
      <c r="D255" s="1" t="str">
        <f>VLOOKUP(MasterDataSet_after_OutliersDEL7[[#This Row],[CITY]],Region_Values,2,FALSE)</f>
        <v>South bay</v>
      </c>
      <c r="E255" s="7" t="s">
        <v>19</v>
      </c>
      <c r="F255">
        <v>90302</v>
      </c>
      <c r="G255">
        <v>436000</v>
      </c>
      <c r="H255">
        <v>2</v>
      </c>
      <c r="I255">
        <v>2</v>
      </c>
      <c r="J255">
        <v>976</v>
      </c>
      <c r="K255">
        <v>18729</v>
      </c>
      <c r="L255">
        <f>2021-MasterDataSet_after_OutliersDEL7[[#This Row],[YEAR BUILT]]</f>
        <v>60</v>
      </c>
      <c r="M255">
        <v>4.7296313317003813</v>
      </c>
      <c r="N255">
        <v>446.72131147540983</v>
      </c>
      <c r="O255" s="1">
        <v>0</v>
      </c>
      <c r="P255" s="1">
        <f>VLOOKUP(MasterDataSet_after_OutliersDEL7[[#This Row],[Region]],Region_Dummy_Variables,2,FALSE)</f>
        <v>0</v>
      </c>
      <c r="Q255" s="1">
        <f>VLOOKUP(MasterDataSet_after_OutliersDEL7[[#This Row],[Region]],Region_Dummy_Variables,3,FALSE)</f>
        <v>0</v>
      </c>
      <c r="R255" s="1">
        <f>VLOOKUP(MasterDataSet_after_OutliersDEL7[[#This Row],[Region]],Region_Dummy_Variables,4,FALSE)</f>
        <v>0</v>
      </c>
      <c r="S255" s="1">
        <f>VLOOKUP(MasterDataSet_after_OutliersDEL7[[#This Row],[Region]],Region_Dummy_Variables,5,FALSE)</f>
        <v>1</v>
      </c>
      <c r="T255" s="1">
        <f>VLOOKUP(MasterDataSet_after_OutliersDEL7[[#This Row],[Region]],Region_Dummy_Variables,6,FALSE)</f>
        <v>0</v>
      </c>
      <c r="U255">
        <v>1961</v>
      </c>
      <c r="V255">
        <v>5</v>
      </c>
      <c r="W255">
        <v>270</v>
      </c>
      <c r="X255">
        <v>33.975440200000001</v>
      </c>
      <c r="Y255">
        <v>-118.36837800000001</v>
      </c>
    </row>
    <row r="256" spans="1:25" hidden="1" x14ac:dyDescent="0.3">
      <c r="A256" s="1" t="s">
        <v>16</v>
      </c>
      <c r="B256" s="1" t="s">
        <v>286</v>
      </c>
      <c r="C256" s="1" t="s">
        <v>279</v>
      </c>
      <c r="D256" s="1" t="str">
        <f>VLOOKUP(MasterDataSet_after_OutliersDEL7[[#This Row],[CITY]],Region_Values,2,FALSE)</f>
        <v>South bay</v>
      </c>
      <c r="E256" s="7" t="s">
        <v>19</v>
      </c>
      <c r="F256">
        <v>90302</v>
      </c>
      <c r="G256">
        <v>470000</v>
      </c>
      <c r="H256">
        <v>2</v>
      </c>
      <c r="I256">
        <v>2</v>
      </c>
      <c r="J256">
        <v>1019</v>
      </c>
      <c r="K256">
        <v>28711</v>
      </c>
      <c r="L256">
        <f>2021-MasterDataSet_after_OutliersDEL7[[#This Row],[YEAR BUILT]]</f>
        <v>31</v>
      </c>
      <c r="M256">
        <v>4.7855388991183681</v>
      </c>
      <c r="N256">
        <v>461.23650637880274</v>
      </c>
      <c r="O256" s="1">
        <v>0</v>
      </c>
      <c r="P256" s="1">
        <f>VLOOKUP(MasterDataSet_after_OutliersDEL7[[#This Row],[Region]],Region_Dummy_Variables,2,FALSE)</f>
        <v>0</v>
      </c>
      <c r="Q256" s="1">
        <f>VLOOKUP(MasterDataSet_after_OutliersDEL7[[#This Row],[Region]],Region_Dummy_Variables,3,FALSE)</f>
        <v>0</v>
      </c>
      <c r="R256" s="1">
        <f>VLOOKUP(MasterDataSet_after_OutliersDEL7[[#This Row],[Region]],Region_Dummy_Variables,4,FALSE)</f>
        <v>0</v>
      </c>
      <c r="S256" s="1">
        <f>VLOOKUP(MasterDataSet_after_OutliersDEL7[[#This Row],[Region]],Region_Dummy_Variables,5,FALSE)</f>
        <v>1</v>
      </c>
      <c r="T256" s="1">
        <f>VLOOKUP(MasterDataSet_after_OutliersDEL7[[#This Row],[Region]],Region_Dummy_Variables,6,FALSE)</f>
        <v>0</v>
      </c>
      <c r="U256">
        <v>1990</v>
      </c>
      <c r="V256">
        <v>7</v>
      </c>
      <c r="W256">
        <v>300</v>
      </c>
      <c r="X256">
        <v>33.970249699999997</v>
      </c>
      <c r="Y256">
        <v>-118.3650732</v>
      </c>
    </row>
    <row r="257" spans="1:25" hidden="1" x14ac:dyDescent="0.3">
      <c r="A257" s="1" t="s">
        <v>16</v>
      </c>
      <c r="B257" s="1" t="s">
        <v>287</v>
      </c>
      <c r="C257" s="1" t="s">
        <v>279</v>
      </c>
      <c r="D257" s="1" t="str">
        <f>VLOOKUP(MasterDataSet_after_OutliersDEL7[[#This Row],[CITY]],Region_Values,2,FALSE)</f>
        <v>South bay</v>
      </c>
      <c r="E257" s="7" t="s">
        <v>19</v>
      </c>
      <c r="F257">
        <v>90302</v>
      </c>
      <c r="G257">
        <v>575000</v>
      </c>
      <c r="H257">
        <v>2</v>
      </c>
      <c r="I257">
        <v>2.5</v>
      </c>
      <c r="J257">
        <v>1148</v>
      </c>
      <c r="K257">
        <v>40075</v>
      </c>
      <c r="L257">
        <f>2021-MasterDataSet_after_OutliersDEL7[[#This Row],[YEAR BUILT]]</f>
        <v>38</v>
      </c>
      <c r="M257">
        <v>4.6031955423803828</v>
      </c>
      <c r="N257">
        <v>500.87108013937285</v>
      </c>
      <c r="O257" s="1">
        <v>0</v>
      </c>
      <c r="P257" s="1">
        <f>VLOOKUP(MasterDataSet_after_OutliersDEL7[[#This Row],[Region]],Region_Dummy_Variables,2,FALSE)</f>
        <v>0</v>
      </c>
      <c r="Q257" s="1">
        <f>VLOOKUP(MasterDataSet_after_OutliersDEL7[[#This Row],[Region]],Region_Dummy_Variables,3,FALSE)</f>
        <v>0</v>
      </c>
      <c r="R257" s="1">
        <f>VLOOKUP(MasterDataSet_after_OutliersDEL7[[#This Row],[Region]],Region_Dummy_Variables,4,FALSE)</f>
        <v>0</v>
      </c>
      <c r="S257" s="1">
        <f>VLOOKUP(MasterDataSet_after_OutliersDEL7[[#This Row],[Region]],Region_Dummy_Variables,5,FALSE)</f>
        <v>1</v>
      </c>
      <c r="T257" s="1">
        <f>VLOOKUP(MasterDataSet_after_OutliersDEL7[[#This Row],[Region]],Region_Dummy_Variables,6,FALSE)</f>
        <v>0</v>
      </c>
      <c r="U257">
        <v>1983</v>
      </c>
      <c r="V257">
        <v>56</v>
      </c>
      <c r="W257">
        <v>305</v>
      </c>
      <c r="X257">
        <v>33.969578800000001</v>
      </c>
      <c r="Y257">
        <v>-118.36815470000001</v>
      </c>
    </row>
    <row r="258" spans="1:25" hidden="1" x14ac:dyDescent="0.3">
      <c r="A258" s="1" t="s">
        <v>16</v>
      </c>
      <c r="B258" s="1" t="s">
        <v>288</v>
      </c>
      <c r="C258" s="1" t="s">
        <v>279</v>
      </c>
      <c r="D258" s="1" t="str">
        <f>VLOOKUP(MasterDataSet_after_OutliersDEL7[[#This Row],[CITY]],Region_Values,2,FALSE)</f>
        <v>South bay</v>
      </c>
      <c r="E258" s="7" t="s">
        <v>19</v>
      </c>
      <c r="F258">
        <v>90302</v>
      </c>
      <c r="G258">
        <v>531300</v>
      </c>
      <c r="H258">
        <v>2</v>
      </c>
      <c r="I258">
        <v>2.5</v>
      </c>
      <c r="J258">
        <v>1034</v>
      </c>
      <c r="K258">
        <v>19028</v>
      </c>
      <c r="L258">
        <f>2021-MasterDataSet_after_OutliersDEL7[[#This Row],[YEAR BUILT]]</f>
        <v>31</v>
      </c>
      <c r="M258">
        <v>4.6835278626840955</v>
      </c>
      <c r="N258">
        <v>513.82978723404256</v>
      </c>
      <c r="O258" s="1">
        <v>0</v>
      </c>
      <c r="P258" s="1">
        <f>VLOOKUP(MasterDataSet_after_OutliersDEL7[[#This Row],[Region]],Region_Dummy_Variables,2,FALSE)</f>
        <v>0</v>
      </c>
      <c r="Q258" s="1">
        <f>VLOOKUP(MasterDataSet_after_OutliersDEL7[[#This Row],[Region]],Region_Dummy_Variables,3,FALSE)</f>
        <v>0</v>
      </c>
      <c r="R258" s="1">
        <f>VLOOKUP(MasterDataSet_after_OutliersDEL7[[#This Row],[Region]],Region_Dummy_Variables,4,FALSE)</f>
        <v>0</v>
      </c>
      <c r="S258" s="1">
        <f>VLOOKUP(MasterDataSet_after_OutliersDEL7[[#This Row],[Region]],Region_Dummy_Variables,5,FALSE)</f>
        <v>1</v>
      </c>
      <c r="T258" s="1">
        <f>VLOOKUP(MasterDataSet_after_OutliersDEL7[[#This Row],[Region]],Region_Dummy_Variables,6,FALSE)</f>
        <v>0</v>
      </c>
      <c r="U258">
        <v>1990</v>
      </c>
      <c r="V258">
        <v>17</v>
      </c>
      <c r="W258">
        <v>290</v>
      </c>
      <c r="X258">
        <v>33.969738399999997</v>
      </c>
      <c r="Y258">
        <v>-118.3667454</v>
      </c>
    </row>
    <row r="259" spans="1:25" hidden="1" x14ac:dyDescent="0.3">
      <c r="A259" s="1" t="s">
        <v>16</v>
      </c>
      <c r="B259" s="1" t="s">
        <v>289</v>
      </c>
      <c r="C259" s="1" t="s">
        <v>279</v>
      </c>
      <c r="D259" s="1" t="str">
        <f>VLOOKUP(MasterDataSet_after_OutliersDEL7[[#This Row],[CITY]],Region_Values,2,FALSE)</f>
        <v>South bay</v>
      </c>
      <c r="E259" s="7" t="s">
        <v>19</v>
      </c>
      <c r="F259">
        <v>90302</v>
      </c>
      <c r="G259">
        <v>439999</v>
      </c>
      <c r="H259">
        <v>2</v>
      </c>
      <c r="I259">
        <v>2</v>
      </c>
      <c r="J259">
        <v>957</v>
      </c>
      <c r="K259">
        <v>50066</v>
      </c>
      <c r="L259">
        <f>2021-MasterDataSet_after_OutliersDEL7[[#This Row],[YEAR BUILT]]</f>
        <v>57</v>
      </c>
      <c r="M259">
        <v>4.75928563835211</v>
      </c>
      <c r="N259">
        <v>459.7690700104493</v>
      </c>
      <c r="O259" s="1">
        <v>0</v>
      </c>
      <c r="P259" s="1">
        <f>VLOOKUP(MasterDataSet_after_OutliersDEL7[[#This Row],[Region]],Region_Dummy_Variables,2,FALSE)</f>
        <v>0</v>
      </c>
      <c r="Q259" s="1">
        <f>VLOOKUP(MasterDataSet_after_OutliersDEL7[[#This Row],[Region]],Region_Dummy_Variables,3,FALSE)</f>
        <v>0</v>
      </c>
      <c r="R259" s="1">
        <f>VLOOKUP(MasterDataSet_after_OutliersDEL7[[#This Row],[Region]],Region_Dummy_Variables,4,FALSE)</f>
        <v>0</v>
      </c>
      <c r="S259" s="1">
        <f>VLOOKUP(MasterDataSet_after_OutliersDEL7[[#This Row],[Region]],Region_Dummy_Variables,5,FALSE)</f>
        <v>1</v>
      </c>
      <c r="T259" s="1">
        <f>VLOOKUP(MasterDataSet_after_OutliersDEL7[[#This Row],[Region]],Region_Dummy_Variables,6,FALSE)</f>
        <v>0</v>
      </c>
      <c r="U259">
        <v>1964</v>
      </c>
      <c r="V259">
        <v>39</v>
      </c>
      <c r="W259">
        <v>244</v>
      </c>
      <c r="X259">
        <v>33.972904800000002</v>
      </c>
      <c r="Y259">
        <v>-118.36664140000001</v>
      </c>
    </row>
    <row r="260" spans="1:25" hidden="1" x14ac:dyDescent="0.3">
      <c r="A260" s="1" t="s">
        <v>20</v>
      </c>
      <c r="B260" s="1" t="s">
        <v>290</v>
      </c>
      <c r="C260" s="1" t="s">
        <v>291</v>
      </c>
      <c r="D260" s="1" t="str">
        <f>VLOOKUP(MasterDataSet_after_OutliersDEL7[[#This Row],[CITY]],Region_Values,2,FALSE)</f>
        <v xml:space="preserve">San Fernando </v>
      </c>
      <c r="E260" s="7" t="s">
        <v>19</v>
      </c>
      <c r="F260">
        <v>91214</v>
      </c>
      <c r="G260">
        <v>899000</v>
      </c>
      <c r="H260">
        <v>2</v>
      </c>
      <c r="I260">
        <v>1.5</v>
      </c>
      <c r="J260">
        <v>1400</v>
      </c>
      <c r="K260">
        <v>4556</v>
      </c>
      <c r="L260">
        <f>2021-MasterDataSet_after_OutliersDEL7[[#This Row],[YEAR BUILT]]</f>
        <v>92</v>
      </c>
      <c r="M260">
        <v>20.28391144383826</v>
      </c>
      <c r="N260">
        <v>642.14285714285711</v>
      </c>
      <c r="O260" s="1">
        <v>1</v>
      </c>
      <c r="P260" s="1">
        <f>VLOOKUP(MasterDataSet_after_OutliersDEL7[[#This Row],[Region]],Region_Dummy_Variables,2,FALSE)</f>
        <v>0</v>
      </c>
      <c r="Q260" s="1">
        <f>VLOOKUP(MasterDataSet_after_OutliersDEL7[[#This Row],[Region]],Region_Dummy_Variables,3,FALSE)</f>
        <v>1</v>
      </c>
      <c r="R260" s="1">
        <f>VLOOKUP(MasterDataSet_after_OutliersDEL7[[#This Row],[Region]],Region_Dummy_Variables,4,FALSE)</f>
        <v>0</v>
      </c>
      <c r="S260" s="1">
        <f>VLOOKUP(MasterDataSet_after_OutliersDEL7[[#This Row],[Region]],Region_Dummy_Variables,5,FALSE)</f>
        <v>0</v>
      </c>
      <c r="T260" s="1">
        <f>VLOOKUP(MasterDataSet_after_OutliersDEL7[[#This Row],[Region]],Region_Dummy_Variables,6,FALSE)</f>
        <v>0</v>
      </c>
      <c r="U260">
        <v>1929</v>
      </c>
      <c r="V260">
        <v>48</v>
      </c>
      <c r="X260">
        <v>34.215742800000001</v>
      </c>
      <c r="Y260">
        <v>-118.2435876</v>
      </c>
    </row>
    <row r="261" spans="1:25" hidden="1" x14ac:dyDescent="0.3">
      <c r="A261" s="1" t="s">
        <v>20</v>
      </c>
      <c r="B261" s="1" t="s">
        <v>292</v>
      </c>
      <c r="C261" s="1" t="s">
        <v>291</v>
      </c>
      <c r="D261" s="1" t="str">
        <f>VLOOKUP(MasterDataSet_after_OutliersDEL7[[#This Row],[CITY]],Region_Values,2,FALSE)</f>
        <v xml:space="preserve">San Fernando </v>
      </c>
      <c r="E261" s="7" t="s">
        <v>19</v>
      </c>
      <c r="F261">
        <v>91214</v>
      </c>
      <c r="G261">
        <v>749000</v>
      </c>
      <c r="H261">
        <v>2</v>
      </c>
      <c r="I261">
        <v>1</v>
      </c>
      <c r="J261">
        <v>1056</v>
      </c>
      <c r="K261">
        <v>5286</v>
      </c>
      <c r="L261">
        <f>2021-MasterDataSet_after_OutliersDEL7[[#This Row],[YEAR BUILT]]</f>
        <v>73</v>
      </c>
      <c r="M261">
        <v>20.354805063032796</v>
      </c>
      <c r="N261">
        <v>709.280303030303</v>
      </c>
      <c r="O261" s="1">
        <v>1</v>
      </c>
      <c r="P261" s="1">
        <f>VLOOKUP(MasterDataSet_after_OutliersDEL7[[#This Row],[Region]],Region_Dummy_Variables,2,FALSE)</f>
        <v>0</v>
      </c>
      <c r="Q261" s="1">
        <f>VLOOKUP(MasterDataSet_after_OutliersDEL7[[#This Row],[Region]],Region_Dummy_Variables,3,FALSE)</f>
        <v>1</v>
      </c>
      <c r="R261" s="1">
        <f>VLOOKUP(MasterDataSet_after_OutliersDEL7[[#This Row],[Region]],Region_Dummy_Variables,4,FALSE)</f>
        <v>0</v>
      </c>
      <c r="S261" s="1">
        <f>VLOOKUP(MasterDataSet_after_OutliersDEL7[[#This Row],[Region]],Region_Dummy_Variables,5,FALSE)</f>
        <v>0</v>
      </c>
      <c r="T261" s="1">
        <f>VLOOKUP(MasterDataSet_after_OutliersDEL7[[#This Row],[Region]],Region_Dummy_Variables,6,FALSE)</f>
        <v>0</v>
      </c>
      <c r="U261">
        <v>1948</v>
      </c>
      <c r="V261">
        <v>11</v>
      </c>
      <c r="X261">
        <v>34.2289222</v>
      </c>
      <c r="Y261">
        <v>-118.26026830000001</v>
      </c>
    </row>
    <row r="262" spans="1:25" hidden="1" x14ac:dyDescent="0.3">
      <c r="A262" s="1" t="s">
        <v>20</v>
      </c>
      <c r="B262" s="1" t="s">
        <v>293</v>
      </c>
      <c r="C262" s="1" t="s">
        <v>291</v>
      </c>
      <c r="D262" s="1" t="str">
        <f>VLOOKUP(MasterDataSet_after_OutliersDEL7[[#This Row],[CITY]],Region_Values,2,FALSE)</f>
        <v xml:space="preserve">San Fernando </v>
      </c>
      <c r="E262" s="7" t="s">
        <v>19</v>
      </c>
      <c r="F262">
        <v>91214</v>
      </c>
      <c r="G262">
        <v>1350000</v>
      </c>
      <c r="H262">
        <v>4</v>
      </c>
      <c r="I262">
        <v>2</v>
      </c>
      <c r="J262">
        <v>1624</v>
      </c>
      <c r="K262">
        <v>8444</v>
      </c>
      <c r="L262">
        <f>2021-MasterDataSet_after_OutliersDEL7[[#This Row],[YEAR BUILT]]</f>
        <v>59</v>
      </c>
      <c r="M262">
        <v>21.446847080567547</v>
      </c>
      <c r="N262">
        <v>831.2807881773399</v>
      </c>
      <c r="O262" s="1">
        <v>1</v>
      </c>
      <c r="P262" s="1">
        <f>VLOOKUP(MasterDataSet_after_OutliersDEL7[[#This Row],[Region]],Region_Dummy_Variables,2,FALSE)</f>
        <v>0</v>
      </c>
      <c r="Q262" s="1">
        <f>VLOOKUP(MasterDataSet_after_OutliersDEL7[[#This Row],[Region]],Region_Dummy_Variables,3,FALSE)</f>
        <v>1</v>
      </c>
      <c r="R262" s="1">
        <f>VLOOKUP(MasterDataSet_after_OutliersDEL7[[#This Row],[Region]],Region_Dummy_Variables,4,FALSE)</f>
        <v>0</v>
      </c>
      <c r="S262" s="1">
        <f>VLOOKUP(MasterDataSet_after_OutliersDEL7[[#This Row],[Region]],Region_Dummy_Variables,5,FALSE)</f>
        <v>0</v>
      </c>
      <c r="T262" s="1">
        <f>VLOOKUP(MasterDataSet_after_OutliersDEL7[[#This Row],[Region]],Region_Dummy_Variables,6,FALSE)</f>
        <v>0</v>
      </c>
      <c r="U262">
        <v>1962</v>
      </c>
      <c r="V262">
        <v>32</v>
      </c>
      <c r="X262">
        <v>34.240850600000002</v>
      </c>
      <c r="Y262">
        <v>-118.2477057</v>
      </c>
    </row>
    <row r="263" spans="1:25" hidden="1" x14ac:dyDescent="0.3">
      <c r="A263" s="1" t="s">
        <v>16</v>
      </c>
      <c r="B263" s="1" t="s">
        <v>294</v>
      </c>
      <c r="C263" s="1" t="s">
        <v>291</v>
      </c>
      <c r="D263" s="1" t="str">
        <f>VLOOKUP(MasterDataSet_after_OutliersDEL7[[#This Row],[CITY]],Region_Values,2,FALSE)</f>
        <v xml:space="preserve">San Fernando </v>
      </c>
      <c r="E263" s="7" t="s">
        <v>19</v>
      </c>
      <c r="F263">
        <v>91214</v>
      </c>
      <c r="G263">
        <v>710000</v>
      </c>
      <c r="H263">
        <v>3</v>
      </c>
      <c r="I263">
        <v>3</v>
      </c>
      <c r="J263">
        <v>1464</v>
      </c>
      <c r="K263">
        <v>31225</v>
      </c>
      <c r="L263">
        <f>2021-MasterDataSet_after_OutliersDEL7[[#This Row],[YEAR BUILT]]</f>
        <v>39</v>
      </c>
      <c r="M263">
        <v>20.3983225134685</v>
      </c>
      <c r="N263">
        <v>484.9726775956284</v>
      </c>
      <c r="O263" s="1">
        <v>0</v>
      </c>
      <c r="P263" s="1">
        <f>VLOOKUP(MasterDataSet_after_OutliersDEL7[[#This Row],[Region]],Region_Dummy_Variables,2,FALSE)</f>
        <v>0</v>
      </c>
      <c r="Q263" s="1">
        <f>VLOOKUP(MasterDataSet_after_OutliersDEL7[[#This Row],[Region]],Region_Dummy_Variables,3,FALSE)</f>
        <v>1</v>
      </c>
      <c r="R263" s="1">
        <f>VLOOKUP(MasterDataSet_after_OutliersDEL7[[#This Row],[Region]],Region_Dummy_Variables,4,FALSE)</f>
        <v>0</v>
      </c>
      <c r="S263" s="1">
        <f>VLOOKUP(MasterDataSet_after_OutliersDEL7[[#This Row],[Region]],Region_Dummy_Variables,5,FALSE)</f>
        <v>0</v>
      </c>
      <c r="T263" s="1">
        <f>VLOOKUP(MasterDataSet_after_OutliersDEL7[[#This Row],[Region]],Region_Dummy_Variables,6,FALSE)</f>
        <v>0</v>
      </c>
      <c r="U263">
        <v>1982</v>
      </c>
      <c r="V263">
        <v>5</v>
      </c>
      <c r="W263">
        <v>450</v>
      </c>
      <c r="X263">
        <v>34.216591100000002</v>
      </c>
      <c r="Y263">
        <v>-118.24174379999999</v>
      </c>
    </row>
    <row r="264" spans="1:25" hidden="1" x14ac:dyDescent="0.3">
      <c r="A264" s="1" t="s">
        <v>20</v>
      </c>
      <c r="B264" s="1" t="s">
        <v>295</v>
      </c>
      <c r="C264" s="1" t="s">
        <v>296</v>
      </c>
      <c r="D264" s="1" t="str">
        <f>VLOOKUP(MasterDataSet_after_OutliersDEL7[[#This Row],[CITY]],Region_Values,2,FALSE)</f>
        <v>South bay</v>
      </c>
      <c r="E264" s="7" t="s">
        <v>19</v>
      </c>
      <c r="F264">
        <v>90717</v>
      </c>
      <c r="G264">
        <v>879000</v>
      </c>
      <c r="H264">
        <v>3</v>
      </c>
      <c r="I264">
        <v>2</v>
      </c>
      <c r="J264">
        <v>1126</v>
      </c>
      <c r="K264">
        <v>6751</v>
      </c>
      <c r="L264">
        <f>2021-MasterDataSet_after_OutliersDEL7[[#This Row],[YEAR BUILT]]</f>
        <v>67</v>
      </c>
      <c r="M264">
        <v>3.7828749556671735</v>
      </c>
      <c r="N264">
        <v>780.63943161634108</v>
      </c>
      <c r="O264" s="1">
        <v>1</v>
      </c>
      <c r="P264" s="1">
        <f>VLOOKUP(MasterDataSet_after_OutliersDEL7[[#This Row],[Region]],Region_Dummy_Variables,2,FALSE)</f>
        <v>0</v>
      </c>
      <c r="Q264" s="1">
        <f>VLOOKUP(MasterDataSet_after_OutliersDEL7[[#This Row],[Region]],Region_Dummy_Variables,3,FALSE)</f>
        <v>0</v>
      </c>
      <c r="R264" s="1">
        <f>VLOOKUP(MasterDataSet_after_OutliersDEL7[[#This Row],[Region]],Region_Dummy_Variables,4,FALSE)</f>
        <v>0</v>
      </c>
      <c r="S264" s="1">
        <f>VLOOKUP(MasterDataSet_after_OutliersDEL7[[#This Row],[Region]],Region_Dummy_Variables,5,FALSE)</f>
        <v>1</v>
      </c>
      <c r="T264" s="1">
        <f>VLOOKUP(MasterDataSet_after_OutliersDEL7[[#This Row],[Region]],Region_Dummy_Variables,6,FALSE)</f>
        <v>0</v>
      </c>
      <c r="U264">
        <v>1954</v>
      </c>
      <c r="V264">
        <v>13</v>
      </c>
      <c r="X264">
        <v>33.804713700000001</v>
      </c>
      <c r="Y264">
        <v>-118.3082263</v>
      </c>
    </row>
    <row r="265" spans="1:25" hidden="1" x14ac:dyDescent="0.3">
      <c r="A265" s="1" t="s">
        <v>20</v>
      </c>
      <c r="B265" s="1" t="s">
        <v>297</v>
      </c>
      <c r="C265" s="1" t="s">
        <v>296</v>
      </c>
      <c r="D265" s="1" t="str">
        <f>VLOOKUP(MasterDataSet_after_OutliersDEL7[[#This Row],[CITY]],Region_Values,2,FALSE)</f>
        <v>South bay</v>
      </c>
      <c r="E265" s="7" t="s">
        <v>19</v>
      </c>
      <c r="F265">
        <v>90717</v>
      </c>
      <c r="G265">
        <v>599000</v>
      </c>
      <c r="H265">
        <v>2</v>
      </c>
      <c r="I265">
        <v>2.5</v>
      </c>
      <c r="J265">
        <v>819</v>
      </c>
      <c r="K265">
        <v>4831</v>
      </c>
      <c r="L265">
        <f>2021-MasterDataSet_after_OutliersDEL7[[#This Row],[YEAR BUILT]]</f>
        <v>68</v>
      </c>
      <c r="M265">
        <v>3.9522623818754798</v>
      </c>
      <c r="N265">
        <v>731.37973137973142</v>
      </c>
      <c r="O265" s="1">
        <v>1</v>
      </c>
      <c r="P265" s="1">
        <f>VLOOKUP(MasterDataSet_after_OutliersDEL7[[#This Row],[Region]],Region_Dummy_Variables,2,FALSE)</f>
        <v>0</v>
      </c>
      <c r="Q265" s="1">
        <f>VLOOKUP(MasterDataSet_after_OutliersDEL7[[#This Row],[Region]],Region_Dummy_Variables,3,FALSE)</f>
        <v>0</v>
      </c>
      <c r="R265" s="1">
        <f>VLOOKUP(MasterDataSet_after_OutliersDEL7[[#This Row],[Region]],Region_Dummy_Variables,4,FALSE)</f>
        <v>0</v>
      </c>
      <c r="S265" s="1">
        <f>VLOOKUP(MasterDataSet_after_OutliersDEL7[[#This Row],[Region]],Region_Dummy_Variables,5,FALSE)</f>
        <v>1</v>
      </c>
      <c r="T265" s="1">
        <f>VLOOKUP(MasterDataSet_after_OutliersDEL7[[#This Row],[Region]],Region_Dummy_Variables,6,FALSE)</f>
        <v>0</v>
      </c>
      <c r="U265">
        <v>1953</v>
      </c>
      <c r="V265">
        <v>16</v>
      </c>
      <c r="X265">
        <v>33.800422300000001</v>
      </c>
      <c r="Y265">
        <v>-118.3261385</v>
      </c>
    </row>
    <row r="266" spans="1:25" hidden="1" x14ac:dyDescent="0.3">
      <c r="A266" s="1" t="s">
        <v>20</v>
      </c>
      <c r="B266" s="1" t="s">
        <v>298</v>
      </c>
      <c r="C266" s="1" t="s">
        <v>296</v>
      </c>
      <c r="D266" s="1" t="str">
        <f>VLOOKUP(MasterDataSet_after_OutliersDEL7[[#This Row],[CITY]],Region_Values,2,FALSE)</f>
        <v>South bay</v>
      </c>
      <c r="E266" s="7" t="s">
        <v>19</v>
      </c>
      <c r="F266">
        <v>90717</v>
      </c>
      <c r="G266">
        <v>919000</v>
      </c>
      <c r="H266">
        <v>3</v>
      </c>
      <c r="I266">
        <v>2</v>
      </c>
      <c r="J266">
        <v>1470</v>
      </c>
      <c r="K266">
        <v>4992</v>
      </c>
      <c r="L266">
        <f>2021-MasterDataSet_after_OutliersDEL7[[#This Row],[YEAR BUILT]]</f>
        <v>63</v>
      </c>
      <c r="M266">
        <v>3.7196706061132891</v>
      </c>
      <c r="N266">
        <v>625.17006802721085</v>
      </c>
      <c r="O266" s="1">
        <v>1</v>
      </c>
      <c r="P266" s="1">
        <f>VLOOKUP(MasterDataSet_after_OutliersDEL7[[#This Row],[Region]],Region_Dummy_Variables,2,FALSE)</f>
        <v>0</v>
      </c>
      <c r="Q266" s="1">
        <f>VLOOKUP(MasterDataSet_after_OutliersDEL7[[#This Row],[Region]],Region_Dummy_Variables,3,FALSE)</f>
        <v>0</v>
      </c>
      <c r="R266" s="1">
        <f>VLOOKUP(MasterDataSet_after_OutliersDEL7[[#This Row],[Region]],Region_Dummy_Variables,4,FALSE)</f>
        <v>0</v>
      </c>
      <c r="S266" s="1">
        <f>VLOOKUP(MasterDataSet_after_OutliersDEL7[[#This Row],[Region]],Region_Dummy_Variables,5,FALSE)</f>
        <v>1</v>
      </c>
      <c r="T266" s="1">
        <f>VLOOKUP(MasterDataSet_after_OutliersDEL7[[#This Row],[Region]],Region_Dummy_Variables,6,FALSE)</f>
        <v>0</v>
      </c>
      <c r="U266">
        <v>1958</v>
      </c>
      <c r="V266">
        <v>5</v>
      </c>
      <c r="X266">
        <v>33.80153</v>
      </c>
      <c r="Y266">
        <v>-118.31247329999999</v>
      </c>
    </row>
    <row r="267" spans="1:25" hidden="1" x14ac:dyDescent="0.3">
      <c r="A267" s="1" t="s">
        <v>16</v>
      </c>
      <c r="B267" s="1" t="s">
        <v>299</v>
      </c>
      <c r="C267" s="1" t="s">
        <v>300</v>
      </c>
      <c r="D267" s="1" t="str">
        <f>VLOOKUP(MasterDataSet_after_OutliersDEL7[[#This Row],[CITY]],Region_Values,2,FALSE)</f>
        <v>South bay</v>
      </c>
      <c r="E267" s="7" t="s">
        <v>19</v>
      </c>
      <c r="F267">
        <v>90016</v>
      </c>
      <c r="G267">
        <v>549000</v>
      </c>
      <c r="H267">
        <v>2</v>
      </c>
      <c r="I267">
        <v>2.5</v>
      </c>
      <c r="J267">
        <v>900</v>
      </c>
      <c r="K267">
        <v>75049</v>
      </c>
      <c r="L267">
        <f>2021-MasterDataSet_after_OutliersDEL7[[#This Row],[YEAR BUILT]]</f>
        <v>72</v>
      </c>
      <c r="M267">
        <v>6.3094358665330201</v>
      </c>
      <c r="N267">
        <v>610</v>
      </c>
      <c r="O267" s="1">
        <v>0</v>
      </c>
      <c r="P267" s="1">
        <f>VLOOKUP(MasterDataSet_after_OutliersDEL7[[#This Row],[Region]],Region_Dummy_Variables,2,FALSE)</f>
        <v>0</v>
      </c>
      <c r="Q267" s="1">
        <f>VLOOKUP(MasterDataSet_after_OutliersDEL7[[#This Row],[Region]],Region_Dummy_Variables,3,FALSE)</f>
        <v>0</v>
      </c>
      <c r="R267" s="1">
        <f>VLOOKUP(MasterDataSet_after_OutliersDEL7[[#This Row],[Region]],Region_Dummy_Variables,4,FALSE)</f>
        <v>0</v>
      </c>
      <c r="S267" s="1">
        <f>VLOOKUP(MasterDataSet_after_OutliersDEL7[[#This Row],[Region]],Region_Dummy_Variables,5,FALSE)</f>
        <v>1</v>
      </c>
      <c r="T267" s="1">
        <f>VLOOKUP(MasterDataSet_after_OutliersDEL7[[#This Row],[Region]],Region_Dummy_Variables,6,FALSE)</f>
        <v>0</v>
      </c>
      <c r="U267">
        <v>1949</v>
      </c>
      <c r="V267">
        <v>18</v>
      </c>
      <c r="W267">
        <v>523</v>
      </c>
      <c r="X267">
        <v>34.020111999999997</v>
      </c>
      <c r="Y267">
        <v>-118.37502600000001</v>
      </c>
    </row>
    <row r="268" spans="1:25" hidden="1" x14ac:dyDescent="0.3">
      <c r="A268" s="1" t="s">
        <v>16</v>
      </c>
      <c r="B268" s="1" t="s">
        <v>301</v>
      </c>
      <c r="C268" s="1" t="s">
        <v>300</v>
      </c>
      <c r="D268" s="1" t="str">
        <f>VLOOKUP(MasterDataSet_after_OutliersDEL7[[#This Row],[CITY]],Region_Values,2,FALSE)</f>
        <v>South bay</v>
      </c>
      <c r="E268" s="7" t="s">
        <v>19</v>
      </c>
      <c r="F268">
        <v>90016</v>
      </c>
      <c r="G268">
        <v>499900</v>
      </c>
      <c r="H268">
        <v>2</v>
      </c>
      <c r="I268">
        <v>1</v>
      </c>
      <c r="J268">
        <v>900</v>
      </c>
      <c r="K268">
        <v>83584</v>
      </c>
      <c r="L268">
        <f>2021-MasterDataSet_after_OutliersDEL7[[#This Row],[YEAR BUILT]]</f>
        <v>72</v>
      </c>
      <c r="M268">
        <v>6.6802480589449864</v>
      </c>
      <c r="N268">
        <v>555.44444444444446</v>
      </c>
      <c r="O268" s="1">
        <v>0</v>
      </c>
      <c r="P268" s="1">
        <f>VLOOKUP(MasterDataSet_after_OutliersDEL7[[#This Row],[Region]],Region_Dummy_Variables,2,FALSE)</f>
        <v>0</v>
      </c>
      <c r="Q268" s="1">
        <f>VLOOKUP(MasterDataSet_after_OutliersDEL7[[#This Row],[Region]],Region_Dummy_Variables,3,FALSE)</f>
        <v>0</v>
      </c>
      <c r="R268" s="1">
        <f>VLOOKUP(MasterDataSet_after_OutliersDEL7[[#This Row],[Region]],Region_Dummy_Variables,4,FALSE)</f>
        <v>0</v>
      </c>
      <c r="S268" s="1">
        <f>VLOOKUP(MasterDataSet_after_OutliersDEL7[[#This Row],[Region]],Region_Dummy_Variables,5,FALSE)</f>
        <v>1</v>
      </c>
      <c r="T268" s="1">
        <f>VLOOKUP(MasterDataSet_after_OutliersDEL7[[#This Row],[Region]],Region_Dummy_Variables,6,FALSE)</f>
        <v>0</v>
      </c>
      <c r="U268">
        <v>1949</v>
      </c>
      <c r="V268">
        <v>54</v>
      </c>
      <c r="W268">
        <v>523</v>
      </c>
      <c r="X268">
        <v>34.03276590284527</v>
      </c>
      <c r="Y268">
        <v>-118.373408</v>
      </c>
    </row>
    <row r="269" spans="1:25" hidden="1" x14ac:dyDescent="0.3">
      <c r="A269" s="1" t="s">
        <v>16</v>
      </c>
      <c r="B269" s="1" t="s">
        <v>302</v>
      </c>
      <c r="C269" s="1" t="s">
        <v>300</v>
      </c>
      <c r="D269" s="1" t="str">
        <f>VLOOKUP(MasterDataSet_after_OutliersDEL7[[#This Row],[CITY]],Region_Values,2,FALSE)</f>
        <v>South bay</v>
      </c>
      <c r="E269" s="7" t="s">
        <v>19</v>
      </c>
      <c r="F269">
        <v>90016</v>
      </c>
      <c r="G269">
        <v>540000</v>
      </c>
      <c r="H269">
        <v>2</v>
      </c>
      <c r="I269">
        <v>1.5</v>
      </c>
      <c r="J269">
        <v>906</v>
      </c>
      <c r="K269">
        <v>80858</v>
      </c>
      <c r="L269">
        <f>2021-MasterDataSet_after_OutliersDEL7[[#This Row],[YEAR BUILT]]</f>
        <v>72</v>
      </c>
      <c r="M269">
        <v>7.5163699922156582</v>
      </c>
      <c r="N269">
        <v>596.02649006622516</v>
      </c>
      <c r="O269" s="1">
        <v>0</v>
      </c>
      <c r="P269" s="1">
        <f>VLOOKUP(MasterDataSet_after_OutliersDEL7[[#This Row],[Region]],Region_Dummy_Variables,2,FALSE)</f>
        <v>0</v>
      </c>
      <c r="Q269" s="1">
        <f>VLOOKUP(MasterDataSet_after_OutliersDEL7[[#This Row],[Region]],Region_Dummy_Variables,3,FALSE)</f>
        <v>0</v>
      </c>
      <c r="R269" s="1">
        <f>VLOOKUP(MasterDataSet_after_OutliersDEL7[[#This Row],[Region]],Region_Dummy_Variables,4,FALSE)</f>
        <v>0</v>
      </c>
      <c r="S269" s="1">
        <f>VLOOKUP(MasterDataSet_after_OutliersDEL7[[#This Row],[Region]],Region_Dummy_Variables,5,FALSE)</f>
        <v>1</v>
      </c>
      <c r="T269" s="1">
        <f>VLOOKUP(MasterDataSet_after_OutliersDEL7[[#This Row],[Region]],Region_Dummy_Variables,6,FALSE)</f>
        <v>0</v>
      </c>
      <c r="U269">
        <v>1949</v>
      </c>
      <c r="V269">
        <v>24</v>
      </c>
      <c r="W269">
        <v>523</v>
      </c>
      <c r="X269">
        <v>34.060434897140262</v>
      </c>
      <c r="Y269">
        <v>-118.37438</v>
      </c>
    </row>
    <row r="270" spans="1:25" hidden="1" x14ac:dyDescent="0.3">
      <c r="A270" s="1" t="s">
        <v>20</v>
      </c>
      <c r="B270" s="1" t="s">
        <v>303</v>
      </c>
      <c r="C270" s="1" t="s">
        <v>300</v>
      </c>
      <c r="D270" s="1" t="str">
        <f>VLOOKUP(MasterDataSet_after_OutliersDEL7[[#This Row],[CITY]],Region_Values,2,FALSE)</f>
        <v>South bay</v>
      </c>
      <c r="E270" s="7" t="s">
        <v>19</v>
      </c>
      <c r="F270">
        <v>90034</v>
      </c>
      <c r="G270">
        <v>1899999</v>
      </c>
      <c r="H270">
        <v>4</v>
      </c>
      <c r="I270">
        <v>3</v>
      </c>
      <c r="J270">
        <v>2002</v>
      </c>
      <c r="K270">
        <v>5200</v>
      </c>
      <c r="L270">
        <f>2021-MasterDataSet_after_OutliersDEL7[[#This Row],[YEAR BUILT]]</f>
        <v>74</v>
      </c>
      <c r="M270">
        <v>4.3163546936179573</v>
      </c>
      <c r="N270">
        <v>949.05044955044957</v>
      </c>
      <c r="O270" s="1">
        <v>1</v>
      </c>
      <c r="P270" s="1">
        <f>VLOOKUP(MasterDataSet_after_OutliersDEL7[[#This Row],[Region]],Region_Dummy_Variables,2,FALSE)</f>
        <v>0</v>
      </c>
      <c r="Q270" s="1">
        <f>VLOOKUP(MasterDataSet_after_OutliersDEL7[[#This Row],[Region]],Region_Dummy_Variables,3,FALSE)</f>
        <v>0</v>
      </c>
      <c r="R270" s="1">
        <f>VLOOKUP(MasterDataSet_after_OutliersDEL7[[#This Row],[Region]],Region_Dummy_Variables,4,FALSE)</f>
        <v>0</v>
      </c>
      <c r="S270" s="1">
        <f>VLOOKUP(MasterDataSet_after_OutliersDEL7[[#This Row],[Region]],Region_Dummy_Variables,5,FALSE)</f>
        <v>1</v>
      </c>
      <c r="T270" s="1">
        <f>VLOOKUP(MasterDataSet_after_OutliersDEL7[[#This Row],[Region]],Region_Dummy_Variables,6,FALSE)</f>
        <v>0</v>
      </c>
      <c r="U270">
        <v>1947</v>
      </c>
      <c r="V270">
        <v>13</v>
      </c>
      <c r="X270">
        <v>34.022568</v>
      </c>
      <c r="Y270">
        <v>-118.4129102</v>
      </c>
    </row>
    <row r="271" spans="1:25" hidden="1" x14ac:dyDescent="0.3">
      <c r="A271" s="1" t="s">
        <v>20</v>
      </c>
      <c r="B271" s="1" t="s">
        <v>304</v>
      </c>
      <c r="C271" s="1" t="s">
        <v>300</v>
      </c>
      <c r="D271" s="1" t="str">
        <f>VLOOKUP(MasterDataSet_after_OutliersDEL7[[#This Row],[CITY]],Region_Values,2,FALSE)</f>
        <v>South bay</v>
      </c>
      <c r="E271" s="7" t="s">
        <v>19</v>
      </c>
      <c r="F271">
        <v>90034</v>
      </c>
      <c r="G271">
        <v>1649000</v>
      </c>
      <c r="H271">
        <v>4</v>
      </c>
      <c r="I271">
        <v>2.5</v>
      </c>
      <c r="J271">
        <v>1629</v>
      </c>
      <c r="K271">
        <v>5206</v>
      </c>
      <c r="L271">
        <f>2021-MasterDataSet_after_OutliersDEL7[[#This Row],[YEAR BUILT]]</f>
        <v>66</v>
      </c>
      <c r="M271">
        <v>4.3001442867422401</v>
      </c>
      <c r="N271">
        <v>1012.2774708410068</v>
      </c>
      <c r="O271" s="1">
        <v>1</v>
      </c>
      <c r="P271" s="1">
        <f>VLOOKUP(MasterDataSet_after_OutliersDEL7[[#This Row],[Region]],Region_Dummy_Variables,2,FALSE)</f>
        <v>0</v>
      </c>
      <c r="Q271" s="1">
        <f>VLOOKUP(MasterDataSet_after_OutliersDEL7[[#This Row],[Region]],Region_Dummy_Variables,3,FALSE)</f>
        <v>0</v>
      </c>
      <c r="R271" s="1">
        <f>VLOOKUP(MasterDataSet_after_OutliersDEL7[[#This Row],[Region]],Region_Dummy_Variables,4,FALSE)</f>
        <v>0</v>
      </c>
      <c r="S271" s="1">
        <f>VLOOKUP(MasterDataSet_after_OutliersDEL7[[#This Row],[Region]],Region_Dummy_Variables,5,FALSE)</f>
        <v>1</v>
      </c>
      <c r="T271" s="1">
        <f>VLOOKUP(MasterDataSet_after_OutliersDEL7[[#This Row],[Region]],Region_Dummy_Variables,6,FALSE)</f>
        <v>0</v>
      </c>
      <c r="U271">
        <v>1955</v>
      </c>
      <c r="V271">
        <v>39</v>
      </c>
      <c r="X271">
        <v>34.0213568</v>
      </c>
      <c r="Y271">
        <v>-118.4126363</v>
      </c>
    </row>
    <row r="272" spans="1:25" hidden="1" x14ac:dyDescent="0.3">
      <c r="A272" s="1" t="s">
        <v>20</v>
      </c>
      <c r="B272" s="1" t="s">
        <v>305</v>
      </c>
      <c r="C272" s="1" t="s">
        <v>300</v>
      </c>
      <c r="D272" s="1" t="str">
        <f>VLOOKUP(MasterDataSet_after_OutliersDEL7[[#This Row],[CITY]],Region_Values,2,FALSE)</f>
        <v>South bay</v>
      </c>
      <c r="E272" s="7" t="s">
        <v>19</v>
      </c>
      <c r="F272">
        <v>90034</v>
      </c>
      <c r="G272">
        <v>3275000</v>
      </c>
      <c r="H272">
        <v>5</v>
      </c>
      <c r="I272">
        <v>5.5</v>
      </c>
      <c r="J272">
        <v>3326</v>
      </c>
      <c r="K272">
        <v>6443</v>
      </c>
      <c r="L272">
        <f>2021-MasterDataSet_after_OutliersDEL7[[#This Row],[YEAR BUILT]]</f>
        <v>0</v>
      </c>
      <c r="M272">
        <v>3.9181963078947142</v>
      </c>
      <c r="N272">
        <v>984.66626578472642</v>
      </c>
      <c r="O272" s="1">
        <v>1</v>
      </c>
      <c r="P272" s="1">
        <f>VLOOKUP(MasterDataSet_after_OutliersDEL7[[#This Row],[Region]],Region_Dummy_Variables,2,FALSE)</f>
        <v>0</v>
      </c>
      <c r="Q272" s="1">
        <f>VLOOKUP(MasterDataSet_after_OutliersDEL7[[#This Row],[Region]],Region_Dummy_Variables,3,FALSE)</f>
        <v>0</v>
      </c>
      <c r="R272" s="1">
        <f>VLOOKUP(MasterDataSet_after_OutliersDEL7[[#This Row],[Region]],Region_Dummy_Variables,4,FALSE)</f>
        <v>0</v>
      </c>
      <c r="S272" s="1">
        <f>VLOOKUP(MasterDataSet_after_OutliersDEL7[[#This Row],[Region]],Region_Dummy_Variables,5,FALSE)</f>
        <v>1</v>
      </c>
      <c r="T272" s="1">
        <f>VLOOKUP(MasterDataSet_after_OutliersDEL7[[#This Row],[Region]],Region_Dummy_Variables,6,FALSE)</f>
        <v>0</v>
      </c>
      <c r="U272">
        <v>2021</v>
      </c>
      <c r="V272">
        <v>11</v>
      </c>
      <c r="X272">
        <v>34.0265798</v>
      </c>
      <c r="Y272">
        <v>-118.4229273</v>
      </c>
    </row>
    <row r="273" spans="1:25" hidden="1" x14ac:dyDescent="0.3">
      <c r="A273" s="1" t="s">
        <v>20</v>
      </c>
      <c r="B273" s="1" t="s">
        <v>306</v>
      </c>
      <c r="C273" s="1" t="s">
        <v>300</v>
      </c>
      <c r="D273" s="1" t="str">
        <f>VLOOKUP(MasterDataSet_after_OutliersDEL7[[#This Row],[CITY]],Region_Values,2,FALSE)</f>
        <v>South bay</v>
      </c>
      <c r="E273" s="7" t="s">
        <v>19</v>
      </c>
      <c r="F273">
        <v>90034</v>
      </c>
      <c r="G273">
        <v>1724877</v>
      </c>
      <c r="H273">
        <v>4</v>
      </c>
      <c r="I273">
        <v>3</v>
      </c>
      <c r="J273">
        <v>1728</v>
      </c>
      <c r="K273">
        <v>6195</v>
      </c>
      <c r="L273">
        <f>2021-MasterDataSet_after_OutliersDEL7[[#This Row],[YEAR BUILT]]</f>
        <v>82</v>
      </c>
      <c r="M273">
        <v>4.0745003202640779</v>
      </c>
      <c r="N273">
        <v>998.19270833333337</v>
      </c>
      <c r="O273" s="1">
        <v>1</v>
      </c>
      <c r="P273" s="1">
        <f>VLOOKUP(MasterDataSet_after_OutliersDEL7[[#This Row],[Region]],Region_Dummy_Variables,2,FALSE)</f>
        <v>0</v>
      </c>
      <c r="Q273" s="1">
        <f>VLOOKUP(MasterDataSet_after_OutliersDEL7[[#This Row],[Region]],Region_Dummy_Variables,3,FALSE)</f>
        <v>0</v>
      </c>
      <c r="R273" s="1">
        <f>VLOOKUP(MasterDataSet_after_OutliersDEL7[[#This Row],[Region]],Region_Dummy_Variables,4,FALSE)</f>
        <v>0</v>
      </c>
      <c r="S273" s="1">
        <f>VLOOKUP(MasterDataSet_after_OutliersDEL7[[#This Row],[Region]],Region_Dummy_Variables,5,FALSE)</f>
        <v>1</v>
      </c>
      <c r="T273" s="1">
        <f>VLOOKUP(MasterDataSet_after_OutliersDEL7[[#This Row],[Region]],Region_Dummy_Variables,6,FALSE)</f>
        <v>0</v>
      </c>
      <c r="U273">
        <v>1939</v>
      </c>
      <c r="V273">
        <v>19</v>
      </c>
      <c r="X273">
        <v>34.023164600000001</v>
      </c>
      <c r="Y273">
        <v>-118.4178107</v>
      </c>
    </row>
    <row r="274" spans="1:25" hidden="1" x14ac:dyDescent="0.3">
      <c r="A274" s="1" t="s">
        <v>20</v>
      </c>
      <c r="B274" s="1" t="s">
        <v>307</v>
      </c>
      <c r="C274" s="1" t="s">
        <v>300</v>
      </c>
      <c r="D274" s="1" t="str">
        <f>VLOOKUP(MasterDataSet_after_OutliersDEL7[[#This Row],[CITY]],Region_Values,2,FALSE)</f>
        <v>South bay</v>
      </c>
      <c r="E274" s="7" t="s">
        <v>19</v>
      </c>
      <c r="F274">
        <v>90034</v>
      </c>
      <c r="G274">
        <v>1620000</v>
      </c>
      <c r="H274">
        <v>4</v>
      </c>
      <c r="I274">
        <v>3</v>
      </c>
      <c r="J274">
        <v>1842</v>
      </c>
      <c r="K274">
        <v>5257</v>
      </c>
      <c r="L274">
        <f>2021-MasterDataSet_after_OutliersDEL7[[#This Row],[YEAR BUILT]]</f>
        <v>69</v>
      </c>
      <c r="M274">
        <v>3.7067068092189182</v>
      </c>
      <c r="N274">
        <v>879.4788273615635</v>
      </c>
      <c r="O274" s="1">
        <v>1</v>
      </c>
      <c r="P274" s="1">
        <f>VLOOKUP(MasterDataSet_after_OutliersDEL7[[#This Row],[Region]],Region_Dummy_Variables,2,FALSE)</f>
        <v>0</v>
      </c>
      <c r="Q274" s="1">
        <f>VLOOKUP(MasterDataSet_after_OutliersDEL7[[#This Row],[Region]],Region_Dummy_Variables,3,FALSE)</f>
        <v>0</v>
      </c>
      <c r="R274" s="1">
        <f>VLOOKUP(MasterDataSet_after_OutliersDEL7[[#This Row],[Region]],Region_Dummy_Variables,4,FALSE)</f>
        <v>0</v>
      </c>
      <c r="S274" s="1">
        <f>VLOOKUP(MasterDataSet_after_OutliersDEL7[[#This Row],[Region]],Region_Dummy_Variables,5,FALSE)</f>
        <v>1</v>
      </c>
      <c r="T274" s="1">
        <f>VLOOKUP(MasterDataSet_after_OutliersDEL7[[#This Row],[Region]],Region_Dummy_Variables,6,FALSE)</f>
        <v>0</v>
      </c>
      <c r="U274">
        <v>1952</v>
      </c>
      <c r="V274">
        <v>6</v>
      </c>
      <c r="X274">
        <v>34.018574800000003</v>
      </c>
      <c r="Y274">
        <v>-118.4224485</v>
      </c>
    </row>
    <row r="275" spans="1:25" hidden="1" x14ac:dyDescent="0.3">
      <c r="A275" s="1" t="s">
        <v>16</v>
      </c>
      <c r="B275" s="1" t="s">
        <v>308</v>
      </c>
      <c r="C275" s="1" t="s">
        <v>300</v>
      </c>
      <c r="D275" s="1" t="str">
        <f>VLOOKUP(MasterDataSet_after_OutliersDEL7[[#This Row],[CITY]],Region_Values,2,FALSE)</f>
        <v>South bay</v>
      </c>
      <c r="E275" s="7" t="s">
        <v>19</v>
      </c>
      <c r="F275">
        <v>90034</v>
      </c>
      <c r="G275">
        <v>695000</v>
      </c>
      <c r="H275">
        <v>2</v>
      </c>
      <c r="I275">
        <v>2</v>
      </c>
      <c r="J275">
        <v>1261</v>
      </c>
      <c r="K275">
        <v>177228</v>
      </c>
      <c r="L275">
        <f>2021-MasterDataSet_after_OutliersDEL7[[#This Row],[YEAR BUILT]]</f>
        <v>60</v>
      </c>
      <c r="M275">
        <v>3.700758926263362</v>
      </c>
      <c r="N275">
        <v>551.14988104678821</v>
      </c>
      <c r="O275" s="1">
        <v>0</v>
      </c>
      <c r="P275" s="1">
        <f>VLOOKUP(MasterDataSet_after_OutliersDEL7[[#This Row],[Region]],Region_Dummy_Variables,2,FALSE)</f>
        <v>0</v>
      </c>
      <c r="Q275" s="1">
        <f>VLOOKUP(MasterDataSet_after_OutliersDEL7[[#This Row],[Region]],Region_Dummy_Variables,3,FALSE)</f>
        <v>0</v>
      </c>
      <c r="R275" s="1">
        <f>VLOOKUP(MasterDataSet_after_OutliersDEL7[[#This Row],[Region]],Region_Dummy_Variables,4,FALSE)</f>
        <v>0</v>
      </c>
      <c r="S275" s="1">
        <f>VLOOKUP(MasterDataSet_after_OutliersDEL7[[#This Row],[Region]],Region_Dummy_Variables,5,FALSE)</f>
        <v>1</v>
      </c>
      <c r="T275" s="1">
        <f>VLOOKUP(MasterDataSet_after_OutliersDEL7[[#This Row],[Region]],Region_Dummy_Variables,6,FALSE)</f>
        <v>0</v>
      </c>
      <c r="U275">
        <v>1961</v>
      </c>
      <c r="V275">
        <v>18</v>
      </c>
      <c r="W275">
        <v>625</v>
      </c>
      <c r="X275">
        <v>34.023908900000002</v>
      </c>
      <c r="Y275">
        <v>-118.42550110000001</v>
      </c>
    </row>
    <row r="276" spans="1:25" hidden="1" x14ac:dyDescent="0.3">
      <c r="A276" s="1" t="s">
        <v>16</v>
      </c>
      <c r="B276" s="1" t="s">
        <v>309</v>
      </c>
      <c r="C276" s="1" t="s">
        <v>300</v>
      </c>
      <c r="D276" s="1" t="str">
        <f>VLOOKUP(MasterDataSet_after_OutliersDEL7[[#This Row],[CITY]],Region_Values,2,FALSE)</f>
        <v>South bay</v>
      </c>
      <c r="E276" s="7" t="s">
        <v>19</v>
      </c>
      <c r="F276">
        <v>90034</v>
      </c>
      <c r="G276">
        <v>799000</v>
      </c>
      <c r="H276">
        <v>2</v>
      </c>
      <c r="I276">
        <v>2</v>
      </c>
      <c r="J276">
        <v>1120</v>
      </c>
      <c r="K276">
        <v>16422</v>
      </c>
      <c r="L276">
        <f>2021-MasterDataSet_after_OutliersDEL7[[#This Row],[YEAR BUILT]]</f>
        <v>13</v>
      </c>
      <c r="M276">
        <v>4.845070250902622</v>
      </c>
      <c r="N276">
        <v>713.39285714285711</v>
      </c>
      <c r="O276" s="1">
        <v>0</v>
      </c>
      <c r="P276" s="1">
        <f>VLOOKUP(MasterDataSet_after_OutliersDEL7[[#This Row],[Region]],Region_Dummy_Variables,2,FALSE)</f>
        <v>0</v>
      </c>
      <c r="Q276" s="1">
        <f>VLOOKUP(MasterDataSet_after_OutliersDEL7[[#This Row],[Region]],Region_Dummy_Variables,3,FALSE)</f>
        <v>0</v>
      </c>
      <c r="R276" s="1">
        <f>VLOOKUP(MasterDataSet_after_OutliersDEL7[[#This Row],[Region]],Region_Dummy_Variables,4,FALSE)</f>
        <v>0</v>
      </c>
      <c r="S276" s="1">
        <f>VLOOKUP(MasterDataSet_after_OutliersDEL7[[#This Row],[Region]],Region_Dummy_Variables,5,FALSE)</f>
        <v>1</v>
      </c>
      <c r="T276" s="1">
        <f>VLOOKUP(MasterDataSet_after_OutliersDEL7[[#This Row],[Region]],Region_Dummy_Variables,6,FALSE)</f>
        <v>0</v>
      </c>
      <c r="U276">
        <v>2008</v>
      </c>
      <c r="V276">
        <v>31</v>
      </c>
      <c r="W276">
        <v>340</v>
      </c>
      <c r="X276">
        <v>34.025345999999999</v>
      </c>
      <c r="Y276">
        <v>-118.40430689999999</v>
      </c>
    </row>
    <row r="277" spans="1:25" hidden="1" x14ac:dyDescent="0.3">
      <c r="A277" s="1" t="s">
        <v>16</v>
      </c>
      <c r="B277" s="1" t="s">
        <v>310</v>
      </c>
      <c r="C277" s="1" t="s">
        <v>300</v>
      </c>
      <c r="D277" s="1" t="str">
        <f>VLOOKUP(MasterDataSet_after_OutliersDEL7[[#This Row],[CITY]],Region_Values,2,FALSE)</f>
        <v>South bay</v>
      </c>
      <c r="E277" s="7" t="s">
        <v>19</v>
      </c>
      <c r="F277">
        <v>90034</v>
      </c>
      <c r="G277">
        <v>515000</v>
      </c>
      <c r="H277">
        <v>1</v>
      </c>
      <c r="I277">
        <v>1</v>
      </c>
      <c r="J277">
        <v>696</v>
      </c>
      <c r="K277">
        <v>11947</v>
      </c>
      <c r="L277">
        <f>2021-MasterDataSet_after_OutliersDEL7[[#This Row],[YEAR BUILT]]</f>
        <v>43</v>
      </c>
      <c r="M277">
        <v>4.2825810097717554</v>
      </c>
      <c r="N277">
        <v>739.94252873563221</v>
      </c>
      <c r="O277" s="1">
        <v>0</v>
      </c>
      <c r="P277" s="1">
        <f>VLOOKUP(MasterDataSet_after_OutliersDEL7[[#This Row],[Region]],Region_Dummy_Variables,2,FALSE)</f>
        <v>0</v>
      </c>
      <c r="Q277" s="1">
        <f>VLOOKUP(MasterDataSet_after_OutliersDEL7[[#This Row],[Region]],Region_Dummy_Variables,3,FALSE)</f>
        <v>0</v>
      </c>
      <c r="R277" s="1">
        <f>VLOOKUP(MasterDataSet_after_OutliersDEL7[[#This Row],[Region]],Region_Dummy_Variables,4,FALSE)</f>
        <v>0</v>
      </c>
      <c r="S277" s="1">
        <f>VLOOKUP(MasterDataSet_after_OutliersDEL7[[#This Row],[Region]],Region_Dummy_Variables,5,FALSE)</f>
        <v>1</v>
      </c>
      <c r="T277" s="1">
        <f>VLOOKUP(MasterDataSet_after_OutliersDEL7[[#This Row],[Region]],Region_Dummy_Variables,6,FALSE)</f>
        <v>0</v>
      </c>
      <c r="U277">
        <v>1978</v>
      </c>
      <c r="V277">
        <v>17</v>
      </c>
      <c r="W277">
        <v>294</v>
      </c>
      <c r="X277">
        <v>34.019754200000001</v>
      </c>
      <c r="Y277">
        <v>-118.4122484</v>
      </c>
    </row>
    <row r="278" spans="1:25" hidden="1" x14ac:dyDescent="0.3">
      <c r="A278" s="1" t="s">
        <v>16</v>
      </c>
      <c r="B278" s="1" t="s">
        <v>311</v>
      </c>
      <c r="C278" s="1" t="s">
        <v>300</v>
      </c>
      <c r="D278" s="1" t="str">
        <f>VLOOKUP(MasterDataSet_after_OutliersDEL7[[#This Row],[CITY]],Region_Values,2,FALSE)</f>
        <v>South bay</v>
      </c>
      <c r="E278" s="7" t="s">
        <v>19</v>
      </c>
      <c r="F278">
        <v>90034</v>
      </c>
      <c r="G278">
        <v>699000</v>
      </c>
      <c r="H278">
        <v>2</v>
      </c>
      <c r="I278">
        <v>2</v>
      </c>
      <c r="J278">
        <v>1728.5</v>
      </c>
      <c r="K278">
        <v>14942</v>
      </c>
      <c r="L278">
        <f>2021-MasterDataSet_after_OutliersDEL7[[#This Row],[YEAR BUILT]]</f>
        <v>31</v>
      </c>
      <c r="M278">
        <v>4.8134024823140686</v>
      </c>
      <c r="N278">
        <v>404.39687590396295</v>
      </c>
      <c r="O278" s="1">
        <v>0</v>
      </c>
      <c r="P278" s="1">
        <f>VLOOKUP(MasterDataSet_after_OutliersDEL7[[#This Row],[Region]],Region_Dummy_Variables,2,FALSE)</f>
        <v>0</v>
      </c>
      <c r="Q278" s="1">
        <f>VLOOKUP(MasterDataSet_after_OutliersDEL7[[#This Row],[Region]],Region_Dummy_Variables,3,FALSE)</f>
        <v>0</v>
      </c>
      <c r="R278" s="1">
        <f>VLOOKUP(MasterDataSet_after_OutliersDEL7[[#This Row],[Region]],Region_Dummy_Variables,4,FALSE)</f>
        <v>0</v>
      </c>
      <c r="S278" s="1">
        <f>VLOOKUP(MasterDataSet_after_OutliersDEL7[[#This Row],[Region]],Region_Dummy_Variables,5,FALSE)</f>
        <v>1</v>
      </c>
      <c r="T278" s="1">
        <f>VLOOKUP(MasterDataSet_after_OutliersDEL7[[#This Row],[Region]],Region_Dummy_Variables,6,FALSE)</f>
        <v>0</v>
      </c>
      <c r="U278">
        <v>1990</v>
      </c>
      <c r="V278">
        <v>56</v>
      </c>
      <c r="W278">
        <v>317</v>
      </c>
      <c r="X278">
        <v>34.024669099999997</v>
      </c>
      <c r="Y278">
        <v>-118.40457550000001</v>
      </c>
    </row>
    <row r="279" spans="1:25" hidden="1" x14ac:dyDescent="0.3">
      <c r="A279" s="1" t="s">
        <v>20</v>
      </c>
      <c r="B279" s="1" t="s">
        <v>312</v>
      </c>
      <c r="C279" s="1" t="s">
        <v>300</v>
      </c>
      <c r="D279" s="1" t="str">
        <f>VLOOKUP(MasterDataSet_after_OutliersDEL7[[#This Row],[CITY]],Region_Values,2,FALSE)</f>
        <v>South bay</v>
      </c>
      <c r="E279" s="7" t="s">
        <v>19</v>
      </c>
      <c r="F279">
        <v>90035</v>
      </c>
      <c r="G279">
        <v>1695000</v>
      </c>
      <c r="H279">
        <v>3</v>
      </c>
      <c r="I279">
        <v>2</v>
      </c>
      <c r="J279">
        <v>1916</v>
      </c>
      <c r="K279">
        <v>5042</v>
      </c>
      <c r="L279">
        <f>2021-MasterDataSet_after_OutliersDEL7[[#This Row],[YEAR BUILT]]</f>
        <v>97</v>
      </c>
      <c r="M279">
        <v>6.8358868887698438</v>
      </c>
      <c r="N279">
        <v>884.65553235908146</v>
      </c>
      <c r="O279" s="1">
        <v>1</v>
      </c>
      <c r="P279" s="1">
        <f>VLOOKUP(MasterDataSet_after_OutliersDEL7[[#This Row],[Region]],Region_Dummy_Variables,2,FALSE)</f>
        <v>0</v>
      </c>
      <c r="Q279" s="1">
        <f>VLOOKUP(MasterDataSet_after_OutliersDEL7[[#This Row],[Region]],Region_Dummy_Variables,3,FALSE)</f>
        <v>0</v>
      </c>
      <c r="R279" s="1">
        <f>VLOOKUP(MasterDataSet_after_OutliersDEL7[[#This Row],[Region]],Region_Dummy_Variables,4,FALSE)</f>
        <v>0</v>
      </c>
      <c r="S279" s="1">
        <f>VLOOKUP(MasterDataSet_after_OutliersDEL7[[#This Row],[Region]],Region_Dummy_Variables,5,FALSE)</f>
        <v>1</v>
      </c>
      <c r="T279" s="1">
        <f>VLOOKUP(MasterDataSet_after_OutliersDEL7[[#This Row],[Region]],Region_Dummy_Variables,6,FALSE)</f>
        <v>0</v>
      </c>
      <c r="U279">
        <v>1924</v>
      </c>
      <c r="V279">
        <v>32</v>
      </c>
      <c r="X279">
        <v>34.056403600000003</v>
      </c>
      <c r="Y279">
        <v>-118.3854786</v>
      </c>
    </row>
    <row r="280" spans="1:25" hidden="1" x14ac:dyDescent="0.3">
      <c r="A280" s="1" t="s">
        <v>16</v>
      </c>
      <c r="B280" s="1" t="s">
        <v>313</v>
      </c>
      <c r="C280" s="1" t="s">
        <v>300</v>
      </c>
      <c r="D280" s="1" t="str">
        <f>VLOOKUP(MasterDataSet_after_OutliersDEL7[[#This Row],[CITY]],Region_Values,2,FALSE)</f>
        <v>South bay</v>
      </c>
      <c r="E280" s="7" t="s">
        <v>19</v>
      </c>
      <c r="F280">
        <v>90035</v>
      </c>
      <c r="G280">
        <v>949000</v>
      </c>
      <c r="H280">
        <v>2</v>
      </c>
      <c r="I280">
        <v>2.5</v>
      </c>
      <c r="J280">
        <v>1575</v>
      </c>
      <c r="K280">
        <v>7810</v>
      </c>
      <c r="L280">
        <f>2021-MasterDataSet_after_OutliersDEL7[[#This Row],[YEAR BUILT]]</f>
        <v>22</v>
      </c>
      <c r="M280">
        <v>6.903535646975774</v>
      </c>
      <c r="N280">
        <v>602.53968253968253</v>
      </c>
      <c r="O280" s="1">
        <v>0</v>
      </c>
      <c r="P280" s="1">
        <f>VLOOKUP(MasterDataSet_after_OutliersDEL7[[#This Row],[Region]],Region_Dummy_Variables,2,FALSE)</f>
        <v>0</v>
      </c>
      <c r="Q280" s="1">
        <f>VLOOKUP(MasterDataSet_after_OutliersDEL7[[#This Row],[Region]],Region_Dummy_Variables,3,FALSE)</f>
        <v>0</v>
      </c>
      <c r="R280" s="1">
        <f>VLOOKUP(MasterDataSet_after_OutliersDEL7[[#This Row],[Region]],Region_Dummy_Variables,4,FALSE)</f>
        <v>0</v>
      </c>
      <c r="S280" s="1">
        <f>VLOOKUP(MasterDataSet_after_OutliersDEL7[[#This Row],[Region]],Region_Dummy_Variables,5,FALSE)</f>
        <v>1</v>
      </c>
      <c r="T280" s="1">
        <f>VLOOKUP(MasterDataSet_after_OutliersDEL7[[#This Row],[Region]],Region_Dummy_Variables,6,FALSE)</f>
        <v>0</v>
      </c>
      <c r="U280">
        <v>1999</v>
      </c>
      <c r="V280">
        <v>120</v>
      </c>
      <c r="W280">
        <v>746</v>
      </c>
      <c r="X280">
        <v>34.056949600000003</v>
      </c>
      <c r="Y280">
        <v>-118.3844972</v>
      </c>
    </row>
    <row r="281" spans="1:25" hidden="1" x14ac:dyDescent="0.3">
      <c r="A281" s="1" t="s">
        <v>16</v>
      </c>
      <c r="B281" s="1" t="s">
        <v>314</v>
      </c>
      <c r="C281" s="1" t="s">
        <v>300</v>
      </c>
      <c r="D281" s="1" t="str">
        <f>VLOOKUP(MasterDataSet_after_OutliersDEL7[[#This Row],[CITY]],Region_Values,2,FALSE)</f>
        <v>South bay</v>
      </c>
      <c r="E281" s="7" t="s">
        <v>19</v>
      </c>
      <c r="F281">
        <v>90035</v>
      </c>
      <c r="G281">
        <v>850000</v>
      </c>
      <c r="H281">
        <v>2</v>
      </c>
      <c r="I281">
        <v>2.5</v>
      </c>
      <c r="J281">
        <v>1247</v>
      </c>
      <c r="K281">
        <v>9569</v>
      </c>
      <c r="L281">
        <f>2021-MasterDataSet_after_OutliersDEL7[[#This Row],[YEAR BUILT]]</f>
        <v>15</v>
      </c>
      <c r="M281">
        <v>7.3252071168569231</v>
      </c>
      <c r="N281">
        <v>681.63592622293504</v>
      </c>
      <c r="O281" s="1">
        <v>0</v>
      </c>
      <c r="P281" s="1">
        <f>VLOOKUP(MasterDataSet_after_OutliersDEL7[[#This Row],[Region]],Region_Dummy_Variables,2,FALSE)</f>
        <v>0</v>
      </c>
      <c r="Q281" s="1">
        <f>VLOOKUP(MasterDataSet_after_OutliersDEL7[[#This Row],[Region]],Region_Dummy_Variables,3,FALSE)</f>
        <v>0</v>
      </c>
      <c r="R281" s="1">
        <f>VLOOKUP(MasterDataSet_after_OutliersDEL7[[#This Row],[Region]],Region_Dummy_Variables,4,FALSE)</f>
        <v>0</v>
      </c>
      <c r="S281" s="1">
        <f>VLOOKUP(MasterDataSet_after_OutliersDEL7[[#This Row],[Region]],Region_Dummy_Variables,5,FALSE)</f>
        <v>1</v>
      </c>
      <c r="T281" s="1">
        <f>VLOOKUP(MasterDataSet_after_OutliersDEL7[[#This Row],[Region]],Region_Dummy_Variables,6,FALSE)</f>
        <v>0</v>
      </c>
      <c r="U281">
        <v>2006</v>
      </c>
      <c r="V281">
        <v>6</v>
      </c>
      <c r="W281">
        <v>380</v>
      </c>
      <c r="X281">
        <v>34.06223</v>
      </c>
      <c r="Y281">
        <v>-118.3800237</v>
      </c>
    </row>
    <row r="282" spans="1:25" hidden="1" x14ac:dyDescent="0.3">
      <c r="A282" s="1" t="s">
        <v>16</v>
      </c>
      <c r="B282" s="1" t="s">
        <v>315</v>
      </c>
      <c r="C282" s="1" t="s">
        <v>300</v>
      </c>
      <c r="D282" s="1" t="str">
        <f>VLOOKUP(MasterDataSet_after_OutliersDEL7[[#This Row],[CITY]],Region_Values,2,FALSE)</f>
        <v>South bay</v>
      </c>
      <c r="E282" s="7" t="s">
        <v>19</v>
      </c>
      <c r="F282">
        <v>90035</v>
      </c>
      <c r="G282">
        <v>1425000</v>
      </c>
      <c r="H282">
        <v>4</v>
      </c>
      <c r="I282">
        <v>2.5</v>
      </c>
      <c r="J282">
        <v>1750</v>
      </c>
      <c r="K282">
        <v>6000</v>
      </c>
      <c r="L282">
        <f>2021-MasterDataSet_after_OutliersDEL7[[#This Row],[YEAR BUILT]]</f>
        <v>0</v>
      </c>
      <c r="M282">
        <v>7.3762217370844567</v>
      </c>
      <c r="N282">
        <v>814.28571428571433</v>
      </c>
      <c r="O282" s="1">
        <v>0</v>
      </c>
      <c r="P282" s="1">
        <f>VLOOKUP(MasterDataSet_after_OutliersDEL7[[#This Row],[Region]],Region_Dummy_Variables,2,FALSE)</f>
        <v>0</v>
      </c>
      <c r="Q282" s="1">
        <f>VLOOKUP(MasterDataSet_after_OutliersDEL7[[#This Row],[Region]],Region_Dummy_Variables,3,FALSE)</f>
        <v>0</v>
      </c>
      <c r="R282" s="1">
        <f>VLOOKUP(MasterDataSet_after_OutliersDEL7[[#This Row],[Region]],Region_Dummy_Variables,4,FALSE)</f>
        <v>0</v>
      </c>
      <c r="S282" s="1">
        <f>VLOOKUP(MasterDataSet_after_OutliersDEL7[[#This Row],[Region]],Region_Dummy_Variables,5,FALSE)</f>
        <v>1</v>
      </c>
      <c r="T282" s="1">
        <f>VLOOKUP(MasterDataSet_after_OutliersDEL7[[#This Row],[Region]],Region_Dummy_Variables,6,FALSE)</f>
        <v>0</v>
      </c>
      <c r="U282">
        <v>2021</v>
      </c>
      <c r="V282">
        <v>109</v>
      </c>
      <c r="W282">
        <v>595</v>
      </c>
      <c r="X282">
        <v>34.062327000000003</v>
      </c>
      <c r="Y282">
        <v>-118.379002</v>
      </c>
    </row>
    <row r="283" spans="1:25" hidden="1" x14ac:dyDescent="0.3">
      <c r="A283" s="1" t="s">
        <v>16</v>
      </c>
      <c r="B283" s="1" t="s">
        <v>316</v>
      </c>
      <c r="C283" s="1" t="s">
        <v>300</v>
      </c>
      <c r="D283" s="1" t="str">
        <f>VLOOKUP(MasterDataSet_after_OutliersDEL7[[#This Row],[CITY]],Region_Values,2,FALSE)</f>
        <v>South bay</v>
      </c>
      <c r="E283" s="7" t="s">
        <v>19</v>
      </c>
      <c r="F283">
        <v>90035</v>
      </c>
      <c r="G283">
        <v>1350000</v>
      </c>
      <c r="H283">
        <v>3</v>
      </c>
      <c r="I283">
        <v>2.5</v>
      </c>
      <c r="J283">
        <v>1550</v>
      </c>
      <c r="K283">
        <v>6000</v>
      </c>
      <c r="L283">
        <f>2021-MasterDataSet_after_OutliersDEL7[[#This Row],[YEAR BUILT]]</f>
        <v>0</v>
      </c>
      <c r="M283">
        <v>7.3762217370844567</v>
      </c>
      <c r="N283">
        <v>870.9677419354839</v>
      </c>
      <c r="O283" s="1">
        <v>0</v>
      </c>
      <c r="P283" s="1">
        <f>VLOOKUP(MasterDataSet_after_OutliersDEL7[[#This Row],[Region]],Region_Dummy_Variables,2,FALSE)</f>
        <v>0</v>
      </c>
      <c r="Q283" s="1">
        <f>VLOOKUP(MasterDataSet_after_OutliersDEL7[[#This Row],[Region]],Region_Dummy_Variables,3,FALSE)</f>
        <v>0</v>
      </c>
      <c r="R283" s="1">
        <f>VLOOKUP(MasterDataSet_after_OutliersDEL7[[#This Row],[Region]],Region_Dummy_Variables,4,FALSE)</f>
        <v>0</v>
      </c>
      <c r="S283" s="1">
        <f>VLOOKUP(MasterDataSet_after_OutliersDEL7[[#This Row],[Region]],Region_Dummy_Variables,5,FALSE)</f>
        <v>1</v>
      </c>
      <c r="T283" s="1">
        <f>VLOOKUP(MasterDataSet_after_OutliersDEL7[[#This Row],[Region]],Region_Dummy_Variables,6,FALSE)</f>
        <v>0</v>
      </c>
      <c r="U283">
        <v>2021</v>
      </c>
      <c r="V283">
        <v>109</v>
      </c>
      <c r="W283">
        <v>595</v>
      </c>
      <c r="X283">
        <v>34.062327000000003</v>
      </c>
      <c r="Y283">
        <v>-118.379002</v>
      </c>
    </row>
    <row r="284" spans="1:25" hidden="1" x14ac:dyDescent="0.3">
      <c r="A284" s="1" t="s">
        <v>16</v>
      </c>
      <c r="B284" s="1" t="s">
        <v>317</v>
      </c>
      <c r="C284" s="1" t="s">
        <v>300</v>
      </c>
      <c r="D284" s="1" t="str">
        <f>VLOOKUP(MasterDataSet_after_OutliersDEL7[[#This Row],[CITY]],Region_Values,2,FALSE)</f>
        <v>South bay</v>
      </c>
      <c r="E284" s="7" t="s">
        <v>19</v>
      </c>
      <c r="F284">
        <v>90035</v>
      </c>
      <c r="G284">
        <v>1450000</v>
      </c>
      <c r="H284">
        <v>4</v>
      </c>
      <c r="I284">
        <v>2.5</v>
      </c>
      <c r="J284">
        <v>1750</v>
      </c>
      <c r="K284">
        <v>6000</v>
      </c>
      <c r="L284">
        <f>2021-MasterDataSet_after_OutliersDEL7[[#This Row],[YEAR BUILT]]</f>
        <v>0</v>
      </c>
      <c r="M284">
        <v>7.3762217370844567</v>
      </c>
      <c r="N284">
        <v>828.57142857142856</v>
      </c>
      <c r="O284" s="1">
        <v>0</v>
      </c>
      <c r="P284" s="1">
        <f>VLOOKUP(MasterDataSet_after_OutliersDEL7[[#This Row],[Region]],Region_Dummy_Variables,2,FALSE)</f>
        <v>0</v>
      </c>
      <c r="Q284" s="1">
        <f>VLOOKUP(MasterDataSet_after_OutliersDEL7[[#This Row],[Region]],Region_Dummy_Variables,3,FALSE)</f>
        <v>0</v>
      </c>
      <c r="R284" s="1">
        <f>VLOOKUP(MasterDataSet_after_OutliersDEL7[[#This Row],[Region]],Region_Dummy_Variables,4,FALSE)</f>
        <v>0</v>
      </c>
      <c r="S284" s="1">
        <f>VLOOKUP(MasterDataSet_after_OutliersDEL7[[#This Row],[Region]],Region_Dummy_Variables,5,FALSE)</f>
        <v>1</v>
      </c>
      <c r="T284" s="1">
        <f>VLOOKUP(MasterDataSet_after_OutliersDEL7[[#This Row],[Region]],Region_Dummy_Variables,6,FALSE)</f>
        <v>0</v>
      </c>
      <c r="U284">
        <v>2021</v>
      </c>
      <c r="V284">
        <v>109</v>
      </c>
      <c r="W284">
        <v>595</v>
      </c>
      <c r="X284">
        <v>34.062327000000003</v>
      </c>
      <c r="Y284">
        <v>-118.379002</v>
      </c>
    </row>
    <row r="285" spans="1:25" hidden="1" x14ac:dyDescent="0.3">
      <c r="A285" s="1" t="s">
        <v>16</v>
      </c>
      <c r="B285" s="1" t="s">
        <v>318</v>
      </c>
      <c r="C285" s="1" t="s">
        <v>300</v>
      </c>
      <c r="D285" s="1" t="str">
        <f>VLOOKUP(MasterDataSet_after_OutliersDEL7[[#This Row],[CITY]],Region_Values,2,FALSE)</f>
        <v>South bay</v>
      </c>
      <c r="E285" s="7" t="s">
        <v>19</v>
      </c>
      <c r="F285">
        <v>90035</v>
      </c>
      <c r="G285">
        <v>799000</v>
      </c>
      <c r="H285">
        <v>2</v>
      </c>
      <c r="I285">
        <v>2.5</v>
      </c>
      <c r="J285">
        <v>1728.5</v>
      </c>
      <c r="K285">
        <v>7543</v>
      </c>
      <c r="L285">
        <f>2021-MasterDataSet_after_OutliersDEL7[[#This Row],[YEAR BUILT]]</f>
        <v>33</v>
      </c>
      <c r="M285">
        <v>7.1564659573223368</v>
      </c>
      <c r="N285">
        <v>462.25050621926528</v>
      </c>
      <c r="O285" s="1">
        <v>0</v>
      </c>
      <c r="P285" s="1">
        <f>VLOOKUP(MasterDataSet_after_OutliersDEL7[[#This Row],[Region]],Region_Dummy_Variables,2,FALSE)</f>
        <v>0</v>
      </c>
      <c r="Q285" s="1">
        <f>VLOOKUP(MasterDataSet_after_OutliersDEL7[[#This Row],[Region]],Region_Dummy_Variables,3,FALSE)</f>
        <v>0</v>
      </c>
      <c r="R285" s="1">
        <f>VLOOKUP(MasterDataSet_after_OutliersDEL7[[#This Row],[Region]],Region_Dummy_Variables,4,FALSE)</f>
        <v>0</v>
      </c>
      <c r="S285" s="1">
        <f>VLOOKUP(MasterDataSet_after_OutliersDEL7[[#This Row],[Region]],Region_Dummy_Variables,5,FALSE)</f>
        <v>1</v>
      </c>
      <c r="T285" s="1">
        <f>VLOOKUP(MasterDataSet_after_OutliersDEL7[[#This Row],[Region]],Region_Dummy_Variables,6,FALSE)</f>
        <v>0</v>
      </c>
      <c r="U285">
        <v>1988</v>
      </c>
      <c r="V285">
        <v>11</v>
      </c>
      <c r="W285">
        <v>744</v>
      </c>
      <c r="X285">
        <v>34.061086400000001</v>
      </c>
      <c r="Y285">
        <v>-118.3826713</v>
      </c>
    </row>
    <row r="286" spans="1:25" hidden="1" x14ac:dyDescent="0.3">
      <c r="A286" s="1" t="s">
        <v>16</v>
      </c>
      <c r="B286" s="1" t="s">
        <v>319</v>
      </c>
      <c r="C286" s="1" t="s">
        <v>300</v>
      </c>
      <c r="D286" s="1" t="str">
        <f>VLOOKUP(MasterDataSet_after_OutliersDEL7[[#This Row],[CITY]],Region_Values,2,FALSE)</f>
        <v>South bay</v>
      </c>
      <c r="E286" s="7" t="s">
        <v>19</v>
      </c>
      <c r="F286">
        <v>90035</v>
      </c>
      <c r="G286">
        <v>1699900</v>
      </c>
      <c r="H286">
        <v>3</v>
      </c>
      <c r="I286">
        <v>4.5</v>
      </c>
      <c r="J286">
        <v>2762</v>
      </c>
      <c r="K286">
        <v>5964</v>
      </c>
      <c r="L286">
        <f>2021-MasterDataSet_after_OutliersDEL7[[#This Row],[YEAR BUILT]]</f>
        <v>12</v>
      </c>
      <c r="M286">
        <v>7.1457137726879845</v>
      </c>
      <c r="N286">
        <v>615.45981173063001</v>
      </c>
      <c r="O286" s="1">
        <v>0</v>
      </c>
      <c r="P286" s="1">
        <f>VLOOKUP(MasterDataSet_after_OutliersDEL7[[#This Row],[Region]],Region_Dummy_Variables,2,FALSE)</f>
        <v>0</v>
      </c>
      <c r="Q286" s="1">
        <f>VLOOKUP(MasterDataSet_after_OutliersDEL7[[#This Row],[Region]],Region_Dummy_Variables,3,FALSE)</f>
        <v>0</v>
      </c>
      <c r="R286" s="1">
        <f>VLOOKUP(MasterDataSet_after_OutliersDEL7[[#This Row],[Region]],Region_Dummy_Variables,4,FALSE)</f>
        <v>0</v>
      </c>
      <c r="S286" s="1">
        <f>VLOOKUP(MasterDataSet_after_OutliersDEL7[[#This Row],[Region]],Region_Dummy_Variables,5,FALSE)</f>
        <v>1</v>
      </c>
      <c r="T286" s="1">
        <f>VLOOKUP(MasterDataSet_after_OutliersDEL7[[#This Row],[Region]],Region_Dummy_Variables,6,FALSE)</f>
        <v>0</v>
      </c>
      <c r="U286">
        <v>2009</v>
      </c>
      <c r="V286">
        <v>28</v>
      </c>
      <c r="W286">
        <v>582</v>
      </c>
      <c r="X286">
        <v>34.060238200000001</v>
      </c>
      <c r="Y286">
        <v>-118.3821463</v>
      </c>
    </row>
    <row r="287" spans="1:25" hidden="1" x14ac:dyDescent="0.3">
      <c r="A287" s="1" t="s">
        <v>16</v>
      </c>
      <c r="B287" s="1" t="s">
        <v>320</v>
      </c>
      <c r="C287" s="1" t="s">
        <v>300</v>
      </c>
      <c r="D287" s="1" t="str">
        <f>VLOOKUP(MasterDataSet_after_OutliersDEL7[[#This Row],[CITY]],Region_Values,2,FALSE)</f>
        <v>South bay</v>
      </c>
      <c r="E287" s="7" t="s">
        <v>19</v>
      </c>
      <c r="F287">
        <v>90035</v>
      </c>
      <c r="G287">
        <v>1749999</v>
      </c>
      <c r="H287">
        <v>3</v>
      </c>
      <c r="I287">
        <v>3.5</v>
      </c>
      <c r="J287">
        <v>2785</v>
      </c>
      <c r="K287">
        <v>6176</v>
      </c>
      <c r="L287">
        <f>2021-MasterDataSet_after_OutliersDEL7[[#This Row],[YEAR BUILT]]</f>
        <v>10</v>
      </c>
      <c r="M287">
        <v>7.1064098164909648</v>
      </c>
      <c r="N287">
        <v>628.36588868940748</v>
      </c>
      <c r="O287" s="1">
        <v>0</v>
      </c>
      <c r="P287" s="1">
        <f>VLOOKUP(MasterDataSet_after_OutliersDEL7[[#This Row],[Region]],Region_Dummy_Variables,2,FALSE)</f>
        <v>0</v>
      </c>
      <c r="Q287" s="1">
        <f>VLOOKUP(MasterDataSet_after_OutliersDEL7[[#This Row],[Region]],Region_Dummy_Variables,3,FALSE)</f>
        <v>0</v>
      </c>
      <c r="R287" s="1">
        <f>VLOOKUP(MasterDataSet_after_OutliersDEL7[[#This Row],[Region]],Region_Dummy_Variables,4,FALSE)</f>
        <v>0</v>
      </c>
      <c r="S287" s="1">
        <f>VLOOKUP(MasterDataSet_after_OutliersDEL7[[#This Row],[Region]],Region_Dummy_Variables,5,FALSE)</f>
        <v>1</v>
      </c>
      <c r="T287" s="1">
        <f>VLOOKUP(MasterDataSet_after_OutliersDEL7[[#This Row],[Region]],Region_Dummy_Variables,6,FALSE)</f>
        <v>0</v>
      </c>
      <c r="U287">
        <v>2011</v>
      </c>
      <c r="V287">
        <v>89</v>
      </c>
      <c r="W287">
        <v>677</v>
      </c>
      <c r="X287">
        <v>34.059998100000001</v>
      </c>
      <c r="Y287">
        <v>-118.3827854</v>
      </c>
    </row>
    <row r="288" spans="1:25" hidden="1" x14ac:dyDescent="0.3">
      <c r="A288" s="1" t="s">
        <v>20</v>
      </c>
      <c r="B288" s="1" t="s">
        <v>321</v>
      </c>
      <c r="C288" s="1" t="s">
        <v>300</v>
      </c>
      <c r="D288" s="1" t="str">
        <f>VLOOKUP(MasterDataSet_after_OutliersDEL7[[#This Row],[CITY]],Region_Values,2,FALSE)</f>
        <v>South bay</v>
      </c>
      <c r="E288" s="7" t="s">
        <v>19</v>
      </c>
      <c r="F288">
        <v>90041</v>
      </c>
      <c r="G288">
        <v>1649000</v>
      </c>
      <c r="H288">
        <v>4</v>
      </c>
      <c r="I288">
        <v>3</v>
      </c>
      <c r="J288">
        <v>2897</v>
      </c>
      <c r="K288">
        <v>5797</v>
      </c>
      <c r="L288">
        <f>2021-MasterDataSet_after_OutliersDEL7[[#This Row],[YEAR BUILT]]</f>
        <v>56</v>
      </c>
      <c r="M288">
        <v>17.530541588213175</v>
      </c>
      <c r="N288">
        <v>569.20952709699691</v>
      </c>
      <c r="O288" s="1">
        <v>1</v>
      </c>
      <c r="P288" s="1">
        <f>VLOOKUP(MasterDataSet_after_OutliersDEL7[[#This Row],[Region]],Region_Dummy_Variables,2,FALSE)</f>
        <v>0</v>
      </c>
      <c r="Q288" s="1">
        <f>VLOOKUP(MasterDataSet_after_OutliersDEL7[[#This Row],[Region]],Region_Dummy_Variables,3,FALSE)</f>
        <v>0</v>
      </c>
      <c r="R288" s="1">
        <f>VLOOKUP(MasterDataSet_after_OutliersDEL7[[#This Row],[Region]],Region_Dummy_Variables,4,FALSE)</f>
        <v>0</v>
      </c>
      <c r="S288" s="1">
        <f>VLOOKUP(MasterDataSet_after_OutliersDEL7[[#This Row],[Region]],Region_Dummy_Variables,5,FALSE)</f>
        <v>1</v>
      </c>
      <c r="T288" s="1">
        <f>VLOOKUP(MasterDataSet_after_OutliersDEL7[[#This Row],[Region]],Region_Dummy_Variables,6,FALSE)</f>
        <v>0</v>
      </c>
      <c r="U288">
        <v>1965</v>
      </c>
      <c r="V288">
        <v>82</v>
      </c>
      <c r="X288">
        <v>34.138491000000002</v>
      </c>
      <c r="Y288">
        <v>-118.2268725</v>
      </c>
    </row>
    <row r="289" spans="1:25" hidden="1" x14ac:dyDescent="0.3">
      <c r="A289" s="1" t="s">
        <v>16</v>
      </c>
      <c r="B289" s="1" t="s">
        <v>322</v>
      </c>
      <c r="C289" s="1" t="s">
        <v>300</v>
      </c>
      <c r="D289" s="1" t="str">
        <f>VLOOKUP(MasterDataSet_after_OutliersDEL7[[#This Row],[CITY]],Region_Values,2,FALSE)</f>
        <v>South bay</v>
      </c>
      <c r="E289" s="7" t="s">
        <v>19</v>
      </c>
      <c r="F289">
        <v>90041</v>
      </c>
      <c r="G289">
        <v>679900</v>
      </c>
      <c r="H289">
        <v>3</v>
      </c>
      <c r="I289">
        <v>2</v>
      </c>
      <c r="J289">
        <v>1280</v>
      </c>
      <c r="K289">
        <v>22538</v>
      </c>
      <c r="L289">
        <f>2021-MasterDataSet_after_OutliersDEL7[[#This Row],[YEAR BUILT]]</f>
        <v>37</v>
      </c>
      <c r="M289">
        <v>17.6993499206793</v>
      </c>
      <c r="N289">
        <v>531.171875</v>
      </c>
      <c r="O289" s="1">
        <v>0</v>
      </c>
      <c r="P289" s="1">
        <f>VLOOKUP(MasterDataSet_after_OutliersDEL7[[#This Row],[Region]],Region_Dummy_Variables,2,FALSE)</f>
        <v>0</v>
      </c>
      <c r="Q289" s="1">
        <f>VLOOKUP(MasterDataSet_after_OutliersDEL7[[#This Row],[Region]],Region_Dummy_Variables,3,FALSE)</f>
        <v>0</v>
      </c>
      <c r="R289" s="1">
        <f>VLOOKUP(MasterDataSet_after_OutliersDEL7[[#This Row],[Region]],Region_Dummy_Variables,4,FALSE)</f>
        <v>0</v>
      </c>
      <c r="S289" s="1">
        <f>VLOOKUP(MasterDataSet_after_OutliersDEL7[[#This Row],[Region]],Region_Dummy_Variables,5,FALSE)</f>
        <v>1</v>
      </c>
      <c r="T289" s="1">
        <f>VLOOKUP(MasterDataSet_after_OutliersDEL7[[#This Row],[Region]],Region_Dummy_Variables,6,FALSE)</f>
        <v>0</v>
      </c>
      <c r="U289">
        <v>1984</v>
      </c>
      <c r="V289">
        <v>19</v>
      </c>
      <c r="W289">
        <v>330</v>
      </c>
      <c r="X289">
        <v>34.144128000000002</v>
      </c>
      <c r="Y289">
        <v>-118.22788799999999</v>
      </c>
    </row>
    <row r="290" spans="1:25" hidden="1" x14ac:dyDescent="0.3">
      <c r="A290" s="1" t="s">
        <v>20</v>
      </c>
      <c r="B290" s="1" t="s">
        <v>323</v>
      </c>
      <c r="C290" s="1" t="s">
        <v>300</v>
      </c>
      <c r="D290" s="1" t="str">
        <f>VLOOKUP(MasterDataSet_after_OutliersDEL7[[#This Row],[CITY]],Region_Values,2,FALSE)</f>
        <v>South bay</v>
      </c>
      <c r="E290" s="7" t="s">
        <v>19</v>
      </c>
      <c r="F290">
        <v>90045</v>
      </c>
      <c r="G290">
        <v>1275000</v>
      </c>
      <c r="H290">
        <v>4</v>
      </c>
      <c r="I290">
        <v>2</v>
      </c>
      <c r="J290">
        <v>1508</v>
      </c>
      <c r="K290">
        <v>8400</v>
      </c>
      <c r="L290">
        <f>2021-MasterDataSet_after_OutliersDEL7[[#This Row],[YEAR BUILT]]</f>
        <v>70</v>
      </c>
      <c r="M290">
        <v>4.3647989503421174</v>
      </c>
      <c r="N290">
        <v>845.49071618037135</v>
      </c>
      <c r="O290" s="1">
        <v>1</v>
      </c>
      <c r="P290" s="1">
        <f>VLOOKUP(MasterDataSet_after_OutliersDEL7[[#This Row],[Region]],Region_Dummy_Variables,2,FALSE)</f>
        <v>0</v>
      </c>
      <c r="Q290" s="1">
        <f>VLOOKUP(MasterDataSet_after_OutliersDEL7[[#This Row],[Region]],Region_Dummy_Variables,3,FALSE)</f>
        <v>0</v>
      </c>
      <c r="R290" s="1">
        <f>VLOOKUP(MasterDataSet_after_OutliersDEL7[[#This Row],[Region]],Region_Dummy_Variables,4,FALSE)</f>
        <v>0</v>
      </c>
      <c r="S290" s="1">
        <f>VLOOKUP(MasterDataSet_after_OutliersDEL7[[#This Row],[Region]],Region_Dummy_Variables,5,FALSE)</f>
        <v>1</v>
      </c>
      <c r="T290" s="1">
        <f>VLOOKUP(MasterDataSet_after_OutliersDEL7[[#This Row],[Region]],Region_Dummy_Variables,6,FALSE)</f>
        <v>0</v>
      </c>
      <c r="U290">
        <v>1951</v>
      </c>
      <c r="V290">
        <v>17</v>
      </c>
      <c r="X290">
        <v>33.970200599999998</v>
      </c>
      <c r="Y290">
        <v>-118.3727883</v>
      </c>
    </row>
    <row r="291" spans="1:25" hidden="1" x14ac:dyDescent="0.3">
      <c r="A291" s="1" t="s">
        <v>20</v>
      </c>
      <c r="B291" s="1" t="s">
        <v>324</v>
      </c>
      <c r="C291" s="1" t="s">
        <v>300</v>
      </c>
      <c r="D291" s="1" t="str">
        <f>VLOOKUP(MasterDataSet_after_OutliersDEL7[[#This Row],[CITY]],Region_Values,2,FALSE)</f>
        <v>South bay</v>
      </c>
      <c r="E291" s="7" t="s">
        <v>19</v>
      </c>
      <c r="F291">
        <v>90045</v>
      </c>
      <c r="G291">
        <v>1494900</v>
      </c>
      <c r="H291">
        <v>4</v>
      </c>
      <c r="I291">
        <v>4</v>
      </c>
      <c r="J291">
        <v>1774</v>
      </c>
      <c r="K291">
        <v>8401</v>
      </c>
      <c r="L291">
        <f>2021-MasterDataSet_after_OutliersDEL7[[#This Row],[YEAR BUILT]]</f>
        <v>71</v>
      </c>
      <c r="M291">
        <v>4.3277100550244061</v>
      </c>
      <c r="N291">
        <v>842.67192784667418</v>
      </c>
      <c r="O291" s="1">
        <v>1</v>
      </c>
      <c r="P291" s="1">
        <f>VLOOKUP(MasterDataSet_after_OutliersDEL7[[#This Row],[Region]],Region_Dummy_Variables,2,FALSE)</f>
        <v>0</v>
      </c>
      <c r="Q291" s="1">
        <f>VLOOKUP(MasterDataSet_after_OutliersDEL7[[#This Row],[Region]],Region_Dummy_Variables,3,FALSE)</f>
        <v>0</v>
      </c>
      <c r="R291" s="1">
        <f>VLOOKUP(MasterDataSet_after_OutliersDEL7[[#This Row],[Region]],Region_Dummy_Variables,4,FALSE)</f>
        <v>0</v>
      </c>
      <c r="S291" s="1">
        <f>VLOOKUP(MasterDataSet_after_OutliersDEL7[[#This Row],[Region]],Region_Dummy_Variables,5,FALSE)</f>
        <v>1</v>
      </c>
      <c r="T291" s="1">
        <f>VLOOKUP(MasterDataSet_after_OutliersDEL7[[#This Row],[Region]],Region_Dummy_Variables,6,FALSE)</f>
        <v>0</v>
      </c>
      <c r="U291">
        <v>1950</v>
      </c>
      <c r="V291">
        <v>12</v>
      </c>
      <c r="X291">
        <v>33.9706239</v>
      </c>
      <c r="Y291">
        <v>-118.37365560000001</v>
      </c>
    </row>
    <row r="292" spans="1:25" hidden="1" x14ac:dyDescent="0.3">
      <c r="A292" s="1" t="s">
        <v>20</v>
      </c>
      <c r="B292" s="1" t="s">
        <v>325</v>
      </c>
      <c r="C292" s="1" t="s">
        <v>300</v>
      </c>
      <c r="D292" s="1" t="str">
        <f>VLOOKUP(MasterDataSet_after_OutliersDEL7[[#This Row],[CITY]],Region_Values,2,FALSE)</f>
        <v>South bay</v>
      </c>
      <c r="E292" s="7" t="s">
        <v>19</v>
      </c>
      <c r="F292">
        <v>90045</v>
      </c>
      <c r="G292">
        <v>1593000</v>
      </c>
      <c r="H292">
        <v>3</v>
      </c>
      <c r="I292">
        <v>2</v>
      </c>
      <c r="J292">
        <v>2215</v>
      </c>
      <c r="K292">
        <v>6234</v>
      </c>
      <c r="L292">
        <f>2021-MasterDataSet_after_OutliersDEL7[[#This Row],[YEAR BUILT]]</f>
        <v>71</v>
      </c>
      <c r="M292">
        <v>3.839145301439542</v>
      </c>
      <c r="N292">
        <v>719.1873589164785</v>
      </c>
      <c r="O292" s="1">
        <v>1</v>
      </c>
      <c r="P292" s="1">
        <f>VLOOKUP(MasterDataSet_after_OutliersDEL7[[#This Row],[Region]],Region_Dummy_Variables,2,FALSE)</f>
        <v>0</v>
      </c>
      <c r="Q292" s="1">
        <f>VLOOKUP(MasterDataSet_after_OutliersDEL7[[#This Row],[Region]],Region_Dummy_Variables,3,FALSE)</f>
        <v>0</v>
      </c>
      <c r="R292" s="1">
        <f>VLOOKUP(MasterDataSet_after_OutliersDEL7[[#This Row],[Region]],Region_Dummy_Variables,4,FALSE)</f>
        <v>0</v>
      </c>
      <c r="S292" s="1">
        <f>VLOOKUP(MasterDataSet_after_OutliersDEL7[[#This Row],[Region]],Region_Dummy_Variables,5,FALSE)</f>
        <v>1</v>
      </c>
      <c r="T292" s="1">
        <f>VLOOKUP(MasterDataSet_after_OutliersDEL7[[#This Row],[Region]],Region_Dummy_Variables,6,FALSE)</f>
        <v>0</v>
      </c>
      <c r="U292">
        <v>1950</v>
      </c>
      <c r="V292">
        <v>50</v>
      </c>
      <c r="X292">
        <v>33.971151900000002</v>
      </c>
      <c r="Y292">
        <v>-118.3830593</v>
      </c>
    </row>
    <row r="293" spans="1:25" hidden="1" x14ac:dyDescent="0.3">
      <c r="A293" s="1" t="s">
        <v>20</v>
      </c>
      <c r="B293" s="1" t="s">
        <v>326</v>
      </c>
      <c r="C293" s="1" t="s">
        <v>300</v>
      </c>
      <c r="D293" s="1" t="str">
        <f>VLOOKUP(MasterDataSet_after_OutliersDEL7[[#This Row],[CITY]],Region_Values,2,FALSE)</f>
        <v>South bay</v>
      </c>
      <c r="E293" s="7" t="s">
        <v>19</v>
      </c>
      <c r="F293">
        <v>90045</v>
      </c>
      <c r="G293">
        <v>1499000</v>
      </c>
      <c r="H293">
        <v>3</v>
      </c>
      <c r="I293">
        <v>2</v>
      </c>
      <c r="J293">
        <v>1921</v>
      </c>
      <c r="K293">
        <v>6333</v>
      </c>
      <c r="L293">
        <f>2021-MasterDataSet_after_OutliersDEL7[[#This Row],[YEAR BUILT]]</f>
        <v>77</v>
      </c>
      <c r="M293">
        <v>2.5374399304752506</v>
      </c>
      <c r="N293">
        <v>780.3227485684539</v>
      </c>
      <c r="O293" s="1">
        <v>1</v>
      </c>
      <c r="P293" s="1">
        <f>VLOOKUP(MasterDataSet_after_OutliersDEL7[[#This Row],[Region]],Region_Dummy_Variables,2,FALSE)</f>
        <v>0</v>
      </c>
      <c r="Q293" s="1">
        <f>VLOOKUP(MasterDataSet_after_OutliersDEL7[[#This Row],[Region]],Region_Dummy_Variables,3,FALSE)</f>
        <v>0</v>
      </c>
      <c r="R293" s="1">
        <f>VLOOKUP(MasterDataSet_after_OutliersDEL7[[#This Row],[Region]],Region_Dummy_Variables,4,FALSE)</f>
        <v>0</v>
      </c>
      <c r="S293" s="1">
        <f>VLOOKUP(MasterDataSet_after_OutliersDEL7[[#This Row],[Region]],Region_Dummy_Variables,5,FALSE)</f>
        <v>1</v>
      </c>
      <c r="T293" s="1">
        <f>VLOOKUP(MasterDataSet_after_OutliersDEL7[[#This Row],[Region]],Region_Dummy_Variables,6,FALSE)</f>
        <v>0</v>
      </c>
      <c r="U293">
        <v>1944</v>
      </c>
      <c r="V293">
        <v>61</v>
      </c>
      <c r="X293">
        <v>33.957595900000001</v>
      </c>
      <c r="Y293">
        <v>-118.4015455</v>
      </c>
    </row>
    <row r="294" spans="1:25" hidden="1" x14ac:dyDescent="0.3">
      <c r="A294" s="1" t="s">
        <v>20</v>
      </c>
      <c r="B294" s="1" t="s">
        <v>327</v>
      </c>
      <c r="C294" s="1" t="s">
        <v>300</v>
      </c>
      <c r="D294" s="1" t="str">
        <f>VLOOKUP(MasterDataSet_after_OutliersDEL7[[#This Row],[CITY]],Region_Values,2,FALSE)</f>
        <v>South bay</v>
      </c>
      <c r="E294" s="7" t="s">
        <v>19</v>
      </c>
      <c r="F294">
        <v>90045</v>
      </c>
      <c r="G294">
        <v>2350000</v>
      </c>
      <c r="H294">
        <v>4</v>
      </c>
      <c r="I294">
        <v>3.5</v>
      </c>
      <c r="J294">
        <v>3167</v>
      </c>
      <c r="K294">
        <v>6047</v>
      </c>
      <c r="L294">
        <f>2021-MasterDataSet_after_OutliersDEL7[[#This Row],[YEAR BUILT]]</f>
        <v>77</v>
      </c>
      <c r="M294">
        <v>2.5078826987541785</v>
      </c>
      <c r="N294">
        <v>742.02715503631191</v>
      </c>
      <c r="O294" s="1">
        <v>1</v>
      </c>
      <c r="P294" s="1">
        <f>VLOOKUP(MasterDataSet_after_OutliersDEL7[[#This Row],[Region]],Region_Dummy_Variables,2,FALSE)</f>
        <v>0</v>
      </c>
      <c r="Q294" s="1">
        <f>VLOOKUP(MasterDataSet_after_OutliersDEL7[[#This Row],[Region]],Region_Dummy_Variables,3,FALSE)</f>
        <v>0</v>
      </c>
      <c r="R294" s="1">
        <f>VLOOKUP(MasterDataSet_after_OutliersDEL7[[#This Row],[Region]],Region_Dummy_Variables,4,FALSE)</f>
        <v>0</v>
      </c>
      <c r="S294" s="1">
        <f>VLOOKUP(MasterDataSet_after_OutliersDEL7[[#This Row],[Region]],Region_Dummy_Variables,5,FALSE)</f>
        <v>1</v>
      </c>
      <c r="T294" s="1">
        <f>VLOOKUP(MasterDataSet_after_OutliersDEL7[[#This Row],[Region]],Region_Dummy_Variables,6,FALSE)</f>
        <v>0</v>
      </c>
      <c r="U294">
        <v>1944</v>
      </c>
      <c r="V294">
        <v>101</v>
      </c>
      <c r="W294">
        <v>2</v>
      </c>
      <c r="X294">
        <v>33.962232</v>
      </c>
      <c r="Y294">
        <v>-118.40376929999999</v>
      </c>
    </row>
    <row r="295" spans="1:25" hidden="1" x14ac:dyDescent="0.3">
      <c r="A295" s="1" t="s">
        <v>20</v>
      </c>
      <c r="B295" s="1" t="s">
        <v>328</v>
      </c>
      <c r="C295" s="1" t="s">
        <v>300</v>
      </c>
      <c r="D295" s="1" t="str">
        <f>VLOOKUP(MasterDataSet_after_OutliersDEL7[[#This Row],[CITY]],Region_Values,2,FALSE)</f>
        <v>South bay</v>
      </c>
      <c r="E295" s="7" t="s">
        <v>19</v>
      </c>
      <c r="F295">
        <v>90045</v>
      </c>
      <c r="G295">
        <v>905000</v>
      </c>
      <c r="H295">
        <v>2</v>
      </c>
      <c r="I295">
        <v>1</v>
      </c>
      <c r="J295">
        <v>1157</v>
      </c>
      <c r="K295">
        <v>5766</v>
      </c>
      <c r="L295">
        <f>2021-MasterDataSet_after_OutliersDEL7[[#This Row],[YEAR BUILT]]</f>
        <v>78</v>
      </c>
      <c r="M295">
        <v>2.4674258891470906</v>
      </c>
      <c r="N295">
        <v>782.19533275713047</v>
      </c>
      <c r="O295" s="1">
        <v>1</v>
      </c>
      <c r="P295" s="1">
        <f>VLOOKUP(MasterDataSet_after_OutliersDEL7[[#This Row],[Region]],Region_Dummy_Variables,2,FALSE)</f>
        <v>0</v>
      </c>
      <c r="Q295" s="1">
        <f>VLOOKUP(MasterDataSet_after_OutliersDEL7[[#This Row],[Region]],Region_Dummy_Variables,3,FALSE)</f>
        <v>0</v>
      </c>
      <c r="R295" s="1">
        <f>VLOOKUP(MasterDataSet_after_OutliersDEL7[[#This Row],[Region]],Region_Dummy_Variables,4,FALSE)</f>
        <v>0</v>
      </c>
      <c r="S295" s="1">
        <f>VLOOKUP(MasterDataSet_after_OutliersDEL7[[#This Row],[Region]],Region_Dummy_Variables,5,FALSE)</f>
        <v>1</v>
      </c>
      <c r="T295" s="1">
        <f>VLOOKUP(MasterDataSet_after_OutliersDEL7[[#This Row],[Region]],Region_Dummy_Variables,6,FALSE)</f>
        <v>0</v>
      </c>
      <c r="U295">
        <v>1943</v>
      </c>
      <c r="V295">
        <v>18</v>
      </c>
      <c r="W295">
        <v>2</v>
      </c>
      <c r="X295">
        <v>33.960952399999996</v>
      </c>
      <c r="Y295">
        <v>-118.40396459999999</v>
      </c>
    </row>
    <row r="296" spans="1:25" hidden="1" x14ac:dyDescent="0.3">
      <c r="A296" s="1" t="s">
        <v>20</v>
      </c>
      <c r="B296" s="1" t="s">
        <v>329</v>
      </c>
      <c r="C296" s="1" t="s">
        <v>300</v>
      </c>
      <c r="D296" s="1" t="str">
        <f>VLOOKUP(MasterDataSet_after_OutliersDEL7[[#This Row],[CITY]],Region_Values,2,FALSE)</f>
        <v>South bay</v>
      </c>
      <c r="E296" s="7" t="s">
        <v>19</v>
      </c>
      <c r="F296">
        <v>90045</v>
      </c>
      <c r="G296">
        <v>1250000</v>
      </c>
      <c r="H296">
        <v>3</v>
      </c>
      <c r="I296">
        <v>1</v>
      </c>
      <c r="J296">
        <v>1211</v>
      </c>
      <c r="K296">
        <v>5698</v>
      </c>
      <c r="L296">
        <f>2021-MasterDataSet_after_OutliersDEL7[[#This Row],[YEAR BUILT]]</f>
        <v>74</v>
      </c>
      <c r="M296">
        <v>2.5564836647897886</v>
      </c>
      <c r="N296">
        <v>1032.2047894302229</v>
      </c>
      <c r="O296" s="1">
        <v>1</v>
      </c>
      <c r="P296" s="1">
        <f>VLOOKUP(MasterDataSet_after_OutliersDEL7[[#This Row],[Region]],Region_Dummy_Variables,2,FALSE)</f>
        <v>0</v>
      </c>
      <c r="Q296" s="1">
        <f>VLOOKUP(MasterDataSet_after_OutliersDEL7[[#This Row],[Region]],Region_Dummy_Variables,3,FALSE)</f>
        <v>0</v>
      </c>
      <c r="R296" s="1">
        <f>VLOOKUP(MasterDataSet_after_OutliersDEL7[[#This Row],[Region]],Region_Dummy_Variables,4,FALSE)</f>
        <v>0</v>
      </c>
      <c r="S296" s="1">
        <f>VLOOKUP(MasterDataSet_after_OutliersDEL7[[#This Row],[Region]],Region_Dummy_Variables,5,FALSE)</f>
        <v>1</v>
      </c>
      <c r="T296" s="1">
        <f>VLOOKUP(MasterDataSet_after_OutliersDEL7[[#This Row],[Region]],Region_Dummy_Variables,6,FALSE)</f>
        <v>0</v>
      </c>
      <c r="U296">
        <v>1947</v>
      </c>
      <c r="V296">
        <v>14</v>
      </c>
      <c r="W296">
        <v>2</v>
      </c>
      <c r="X296">
        <v>33.965841099999999</v>
      </c>
      <c r="Y296">
        <v>-118.4047405</v>
      </c>
    </row>
    <row r="297" spans="1:25" hidden="1" x14ac:dyDescent="0.3">
      <c r="A297" s="1" t="s">
        <v>20</v>
      </c>
      <c r="B297" s="1" t="s">
        <v>330</v>
      </c>
      <c r="C297" s="1" t="s">
        <v>300</v>
      </c>
      <c r="D297" s="1" t="str">
        <f>VLOOKUP(MasterDataSet_after_OutliersDEL7[[#This Row],[CITY]],Region_Values,2,FALSE)</f>
        <v>South bay</v>
      </c>
      <c r="E297" s="7" t="s">
        <v>19</v>
      </c>
      <c r="F297">
        <v>90045</v>
      </c>
      <c r="G297">
        <v>2495000</v>
      </c>
      <c r="H297">
        <v>5</v>
      </c>
      <c r="I297">
        <v>5</v>
      </c>
      <c r="J297">
        <v>3459</v>
      </c>
      <c r="K297">
        <v>5500</v>
      </c>
      <c r="L297">
        <f>2021-MasterDataSet_after_OutliersDEL7[[#This Row],[YEAR BUILT]]</f>
        <v>24</v>
      </c>
      <c r="M297">
        <v>2.6711208311925612</v>
      </c>
      <c r="N297">
        <v>721.3067360508818</v>
      </c>
      <c r="O297" s="1">
        <v>1</v>
      </c>
      <c r="P297" s="1">
        <f>VLOOKUP(MasterDataSet_after_OutliersDEL7[[#This Row],[Region]],Region_Dummy_Variables,2,FALSE)</f>
        <v>0</v>
      </c>
      <c r="Q297" s="1">
        <f>VLOOKUP(MasterDataSet_after_OutliersDEL7[[#This Row],[Region]],Region_Dummy_Variables,3,FALSE)</f>
        <v>0</v>
      </c>
      <c r="R297" s="1">
        <f>VLOOKUP(MasterDataSet_after_OutliersDEL7[[#This Row],[Region]],Region_Dummy_Variables,4,FALSE)</f>
        <v>0</v>
      </c>
      <c r="S297" s="1">
        <f>VLOOKUP(MasterDataSet_after_OutliersDEL7[[#This Row],[Region]],Region_Dummy_Variables,5,FALSE)</f>
        <v>1</v>
      </c>
      <c r="T297" s="1">
        <f>VLOOKUP(MasterDataSet_after_OutliersDEL7[[#This Row],[Region]],Region_Dummy_Variables,6,FALSE)</f>
        <v>0</v>
      </c>
      <c r="U297">
        <v>1997</v>
      </c>
      <c r="V297">
        <v>116</v>
      </c>
      <c r="X297">
        <v>33.974305100000002</v>
      </c>
      <c r="Y297">
        <v>-118.40905359999999</v>
      </c>
    </row>
    <row r="298" spans="1:25" hidden="1" x14ac:dyDescent="0.3">
      <c r="A298" s="1" t="s">
        <v>20</v>
      </c>
      <c r="B298" s="1" t="s">
        <v>331</v>
      </c>
      <c r="C298" s="1" t="s">
        <v>300</v>
      </c>
      <c r="D298" s="1" t="str">
        <f>VLOOKUP(MasterDataSet_after_OutliersDEL7[[#This Row],[CITY]],Region_Values,2,FALSE)</f>
        <v>South bay</v>
      </c>
      <c r="E298" s="7" t="s">
        <v>19</v>
      </c>
      <c r="F298">
        <v>90045</v>
      </c>
      <c r="G298">
        <v>2590000</v>
      </c>
      <c r="H298">
        <v>5</v>
      </c>
      <c r="I298">
        <v>2.5</v>
      </c>
      <c r="J298">
        <v>3351</v>
      </c>
      <c r="K298">
        <v>13652</v>
      </c>
      <c r="L298">
        <f>2021-MasterDataSet_after_OutliersDEL7[[#This Row],[YEAR BUILT]]</f>
        <v>68</v>
      </c>
      <c r="M298">
        <v>3.3136499777404733</v>
      </c>
      <c r="N298">
        <v>772.9036108624291</v>
      </c>
      <c r="O298" s="1">
        <v>1</v>
      </c>
      <c r="P298" s="1">
        <f>VLOOKUP(MasterDataSet_after_OutliersDEL7[[#This Row],[Region]],Region_Dummy_Variables,2,FALSE)</f>
        <v>0</v>
      </c>
      <c r="Q298" s="1">
        <f>VLOOKUP(MasterDataSet_after_OutliersDEL7[[#This Row],[Region]],Region_Dummy_Variables,3,FALSE)</f>
        <v>0</v>
      </c>
      <c r="R298" s="1">
        <f>VLOOKUP(MasterDataSet_after_OutliersDEL7[[#This Row],[Region]],Region_Dummy_Variables,4,FALSE)</f>
        <v>0</v>
      </c>
      <c r="S298" s="1">
        <f>VLOOKUP(MasterDataSet_after_OutliersDEL7[[#This Row],[Region]],Region_Dummy_Variables,5,FALSE)</f>
        <v>1</v>
      </c>
      <c r="T298" s="1">
        <f>VLOOKUP(MasterDataSet_after_OutliersDEL7[[#This Row],[Region]],Region_Dummy_Variables,6,FALSE)</f>
        <v>0</v>
      </c>
      <c r="U298">
        <v>1953</v>
      </c>
      <c r="V298">
        <v>24</v>
      </c>
      <c r="X298">
        <v>33.974649200000002</v>
      </c>
      <c r="Y298">
        <v>-118.39554339999999</v>
      </c>
    </row>
    <row r="299" spans="1:25" hidden="1" x14ac:dyDescent="0.3">
      <c r="A299" s="1" t="s">
        <v>20</v>
      </c>
      <c r="B299" s="1" t="s">
        <v>332</v>
      </c>
      <c r="C299" s="1" t="s">
        <v>300</v>
      </c>
      <c r="D299" s="1" t="str">
        <f>VLOOKUP(MasterDataSet_after_OutliersDEL7[[#This Row],[CITY]],Region_Values,2,FALSE)</f>
        <v>South bay</v>
      </c>
      <c r="E299" s="7" t="s">
        <v>19</v>
      </c>
      <c r="F299">
        <v>90045</v>
      </c>
      <c r="G299">
        <v>1899000</v>
      </c>
      <c r="H299">
        <v>5</v>
      </c>
      <c r="I299">
        <v>3</v>
      </c>
      <c r="J299">
        <v>2732</v>
      </c>
      <c r="K299">
        <v>6150</v>
      </c>
      <c r="L299">
        <f>2021-MasterDataSet_after_OutliersDEL7[[#This Row],[YEAR BUILT]]</f>
        <v>71</v>
      </c>
      <c r="M299">
        <v>3.231302265319373</v>
      </c>
      <c r="N299">
        <v>695.09516837481704</v>
      </c>
      <c r="O299" s="1">
        <v>1</v>
      </c>
      <c r="P299" s="1">
        <f>VLOOKUP(MasterDataSet_after_OutliersDEL7[[#This Row],[Region]],Region_Dummy_Variables,2,FALSE)</f>
        <v>0</v>
      </c>
      <c r="Q299" s="1">
        <f>VLOOKUP(MasterDataSet_after_OutliersDEL7[[#This Row],[Region]],Region_Dummy_Variables,3,FALSE)</f>
        <v>0</v>
      </c>
      <c r="R299" s="1">
        <f>VLOOKUP(MasterDataSet_after_OutliersDEL7[[#This Row],[Region]],Region_Dummy_Variables,4,FALSE)</f>
        <v>0</v>
      </c>
      <c r="S299" s="1">
        <f>VLOOKUP(MasterDataSet_after_OutliersDEL7[[#This Row],[Region]],Region_Dummy_Variables,5,FALSE)</f>
        <v>1</v>
      </c>
      <c r="T299" s="1">
        <f>VLOOKUP(MasterDataSet_after_OutliersDEL7[[#This Row],[Region]],Region_Dummy_Variables,6,FALSE)</f>
        <v>0</v>
      </c>
      <c r="U299">
        <v>1950</v>
      </c>
      <c r="V299">
        <v>46</v>
      </c>
      <c r="W299">
        <v>2</v>
      </c>
      <c r="X299">
        <v>33.975246599999998</v>
      </c>
      <c r="Y299">
        <v>-118.3977115</v>
      </c>
    </row>
    <row r="300" spans="1:25" hidden="1" x14ac:dyDescent="0.3">
      <c r="A300" s="1" t="s">
        <v>20</v>
      </c>
      <c r="B300" s="1" t="s">
        <v>333</v>
      </c>
      <c r="C300" s="1" t="s">
        <v>300</v>
      </c>
      <c r="D300" s="1" t="str">
        <f>VLOOKUP(MasterDataSet_after_OutliersDEL7[[#This Row],[CITY]],Region_Values,2,FALSE)</f>
        <v>South bay</v>
      </c>
      <c r="E300" s="7" t="s">
        <v>19</v>
      </c>
      <c r="F300">
        <v>90045</v>
      </c>
      <c r="G300">
        <v>1595000</v>
      </c>
      <c r="H300">
        <v>3</v>
      </c>
      <c r="I300">
        <v>2.5</v>
      </c>
      <c r="J300">
        <v>1809</v>
      </c>
      <c r="K300">
        <v>5372</v>
      </c>
      <c r="L300">
        <f>2021-MasterDataSet_after_OutliersDEL7[[#This Row],[YEAR BUILT]]</f>
        <v>79</v>
      </c>
      <c r="M300">
        <v>1.3967884716658825</v>
      </c>
      <c r="N300">
        <v>881.70259812050858</v>
      </c>
      <c r="O300" s="1">
        <v>1</v>
      </c>
      <c r="P300" s="1">
        <f>VLOOKUP(MasterDataSet_after_OutliersDEL7[[#This Row],[Region]],Region_Dummy_Variables,2,FALSE)</f>
        <v>0</v>
      </c>
      <c r="Q300" s="1">
        <f>VLOOKUP(MasterDataSet_after_OutliersDEL7[[#This Row],[Region]],Region_Dummy_Variables,3,FALSE)</f>
        <v>0</v>
      </c>
      <c r="R300" s="1">
        <f>VLOOKUP(MasterDataSet_after_OutliersDEL7[[#This Row],[Region]],Region_Dummy_Variables,4,FALSE)</f>
        <v>0</v>
      </c>
      <c r="S300" s="1">
        <f>VLOOKUP(MasterDataSet_after_OutliersDEL7[[#This Row],[Region]],Region_Dummy_Variables,5,FALSE)</f>
        <v>1</v>
      </c>
      <c r="T300" s="1">
        <f>VLOOKUP(MasterDataSet_after_OutliersDEL7[[#This Row],[Region]],Region_Dummy_Variables,6,FALSE)</f>
        <v>0</v>
      </c>
      <c r="U300">
        <v>1942</v>
      </c>
      <c r="V300">
        <v>29</v>
      </c>
      <c r="X300">
        <v>33.9604292</v>
      </c>
      <c r="Y300">
        <v>-118.4242765</v>
      </c>
    </row>
    <row r="301" spans="1:25" hidden="1" x14ac:dyDescent="0.3">
      <c r="A301" s="1" t="s">
        <v>20</v>
      </c>
      <c r="B301" s="1" t="s">
        <v>334</v>
      </c>
      <c r="C301" s="1" t="s">
        <v>300</v>
      </c>
      <c r="D301" s="1" t="str">
        <f>VLOOKUP(MasterDataSet_after_OutliersDEL7[[#This Row],[CITY]],Region_Values,2,FALSE)</f>
        <v>South bay</v>
      </c>
      <c r="E301" s="7" t="s">
        <v>19</v>
      </c>
      <c r="F301">
        <v>90045</v>
      </c>
      <c r="G301">
        <v>1899000</v>
      </c>
      <c r="H301">
        <v>4</v>
      </c>
      <c r="I301">
        <v>3</v>
      </c>
      <c r="J301">
        <v>2438</v>
      </c>
      <c r="K301">
        <v>7701</v>
      </c>
      <c r="L301">
        <f>2021-MasterDataSet_after_OutliersDEL7[[#This Row],[YEAR BUILT]]</f>
        <v>66</v>
      </c>
      <c r="M301">
        <v>1.0623717136717397</v>
      </c>
      <c r="N301">
        <v>778.91714520098446</v>
      </c>
      <c r="O301" s="1">
        <v>1</v>
      </c>
      <c r="P301" s="1">
        <f>VLOOKUP(MasterDataSet_after_OutliersDEL7[[#This Row],[Region]],Region_Dummy_Variables,2,FALSE)</f>
        <v>0</v>
      </c>
      <c r="Q301" s="1">
        <f>VLOOKUP(MasterDataSet_after_OutliersDEL7[[#This Row],[Region]],Region_Dummy_Variables,3,FALSE)</f>
        <v>0</v>
      </c>
      <c r="R301" s="1">
        <f>VLOOKUP(MasterDataSet_after_OutliersDEL7[[#This Row],[Region]],Region_Dummy_Variables,4,FALSE)</f>
        <v>0</v>
      </c>
      <c r="S301" s="1">
        <f>VLOOKUP(MasterDataSet_after_OutliersDEL7[[#This Row],[Region]],Region_Dummy_Variables,5,FALSE)</f>
        <v>1</v>
      </c>
      <c r="T301" s="1">
        <f>VLOOKUP(MasterDataSet_after_OutliersDEL7[[#This Row],[Region]],Region_Dummy_Variables,6,FALSE)</f>
        <v>0</v>
      </c>
      <c r="U301">
        <v>1955</v>
      </c>
      <c r="V301">
        <v>82</v>
      </c>
      <c r="X301">
        <v>33.954666000000003</v>
      </c>
      <c r="Y301">
        <v>-118.427286</v>
      </c>
    </row>
    <row r="302" spans="1:25" hidden="1" x14ac:dyDescent="0.3">
      <c r="A302" s="1" t="s">
        <v>20</v>
      </c>
      <c r="B302" s="1" t="s">
        <v>335</v>
      </c>
      <c r="C302" s="1" t="s">
        <v>300</v>
      </c>
      <c r="D302" s="1" t="str">
        <f>VLOOKUP(MasterDataSet_after_OutliersDEL7[[#This Row],[CITY]],Region_Values,2,FALSE)</f>
        <v>South bay</v>
      </c>
      <c r="E302" s="7" t="s">
        <v>19</v>
      </c>
      <c r="F302">
        <v>90045</v>
      </c>
      <c r="G302">
        <v>1899000</v>
      </c>
      <c r="H302">
        <v>5</v>
      </c>
      <c r="I302">
        <v>3.5</v>
      </c>
      <c r="J302">
        <v>2637</v>
      </c>
      <c r="K302">
        <v>6638</v>
      </c>
      <c r="L302">
        <f>2021-MasterDataSet_after_OutliersDEL7[[#This Row],[YEAR BUILT]]</f>
        <v>63</v>
      </c>
      <c r="M302">
        <v>1.138579661375444</v>
      </c>
      <c r="N302">
        <v>720.13651877133111</v>
      </c>
      <c r="O302" s="1">
        <v>1</v>
      </c>
      <c r="P302" s="1">
        <f>VLOOKUP(MasterDataSet_after_OutliersDEL7[[#This Row],[Region]],Region_Dummy_Variables,2,FALSE)</f>
        <v>0</v>
      </c>
      <c r="Q302" s="1">
        <f>VLOOKUP(MasterDataSet_after_OutliersDEL7[[#This Row],[Region]],Region_Dummy_Variables,3,FALSE)</f>
        <v>0</v>
      </c>
      <c r="R302" s="1">
        <f>VLOOKUP(MasterDataSet_after_OutliersDEL7[[#This Row],[Region]],Region_Dummy_Variables,4,FALSE)</f>
        <v>0</v>
      </c>
      <c r="S302" s="1">
        <f>VLOOKUP(MasterDataSet_after_OutliersDEL7[[#This Row],[Region]],Region_Dummy_Variables,5,FALSE)</f>
        <v>1</v>
      </c>
      <c r="T302" s="1">
        <f>VLOOKUP(MasterDataSet_after_OutliersDEL7[[#This Row],[Region]],Region_Dummy_Variables,6,FALSE)</f>
        <v>0</v>
      </c>
      <c r="U302">
        <v>1958</v>
      </c>
      <c r="V302">
        <v>53</v>
      </c>
      <c r="X302">
        <v>33.956505800000002</v>
      </c>
      <c r="Y302">
        <v>-118.4267771</v>
      </c>
    </row>
    <row r="303" spans="1:25" hidden="1" x14ac:dyDescent="0.3">
      <c r="A303" s="1" t="s">
        <v>20</v>
      </c>
      <c r="B303" s="1" t="s">
        <v>336</v>
      </c>
      <c r="C303" s="1" t="s">
        <v>300</v>
      </c>
      <c r="D303" s="1" t="str">
        <f>VLOOKUP(MasterDataSet_after_OutliersDEL7[[#This Row],[CITY]],Region_Values,2,FALSE)</f>
        <v>South bay</v>
      </c>
      <c r="E303" s="7" t="s">
        <v>19</v>
      </c>
      <c r="F303">
        <v>90045</v>
      </c>
      <c r="G303">
        <v>1899000</v>
      </c>
      <c r="H303">
        <v>5</v>
      </c>
      <c r="I303">
        <v>3.5</v>
      </c>
      <c r="J303">
        <v>2637</v>
      </c>
      <c r="K303">
        <v>6638</v>
      </c>
      <c r="L303">
        <f>2021-MasterDataSet_after_OutliersDEL7[[#This Row],[YEAR BUILT]]</f>
        <v>63</v>
      </c>
      <c r="M303">
        <v>1.138579661375444</v>
      </c>
      <c r="N303">
        <v>720.13651877133111</v>
      </c>
      <c r="O303" s="1">
        <v>1</v>
      </c>
      <c r="P303" s="1">
        <f>VLOOKUP(MasterDataSet_after_OutliersDEL7[[#This Row],[Region]],Region_Dummy_Variables,2,FALSE)</f>
        <v>0</v>
      </c>
      <c r="Q303" s="1">
        <f>VLOOKUP(MasterDataSet_after_OutliersDEL7[[#This Row],[Region]],Region_Dummy_Variables,3,FALSE)</f>
        <v>0</v>
      </c>
      <c r="R303" s="1">
        <f>VLOOKUP(MasterDataSet_after_OutliersDEL7[[#This Row],[Region]],Region_Dummy_Variables,4,FALSE)</f>
        <v>0</v>
      </c>
      <c r="S303" s="1">
        <f>VLOOKUP(MasterDataSet_after_OutliersDEL7[[#This Row],[Region]],Region_Dummy_Variables,5,FALSE)</f>
        <v>1</v>
      </c>
      <c r="T303" s="1">
        <f>VLOOKUP(MasterDataSet_after_OutliersDEL7[[#This Row],[Region]],Region_Dummy_Variables,6,FALSE)</f>
        <v>0</v>
      </c>
      <c r="U303">
        <v>1958</v>
      </c>
      <c r="V303">
        <v>53</v>
      </c>
      <c r="X303">
        <v>33.956505800000002</v>
      </c>
      <c r="Y303">
        <v>-118.4267771</v>
      </c>
    </row>
    <row r="304" spans="1:25" hidden="1" x14ac:dyDescent="0.3">
      <c r="A304" s="1" t="s">
        <v>20</v>
      </c>
      <c r="B304" s="1" t="s">
        <v>337</v>
      </c>
      <c r="C304" s="1" t="s">
        <v>300</v>
      </c>
      <c r="D304" s="1" t="str">
        <f>VLOOKUP(MasterDataSet_after_OutliersDEL7[[#This Row],[CITY]],Region_Values,2,FALSE)</f>
        <v>South bay</v>
      </c>
      <c r="E304" s="7" t="s">
        <v>19</v>
      </c>
      <c r="F304">
        <v>90045</v>
      </c>
      <c r="G304">
        <v>1200000</v>
      </c>
      <c r="H304">
        <v>3</v>
      </c>
      <c r="I304">
        <v>1</v>
      </c>
      <c r="J304">
        <v>1118</v>
      </c>
      <c r="K304">
        <v>5265</v>
      </c>
      <c r="L304">
        <f>2021-MasterDataSet_after_OutliersDEL7[[#This Row],[YEAR BUILT]]</f>
        <v>73</v>
      </c>
      <c r="M304">
        <v>2.5997699587615739</v>
      </c>
      <c r="N304">
        <v>1073.3452593917709</v>
      </c>
      <c r="O304" s="1">
        <v>1</v>
      </c>
      <c r="P304" s="1">
        <f>VLOOKUP(MasterDataSet_after_OutliersDEL7[[#This Row],[Region]],Region_Dummy_Variables,2,FALSE)</f>
        <v>0</v>
      </c>
      <c r="Q304" s="1">
        <f>VLOOKUP(MasterDataSet_after_OutliersDEL7[[#This Row],[Region]],Region_Dummy_Variables,3,FALSE)</f>
        <v>0</v>
      </c>
      <c r="R304" s="1">
        <f>VLOOKUP(MasterDataSet_after_OutliersDEL7[[#This Row],[Region]],Region_Dummy_Variables,4,FALSE)</f>
        <v>0</v>
      </c>
      <c r="S304" s="1">
        <f>VLOOKUP(MasterDataSet_after_OutliersDEL7[[#This Row],[Region]],Region_Dummy_Variables,5,FALSE)</f>
        <v>1</v>
      </c>
      <c r="T304" s="1">
        <f>VLOOKUP(MasterDataSet_after_OutliersDEL7[[#This Row],[Region]],Region_Dummy_Variables,6,FALSE)</f>
        <v>0</v>
      </c>
      <c r="U304">
        <v>1948</v>
      </c>
      <c r="V304">
        <v>10</v>
      </c>
      <c r="W304">
        <v>2</v>
      </c>
      <c r="X304">
        <v>33.970519000000003</v>
      </c>
      <c r="Y304">
        <v>-118.407158</v>
      </c>
    </row>
    <row r="305" spans="1:25" hidden="1" x14ac:dyDescent="0.3">
      <c r="A305" s="1" t="s">
        <v>20</v>
      </c>
      <c r="B305" s="1" t="s">
        <v>338</v>
      </c>
      <c r="C305" s="1" t="s">
        <v>300</v>
      </c>
      <c r="D305" s="1" t="str">
        <f>VLOOKUP(MasterDataSet_after_OutliersDEL7[[#This Row],[CITY]],Region_Values,2,FALSE)</f>
        <v>South bay</v>
      </c>
      <c r="E305" s="7" t="s">
        <v>19</v>
      </c>
      <c r="F305">
        <v>90045</v>
      </c>
      <c r="G305">
        <v>1199000</v>
      </c>
      <c r="H305">
        <v>4</v>
      </c>
      <c r="I305">
        <v>4.5</v>
      </c>
      <c r="J305">
        <v>2900</v>
      </c>
      <c r="K305">
        <v>5801</v>
      </c>
      <c r="L305">
        <f>2021-MasterDataSet_after_OutliersDEL7[[#This Row],[YEAR BUILT]]</f>
        <v>71</v>
      </c>
      <c r="M305">
        <v>4.1127833118215094</v>
      </c>
      <c r="N305">
        <v>413.44827586206895</v>
      </c>
      <c r="O305" s="1">
        <v>1</v>
      </c>
      <c r="P305" s="1">
        <f>VLOOKUP(MasterDataSet_after_OutliersDEL7[[#This Row],[Region]],Region_Dummy_Variables,2,FALSE)</f>
        <v>0</v>
      </c>
      <c r="Q305" s="1">
        <f>VLOOKUP(MasterDataSet_after_OutliersDEL7[[#This Row],[Region]],Region_Dummy_Variables,3,FALSE)</f>
        <v>0</v>
      </c>
      <c r="R305" s="1">
        <f>VLOOKUP(MasterDataSet_after_OutliersDEL7[[#This Row],[Region]],Region_Dummy_Variables,4,FALSE)</f>
        <v>0</v>
      </c>
      <c r="S305" s="1">
        <f>VLOOKUP(MasterDataSet_after_OutliersDEL7[[#This Row],[Region]],Region_Dummy_Variables,5,FALSE)</f>
        <v>1</v>
      </c>
      <c r="T305" s="1">
        <f>VLOOKUP(MasterDataSet_after_OutliersDEL7[[#This Row],[Region]],Region_Dummy_Variables,6,FALSE)</f>
        <v>0</v>
      </c>
      <c r="U305">
        <v>1950</v>
      </c>
      <c r="V305">
        <v>20</v>
      </c>
      <c r="X305">
        <v>33.966457200000001</v>
      </c>
      <c r="Y305">
        <v>-118.3759495</v>
      </c>
    </row>
    <row r="306" spans="1:25" hidden="1" x14ac:dyDescent="0.3">
      <c r="A306" s="1" t="s">
        <v>20</v>
      </c>
      <c r="B306" s="1" t="s">
        <v>339</v>
      </c>
      <c r="C306" s="1" t="s">
        <v>300</v>
      </c>
      <c r="D306" s="1" t="str">
        <f>VLOOKUP(MasterDataSet_after_OutliersDEL7[[#This Row],[CITY]],Region_Values,2,FALSE)</f>
        <v>South bay</v>
      </c>
      <c r="E306" s="7" t="s">
        <v>19</v>
      </c>
      <c r="F306">
        <v>90045</v>
      </c>
      <c r="G306">
        <v>2399000</v>
      </c>
      <c r="H306">
        <v>4</v>
      </c>
      <c r="I306">
        <v>3</v>
      </c>
      <c r="J306">
        <v>2700</v>
      </c>
      <c r="K306">
        <v>5869</v>
      </c>
      <c r="L306">
        <f>2021-MasterDataSet_after_OutliersDEL7[[#This Row],[YEAR BUILT]]</f>
        <v>11</v>
      </c>
      <c r="M306">
        <v>1.7706133649525286</v>
      </c>
      <c r="N306">
        <v>888.51851851851848</v>
      </c>
      <c r="O306" s="1">
        <v>1</v>
      </c>
      <c r="P306" s="1">
        <f>VLOOKUP(MasterDataSet_after_OutliersDEL7[[#This Row],[Region]],Region_Dummy_Variables,2,FALSE)</f>
        <v>0</v>
      </c>
      <c r="Q306" s="1">
        <f>VLOOKUP(MasterDataSet_after_OutliersDEL7[[#This Row],[Region]],Region_Dummy_Variables,3,FALSE)</f>
        <v>0</v>
      </c>
      <c r="R306" s="1">
        <f>VLOOKUP(MasterDataSet_after_OutliersDEL7[[#This Row],[Region]],Region_Dummy_Variables,4,FALSE)</f>
        <v>0</v>
      </c>
      <c r="S306" s="1">
        <f>VLOOKUP(MasterDataSet_after_OutliersDEL7[[#This Row],[Region]],Region_Dummy_Variables,5,FALSE)</f>
        <v>1</v>
      </c>
      <c r="T306" s="1">
        <f>VLOOKUP(MasterDataSet_after_OutliersDEL7[[#This Row],[Region]],Region_Dummy_Variables,6,FALSE)</f>
        <v>0</v>
      </c>
      <c r="U306">
        <v>2010</v>
      </c>
      <c r="V306">
        <v>139</v>
      </c>
      <c r="X306">
        <v>33.966116100000001</v>
      </c>
      <c r="Y306">
        <v>-118.4212848</v>
      </c>
    </row>
    <row r="307" spans="1:25" hidden="1" x14ac:dyDescent="0.3">
      <c r="A307" s="1" t="s">
        <v>20</v>
      </c>
      <c r="B307" s="1" t="s">
        <v>339</v>
      </c>
      <c r="C307" s="1" t="s">
        <v>340</v>
      </c>
      <c r="D307" s="1" t="str">
        <f>VLOOKUP(MasterDataSet_after_OutliersDEL7[[#This Row],[CITY]],Region_Values,2,FALSE)</f>
        <v>South bay</v>
      </c>
      <c r="E307" s="7" t="s">
        <v>19</v>
      </c>
      <c r="F307">
        <v>90045</v>
      </c>
      <c r="G307">
        <v>2399000</v>
      </c>
      <c r="H307">
        <v>4</v>
      </c>
      <c r="I307">
        <v>3</v>
      </c>
      <c r="J307">
        <v>27000</v>
      </c>
      <c r="K307">
        <v>5869</v>
      </c>
      <c r="L307">
        <f>2021-MasterDataSet_after_OutliersDEL7[[#This Row],[YEAR BUILT]]</f>
        <v>11</v>
      </c>
      <c r="M307">
        <v>1.7706133649525286</v>
      </c>
      <c r="N307">
        <v>88.851851851851848</v>
      </c>
      <c r="O307" s="1">
        <v>1</v>
      </c>
      <c r="P307" s="1">
        <f>VLOOKUP(MasterDataSet_after_OutliersDEL7[[#This Row],[Region]],Region_Dummy_Variables,2,FALSE)</f>
        <v>0</v>
      </c>
      <c r="Q307" s="1">
        <f>VLOOKUP(MasterDataSet_after_OutliersDEL7[[#This Row],[Region]],Region_Dummy_Variables,3,FALSE)</f>
        <v>0</v>
      </c>
      <c r="R307" s="1">
        <f>VLOOKUP(MasterDataSet_after_OutliersDEL7[[#This Row],[Region]],Region_Dummy_Variables,4,FALSE)</f>
        <v>0</v>
      </c>
      <c r="S307" s="1">
        <f>VLOOKUP(MasterDataSet_after_OutliersDEL7[[#This Row],[Region]],Region_Dummy_Variables,5,FALSE)</f>
        <v>1</v>
      </c>
      <c r="T307" s="1">
        <f>VLOOKUP(MasterDataSet_after_OutliersDEL7[[#This Row],[Region]],Region_Dummy_Variables,6,FALSE)</f>
        <v>0</v>
      </c>
      <c r="U307">
        <v>2010</v>
      </c>
      <c r="V307">
        <v>139</v>
      </c>
      <c r="X307">
        <v>33.966116100000001</v>
      </c>
      <c r="Y307">
        <v>-118.4212848</v>
      </c>
    </row>
    <row r="308" spans="1:25" hidden="1" x14ac:dyDescent="0.3">
      <c r="A308" s="1" t="s">
        <v>20</v>
      </c>
      <c r="B308" s="1" t="s">
        <v>341</v>
      </c>
      <c r="C308" s="1" t="s">
        <v>300</v>
      </c>
      <c r="D308" s="1" t="str">
        <f>VLOOKUP(MasterDataSet_after_OutliersDEL7[[#This Row],[CITY]],Region_Values,2,FALSE)</f>
        <v>South bay</v>
      </c>
      <c r="E308" s="7" t="s">
        <v>19</v>
      </c>
      <c r="F308">
        <v>90045</v>
      </c>
      <c r="G308">
        <v>3195000</v>
      </c>
      <c r="H308">
        <v>5</v>
      </c>
      <c r="I308">
        <v>4.5</v>
      </c>
      <c r="J308">
        <v>4000</v>
      </c>
      <c r="K308">
        <v>6862</v>
      </c>
      <c r="L308">
        <f>2021-MasterDataSet_after_OutliersDEL7[[#This Row],[YEAR BUILT]]</f>
        <v>15</v>
      </c>
      <c r="M308">
        <v>1.508704061531454</v>
      </c>
      <c r="N308">
        <v>798.75</v>
      </c>
      <c r="O308" s="1">
        <v>1</v>
      </c>
      <c r="P308" s="1">
        <f>VLOOKUP(MasterDataSet_after_OutliersDEL7[[#This Row],[Region]],Region_Dummy_Variables,2,FALSE)</f>
        <v>0</v>
      </c>
      <c r="Q308" s="1">
        <f>VLOOKUP(MasterDataSet_after_OutliersDEL7[[#This Row],[Region]],Region_Dummy_Variables,3,FALSE)</f>
        <v>0</v>
      </c>
      <c r="R308" s="1">
        <f>VLOOKUP(MasterDataSet_after_OutliersDEL7[[#This Row],[Region]],Region_Dummy_Variables,4,FALSE)</f>
        <v>0</v>
      </c>
      <c r="S308" s="1">
        <f>VLOOKUP(MasterDataSet_after_OutliersDEL7[[#This Row],[Region]],Region_Dummy_Variables,5,FALSE)</f>
        <v>1</v>
      </c>
      <c r="T308" s="1">
        <f>VLOOKUP(MasterDataSet_after_OutliersDEL7[[#This Row],[Region]],Region_Dummy_Variables,6,FALSE)</f>
        <v>0</v>
      </c>
      <c r="U308">
        <v>2006</v>
      </c>
      <c r="V308">
        <v>18</v>
      </c>
      <c r="W308">
        <v>300</v>
      </c>
      <c r="X308">
        <v>33.963757000000001</v>
      </c>
      <c r="Y308">
        <v>-118.4248673</v>
      </c>
    </row>
    <row r="309" spans="1:25" hidden="1" x14ac:dyDescent="0.3">
      <c r="A309" s="1" t="s">
        <v>20</v>
      </c>
      <c r="B309" s="1" t="s">
        <v>342</v>
      </c>
      <c r="C309" s="1" t="s">
        <v>300</v>
      </c>
      <c r="D309" s="1" t="str">
        <f>VLOOKUP(MasterDataSet_after_OutliersDEL7[[#This Row],[CITY]],Region_Values,2,FALSE)</f>
        <v>South bay</v>
      </c>
      <c r="E309" s="7" t="s">
        <v>19</v>
      </c>
      <c r="F309">
        <v>90045</v>
      </c>
      <c r="G309">
        <v>1299000</v>
      </c>
      <c r="H309">
        <v>2</v>
      </c>
      <c r="I309">
        <v>2</v>
      </c>
      <c r="J309">
        <v>1049</v>
      </c>
      <c r="K309">
        <v>4999</v>
      </c>
      <c r="L309">
        <f>2021-MasterDataSet_after_OutliersDEL7[[#This Row],[YEAR BUILT]]</f>
        <v>80</v>
      </c>
      <c r="M309">
        <v>1.6505829043761568</v>
      </c>
      <c r="N309">
        <v>1238.322211630124</v>
      </c>
      <c r="O309" s="1">
        <v>1</v>
      </c>
      <c r="P309" s="1">
        <f>VLOOKUP(MasterDataSet_after_OutliersDEL7[[#This Row],[Region]],Region_Dummy_Variables,2,FALSE)</f>
        <v>0</v>
      </c>
      <c r="Q309" s="1">
        <f>VLOOKUP(MasterDataSet_after_OutliersDEL7[[#This Row],[Region]],Region_Dummy_Variables,3,FALSE)</f>
        <v>0</v>
      </c>
      <c r="R309" s="1">
        <f>VLOOKUP(MasterDataSet_after_OutliersDEL7[[#This Row],[Region]],Region_Dummy_Variables,4,FALSE)</f>
        <v>0</v>
      </c>
      <c r="S309" s="1">
        <f>VLOOKUP(MasterDataSet_after_OutliersDEL7[[#This Row],[Region]],Region_Dummy_Variables,5,FALSE)</f>
        <v>1</v>
      </c>
      <c r="T309" s="1">
        <f>VLOOKUP(MasterDataSet_after_OutliersDEL7[[#This Row],[Region]],Region_Dummy_Variables,6,FALSE)</f>
        <v>0</v>
      </c>
      <c r="U309">
        <v>1941</v>
      </c>
      <c r="V309">
        <v>31</v>
      </c>
      <c r="X309">
        <v>33.962375799999997</v>
      </c>
      <c r="Y309">
        <v>-118.4205204</v>
      </c>
    </row>
    <row r="310" spans="1:25" hidden="1" x14ac:dyDescent="0.3">
      <c r="A310" s="1" t="s">
        <v>20</v>
      </c>
      <c r="B310" s="1" t="s">
        <v>343</v>
      </c>
      <c r="C310" s="1" t="s">
        <v>300</v>
      </c>
      <c r="D310" s="1" t="str">
        <f>VLOOKUP(MasterDataSet_after_OutliersDEL7[[#This Row],[CITY]],Region_Values,2,FALSE)</f>
        <v>South bay</v>
      </c>
      <c r="E310" s="7" t="s">
        <v>19</v>
      </c>
      <c r="F310">
        <v>90045</v>
      </c>
      <c r="G310">
        <v>1698326</v>
      </c>
      <c r="H310">
        <v>5</v>
      </c>
      <c r="I310">
        <v>3</v>
      </c>
      <c r="J310">
        <v>2638</v>
      </c>
      <c r="K310">
        <v>6724</v>
      </c>
      <c r="L310">
        <f>2021-MasterDataSet_after_OutliersDEL7[[#This Row],[YEAR BUILT]]</f>
        <v>78</v>
      </c>
      <c r="M310">
        <v>3.2505405636905578</v>
      </c>
      <c r="N310">
        <v>643.7930250189537</v>
      </c>
      <c r="O310" s="1">
        <v>1</v>
      </c>
      <c r="P310" s="1">
        <f>VLOOKUP(MasterDataSet_after_OutliersDEL7[[#This Row],[Region]],Region_Dummy_Variables,2,FALSE)</f>
        <v>0</v>
      </c>
      <c r="Q310" s="1">
        <f>VLOOKUP(MasterDataSet_after_OutliersDEL7[[#This Row],[Region]],Region_Dummy_Variables,3,FALSE)</f>
        <v>0</v>
      </c>
      <c r="R310" s="1">
        <f>VLOOKUP(MasterDataSet_after_OutliersDEL7[[#This Row],[Region]],Region_Dummy_Variables,4,FALSE)</f>
        <v>0</v>
      </c>
      <c r="S310" s="1">
        <f>VLOOKUP(MasterDataSet_after_OutliersDEL7[[#This Row],[Region]],Region_Dummy_Variables,5,FALSE)</f>
        <v>1</v>
      </c>
      <c r="T310" s="1">
        <f>VLOOKUP(MasterDataSet_after_OutliersDEL7[[#This Row],[Region]],Region_Dummy_Variables,6,FALSE)</f>
        <v>0</v>
      </c>
      <c r="U310">
        <v>1943</v>
      </c>
      <c r="V310">
        <v>25</v>
      </c>
      <c r="X310">
        <v>33.962621300000002</v>
      </c>
      <c r="Y310">
        <v>-118.3902715</v>
      </c>
    </row>
    <row r="311" spans="1:25" hidden="1" x14ac:dyDescent="0.3">
      <c r="A311" s="1" t="s">
        <v>20</v>
      </c>
      <c r="B311" s="1" t="s">
        <v>344</v>
      </c>
      <c r="C311" s="1" t="s">
        <v>300</v>
      </c>
      <c r="D311" s="1" t="str">
        <f>VLOOKUP(MasterDataSet_after_OutliersDEL7[[#This Row],[CITY]],Region_Values,2,FALSE)</f>
        <v>South bay</v>
      </c>
      <c r="E311" s="7" t="s">
        <v>19</v>
      </c>
      <c r="F311">
        <v>90045</v>
      </c>
      <c r="G311">
        <v>1800000</v>
      </c>
      <c r="H311">
        <v>5</v>
      </c>
      <c r="I311">
        <v>3.5</v>
      </c>
      <c r="J311">
        <v>2811</v>
      </c>
      <c r="K311">
        <v>5458</v>
      </c>
      <c r="L311">
        <f>2021-MasterDataSet_after_OutliersDEL7[[#This Row],[YEAR BUILT]]</f>
        <v>80</v>
      </c>
      <c r="M311">
        <v>1.6527705208974883</v>
      </c>
      <c r="N311">
        <v>640.3415154749199</v>
      </c>
      <c r="O311" s="1">
        <v>1</v>
      </c>
      <c r="P311" s="1">
        <f>VLOOKUP(MasterDataSet_after_OutliersDEL7[[#This Row],[Region]],Region_Dummy_Variables,2,FALSE)</f>
        <v>0</v>
      </c>
      <c r="Q311" s="1">
        <f>VLOOKUP(MasterDataSet_after_OutliersDEL7[[#This Row],[Region]],Region_Dummy_Variables,3,FALSE)</f>
        <v>0</v>
      </c>
      <c r="R311" s="1">
        <f>VLOOKUP(MasterDataSet_after_OutliersDEL7[[#This Row],[Region]],Region_Dummy_Variables,4,FALSE)</f>
        <v>0</v>
      </c>
      <c r="S311" s="1">
        <f>VLOOKUP(MasterDataSet_after_OutliersDEL7[[#This Row],[Region]],Region_Dummy_Variables,5,FALSE)</f>
        <v>1</v>
      </c>
      <c r="T311" s="1">
        <f>VLOOKUP(MasterDataSet_after_OutliersDEL7[[#This Row],[Region]],Region_Dummy_Variables,6,FALSE)</f>
        <v>0</v>
      </c>
      <c r="U311">
        <v>1941</v>
      </c>
      <c r="V311">
        <v>11</v>
      </c>
      <c r="X311">
        <v>33.962052100000001</v>
      </c>
      <c r="Y311">
        <v>-118.4202274</v>
      </c>
    </row>
    <row r="312" spans="1:25" hidden="1" x14ac:dyDescent="0.3">
      <c r="A312" s="1" t="s">
        <v>20</v>
      </c>
      <c r="B312" s="1" t="s">
        <v>345</v>
      </c>
      <c r="C312" s="1" t="s">
        <v>300</v>
      </c>
      <c r="D312" s="1" t="str">
        <f>VLOOKUP(MasterDataSet_after_OutliersDEL7[[#This Row],[CITY]],Region_Values,2,FALSE)</f>
        <v>South bay</v>
      </c>
      <c r="E312" s="7" t="s">
        <v>19</v>
      </c>
      <c r="F312">
        <v>90045</v>
      </c>
      <c r="G312">
        <v>1198000</v>
      </c>
      <c r="H312">
        <v>3</v>
      </c>
      <c r="I312">
        <v>2</v>
      </c>
      <c r="J312">
        <v>1401</v>
      </c>
      <c r="K312">
        <v>5169</v>
      </c>
      <c r="L312">
        <f>2021-MasterDataSet_after_OutliersDEL7[[#This Row],[YEAR BUILT]]</f>
        <v>78</v>
      </c>
      <c r="M312">
        <v>3.1823625335419043</v>
      </c>
      <c r="N312">
        <v>855.10349750178443</v>
      </c>
      <c r="O312" s="1">
        <v>1</v>
      </c>
      <c r="P312" s="1">
        <f>VLOOKUP(MasterDataSet_after_OutliersDEL7[[#This Row],[Region]],Region_Dummy_Variables,2,FALSE)</f>
        <v>0</v>
      </c>
      <c r="Q312" s="1">
        <f>VLOOKUP(MasterDataSet_after_OutliersDEL7[[#This Row],[Region]],Region_Dummy_Variables,3,FALSE)</f>
        <v>0</v>
      </c>
      <c r="R312" s="1">
        <f>VLOOKUP(MasterDataSet_after_OutliersDEL7[[#This Row],[Region]],Region_Dummy_Variables,4,FALSE)</f>
        <v>0</v>
      </c>
      <c r="S312" s="1">
        <f>VLOOKUP(MasterDataSet_after_OutliersDEL7[[#This Row],[Region]],Region_Dummy_Variables,5,FALSE)</f>
        <v>1</v>
      </c>
      <c r="T312" s="1">
        <f>VLOOKUP(MasterDataSet_after_OutliersDEL7[[#This Row],[Region]],Region_Dummy_Variables,6,FALSE)</f>
        <v>0</v>
      </c>
      <c r="U312">
        <v>1943</v>
      </c>
      <c r="V312">
        <v>11</v>
      </c>
      <c r="X312">
        <v>33.961293300000001</v>
      </c>
      <c r="Y312">
        <v>-118.3910588</v>
      </c>
    </row>
    <row r="313" spans="1:25" hidden="1" x14ac:dyDescent="0.3">
      <c r="A313" s="1" t="s">
        <v>16</v>
      </c>
      <c r="B313" s="1" t="s">
        <v>346</v>
      </c>
      <c r="C313" s="1" t="s">
        <v>300</v>
      </c>
      <c r="D313" s="1" t="str">
        <f>VLOOKUP(MasterDataSet_after_OutliersDEL7[[#This Row],[CITY]],Region_Values,2,FALSE)</f>
        <v>South bay</v>
      </c>
      <c r="E313" s="7" t="s">
        <v>19</v>
      </c>
      <c r="F313">
        <v>90045</v>
      </c>
      <c r="G313">
        <v>599500</v>
      </c>
      <c r="H313">
        <v>2</v>
      </c>
      <c r="I313">
        <v>2</v>
      </c>
      <c r="J313">
        <v>1007</v>
      </c>
      <c r="K313">
        <v>12723</v>
      </c>
      <c r="L313">
        <f>2021-MasterDataSet_after_OutliersDEL7[[#This Row],[YEAR BUILT]]</f>
        <v>42</v>
      </c>
      <c r="M313">
        <v>4.2053663822824383</v>
      </c>
      <c r="N313">
        <v>595.33267130089371</v>
      </c>
      <c r="O313" s="1">
        <v>0</v>
      </c>
      <c r="P313" s="1">
        <f>VLOOKUP(MasterDataSet_after_OutliersDEL7[[#This Row],[Region]],Region_Dummy_Variables,2,FALSE)</f>
        <v>0</v>
      </c>
      <c r="Q313" s="1">
        <f>VLOOKUP(MasterDataSet_after_OutliersDEL7[[#This Row],[Region]],Region_Dummy_Variables,3,FALSE)</f>
        <v>0</v>
      </c>
      <c r="R313" s="1">
        <f>VLOOKUP(MasterDataSet_after_OutliersDEL7[[#This Row],[Region]],Region_Dummy_Variables,4,FALSE)</f>
        <v>0</v>
      </c>
      <c r="S313" s="1">
        <f>VLOOKUP(MasterDataSet_after_OutliersDEL7[[#This Row],[Region]],Region_Dummy_Variables,5,FALSE)</f>
        <v>1</v>
      </c>
      <c r="T313" s="1">
        <f>VLOOKUP(MasterDataSet_after_OutliersDEL7[[#This Row],[Region]],Region_Dummy_Variables,6,FALSE)</f>
        <v>0</v>
      </c>
      <c r="U313">
        <v>1979</v>
      </c>
      <c r="V313">
        <v>35</v>
      </c>
      <c r="W313">
        <v>465</v>
      </c>
      <c r="X313">
        <v>33.972531699999998</v>
      </c>
      <c r="Y313">
        <v>-118.3768283</v>
      </c>
    </row>
    <row r="314" spans="1:25" hidden="1" x14ac:dyDescent="0.3">
      <c r="A314" s="1" t="s">
        <v>16</v>
      </c>
      <c r="B314" s="1" t="s">
        <v>347</v>
      </c>
      <c r="C314" s="1" t="s">
        <v>300</v>
      </c>
      <c r="D314" s="1" t="str">
        <f>VLOOKUP(MasterDataSet_after_OutliersDEL7[[#This Row],[CITY]],Region_Values,2,FALSE)</f>
        <v>South bay</v>
      </c>
      <c r="E314" s="7" t="s">
        <v>19</v>
      </c>
      <c r="F314">
        <v>90045</v>
      </c>
      <c r="G314">
        <v>448000</v>
      </c>
      <c r="H314">
        <v>1</v>
      </c>
      <c r="I314">
        <v>1</v>
      </c>
      <c r="J314">
        <v>566</v>
      </c>
      <c r="K314">
        <v>24311</v>
      </c>
      <c r="L314">
        <f>2021-MasterDataSet_after_OutliersDEL7[[#This Row],[YEAR BUILT]]</f>
        <v>30</v>
      </c>
      <c r="M314">
        <v>4.3436082350588645</v>
      </c>
      <c r="N314">
        <v>791.51943462897532</v>
      </c>
      <c r="O314" s="1">
        <v>0</v>
      </c>
      <c r="P314" s="1">
        <f>VLOOKUP(MasterDataSet_after_OutliersDEL7[[#This Row],[Region]],Region_Dummy_Variables,2,FALSE)</f>
        <v>0</v>
      </c>
      <c r="Q314" s="1">
        <f>VLOOKUP(MasterDataSet_after_OutliersDEL7[[#This Row],[Region]],Region_Dummy_Variables,3,FALSE)</f>
        <v>0</v>
      </c>
      <c r="R314" s="1">
        <f>VLOOKUP(MasterDataSet_after_OutliersDEL7[[#This Row],[Region]],Region_Dummy_Variables,4,FALSE)</f>
        <v>0</v>
      </c>
      <c r="S314" s="1">
        <f>VLOOKUP(MasterDataSet_after_OutliersDEL7[[#This Row],[Region]],Region_Dummy_Variables,5,FALSE)</f>
        <v>1</v>
      </c>
      <c r="T314" s="1">
        <f>VLOOKUP(MasterDataSet_after_OutliersDEL7[[#This Row],[Region]],Region_Dummy_Variables,6,FALSE)</f>
        <v>0</v>
      </c>
      <c r="U314">
        <v>1991</v>
      </c>
      <c r="V314">
        <v>20</v>
      </c>
      <c r="W314">
        <v>376</v>
      </c>
      <c r="X314">
        <v>33.974663999999997</v>
      </c>
      <c r="Y314">
        <v>-118.375299</v>
      </c>
    </row>
    <row r="315" spans="1:25" hidden="1" x14ac:dyDescent="0.3">
      <c r="A315" s="1" t="s">
        <v>16</v>
      </c>
      <c r="B315" s="1" t="s">
        <v>348</v>
      </c>
      <c r="C315" s="1" t="s">
        <v>300</v>
      </c>
      <c r="D315" s="1" t="str">
        <f>VLOOKUP(MasterDataSet_after_OutliersDEL7[[#This Row],[CITY]],Region_Values,2,FALSE)</f>
        <v>South bay</v>
      </c>
      <c r="E315" s="7" t="s">
        <v>19</v>
      </c>
      <c r="F315">
        <v>90045</v>
      </c>
      <c r="G315">
        <v>714900</v>
      </c>
      <c r="H315">
        <v>2</v>
      </c>
      <c r="I315">
        <v>2</v>
      </c>
      <c r="J315">
        <v>1130</v>
      </c>
      <c r="K315">
        <v>29705</v>
      </c>
      <c r="L315">
        <f>2021-MasterDataSet_after_OutliersDEL7[[#This Row],[YEAR BUILT]]</f>
        <v>11</v>
      </c>
      <c r="M315">
        <v>4.2555770503660924</v>
      </c>
      <c r="N315">
        <v>632.6548672566372</v>
      </c>
      <c r="O315" s="1">
        <v>0</v>
      </c>
      <c r="P315" s="1">
        <f>VLOOKUP(MasterDataSet_after_OutliersDEL7[[#This Row],[Region]],Region_Dummy_Variables,2,FALSE)</f>
        <v>0</v>
      </c>
      <c r="Q315" s="1">
        <f>VLOOKUP(MasterDataSet_after_OutliersDEL7[[#This Row],[Region]],Region_Dummy_Variables,3,FALSE)</f>
        <v>0</v>
      </c>
      <c r="R315" s="1">
        <f>VLOOKUP(MasterDataSet_after_OutliersDEL7[[#This Row],[Region]],Region_Dummy_Variables,4,FALSE)</f>
        <v>0</v>
      </c>
      <c r="S315" s="1">
        <f>VLOOKUP(MasterDataSet_after_OutliersDEL7[[#This Row],[Region]],Region_Dummy_Variables,5,FALSE)</f>
        <v>1</v>
      </c>
      <c r="T315" s="1">
        <f>VLOOKUP(MasterDataSet_after_OutliersDEL7[[#This Row],[Region]],Region_Dummy_Variables,6,FALSE)</f>
        <v>0</v>
      </c>
      <c r="U315">
        <v>2010</v>
      </c>
      <c r="V315">
        <v>7</v>
      </c>
      <c r="W315">
        <v>425</v>
      </c>
      <c r="X315">
        <v>33.974972399999999</v>
      </c>
      <c r="Y315">
        <v>-118.37714819999999</v>
      </c>
    </row>
    <row r="316" spans="1:25" hidden="1" x14ac:dyDescent="0.3">
      <c r="A316" s="1" t="s">
        <v>16</v>
      </c>
      <c r="B316" s="1" t="s">
        <v>349</v>
      </c>
      <c r="C316" s="1" t="s">
        <v>300</v>
      </c>
      <c r="D316" s="1" t="str">
        <f>VLOOKUP(MasterDataSet_after_OutliersDEL7[[#This Row],[CITY]],Region_Values,2,FALSE)</f>
        <v>South bay</v>
      </c>
      <c r="E316" s="7" t="s">
        <v>19</v>
      </c>
      <c r="F316">
        <v>90045</v>
      </c>
      <c r="G316">
        <v>449000</v>
      </c>
      <c r="H316">
        <v>1</v>
      </c>
      <c r="I316">
        <v>1</v>
      </c>
      <c r="J316">
        <v>642</v>
      </c>
      <c r="K316">
        <v>23911</v>
      </c>
      <c r="L316">
        <f>2021-MasterDataSet_after_OutliersDEL7[[#This Row],[YEAR BUILT]]</f>
        <v>30</v>
      </c>
      <c r="M316">
        <v>7.5215313978434502</v>
      </c>
      <c r="N316">
        <v>699.37694704049841</v>
      </c>
      <c r="O316" s="1">
        <v>0</v>
      </c>
      <c r="P316" s="1">
        <f>VLOOKUP(MasterDataSet_after_OutliersDEL7[[#This Row],[Region]],Region_Dummy_Variables,2,FALSE)</f>
        <v>0</v>
      </c>
      <c r="Q316" s="1">
        <f>VLOOKUP(MasterDataSet_after_OutliersDEL7[[#This Row],[Region]],Region_Dummy_Variables,3,FALSE)</f>
        <v>0</v>
      </c>
      <c r="R316" s="1">
        <f>VLOOKUP(MasterDataSet_after_OutliersDEL7[[#This Row],[Region]],Region_Dummy_Variables,4,FALSE)</f>
        <v>0</v>
      </c>
      <c r="S316" s="1">
        <f>VLOOKUP(MasterDataSet_after_OutliersDEL7[[#This Row],[Region]],Region_Dummy_Variables,5,FALSE)</f>
        <v>1</v>
      </c>
      <c r="T316" s="1">
        <f>VLOOKUP(MasterDataSet_after_OutliersDEL7[[#This Row],[Region]],Region_Dummy_Variables,6,FALSE)</f>
        <v>0</v>
      </c>
      <c r="U316">
        <v>1991</v>
      </c>
      <c r="V316">
        <v>18</v>
      </c>
      <c r="W316">
        <v>311</v>
      </c>
      <c r="X316">
        <v>34.061909968161821</v>
      </c>
      <c r="Y316">
        <v>-118.3755084</v>
      </c>
    </row>
    <row r="317" spans="1:25" hidden="1" x14ac:dyDescent="0.3">
      <c r="A317" s="1" t="s">
        <v>16</v>
      </c>
      <c r="B317" s="1" t="s">
        <v>350</v>
      </c>
      <c r="C317" s="1" t="s">
        <v>300</v>
      </c>
      <c r="D317" s="1" t="str">
        <f>VLOOKUP(MasterDataSet_after_OutliersDEL7[[#This Row],[CITY]],Region_Values,2,FALSE)</f>
        <v>South bay</v>
      </c>
      <c r="E317" s="7" t="s">
        <v>19</v>
      </c>
      <c r="F317">
        <v>90045</v>
      </c>
      <c r="G317">
        <v>499000</v>
      </c>
      <c r="H317">
        <v>1</v>
      </c>
      <c r="I317">
        <v>1</v>
      </c>
      <c r="J317">
        <v>703</v>
      </c>
      <c r="K317">
        <v>23911</v>
      </c>
      <c r="L317">
        <f>2021-MasterDataSet_after_OutliersDEL7[[#This Row],[YEAR BUILT]]</f>
        <v>30</v>
      </c>
      <c r="M317">
        <v>4.307774754037407</v>
      </c>
      <c r="N317">
        <v>709.81507823613083</v>
      </c>
      <c r="O317" s="1">
        <v>0</v>
      </c>
      <c r="P317" s="1">
        <f>VLOOKUP(MasterDataSet_after_OutliersDEL7[[#This Row],[Region]],Region_Dummy_Variables,2,FALSE)</f>
        <v>0</v>
      </c>
      <c r="Q317" s="1">
        <f>VLOOKUP(MasterDataSet_after_OutliersDEL7[[#This Row],[Region]],Region_Dummy_Variables,3,FALSE)</f>
        <v>0</v>
      </c>
      <c r="R317" s="1">
        <f>VLOOKUP(MasterDataSet_after_OutliersDEL7[[#This Row],[Region]],Region_Dummy_Variables,4,FALSE)</f>
        <v>0</v>
      </c>
      <c r="S317" s="1">
        <f>VLOOKUP(MasterDataSet_after_OutliersDEL7[[#This Row],[Region]],Region_Dummy_Variables,5,FALSE)</f>
        <v>1</v>
      </c>
      <c r="T317" s="1">
        <f>VLOOKUP(MasterDataSet_after_OutliersDEL7[[#This Row],[Region]],Region_Dummy_Variables,6,FALSE)</f>
        <v>0</v>
      </c>
      <c r="U317">
        <v>1991</v>
      </c>
      <c r="V317">
        <v>19</v>
      </c>
      <c r="W317">
        <v>311</v>
      </c>
      <c r="X317">
        <v>33.9737571</v>
      </c>
      <c r="Y317">
        <v>-118.3755084</v>
      </c>
    </row>
    <row r="318" spans="1:25" hidden="1" x14ac:dyDescent="0.3">
      <c r="A318" s="1" t="s">
        <v>16</v>
      </c>
      <c r="B318" s="1" t="s">
        <v>351</v>
      </c>
      <c r="C318" s="1" t="s">
        <v>300</v>
      </c>
      <c r="D318" s="1" t="str">
        <f>VLOOKUP(MasterDataSet_after_OutliersDEL7[[#This Row],[CITY]],Region_Values,2,FALSE)</f>
        <v>South bay</v>
      </c>
      <c r="E318" s="7" t="s">
        <v>19</v>
      </c>
      <c r="F318">
        <v>90045</v>
      </c>
      <c r="G318">
        <v>1650000</v>
      </c>
      <c r="H318">
        <v>3</v>
      </c>
      <c r="I318">
        <v>3.5</v>
      </c>
      <c r="J318">
        <v>2730</v>
      </c>
      <c r="K318">
        <v>50443</v>
      </c>
      <c r="L318">
        <f>2021-MasterDataSet_after_OutliersDEL7[[#This Row],[YEAR BUILT]]</f>
        <v>12</v>
      </c>
      <c r="M318">
        <v>3.3280405550567185</v>
      </c>
      <c r="N318">
        <v>604.39560439560444</v>
      </c>
      <c r="O318" s="1">
        <v>0</v>
      </c>
      <c r="P318" s="1">
        <f>VLOOKUP(MasterDataSet_after_OutliersDEL7[[#This Row],[Region]],Region_Dummy_Variables,2,FALSE)</f>
        <v>0</v>
      </c>
      <c r="Q318" s="1">
        <f>VLOOKUP(MasterDataSet_after_OutliersDEL7[[#This Row],[Region]],Region_Dummy_Variables,3,FALSE)</f>
        <v>0</v>
      </c>
      <c r="R318" s="1">
        <f>VLOOKUP(MasterDataSet_after_OutliersDEL7[[#This Row],[Region]],Region_Dummy_Variables,4,FALSE)</f>
        <v>0</v>
      </c>
      <c r="S318" s="1">
        <f>VLOOKUP(MasterDataSet_after_OutliersDEL7[[#This Row],[Region]],Region_Dummy_Variables,5,FALSE)</f>
        <v>1</v>
      </c>
      <c r="T318" s="1">
        <f>VLOOKUP(MasterDataSet_after_OutliersDEL7[[#This Row],[Region]],Region_Dummy_Variables,6,FALSE)</f>
        <v>0</v>
      </c>
      <c r="U318">
        <v>2009</v>
      </c>
      <c r="V318">
        <v>143</v>
      </c>
      <c r="W318">
        <v>518</v>
      </c>
      <c r="X318">
        <v>33.974063999999998</v>
      </c>
      <c r="Y318">
        <v>-118.39482099999999</v>
      </c>
    </row>
    <row r="319" spans="1:25" hidden="1" x14ac:dyDescent="0.3">
      <c r="A319" s="1" t="s">
        <v>20</v>
      </c>
      <c r="B319" s="1" t="s">
        <v>352</v>
      </c>
      <c r="C319" s="1" t="s">
        <v>300</v>
      </c>
      <c r="D319" s="1" t="str">
        <f>VLOOKUP(MasterDataSet_after_OutliersDEL7[[#This Row],[CITY]],Region_Values,2,FALSE)</f>
        <v>South bay</v>
      </c>
      <c r="E319" s="7" t="s">
        <v>19</v>
      </c>
      <c r="F319">
        <v>90046</v>
      </c>
      <c r="G319">
        <v>2145000</v>
      </c>
      <c r="H319">
        <v>3</v>
      </c>
      <c r="I319">
        <v>3.5</v>
      </c>
      <c r="J319">
        <v>2517</v>
      </c>
      <c r="K319">
        <v>3210</v>
      </c>
      <c r="L319">
        <f>2021-MasterDataSet_after_OutliersDEL7[[#This Row],[YEAR BUILT]]</f>
        <v>29</v>
      </c>
      <c r="M319">
        <v>9.2374788903729073</v>
      </c>
      <c r="N319">
        <v>852.20500595947556</v>
      </c>
      <c r="O319" s="1">
        <v>1</v>
      </c>
      <c r="P319" s="1">
        <f>VLOOKUP(MasterDataSet_after_OutliersDEL7[[#This Row],[Region]],Region_Dummy_Variables,2,FALSE)</f>
        <v>0</v>
      </c>
      <c r="Q319" s="1">
        <f>VLOOKUP(MasterDataSet_after_OutliersDEL7[[#This Row],[Region]],Region_Dummy_Variables,3,FALSE)</f>
        <v>0</v>
      </c>
      <c r="R319" s="1">
        <f>VLOOKUP(MasterDataSet_after_OutliersDEL7[[#This Row],[Region]],Region_Dummy_Variables,4,FALSE)</f>
        <v>0</v>
      </c>
      <c r="S319" s="1">
        <f>VLOOKUP(MasterDataSet_after_OutliersDEL7[[#This Row],[Region]],Region_Dummy_Variables,5,FALSE)</f>
        <v>1</v>
      </c>
      <c r="T319" s="1">
        <f>VLOOKUP(MasterDataSet_after_OutliersDEL7[[#This Row],[Region]],Region_Dummy_Variables,6,FALSE)</f>
        <v>0</v>
      </c>
      <c r="U319">
        <v>1992</v>
      </c>
      <c r="V319">
        <v>74</v>
      </c>
      <c r="X319">
        <v>34.108156000000001</v>
      </c>
      <c r="Y319">
        <v>-118.38954099999999</v>
      </c>
    </row>
    <row r="320" spans="1:25" hidden="1" x14ac:dyDescent="0.3">
      <c r="A320" s="1" t="s">
        <v>20</v>
      </c>
      <c r="B320" s="1" t="s">
        <v>353</v>
      </c>
      <c r="C320" s="1" t="s">
        <v>300</v>
      </c>
      <c r="D320" s="1" t="str">
        <f>VLOOKUP(MasterDataSet_after_OutliersDEL7[[#This Row],[CITY]],Region_Values,2,FALSE)</f>
        <v>South bay</v>
      </c>
      <c r="E320" s="7" t="s">
        <v>19</v>
      </c>
      <c r="F320">
        <v>90046</v>
      </c>
      <c r="G320">
        <v>2495000</v>
      </c>
      <c r="H320">
        <v>5</v>
      </c>
      <c r="I320">
        <v>4.5</v>
      </c>
      <c r="J320">
        <v>3951</v>
      </c>
      <c r="K320">
        <v>15782</v>
      </c>
      <c r="L320">
        <f>2021-MasterDataSet_after_OutliersDEL7[[#This Row],[YEAR BUILT]]</f>
        <v>15</v>
      </c>
      <c r="M320">
        <v>9.1768520320297213</v>
      </c>
      <c r="N320">
        <v>631.4856998228297</v>
      </c>
      <c r="O320" s="1">
        <v>1</v>
      </c>
      <c r="P320" s="1">
        <f>VLOOKUP(MasterDataSet_after_OutliersDEL7[[#This Row],[Region]],Region_Dummy_Variables,2,FALSE)</f>
        <v>0</v>
      </c>
      <c r="Q320" s="1">
        <f>VLOOKUP(MasterDataSet_after_OutliersDEL7[[#This Row],[Region]],Region_Dummy_Variables,3,FALSE)</f>
        <v>0</v>
      </c>
      <c r="R320" s="1">
        <f>VLOOKUP(MasterDataSet_after_OutliersDEL7[[#This Row],[Region]],Region_Dummy_Variables,4,FALSE)</f>
        <v>0</v>
      </c>
      <c r="S320" s="1">
        <f>VLOOKUP(MasterDataSet_after_OutliersDEL7[[#This Row],[Region]],Region_Dummy_Variables,5,FALSE)</f>
        <v>1</v>
      </c>
      <c r="T320" s="1">
        <f>VLOOKUP(MasterDataSet_after_OutliersDEL7[[#This Row],[Region]],Region_Dummy_Variables,6,FALSE)</f>
        <v>0</v>
      </c>
      <c r="U320">
        <v>2006</v>
      </c>
      <c r="V320">
        <v>96</v>
      </c>
      <c r="X320">
        <v>34.107722000000003</v>
      </c>
      <c r="Y320">
        <v>-118.39063659999999</v>
      </c>
    </row>
    <row r="321" spans="1:25" hidden="1" x14ac:dyDescent="0.3">
      <c r="A321" s="1" t="s">
        <v>20</v>
      </c>
      <c r="B321" s="1" t="s">
        <v>354</v>
      </c>
      <c r="C321" s="1" t="s">
        <v>300</v>
      </c>
      <c r="D321" s="1" t="str">
        <f>VLOOKUP(MasterDataSet_after_OutliersDEL7[[#This Row],[CITY]],Region_Values,2,FALSE)</f>
        <v>South bay</v>
      </c>
      <c r="E321" s="7" t="s">
        <v>19</v>
      </c>
      <c r="F321">
        <v>90048</v>
      </c>
      <c r="G321">
        <v>4350000</v>
      </c>
      <c r="H321">
        <v>4</v>
      </c>
      <c r="I321">
        <v>4.5</v>
      </c>
      <c r="J321">
        <v>4168</v>
      </c>
      <c r="K321">
        <v>5999</v>
      </c>
      <c r="L321">
        <f>2021-MasterDataSet_after_OutliersDEL7[[#This Row],[YEAR BUILT]]</f>
        <v>7</v>
      </c>
      <c r="M321">
        <v>7.5015551436423182</v>
      </c>
      <c r="N321">
        <v>1043.6660268714011</v>
      </c>
      <c r="O321" s="1">
        <v>1</v>
      </c>
      <c r="P321" s="1">
        <f>VLOOKUP(MasterDataSet_after_OutliersDEL7[[#This Row],[Region]],Region_Dummy_Variables,2,FALSE)</f>
        <v>0</v>
      </c>
      <c r="Q321" s="1">
        <f>VLOOKUP(MasterDataSet_after_OutliersDEL7[[#This Row],[Region]],Region_Dummy_Variables,3,FALSE)</f>
        <v>0</v>
      </c>
      <c r="R321" s="1">
        <f>VLOOKUP(MasterDataSet_after_OutliersDEL7[[#This Row],[Region]],Region_Dummy_Variables,4,FALSE)</f>
        <v>0</v>
      </c>
      <c r="S321" s="1">
        <f>VLOOKUP(MasterDataSet_after_OutliersDEL7[[#This Row],[Region]],Region_Dummy_Variables,5,FALSE)</f>
        <v>1</v>
      </c>
      <c r="T321" s="1">
        <f>VLOOKUP(MasterDataSet_after_OutliersDEL7[[#This Row],[Region]],Region_Dummy_Variables,6,FALSE)</f>
        <v>0</v>
      </c>
      <c r="U321">
        <v>2014</v>
      </c>
      <c r="V321">
        <v>119</v>
      </c>
      <c r="X321">
        <v>34.073168699999997</v>
      </c>
      <c r="Y321">
        <v>-118.3870306</v>
      </c>
    </row>
    <row r="322" spans="1:25" hidden="1" x14ac:dyDescent="0.3">
      <c r="A322" s="1" t="s">
        <v>20</v>
      </c>
      <c r="B322" s="1" t="s">
        <v>355</v>
      </c>
      <c r="C322" s="1" t="s">
        <v>300</v>
      </c>
      <c r="D322" s="1" t="str">
        <f>VLOOKUP(MasterDataSet_after_OutliersDEL7[[#This Row],[CITY]],Region_Values,2,FALSE)</f>
        <v>South bay</v>
      </c>
      <c r="E322" s="7" t="s">
        <v>19</v>
      </c>
      <c r="F322">
        <v>90048</v>
      </c>
      <c r="G322">
        <v>2475000</v>
      </c>
      <c r="H322">
        <v>3</v>
      </c>
      <c r="I322">
        <v>2.5</v>
      </c>
      <c r="J322">
        <v>2056</v>
      </c>
      <c r="K322">
        <v>5851</v>
      </c>
      <c r="L322">
        <f>2021-MasterDataSet_after_OutliersDEL7[[#This Row],[YEAR BUILT]]</f>
        <v>92</v>
      </c>
      <c r="M322">
        <v>7.6843685604070204</v>
      </c>
      <c r="N322">
        <v>1203.7937743190662</v>
      </c>
      <c r="O322" s="1">
        <v>1</v>
      </c>
      <c r="P322" s="1">
        <f>VLOOKUP(MasterDataSet_after_OutliersDEL7[[#This Row],[Region]],Region_Dummy_Variables,2,FALSE)</f>
        <v>0</v>
      </c>
      <c r="Q322" s="1">
        <f>VLOOKUP(MasterDataSet_after_OutliersDEL7[[#This Row],[Region]],Region_Dummy_Variables,3,FALSE)</f>
        <v>0</v>
      </c>
      <c r="R322" s="1">
        <f>VLOOKUP(MasterDataSet_after_OutliersDEL7[[#This Row],[Region]],Region_Dummy_Variables,4,FALSE)</f>
        <v>0</v>
      </c>
      <c r="S322" s="1">
        <f>VLOOKUP(MasterDataSet_after_OutliersDEL7[[#This Row],[Region]],Region_Dummy_Variables,5,FALSE)</f>
        <v>1</v>
      </c>
      <c r="T322" s="1">
        <f>VLOOKUP(MasterDataSet_after_OutliersDEL7[[#This Row],[Region]],Region_Dummy_Variables,6,FALSE)</f>
        <v>0</v>
      </c>
      <c r="U322">
        <v>1929</v>
      </c>
      <c r="V322">
        <v>34</v>
      </c>
      <c r="X322">
        <v>34.069878799999998</v>
      </c>
      <c r="Y322">
        <v>-118.379289</v>
      </c>
    </row>
    <row r="323" spans="1:25" hidden="1" x14ac:dyDescent="0.3">
      <c r="A323" s="1" t="s">
        <v>20</v>
      </c>
      <c r="B323" s="1" t="s">
        <v>356</v>
      </c>
      <c r="C323" s="1" t="s">
        <v>300</v>
      </c>
      <c r="D323" s="1" t="str">
        <f>VLOOKUP(MasterDataSet_after_OutliersDEL7[[#This Row],[CITY]],Region_Values,2,FALSE)</f>
        <v>South bay</v>
      </c>
      <c r="E323" s="7" t="s">
        <v>19</v>
      </c>
      <c r="F323">
        <v>90048</v>
      </c>
      <c r="G323">
        <v>4280000</v>
      </c>
      <c r="H323">
        <v>6</v>
      </c>
      <c r="I323">
        <v>6.5</v>
      </c>
      <c r="J323">
        <v>4351</v>
      </c>
      <c r="K323">
        <v>5267</v>
      </c>
      <c r="L323">
        <f>2021-MasterDataSet_after_OutliersDEL7[[#This Row],[YEAR BUILT]]</f>
        <v>0</v>
      </c>
      <c r="M323">
        <v>7.609251891314325</v>
      </c>
      <c r="N323">
        <v>983.68191220409096</v>
      </c>
      <c r="O323" s="1">
        <v>1</v>
      </c>
      <c r="P323" s="1">
        <f>VLOOKUP(MasterDataSet_after_OutliersDEL7[[#This Row],[Region]],Region_Dummy_Variables,2,FALSE)</f>
        <v>0</v>
      </c>
      <c r="Q323" s="1">
        <f>VLOOKUP(MasterDataSet_after_OutliersDEL7[[#This Row],[Region]],Region_Dummy_Variables,3,FALSE)</f>
        <v>0</v>
      </c>
      <c r="R323" s="1">
        <f>VLOOKUP(MasterDataSet_after_OutliersDEL7[[#This Row],[Region]],Region_Dummy_Variables,4,FALSE)</f>
        <v>0</v>
      </c>
      <c r="S323" s="1">
        <f>VLOOKUP(MasterDataSet_after_OutliersDEL7[[#This Row],[Region]],Region_Dummy_Variables,5,FALSE)</f>
        <v>1</v>
      </c>
      <c r="T323" s="1">
        <f>VLOOKUP(MasterDataSet_after_OutliersDEL7[[#This Row],[Region]],Region_Dummy_Variables,6,FALSE)</f>
        <v>0</v>
      </c>
      <c r="U323">
        <v>2021</v>
      </c>
      <c r="V323">
        <v>73</v>
      </c>
      <c r="X323">
        <v>34.069755600000001</v>
      </c>
      <c r="Y323">
        <v>-118.3808724</v>
      </c>
    </row>
    <row r="324" spans="1:25" hidden="1" x14ac:dyDescent="0.3">
      <c r="A324" s="1" t="s">
        <v>20</v>
      </c>
      <c r="B324" s="1" t="s">
        <v>357</v>
      </c>
      <c r="C324" s="1" t="s">
        <v>300</v>
      </c>
      <c r="D324" s="1" t="str">
        <f>VLOOKUP(MasterDataSet_after_OutliersDEL7[[#This Row],[CITY]],Region_Values,2,FALSE)</f>
        <v>South bay</v>
      </c>
      <c r="E324" s="7" t="s">
        <v>19</v>
      </c>
      <c r="F324">
        <v>90048</v>
      </c>
      <c r="G324">
        <v>1795000</v>
      </c>
      <c r="H324">
        <v>3</v>
      </c>
      <c r="I324">
        <v>2</v>
      </c>
      <c r="J324">
        <v>1778</v>
      </c>
      <c r="K324">
        <v>6047</v>
      </c>
      <c r="L324">
        <f>2021-MasterDataSet_after_OutliersDEL7[[#This Row],[YEAR BUILT]]</f>
        <v>91</v>
      </c>
      <c r="M324">
        <v>7.9094636251883843</v>
      </c>
      <c r="N324">
        <v>1009.5613048368954</v>
      </c>
      <c r="O324" s="1">
        <v>1</v>
      </c>
      <c r="P324" s="1">
        <f>VLOOKUP(MasterDataSet_after_OutliersDEL7[[#This Row],[Region]],Region_Dummy_Variables,2,FALSE)</f>
        <v>0</v>
      </c>
      <c r="Q324" s="1">
        <f>VLOOKUP(MasterDataSet_after_OutliersDEL7[[#This Row],[Region]],Region_Dummy_Variables,3,FALSE)</f>
        <v>0</v>
      </c>
      <c r="R324" s="1">
        <f>VLOOKUP(MasterDataSet_after_OutliersDEL7[[#This Row],[Region]],Region_Dummy_Variables,4,FALSE)</f>
        <v>0</v>
      </c>
      <c r="S324" s="1">
        <f>VLOOKUP(MasterDataSet_after_OutliersDEL7[[#This Row],[Region]],Region_Dummy_Variables,5,FALSE)</f>
        <v>1</v>
      </c>
      <c r="T324" s="1">
        <f>VLOOKUP(MasterDataSet_after_OutliersDEL7[[#This Row],[Region]],Region_Dummy_Variables,6,FALSE)</f>
        <v>0</v>
      </c>
      <c r="U324">
        <v>1930</v>
      </c>
      <c r="V324">
        <v>75</v>
      </c>
      <c r="X324">
        <v>34.070298200000003</v>
      </c>
      <c r="Y324">
        <v>-118.3746371</v>
      </c>
    </row>
    <row r="325" spans="1:25" hidden="1" x14ac:dyDescent="0.3">
      <c r="A325" s="1" t="s">
        <v>16</v>
      </c>
      <c r="B325" s="1" t="s">
        <v>358</v>
      </c>
      <c r="C325" s="1" t="s">
        <v>300</v>
      </c>
      <c r="D325" s="1" t="str">
        <f>VLOOKUP(MasterDataSet_after_OutliersDEL7[[#This Row],[CITY]],Region_Values,2,FALSE)</f>
        <v>South bay</v>
      </c>
      <c r="E325" s="7" t="s">
        <v>19</v>
      </c>
      <c r="F325">
        <v>90048</v>
      </c>
      <c r="G325">
        <v>649000</v>
      </c>
      <c r="H325">
        <v>1</v>
      </c>
      <c r="I325">
        <v>2</v>
      </c>
      <c r="J325">
        <v>840</v>
      </c>
      <c r="K325">
        <v>90087</v>
      </c>
      <c r="L325">
        <f>2021-MasterDataSet_after_OutliersDEL7[[#This Row],[YEAR BUILT]]</f>
        <v>50</v>
      </c>
      <c r="M325">
        <v>7.4846200062305979</v>
      </c>
      <c r="N325">
        <v>772.61904761904759</v>
      </c>
      <c r="O325" s="1">
        <v>0</v>
      </c>
      <c r="P325" s="1">
        <f>VLOOKUP(MasterDataSet_after_OutliersDEL7[[#This Row],[Region]],Region_Dummy_Variables,2,FALSE)</f>
        <v>0</v>
      </c>
      <c r="Q325" s="1">
        <f>VLOOKUP(MasterDataSet_after_OutliersDEL7[[#This Row],[Region]],Region_Dummy_Variables,3,FALSE)</f>
        <v>0</v>
      </c>
      <c r="R325" s="1">
        <f>VLOOKUP(MasterDataSet_after_OutliersDEL7[[#This Row],[Region]],Region_Dummy_Variables,4,FALSE)</f>
        <v>0</v>
      </c>
      <c r="S325" s="1">
        <f>VLOOKUP(MasterDataSet_after_OutliersDEL7[[#This Row],[Region]],Region_Dummy_Variables,5,FALSE)</f>
        <v>1</v>
      </c>
      <c r="T325" s="1">
        <f>VLOOKUP(MasterDataSet_after_OutliersDEL7[[#This Row],[Region]],Region_Dummy_Variables,6,FALSE)</f>
        <v>0</v>
      </c>
      <c r="U325">
        <v>1971</v>
      </c>
      <c r="V325">
        <v>4</v>
      </c>
      <c r="W325">
        <v>850</v>
      </c>
      <c r="X325">
        <v>34.074655399999997</v>
      </c>
      <c r="Y325">
        <v>-118.3891531</v>
      </c>
    </row>
    <row r="326" spans="1:25" hidden="1" x14ac:dyDescent="0.3">
      <c r="A326" s="1" t="s">
        <v>16</v>
      </c>
      <c r="B326" s="1" t="s">
        <v>359</v>
      </c>
      <c r="C326" s="1" t="s">
        <v>300</v>
      </c>
      <c r="D326" s="1" t="str">
        <f>VLOOKUP(MasterDataSet_after_OutliersDEL7[[#This Row],[CITY]],Region_Values,2,FALSE)</f>
        <v>South bay</v>
      </c>
      <c r="E326" s="7" t="s">
        <v>19</v>
      </c>
      <c r="F326">
        <v>90048</v>
      </c>
      <c r="G326">
        <v>679000</v>
      </c>
      <c r="H326">
        <v>1</v>
      </c>
      <c r="I326">
        <v>1.5</v>
      </c>
      <c r="J326">
        <v>719</v>
      </c>
      <c r="K326">
        <v>90087</v>
      </c>
      <c r="L326">
        <f>2021-MasterDataSet_after_OutliersDEL7[[#This Row],[YEAR BUILT]]</f>
        <v>50</v>
      </c>
      <c r="M326">
        <v>7.4846200062305979</v>
      </c>
      <c r="N326">
        <v>944.36717663421416</v>
      </c>
      <c r="O326" s="1">
        <v>0</v>
      </c>
      <c r="P326" s="1">
        <f>VLOOKUP(MasterDataSet_after_OutliersDEL7[[#This Row],[Region]],Region_Dummy_Variables,2,FALSE)</f>
        <v>0</v>
      </c>
      <c r="Q326" s="1">
        <f>VLOOKUP(MasterDataSet_after_OutliersDEL7[[#This Row],[Region]],Region_Dummy_Variables,3,FALSE)</f>
        <v>0</v>
      </c>
      <c r="R326" s="1">
        <f>VLOOKUP(MasterDataSet_after_OutliersDEL7[[#This Row],[Region]],Region_Dummy_Variables,4,FALSE)</f>
        <v>0</v>
      </c>
      <c r="S326" s="1">
        <f>VLOOKUP(MasterDataSet_after_OutliersDEL7[[#This Row],[Region]],Region_Dummy_Variables,5,FALSE)</f>
        <v>1</v>
      </c>
      <c r="T326" s="1">
        <f>VLOOKUP(MasterDataSet_after_OutliersDEL7[[#This Row],[Region]],Region_Dummy_Variables,6,FALSE)</f>
        <v>0</v>
      </c>
      <c r="U326">
        <v>1971</v>
      </c>
      <c r="V326">
        <v>69</v>
      </c>
      <c r="W326">
        <v>691</v>
      </c>
      <c r="X326">
        <v>34.074655399999997</v>
      </c>
      <c r="Y326">
        <v>-118.3891531</v>
      </c>
    </row>
    <row r="327" spans="1:25" hidden="1" x14ac:dyDescent="0.3">
      <c r="A327" s="1" t="s">
        <v>16</v>
      </c>
      <c r="B327" s="1" t="s">
        <v>360</v>
      </c>
      <c r="C327" s="1" t="s">
        <v>300</v>
      </c>
      <c r="D327" s="1" t="str">
        <f>VLOOKUP(MasterDataSet_after_OutliersDEL7[[#This Row],[CITY]],Region_Values,2,FALSE)</f>
        <v>South bay</v>
      </c>
      <c r="E327" s="7" t="s">
        <v>19</v>
      </c>
      <c r="F327">
        <v>90048</v>
      </c>
      <c r="G327">
        <v>798000</v>
      </c>
      <c r="H327">
        <v>1</v>
      </c>
      <c r="I327">
        <v>1.5</v>
      </c>
      <c r="J327">
        <v>850</v>
      </c>
      <c r="K327">
        <v>90087</v>
      </c>
      <c r="L327">
        <f>2021-MasterDataSet_after_OutliersDEL7[[#This Row],[YEAR BUILT]]</f>
        <v>50</v>
      </c>
      <c r="M327">
        <v>7.4846200062305979</v>
      </c>
      <c r="N327">
        <v>938.82352941176475</v>
      </c>
      <c r="O327" s="1">
        <v>0</v>
      </c>
      <c r="P327" s="1">
        <f>VLOOKUP(MasterDataSet_after_OutliersDEL7[[#This Row],[Region]],Region_Dummy_Variables,2,FALSE)</f>
        <v>0</v>
      </c>
      <c r="Q327" s="1">
        <f>VLOOKUP(MasterDataSet_after_OutliersDEL7[[#This Row],[Region]],Region_Dummy_Variables,3,FALSE)</f>
        <v>0</v>
      </c>
      <c r="R327" s="1">
        <f>VLOOKUP(MasterDataSet_after_OutliersDEL7[[#This Row],[Region]],Region_Dummy_Variables,4,FALSE)</f>
        <v>0</v>
      </c>
      <c r="S327" s="1">
        <f>VLOOKUP(MasterDataSet_after_OutliersDEL7[[#This Row],[Region]],Region_Dummy_Variables,5,FALSE)</f>
        <v>1</v>
      </c>
      <c r="T327" s="1">
        <f>VLOOKUP(MasterDataSet_after_OutliersDEL7[[#This Row],[Region]],Region_Dummy_Variables,6,FALSE)</f>
        <v>0</v>
      </c>
      <c r="U327">
        <v>1971</v>
      </c>
      <c r="V327">
        <v>187</v>
      </c>
      <c r="W327">
        <v>765</v>
      </c>
      <c r="X327">
        <v>34.074655399999997</v>
      </c>
      <c r="Y327">
        <v>-118.3891531</v>
      </c>
    </row>
    <row r="328" spans="1:25" hidden="1" x14ac:dyDescent="0.3">
      <c r="A328" s="1" t="s">
        <v>16</v>
      </c>
      <c r="B328" s="1" t="s">
        <v>361</v>
      </c>
      <c r="C328" s="1" t="s">
        <v>300</v>
      </c>
      <c r="D328" s="1" t="str">
        <f>VLOOKUP(MasterDataSet_after_OutliersDEL7[[#This Row],[CITY]],Region_Values,2,FALSE)</f>
        <v>South bay</v>
      </c>
      <c r="E328" s="7" t="s">
        <v>19</v>
      </c>
      <c r="F328">
        <v>90048</v>
      </c>
      <c r="G328">
        <v>639000</v>
      </c>
      <c r="H328">
        <v>1</v>
      </c>
      <c r="I328">
        <v>2</v>
      </c>
      <c r="J328">
        <v>718</v>
      </c>
      <c r="K328">
        <v>90087</v>
      </c>
      <c r="L328">
        <f>2021-MasterDataSet_after_OutliersDEL7[[#This Row],[YEAR BUILT]]</f>
        <v>50</v>
      </c>
      <c r="M328">
        <v>7.4846200062305979</v>
      </c>
      <c r="N328">
        <v>889.97214484679671</v>
      </c>
      <c r="O328" s="1">
        <v>0</v>
      </c>
      <c r="P328" s="1">
        <f>VLOOKUP(MasterDataSet_after_OutliersDEL7[[#This Row],[Region]],Region_Dummy_Variables,2,FALSE)</f>
        <v>0</v>
      </c>
      <c r="Q328" s="1">
        <f>VLOOKUP(MasterDataSet_after_OutliersDEL7[[#This Row],[Region]],Region_Dummy_Variables,3,FALSE)</f>
        <v>0</v>
      </c>
      <c r="R328" s="1">
        <f>VLOOKUP(MasterDataSet_after_OutliersDEL7[[#This Row],[Region]],Region_Dummy_Variables,4,FALSE)</f>
        <v>0</v>
      </c>
      <c r="S328" s="1">
        <f>VLOOKUP(MasterDataSet_after_OutliersDEL7[[#This Row],[Region]],Region_Dummy_Variables,5,FALSE)</f>
        <v>1</v>
      </c>
      <c r="T328" s="1">
        <f>VLOOKUP(MasterDataSet_after_OutliersDEL7[[#This Row],[Region]],Region_Dummy_Variables,6,FALSE)</f>
        <v>0</v>
      </c>
      <c r="U328">
        <v>1971</v>
      </c>
      <c r="V328">
        <v>38</v>
      </c>
      <c r="W328">
        <v>690</v>
      </c>
      <c r="X328">
        <v>34.074655399999997</v>
      </c>
      <c r="Y328">
        <v>-118.3891531</v>
      </c>
    </row>
    <row r="329" spans="1:25" hidden="1" x14ac:dyDescent="0.3">
      <c r="A329" s="1" t="s">
        <v>16</v>
      </c>
      <c r="B329" s="1" t="s">
        <v>362</v>
      </c>
      <c r="C329" s="1" t="s">
        <v>300</v>
      </c>
      <c r="D329" s="1" t="str">
        <f>VLOOKUP(MasterDataSet_after_OutliersDEL7[[#This Row],[CITY]],Region_Values,2,FALSE)</f>
        <v>South bay</v>
      </c>
      <c r="E329" s="7" t="s">
        <v>19</v>
      </c>
      <c r="F329">
        <v>90048</v>
      </c>
      <c r="G329">
        <v>950000</v>
      </c>
      <c r="H329">
        <v>2</v>
      </c>
      <c r="I329">
        <v>2</v>
      </c>
      <c r="J329">
        <v>1197</v>
      </c>
      <c r="K329">
        <v>90087</v>
      </c>
      <c r="L329">
        <f>2021-MasterDataSet_after_OutliersDEL7[[#This Row],[YEAR BUILT]]</f>
        <v>50</v>
      </c>
      <c r="M329">
        <v>7.4846200062305979</v>
      </c>
      <c r="N329">
        <v>793.65079365079362</v>
      </c>
      <c r="O329" s="1">
        <v>0</v>
      </c>
      <c r="P329" s="1">
        <f>VLOOKUP(MasterDataSet_after_OutliersDEL7[[#This Row],[Region]],Region_Dummy_Variables,2,FALSE)</f>
        <v>0</v>
      </c>
      <c r="Q329" s="1">
        <f>VLOOKUP(MasterDataSet_after_OutliersDEL7[[#This Row],[Region]],Region_Dummy_Variables,3,FALSE)</f>
        <v>0</v>
      </c>
      <c r="R329" s="1">
        <f>VLOOKUP(MasterDataSet_after_OutliersDEL7[[#This Row],[Region]],Region_Dummy_Variables,4,FALSE)</f>
        <v>0</v>
      </c>
      <c r="S329" s="1">
        <f>VLOOKUP(MasterDataSet_after_OutliersDEL7[[#This Row],[Region]],Region_Dummy_Variables,5,FALSE)</f>
        <v>1</v>
      </c>
      <c r="T329" s="1">
        <f>VLOOKUP(MasterDataSet_after_OutliersDEL7[[#This Row],[Region]],Region_Dummy_Variables,6,FALSE)</f>
        <v>0</v>
      </c>
      <c r="U329">
        <v>1971</v>
      </c>
      <c r="V329">
        <v>58</v>
      </c>
      <c r="W329">
        <v>1136</v>
      </c>
      <c r="X329">
        <v>34.074655399999997</v>
      </c>
      <c r="Y329">
        <v>-118.3891531</v>
      </c>
    </row>
    <row r="330" spans="1:25" hidden="1" x14ac:dyDescent="0.3">
      <c r="A330" s="1" t="s">
        <v>16</v>
      </c>
      <c r="B330" s="1" t="s">
        <v>363</v>
      </c>
      <c r="C330" s="1" t="s">
        <v>300</v>
      </c>
      <c r="D330" s="1" t="str">
        <f>VLOOKUP(MasterDataSet_after_OutliersDEL7[[#This Row],[CITY]],Region_Values,2,FALSE)</f>
        <v>South bay</v>
      </c>
      <c r="E330" s="7" t="s">
        <v>19</v>
      </c>
      <c r="F330">
        <v>90048</v>
      </c>
      <c r="G330">
        <v>725000</v>
      </c>
      <c r="H330">
        <v>2</v>
      </c>
      <c r="I330">
        <v>2</v>
      </c>
      <c r="J330">
        <v>1170</v>
      </c>
      <c r="K330">
        <v>12072</v>
      </c>
      <c r="L330">
        <f>2021-MasterDataSet_after_OutliersDEL7[[#This Row],[YEAR BUILT]]</f>
        <v>13</v>
      </c>
      <c r="M330">
        <v>7.5864016008649529</v>
      </c>
      <c r="N330">
        <v>619.65811965811963</v>
      </c>
      <c r="O330" s="1">
        <v>0</v>
      </c>
      <c r="P330" s="1">
        <f>VLOOKUP(MasterDataSet_after_OutliersDEL7[[#This Row],[Region]],Region_Dummy_Variables,2,FALSE)</f>
        <v>0</v>
      </c>
      <c r="Q330" s="1">
        <f>VLOOKUP(MasterDataSet_after_OutliersDEL7[[#This Row],[Region]],Region_Dummy_Variables,3,FALSE)</f>
        <v>0</v>
      </c>
      <c r="R330" s="1">
        <f>VLOOKUP(MasterDataSet_after_OutliersDEL7[[#This Row],[Region]],Region_Dummy_Variables,4,FALSE)</f>
        <v>0</v>
      </c>
      <c r="S330" s="1">
        <f>VLOOKUP(MasterDataSet_after_OutliersDEL7[[#This Row],[Region]],Region_Dummy_Variables,5,FALSE)</f>
        <v>1</v>
      </c>
      <c r="T330" s="1">
        <f>VLOOKUP(MasterDataSet_after_OutliersDEL7[[#This Row],[Region]],Region_Dummy_Variables,6,FALSE)</f>
        <v>0</v>
      </c>
      <c r="U330">
        <v>2008</v>
      </c>
      <c r="V330">
        <v>12</v>
      </c>
      <c r="W330">
        <v>529</v>
      </c>
      <c r="X330">
        <v>34.071313000000004</v>
      </c>
      <c r="Y330">
        <v>-118.38300700000001</v>
      </c>
    </row>
    <row r="331" spans="1:25" hidden="1" x14ac:dyDescent="0.3">
      <c r="A331" s="1" t="s">
        <v>16</v>
      </c>
      <c r="B331" s="1" t="s">
        <v>364</v>
      </c>
      <c r="C331" s="1" t="s">
        <v>300</v>
      </c>
      <c r="D331" s="1" t="str">
        <f>VLOOKUP(MasterDataSet_after_OutliersDEL7[[#This Row],[CITY]],Region_Values,2,FALSE)</f>
        <v>South bay</v>
      </c>
      <c r="E331" s="7" t="s">
        <v>19</v>
      </c>
      <c r="F331">
        <v>90048</v>
      </c>
      <c r="G331">
        <v>900000</v>
      </c>
      <c r="H331">
        <v>1</v>
      </c>
      <c r="I331">
        <v>2</v>
      </c>
      <c r="J331">
        <v>978</v>
      </c>
      <c r="K331">
        <v>6504</v>
      </c>
      <c r="L331">
        <f>2021-MasterDataSet_after_OutliersDEL7[[#This Row],[YEAR BUILT]]</f>
        <v>36</v>
      </c>
      <c r="M331">
        <v>7.6492422306951227</v>
      </c>
      <c r="N331">
        <v>920.24539877300617</v>
      </c>
      <c r="O331" s="1">
        <v>0</v>
      </c>
      <c r="P331" s="1">
        <f>VLOOKUP(MasterDataSet_after_OutliersDEL7[[#This Row],[Region]],Region_Dummy_Variables,2,FALSE)</f>
        <v>0</v>
      </c>
      <c r="Q331" s="1">
        <f>VLOOKUP(MasterDataSet_after_OutliersDEL7[[#This Row],[Region]],Region_Dummy_Variables,3,FALSE)</f>
        <v>0</v>
      </c>
      <c r="R331" s="1">
        <f>VLOOKUP(MasterDataSet_after_OutliersDEL7[[#This Row],[Region]],Region_Dummy_Variables,4,FALSE)</f>
        <v>0</v>
      </c>
      <c r="S331" s="1">
        <f>VLOOKUP(MasterDataSet_after_OutliersDEL7[[#This Row],[Region]],Region_Dummy_Variables,5,FALSE)</f>
        <v>1</v>
      </c>
      <c r="T331" s="1">
        <f>VLOOKUP(MasterDataSet_after_OutliersDEL7[[#This Row],[Region]],Region_Dummy_Variables,6,FALSE)</f>
        <v>0</v>
      </c>
      <c r="U331">
        <v>1985</v>
      </c>
      <c r="V331">
        <v>12</v>
      </c>
      <c r="W331">
        <v>600</v>
      </c>
      <c r="X331">
        <v>34.071104499999997</v>
      </c>
      <c r="Y331">
        <v>-118.38133670000001</v>
      </c>
    </row>
    <row r="332" spans="1:25" hidden="1" x14ac:dyDescent="0.3">
      <c r="A332" s="1" t="s">
        <v>16</v>
      </c>
      <c r="B332" s="1" t="s">
        <v>365</v>
      </c>
      <c r="C332" s="1" t="s">
        <v>300</v>
      </c>
      <c r="D332" s="1" t="str">
        <f>VLOOKUP(MasterDataSet_after_OutliersDEL7[[#This Row],[CITY]],Region_Values,2,FALSE)</f>
        <v>South bay</v>
      </c>
      <c r="E332" s="7" t="s">
        <v>19</v>
      </c>
      <c r="F332">
        <v>90048</v>
      </c>
      <c r="G332">
        <v>1999999</v>
      </c>
      <c r="H332">
        <v>3</v>
      </c>
      <c r="I332">
        <v>3</v>
      </c>
      <c r="J332">
        <v>1920</v>
      </c>
      <c r="K332">
        <v>13072</v>
      </c>
      <c r="L332">
        <f>2021-MasterDataSet_after_OutliersDEL7[[#This Row],[YEAR BUILT]]</f>
        <v>13</v>
      </c>
      <c r="M332">
        <v>7.7004567192705524</v>
      </c>
      <c r="N332">
        <v>1041.6661458333333</v>
      </c>
      <c r="O332" s="1">
        <v>0</v>
      </c>
      <c r="P332" s="1">
        <f>VLOOKUP(MasterDataSet_after_OutliersDEL7[[#This Row],[Region]],Region_Dummy_Variables,2,FALSE)</f>
        <v>0</v>
      </c>
      <c r="Q332" s="1">
        <f>VLOOKUP(MasterDataSet_after_OutliersDEL7[[#This Row],[Region]],Region_Dummy_Variables,3,FALSE)</f>
        <v>0</v>
      </c>
      <c r="R332" s="1">
        <f>VLOOKUP(MasterDataSet_after_OutliersDEL7[[#This Row],[Region]],Region_Dummy_Variables,4,FALSE)</f>
        <v>0</v>
      </c>
      <c r="S332" s="1">
        <f>VLOOKUP(MasterDataSet_after_OutliersDEL7[[#This Row],[Region]],Region_Dummy_Variables,5,FALSE)</f>
        <v>1</v>
      </c>
      <c r="T332" s="1">
        <f>VLOOKUP(MasterDataSet_after_OutliersDEL7[[#This Row],[Region]],Region_Dummy_Variables,6,FALSE)</f>
        <v>0</v>
      </c>
      <c r="U332">
        <v>2008</v>
      </c>
      <c r="V332">
        <v>60</v>
      </c>
      <c r="W332">
        <v>385</v>
      </c>
      <c r="X332">
        <v>34.071231300000001</v>
      </c>
      <c r="Y332">
        <v>-118.3802908</v>
      </c>
    </row>
    <row r="333" spans="1:25" hidden="1" x14ac:dyDescent="0.3">
      <c r="A333" s="1" t="s">
        <v>16</v>
      </c>
      <c r="B333" s="1" t="s">
        <v>366</v>
      </c>
      <c r="C333" s="1" t="s">
        <v>300</v>
      </c>
      <c r="D333" s="1" t="str">
        <f>VLOOKUP(MasterDataSet_after_OutliersDEL7[[#This Row],[CITY]],Region_Values,2,FALSE)</f>
        <v>South bay</v>
      </c>
      <c r="E333" s="7" t="s">
        <v>19</v>
      </c>
      <c r="F333">
        <v>90048</v>
      </c>
      <c r="G333">
        <v>3450000</v>
      </c>
      <c r="H333">
        <v>2</v>
      </c>
      <c r="I333">
        <v>2</v>
      </c>
      <c r="J333">
        <v>1370</v>
      </c>
      <c r="K333">
        <v>56037</v>
      </c>
      <c r="L333">
        <f>2021-MasterDataSet_after_OutliersDEL7[[#This Row],[YEAR BUILT]]</f>
        <v>0</v>
      </c>
      <c r="M333">
        <v>7.4693203668176302</v>
      </c>
      <c r="N333">
        <v>2518.2481751824816</v>
      </c>
      <c r="O333" s="1">
        <v>0</v>
      </c>
      <c r="P333" s="1">
        <f>VLOOKUP(MasterDataSet_after_OutliersDEL7[[#This Row],[Region]],Region_Dummy_Variables,2,FALSE)</f>
        <v>0</v>
      </c>
      <c r="Q333" s="1">
        <f>VLOOKUP(MasterDataSet_after_OutliersDEL7[[#This Row],[Region]],Region_Dummy_Variables,3,FALSE)</f>
        <v>0</v>
      </c>
      <c r="R333" s="1">
        <f>VLOOKUP(MasterDataSet_after_OutliersDEL7[[#This Row],[Region]],Region_Dummy_Variables,4,FALSE)</f>
        <v>0</v>
      </c>
      <c r="S333" s="1">
        <f>VLOOKUP(MasterDataSet_after_OutliersDEL7[[#This Row],[Region]],Region_Dummy_Variables,5,FALSE)</f>
        <v>1</v>
      </c>
      <c r="T333" s="1">
        <f>VLOOKUP(MasterDataSet_after_OutliersDEL7[[#This Row],[Region]],Region_Dummy_Variables,6,FALSE)</f>
        <v>0</v>
      </c>
      <c r="U333">
        <v>2021</v>
      </c>
      <c r="V333">
        <v>35</v>
      </c>
      <c r="W333">
        <v>3703</v>
      </c>
      <c r="X333">
        <v>34.073371100000003</v>
      </c>
      <c r="Y333">
        <v>-118.3880338</v>
      </c>
    </row>
    <row r="334" spans="1:25" hidden="1" x14ac:dyDescent="0.3">
      <c r="A334" s="1" t="s">
        <v>16</v>
      </c>
      <c r="B334" s="1" t="s">
        <v>367</v>
      </c>
      <c r="C334" s="1" t="s">
        <v>300</v>
      </c>
      <c r="D334" s="1" t="str">
        <f>VLOOKUP(MasterDataSet_after_OutliersDEL7[[#This Row],[CITY]],Region_Values,2,FALSE)</f>
        <v>South bay</v>
      </c>
      <c r="E334" s="7" t="s">
        <v>19</v>
      </c>
      <c r="F334">
        <v>90048</v>
      </c>
      <c r="G334">
        <v>3000000</v>
      </c>
      <c r="H334">
        <v>1</v>
      </c>
      <c r="I334">
        <v>2</v>
      </c>
      <c r="J334">
        <v>1569</v>
      </c>
      <c r="K334">
        <v>56037</v>
      </c>
      <c r="L334">
        <f>2021-MasterDataSet_after_OutliersDEL7[[#This Row],[YEAR BUILT]]</f>
        <v>0</v>
      </c>
      <c r="M334">
        <v>7.4693203668176302</v>
      </c>
      <c r="N334">
        <v>1912.0458891013384</v>
      </c>
      <c r="O334" s="1">
        <v>0</v>
      </c>
      <c r="P334" s="1">
        <f>VLOOKUP(MasterDataSet_after_OutliersDEL7[[#This Row],[Region]],Region_Dummy_Variables,2,FALSE)</f>
        <v>0</v>
      </c>
      <c r="Q334" s="1">
        <f>VLOOKUP(MasterDataSet_after_OutliersDEL7[[#This Row],[Region]],Region_Dummy_Variables,3,FALSE)</f>
        <v>0</v>
      </c>
      <c r="R334" s="1">
        <f>VLOOKUP(MasterDataSet_after_OutliersDEL7[[#This Row],[Region]],Region_Dummy_Variables,4,FALSE)</f>
        <v>0</v>
      </c>
      <c r="S334" s="1">
        <f>VLOOKUP(MasterDataSet_after_OutliersDEL7[[#This Row],[Region]],Region_Dummy_Variables,5,FALSE)</f>
        <v>1</v>
      </c>
      <c r="T334" s="1">
        <f>VLOOKUP(MasterDataSet_after_OutliersDEL7[[#This Row],[Region]],Region_Dummy_Variables,6,FALSE)</f>
        <v>0</v>
      </c>
      <c r="U334">
        <v>2021</v>
      </c>
      <c r="V334">
        <v>137</v>
      </c>
      <c r="W334">
        <v>4202</v>
      </c>
      <c r="X334">
        <v>34.073371100000003</v>
      </c>
      <c r="Y334">
        <v>-118.3880338</v>
      </c>
    </row>
    <row r="335" spans="1:25" hidden="1" x14ac:dyDescent="0.3">
      <c r="A335" s="1" t="s">
        <v>20</v>
      </c>
      <c r="B335" s="1" t="s">
        <v>368</v>
      </c>
      <c r="C335" s="1" t="s">
        <v>300</v>
      </c>
      <c r="D335" s="1" t="str">
        <f>VLOOKUP(MasterDataSet_after_OutliersDEL7[[#This Row],[CITY]],Region_Values,2,FALSE)</f>
        <v>South bay</v>
      </c>
      <c r="E335" s="7" t="s">
        <v>19</v>
      </c>
      <c r="F335">
        <v>90056</v>
      </c>
      <c r="G335">
        <v>1755000</v>
      </c>
      <c r="H335">
        <v>4</v>
      </c>
      <c r="I335">
        <v>3</v>
      </c>
      <c r="J335">
        <v>3415</v>
      </c>
      <c r="K335">
        <v>17708</v>
      </c>
      <c r="L335">
        <f>2021-MasterDataSet_after_OutliersDEL7[[#This Row],[YEAR BUILT]]</f>
        <v>24</v>
      </c>
      <c r="M335">
        <v>5.2540036091328348</v>
      </c>
      <c r="N335">
        <v>513.90922401171304</v>
      </c>
      <c r="O335" s="1">
        <v>1</v>
      </c>
      <c r="P335" s="1">
        <f>VLOOKUP(MasterDataSet_after_OutliersDEL7[[#This Row],[Region]],Region_Dummy_Variables,2,FALSE)</f>
        <v>0</v>
      </c>
      <c r="Q335" s="1">
        <f>VLOOKUP(MasterDataSet_after_OutliersDEL7[[#This Row],[Region]],Region_Dummy_Variables,3,FALSE)</f>
        <v>0</v>
      </c>
      <c r="R335" s="1">
        <f>VLOOKUP(MasterDataSet_after_OutliersDEL7[[#This Row],[Region]],Region_Dummy_Variables,4,FALSE)</f>
        <v>0</v>
      </c>
      <c r="S335" s="1">
        <f>VLOOKUP(MasterDataSet_after_OutliersDEL7[[#This Row],[Region]],Region_Dummy_Variables,5,FALSE)</f>
        <v>1</v>
      </c>
      <c r="T335" s="1">
        <f>VLOOKUP(MasterDataSet_after_OutliersDEL7[[#This Row],[Region]],Region_Dummy_Variables,6,FALSE)</f>
        <v>0</v>
      </c>
      <c r="U335">
        <v>1997</v>
      </c>
      <c r="V335">
        <v>20</v>
      </c>
      <c r="W335">
        <v>170</v>
      </c>
      <c r="X335">
        <v>33.993310299999997</v>
      </c>
      <c r="Y335">
        <v>-118.3698466</v>
      </c>
    </row>
    <row r="336" spans="1:25" hidden="1" x14ac:dyDescent="0.3">
      <c r="A336" s="1" t="s">
        <v>20</v>
      </c>
      <c r="B336" s="1" t="s">
        <v>369</v>
      </c>
      <c r="C336" s="1" t="s">
        <v>300</v>
      </c>
      <c r="D336" s="1" t="str">
        <f>VLOOKUP(MasterDataSet_after_OutliersDEL7[[#This Row],[CITY]],Region_Values,2,FALSE)</f>
        <v>South bay</v>
      </c>
      <c r="E336" s="7" t="s">
        <v>19</v>
      </c>
      <c r="F336">
        <v>90056</v>
      </c>
      <c r="G336">
        <v>1630000</v>
      </c>
      <c r="H336">
        <v>3</v>
      </c>
      <c r="I336">
        <v>3</v>
      </c>
      <c r="J336">
        <v>3097</v>
      </c>
      <c r="K336">
        <v>7777</v>
      </c>
      <c r="L336">
        <f>2021-MasterDataSet_after_OutliersDEL7[[#This Row],[YEAR BUILT]]</f>
        <v>44</v>
      </c>
      <c r="M336">
        <v>4.8239686478809531</v>
      </c>
      <c r="N336">
        <v>526.31578947368416</v>
      </c>
      <c r="O336" s="1">
        <v>1</v>
      </c>
      <c r="P336" s="1">
        <f>VLOOKUP(MasterDataSet_after_OutliersDEL7[[#This Row],[Region]],Region_Dummy_Variables,2,FALSE)</f>
        <v>0</v>
      </c>
      <c r="Q336" s="1">
        <f>VLOOKUP(MasterDataSet_after_OutliersDEL7[[#This Row],[Region]],Region_Dummy_Variables,3,FALSE)</f>
        <v>0</v>
      </c>
      <c r="R336" s="1">
        <f>VLOOKUP(MasterDataSet_after_OutliersDEL7[[#This Row],[Region]],Region_Dummy_Variables,4,FALSE)</f>
        <v>0</v>
      </c>
      <c r="S336" s="1">
        <f>VLOOKUP(MasterDataSet_after_OutliersDEL7[[#This Row],[Region]],Region_Dummy_Variables,5,FALSE)</f>
        <v>1</v>
      </c>
      <c r="T336" s="1">
        <f>VLOOKUP(MasterDataSet_after_OutliersDEL7[[#This Row],[Region]],Region_Dummy_Variables,6,FALSE)</f>
        <v>0</v>
      </c>
      <c r="U336">
        <v>1977</v>
      </c>
      <c r="V336">
        <v>62</v>
      </c>
      <c r="X336">
        <v>33.991811599999998</v>
      </c>
      <c r="Y336">
        <v>-118.3778326</v>
      </c>
    </row>
    <row r="337" spans="1:25" hidden="1" x14ac:dyDescent="0.3">
      <c r="A337" s="1" t="s">
        <v>20</v>
      </c>
      <c r="B337" s="1" t="s">
        <v>370</v>
      </c>
      <c r="C337" s="1" t="s">
        <v>300</v>
      </c>
      <c r="D337" s="1" t="str">
        <f>VLOOKUP(MasterDataSet_after_OutliersDEL7[[#This Row],[CITY]],Region_Values,2,FALSE)</f>
        <v>South bay</v>
      </c>
      <c r="E337" s="7" t="s">
        <v>19</v>
      </c>
      <c r="F337">
        <v>90056</v>
      </c>
      <c r="G337">
        <v>1479000</v>
      </c>
      <c r="H337">
        <v>4</v>
      </c>
      <c r="I337">
        <v>3</v>
      </c>
      <c r="J337">
        <v>3323</v>
      </c>
      <c r="K337">
        <v>9196</v>
      </c>
      <c r="L337">
        <f>2021-MasterDataSet_after_OutliersDEL7[[#This Row],[YEAR BUILT]]</f>
        <v>60</v>
      </c>
      <c r="M337">
        <v>4.4830273052187231</v>
      </c>
      <c r="N337">
        <v>445.07974721637078</v>
      </c>
      <c r="O337" s="1">
        <v>1</v>
      </c>
      <c r="P337" s="1">
        <f>VLOOKUP(MasterDataSet_after_OutliersDEL7[[#This Row],[Region]],Region_Dummy_Variables,2,FALSE)</f>
        <v>0</v>
      </c>
      <c r="Q337" s="1">
        <f>VLOOKUP(MasterDataSet_after_OutliersDEL7[[#This Row],[Region]],Region_Dummy_Variables,3,FALSE)</f>
        <v>0</v>
      </c>
      <c r="R337" s="1">
        <f>VLOOKUP(MasterDataSet_after_OutliersDEL7[[#This Row],[Region]],Region_Dummy_Variables,4,FALSE)</f>
        <v>0</v>
      </c>
      <c r="S337" s="1">
        <f>VLOOKUP(MasterDataSet_after_OutliersDEL7[[#This Row],[Region]],Region_Dummy_Variables,5,FALSE)</f>
        <v>1</v>
      </c>
      <c r="T337" s="1">
        <f>VLOOKUP(MasterDataSet_after_OutliersDEL7[[#This Row],[Region]],Region_Dummy_Variables,6,FALSE)</f>
        <v>0</v>
      </c>
      <c r="U337">
        <v>1961</v>
      </c>
      <c r="V337">
        <v>47</v>
      </c>
      <c r="X337">
        <v>33.983697999999997</v>
      </c>
      <c r="Y337">
        <v>-118.3782963</v>
      </c>
    </row>
    <row r="338" spans="1:25" hidden="1" x14ac:dyDescent="0.3">
      <c r="A338" s="1" t="s">
        <v>20</v>
      </c>
      <c r="B338" s="1" t="s">
        <v>371</v>
      </c>
      <c r="C338" s="1" t="s">
        <v>340</v>
      </c>
      <c r="D338" s="1" t="str">
        <f>VLOOKUP(MasterDataSet_after_OutliersDEL7[[#This Row],[CITY]],Region_Values,2,FALSE)</f>
        <v>South bay</v>
      </c>
      <c r="E338" s="7" t="s">
        <v>19</v>
      </c>
      <c r="F338">
        <v>90056</v>
      </c>
      <c r="G338">
        <v>1799000</v>
      </c>
      <c r="H338">
        <v>4</v>
      </c>
      <c r="I338">
        <v>4</v>
      </c>
      <c r="J338">
        <v>3025</v>
      </c>
      <c r="K338">
        <v>9058</v>
      </c>
      <c r="L338">
        <f>2021-MasterDataSet_after_OutliersDEL7[[#This Row],[YEAR BUILT]]</f>
        <v>60</v>
      </c>
      <c r="M338">
        <v>4.5124548179513289</v>
      </c>
      <c r="N338">
        <v>594.71074380165294</v>
      </c>
      <c r="O338" s="1">
        <v>1</v>
      </c>
      <c r="P338" s="1">
        <f>VLOOKUP(MasterDataSet_after_OutliersDEL7[[#This Row],[Region]],Region_Dummy_Variables,2,FALSE)</f>
        <v>0</v>
      </c>
      <c r="Q338" s="1">
        <f>VLOOKUP(MasterDataSet_after_OutliersDEL7[[#This Row],[Region]],Region_Dummy_Variables,3,FALSE)</f>
        <v>0</v>
      </c>
      <c r="R338" s="1">
        <f>VLOOKUP(MasterDataSet_after_OutliersDEL7[[#This Row],[Region]],Region_Dummy_Variables,4,FALSE)</f>
        <v>0</v>
      </c>
      <c r="S338" s="1">
        <f>VLOOKUP(MasterDataSet_after_OutliersDEL7[[#This Row],[Region]],Region_Dummy_Variables,5,FALSE)</f>
        <v>1</v>
      </c>
      <c r="T338" s="1">
        <f>VLOOKUP(MasterDataSet_after_OutliersDEL7[[#This Row],[Region]],Region_Dummy_Variables,6,FALSE)</f>
        <v>0</v>
      </c>
      <c r="U338">
        <v>1961</v>
      </c>
      <c r="V338">
        <v>21</v>
      </c>
      <c r="X338">
        <v>33.983144199999998</v>
      </c>
      <c r="Y338">
        <v>-118.3772848</v>
      </c>
    </row>
    <row r="339" spans="1:25" hidden="1" x14ac:dyDescent="0.3">
      <c r="A339" s="1" t="s">
        <v>16</v>
      </c>
      <c r="B339" s="1" t="s">
        <v>372</v>
      </c>
      <c r="C339" s="1" t="s">
        <v>300</v>
      </c>
      <c r="D339" s="1" t="str">
        <f>VLOOKUP(MasterDataSet_after_OutliersDEL7[[#This Row],[CITY]],Region_Values,2,FALSE)</f>
        <v>South bay</v>
      </c>
      <c r="E339" s="7" t="s">
        <v>19</v>
      </c>
      <c r="F339">
        <v>90056</v>
      </c>
      <c r="G339">
        <v>600000</v>
      </c>
      <c r="H339">
        <v>2</v>
      </c>
      <c r="I339">
        <v>2</v>
      </c>
      <c r="J339">
        <v>1304</v>
      </c>
      <c r="K339">
        <v>10426</v>
      </c>
      <c r="L339">
        <f>2021-MasterDataSet_after_OutliersDEL7[[#This Row],[YEAR BUILT]]</f>
        <v>51</v>
      </c>
      <c r="M339">
        <v>4.4822228141300346</v>
      </c>
      <c r="N339">
        <v>460.12269938650309</v>
      </c>
      <c r="O339" s="1">
        <v>0</v>
      </c>
      <c r="P339" s="1">
        <f>VLOOKUP(MasterDataSet_after_OutliersDEL7[[#This Row],[Region]],Region_Dummy_Variables,2,FALSE)</f>
        <v>0</v>
      </c>
      <c r="Q339" s="1">
        <f>VLOOKUP(MasterDataSet_after_OutliersDEL7[[#This Row],[Region]],Region_Dummy_Variables,3,FALSE)</f>
        <v>0</v>
      </c>
      <c r="R339" s="1">
        <f>VLOOKUP(MasterDataSet_after_OutliersDEL7[[#This Row],[Region]],Region_Dummy_Variables,4,FALSE)</f>
        <v>0</v>
      </c>
      <c r="S339" s="1">
        <f>VLOOKUP(MasterDataSet_after_OutliersDEL7[[#This Row],[Region]],Region_Dummy_Variables,5,FALSE)</f>
        <v>1</v>
      </c>
      <c r="T339" s="1">
        <f>VLOOKUP(MasterDataSet_after_OutliersDEL7[[#This Row],[Region]],Region_Dummy_Variables,6,FALSE)</f>
        <v>0</v>
      </c>
      <c r="U339">
        <v>1970</v>
      </c>
      <c r="V339">
        <v>20</v>
      </c>
      <c r="W339">
        <v>200</v>
      </c>
      <c r="X339">
        <v>33.978832599999997</v>
      </c>
      <c r="Y339">
        <v>-118.37500230000001</v>
      </c>
    </row>
    <row r="340" spans="1:25" hidden="1" x14ac:dyDescent="0.3">
      <c r="A340" s="1" t="s">
        <v>20</v>
      </c>
      <c r="B340" s="1" t="s">
        <v>373</v>
      </c>
      <c r="C340" s="1" t="s">
        <v>300</v>
      </c>
      <c r="D340" s="1" t="str">
        <f>VLOOKUP(MasterDataSet_after_OutliersDEL7[[#This Row],[CITY]],Region_Values,2,FALSE)</f>
        <v>South bay</v>
      </c>
      <c r="E340" s="7" t="s">
        <v>19</v>
      </c>
      <c r="F340">
        <v>90065</v>
      </c>
      <c r="G340">
        <v>1395000</v>
      </c>
      <c r="H340">
        <v>4</v>
      </c>
      <c r="I340">
        <v>3</v>
      </c>
      <c r="J340">
        <v>2344</v>
      </c>
      <c r="K340">
        <v>8885</v>
      </c>
      <c r="L340">
        <f>2021-MasterDataSet_after_OutliersDEL7[[#This Row],[YEAR BUILT]]</f>
        <v>58</v>
      </c>
      <c r="M340">
        <v>17.433178059361264</v>
      </c>
      <c r="N340">
        <v>595.13651877133111</v>
      </c>
      <c r="O340" s="1">
        <v>1</v>
      </c>
      <c r="P340" s="1">
        <f>VLOOKUP(MasterDataSet_after_OutliersDEL7[[#This Row],[Region]],Region_Dummy_Variables,2,FALSE)</f>
        <v>0</v>
      </c>
      <c r="Q340" s="1">
        <f>VLOOKUP(MasterDataSet_after_OutliersDEL7[[#This Row],[Region]],Region_Dummy_Variables,3,FALSE)</f>
        <v>0</v>
      </c>
      <c r="R340" s="1">
        <f>VLOOKUP(MasterDataSet_after_OutliersDEL7[[#This Row],[Region]],Region_Dummy_Variables,4,FALSE)</f>
        <v>0</v>
      </c>
      <c r="S340" s="1">
        <f>VLOOKUP(MasterDataSet_after_OutliersDEL7[[#This Row],[Region]],Region_Dummy_Variables,5,FALSE)</f>
        <v>1</v>
      </c>
      <c r="T340" s="1">
        <f>VLOOKUP(MasterDataSet_after_OutliersDEL7[[#This Row],[Region]],Region_Dummy_Variables,6,FALSE)</f>
        <v>0</v>
      </c>
      <c r="U340">
        <v>1963</v>
      </c>
      <c r="V340">
        <v>10</v>
      </c>
      <c r="X340">
        <v>34.135877000000001</v>
      </c>
      <c r="Y340">
        <v>-118.22684959999999</v>
      </c>
    </row>
    <row r="341" spans="1:25" hidden="1" x14ac:dyDescent="0.3">
      <c r="A341" s="1" t="s">
        <v>20</v>
      </c>
      <c r="B341" s="1" t="s">
        <v>374</v>
      </c>
      <c r="C341" s="1" t="s">
        <v>300</v>
      </c>
      <c r="D341" s="1" t="str">
        <f>VLOOKUP(MasterDataSet_after_OutliersDEL7[[#This Row],[CITY]],Region_Values,2,FALSE)</f>
        <v>South bay</v>
      </c>
      <c r="E341" s="7" t="s">
        <v>19</v>
      </c>
      <c r="F341">
        <v>90065</v>
      </c>
      <c r="G341">
        <v>999000</v>
      </c>
      <c r="H341">
        <v>3</v>
      </c>
      <c r="I341">
        <v>2</v>
      </c>
      <c r="J341">
        <v>1269</v>
      </c>
      <c r="K341">
        <v>6424</v>
      </c>
      <c r="L341">
        <f>2021-MasterDataSet_after_OutliersDEL7[[#This Row],[YEAR BUILT]]</f>
        <v>83</v>
      </c>
      <c r="M341">
        <v>17.099452956003439</v>
      </c>
      <c r="N341">
        <v>787.23404255319144</v>
      </c>
      <c r="O341" s="1">
        <v>1</v>
      </c>
      <c r="P341" s="1">
        <f>VLOOKUP(MasterDataSet_after_OutliersDEL7[[#This Row],[Region]],Region_Dummy_Variables,2,FALSE)</f>
        <v>0</v>
      </c>
      <c r="Q341" s="1">
        <f>VLOOKUP(MasterDataSet_after_OutliersDEL7[[#This Row],[Region]],Region_Dummy_Variables,3,FALSE)</f>
        <v>0</v>
      </c>
      <c r="R341" s="1">
        <f>VLOOKUP(MasterDataSet_after_OutliersDEL7[[#This Row],[Region]],Region_Dummy_Variables,4,FALSE)</f>
        <v>0</v>
      </c>
      <c r="S341" s="1">
        <f>VLOOKUP(MasterDataSet_after_OutliersDEL7[[#This Row],[Region]],Region_Dummy_Variables,5,FALSE)</f>
        <v>1</v>
      </c>
      <c r="T341" s="1">
        <f>VLOOKUP(MasterDataSet_after_OutliersDEL7[[#This Row],[Region]],Region_Dummy_Variables,6,FALSE)</f>
        <v>0</v>
      </c>
      <c r="U341">
        <v>1938</v>
      </c>
      <c r="V341">
        <v>5</v>
      </c>
      <c r="X341">
        <v>34.134610199999997</v>
      </c>
      <c r="Y341">
        <v>-118.232812</v>
      </c>
    </row>
    <row r="342" spans="1:25" hidden="1" x14ac:dyDescent="0.3">
      <c r="A342" s="1" t="s">
        <v>20</v>
      </c>
      <c r="B342" s="1" t="s">
        <v>375</v>
      </c>
      <c r="C342" s="1" t="s">
        <v>300</v>
      </c>
      <c r="D342" s="1" t="str">
        <f>VLOOKUP(MasterDataSet_after_OutliersDEL7[[#This Row],[CITY]],Region_Values,2,FALSE)</f>
        <v>South bay</v>
      </c>
      <c r="E342" s="7" t="s">
        <v>19</v>
      </c>
      <c r="F342">
        <v>90066</v>
      </c>
      <c r="G342">
        <v>1599000</v>
      </c>
      <c r="H342">
        <v>4</v>
      </c>
      <c r="I342">
        <v>3.5</v>
      </c>
      <c r="J342">
        <v>2123</v>
      </c>
      <c r="K342">
        <v>1507</v>
      </c>
      <c r="L342">
        <f>2021-MasterDataSet_after_OutliersDEL7[[#This Row],[YEAR BUILT]]</f>
        <v>0</v>
      </c>
      <c r="M342">
        <v>3.0529709846065307</v>
      </c>
      <c r="N342">
        <v>753.17946302402265</v>
      </c>
      <c r="O342" s="1">
        <v>1</v>
      </c>
      <c r="P342" s="1">
        <f>VLOOKUP(MasterDataSet_after_OutliersDEL7[[#This Row],[Region]],Region_Dummy_Variables,2,FALSE)</f>
        <v>0</v>
      </c>
      <c r="Q342" s="1">
        <f>VLOOKUP(MasterDataSet_after_OutliersDEL7[[#This Row],[Region]],Region_Dummy_Variables,3,FALSE)</f>
        <v>0</v>
      </c>
      <c r="R342" s="1">
        <f>VLOOKUP(MasterDataSet_after_OutliersDEL7[[#This Row],[Region]],Region_Dummy_Variables,4,FALSE)</f>
        <v>0</v>
      </c>
      <c r="S342" s="1">
        <f>VLOOKUP(MasterDataSet_after_OutliersDEL7[[#This Row],[Region]],Region_Dummy_Variables,5,FALSE)</f>
        <v>1</v>
      </c>
      <c r="T342" s="1">
        <f>VLOOKUP(MasterDataSet_after_OutliersDEL7[[#This Row],[Region]],Region_Dummy_Variables,6,FALSE)</f>
        <v>0</v>
      </c>
      <c r="U342">
        <v>2021</v>
      </c>
      <c r="V342">
        <v>14</v>
      </c>
      <c r="W342">
        <v>204</v>
      </c>
      <c r="X342">
        <v>34.018002000000003</v>
      </c>
      <c r="Y342">
        <v>-118.43458080000001</v>
      </c>
    </row>
    <row r="343" spans="1:25" hidden="1" x14ac:dyDescent="0.3">
      <c r="A343" s="1" t="s">
        <v>20</v>
      </c>
      <c r="B343" s="1" t="s">
        <v>376</v>
      </c>
      <c r="C343" s="1" t="s">
        <v>300</v>
      </c>
      <c r="D343" s="1" t="str">
        <f>VLOOKUP(MasterDataSet_after_OutliersDEL7[[#This Row],[CITY]],Region_Values,2,FALSE)</f>
        <v>South bay</v>
      </c>
      <c r="E343" s="7" t="s">
        <v>19</v>
      </c>
      <c r="F343">
        <v>90066</v>
      </c>
      <c r="G343">
        <v>1349000</v>
      </c>
      <c r="H343">
        <v>3</v>
      </c>
      <c r="I343">
        <v>3</v>
      </c>
      <c r="J343">
        <v>1653</v>
      </c>
      <c r="K343">
        <v>1236</v>
      </c>
      <c r="L343">
        <f>2021-MasterDataSet_after_OutliersDEL7[[#This Row],[YEAR BUILT]]</f>
        <v>7</v>
      </c>
      <c r="M343">
        <v>3.4614085014053648</v>
      </c>
      <c r="N343">
        <v>816.09195402298849</v>
      </c>
      <c r="O343" s="1">
        <v>1</v>
      </c>
      <c r="P343" s="1">
        <f>VLOOKUP(MasterDataSet_after_OutliersDEL7[[#This Row],[Region]],Region_Dummy_Variables,2,FALSE)</f>
        <v>0</v>
      </c>
      <c r="Q343" s="1">
        <f>VLOOKUP(MasterDataSet_after_OutliersDEL7[[#This Row],[Region]],Region_Dummy_Variables,3,FALSE)</f>
        <v>0</v>
      </c>
      <c r="R343" s="1">
        <f>VLOOKUP(MasterDataSet_after_OutliersDEL7[[#This Row],[Region]],Region_Dummy_Variables,4,FALSE)</f>
        <v>0</v>
      </c>
      <c r="S343" s="1">
        <f>VLOOKUP(MasterDataSet_after_OutliersDEL7[[#This Row],[Region]],Region_Dummy_Variables,5,FALSE)</f>
        <v>1</v>
      </c>
      <c r="T343" s="1">
        <f>VLOOKUP(MasterDataSet_after_OutliersDEL7[[#This Row],[Region]],Region_Dummy_Variables,6,FALSE)</f>
        <v>0</v>
      </c>
      <c r="U343">
        <v>2014</v>
      </c>
      <c r="V343">
        <v>7</v>
      </c>
      <c r="W343">
        <v>72</v>
      </c>
      <c r="X343">
        <v>34.0032949</v>
      </c>
      <c r="Y343">
        <v>-118.4224968</v>
      </c>
    </row>
    <row r="344" spans="1:25" hidden="1" x14ac:dyDescent="0.3">
      <c r="A344" s="1" t="s">
        <v>20</v>
      </c>
      <c r="B344" s="1" t="s">
        <v>377</v>
      </c>
      <c r="C344" s="1" t="s">
        <v>300</v>
      </c>
      <c r="D344" s="1" t="str">
        <f>VLOOKUP(MasterDataSet_after_OutliersDEL7[[#This Row],[CITY]],Region_Values,2,FALSE)</f>
        <v>South bay</v>
      </c>
      <c r="E344" s="7" t="s">
        <v>19</v>
      </c>
      <c r="F344">
        <v>90066</v>
      </c>
      <c r="G344">
        <v>2695000</v>
      </c>
      <c r="H344">
        <v>4</v>
      </c>
      <c r="I344">
        <v>3</v>
      </c>
      <c r="J344">
        <v>3094</v>
      </c>
      <c r="K344">
        <v>5274</v>
      </c>
      <c r="L344">
        <f>2021-MasterDataSet_after_OutliersDEL7[[#This Row],[YEAR BUILT]]</f>
        <v>70</v>
      </c>
      <c r="M344">
        <v>3.0263455606253316</v>
      </c>
      <c r="N344">
        <v>871.04072398190044</v>
      </c>
      <c r="O344" s="1">
        <v>1</v>
      </c>
      <c r="P344" s="1">
        <f>VLOOKUP(MasterDataSet_after_OutliersDEL7[[#This Row],[Region]],Region_Dummy_Variables,2,FALSE)</f>
        <v>0</v>
      </c>
      <c r="Q344" s="1">
        <f>VLOOKUP(MasterDataSet_after_OutliersDEL7[[#This Row],[Region]],Region_Dummy_Variables,3,FALSE)</f>
        <v>0</v>
      </c>
      <c r="R344" s="1">
        <f>VLOOKUP(MasterDataSet_after_OutliersDEL7[[#This Row],[Region]],Region_Dummy_Variables,4,FALSE)</f>
        <v>0</v>
      </c>
      <c r="S344" s="1">
        <f>VLOOKUP(MasterDataSet_after_OutliersDEL7[[#This Row],[Region]],Region_Dummy_Variables,5,FALSE)</f>
        <v>1</v>
      </c>
      <c r="T344" s="1">
        <f>VLOOKUP(MasterDataSet_after_OutliersDEL7[[#This Row],[Region]],Region_Dummy_Variables,6,FALSE)</f>
        <v>0</v>
      </c>
      <c r="U344">
        <v>1951</v>
      </c>
      <c r="V344">
        <v>53</v>
      </c>
      <c r="X344">
        <v>34.009785999999998</v>
      </c>
      <c r="Y344">
        <v>-118.4314943</v>
      </c>
    </row>
    <row r="345" spans="1:25" hidden="1" x14ac:dyDescent="0.3">
      <c r="A345" s="1" t="s">
        <v>20</v>
      </c>
      <c r="B345" s="1" t="s">
        <v>378</v>
      </c>
      <c r="C345" s="1" t="s">
        <v>300</v>
      </c>
      <c r="D345" s="1" t="str">
        <f>VLOOKUP(MasterDataSet_after_OutliersDEL7[[#This Row],[CITY]],Region_Values,2,FALSE)</f>
        <v>South bay</v>
      </c>
      <c r="E345" s="7" t="s">
        <v>19</v>
      </c>
      <c r="F345">
        <v>90066</v>
      </c>
      <c r="G345">
        <v>1749000</v>
      </c>
      <c r="H345">
        <v>3</v>
      </c>
      <c r="I345">
        <v>2</v>
      </c>
      <c r="J345">
        <v>1461</v>
      </c>
      <c r="K345">
        <v>5500</v>
      </c>
      <c r="L345">
        <f>2021-MasterDataSet_after_OutliersDEL7[[#This Row],[YEAR BUILT]]</f>
        <v>73</v>
      </c>
      <c r="M345">
        <v>2.843728277791536</v>
      </c>
      <c r="N345">
        <v>1197.1252566735113</v>
      </c>
      <c r="O345" s="1">
        <v>1</v>
      </c>
      <c r="P345" s="1">
        <f>VLOOKUP(MasterDataSet_after_OutliersDEL7[[#This Row],[Region]],Region_Dummy_Variables,2,FALSE)</f>
        <v>0</v>
      </c>
      <c r="Q345" s="1">
        <f>VLOOKUP(MasterDataSet_after_OutliersDEL7[[#This Row],[Region]],Region_Dummy_Variables,3,FALSE)</f>
        <v>0</v>
      </c>
      <c r="R345" s="1">
        <f>VLOOKUP(MasterDataSet_after_OutliersDEL7[[#This Row],[Region]],Region_Dummy_Variables,4,FALSE)</f>
        <v>0</v>
      </c>
      <c r="S345" s="1">
        <f>VLOOKUP(MasterDataSet_after_OutliersDEL7[[#This Row],[Region]],Region_Dummy_Variables,5,FALSE)</f>
        <v>1</v>
      </c>
      <c r="T345" s="1">
        <f>VLOOKUP(MasterDataSet_after_OutliersDEL7[[#This Row],[Region]],Region_Dummy_Variables,6,FALSE)</f>
        <v>0</v>
      </c>
      <c r="U345">
        <v>1948</v>
      </c>
      <c r="V345">
        <v>5</v>
      </c>
      <c r="X345">
        <v>34.017604400000003</v>
      </c>
      <c r="Y345">
        <v>-118.4384153</v>
      </c>
    </row>
    <row r="346" spans="1:25" hidden="1" x14ac:dyDescent="0.3">
      <c r="A346" s="1" t="s">
        <v>20</v>
      </c>
      <c r="B346" s="1" t="s">
        <v>379</v>
      </c>
      <c r="C346" s="1" t="s">
        <v>300</v>
      </c>
      <c r="D346" s="1" t="str">
        <f>VLOOKUP(MasterDataSet_after_OutliersDEL7[[#This Row],[CITY]],Region_Values,2,FALSE)</f>
        <v>South bay</v>
      </c>
      <c r="E346" s="7" t="s">
        <v>19</v>
      </c>
      <c r="F346">
        <v>90066</v>
      </c>
      <c r="G346">
        <v>1595000</v>
      </c>
      <c r="H346">
        <v>4</v>
      </c>
      <c r="I346">
        <v>3</v>
      </c>
      <c r="J346">
        <v>2679</v>
      </c>
      <c r="K346">
        <v>2503</v>
      </c>
      <c r="L346">
        <f>2021-MasterDataSet_after_OutliersDEL7[[#This Row],[YEAR BUILT]]</f>
        <v>12</v>
      </c>
      <c r="M346">
        <v>3.3261955038872841</v>
      </c>
      <c r="N346">
        <v>595.371407241508</v>
      </c>
      <c r="O346" s="1">
        <v>1</v>
      </c>
      <c r="P346" s="1">
        <f>VLOOKUP(MasterDataSet_after_OutliersDEL7[[#This Row],[Region]],Region_Dummy_Variables,2,FALSE)</f>
        <v>0</v>
      </c>
      <c r="Q346" s="1">
        <f>VLOOKUP(MasterDataSet_after_OutliersDEL7[[#This Row],[Region]],Region_Dummy_Variables,3,FALSE)</f>
        <v>0</v>
      </c>
      <c r="R346" s="1">
        <f>VLOOKUP(MasterDataSet_after_OutliersDEL7[[#This Row],[Region]],Region_Dummy_Variables,4,FALSE)</f>
        <v>0</v>
      </c>
      <c r="S346" s="1">
        <f>VLOOKUP(MasterDataSet_after_OutliersDEL7[[#This Row],[Region]],Region_Dummy_Variables,5,FALSE)</f>
        <v>1</v>
      </c>
      <c r="T346" s="1">
        <f>VLOOKUP(MasterDataSet_after_OutliersDEL7[[#This Row],[Region]],Region_Dummy_Variables,6,FALSE)</f>
        <v>0</v>
      </c>
      <c r="U346">
        <v>2009</v>
      </c>
      <c r="V346">
        <v>48</v>
      </c>
      <c r="X346">
        <v>33.9929956</v>
      </c>
      <c r="Y346">
        <v>-118.42008680000001</v>
      </c>
    </row>
    <row r="347" spans="1:25" hidden="1" x14ac:dyDescent="0.3">
      <c r="A347" s="1" t="s">
        <v>20</v>
      </c>
      <c r="B347" s="1" t="s">
        <v>380</v>
      </c>
      <c r="C347" s="1" t="s">
        <v>300</v>
      </c>
      <c r="D347" s="1" t="str">
        <f>VLOOKUP(MasterDataSet_after_OutliersDEL7[[#This Row],[CITY]],Region_Values,2,FALSE)</f>
        <v>South bay</v>
      </c>
      <c r="E347" s="7" t="s">
        <v>19</v>
      </c>
      <c r="F347">
        <v>90066</v>
      </c>
      <c r="G347">
        <v>1599000</v>
      </c>
      <c r="H347">
        <v>2</v>
      </c>
      <c r="I347">
        <v>2</v>
      </c>
      <c r="J347">
        <v>1296</v>
      </c>
      <c r="K347">
        <v>5625</v>
      </c>
      <c r="L347">
        <f>2021-MasterDataSet_after_OutliersDEL7[[#This Row],[YEAR BUILT]]</f>
        <v>69</v>
      </c>
      <c r="M347">
        <v>3.0674900175606226</v>
      </c>
      <c r="N347">
        <v>1233.7962962962963</v>
      </c>
      <c r="O347" s="1">
        <v>1</v>
      </c>
      <c r="P347" s="1">
        <f>VLOOKUP(MasterDataSet_after_OutliersDEL7[[#This Row],[Region]],Region_Dummy_Variables,2,FALSE)</f>
        <v>0</v>
      </c>
      <c r="Q347" s="1">
        <f>VLOOKUP(MasterDataSet_after_OutliersDEL7[[#This Row],[Region]],Region_Dummy_Variables,3,FALSE)</f>
        <v>0</v>
      </c>
      <c r="R347" s="1">
        <f>VLOOKUP(MasterDataSet_after_OutliersDEL7[[#This Row],[Region]],Region_Dummy_Variables,4,FALSE)</f>
        <v>0</v>
      </c>
      <c r="S347" s="1">
        <f>VLOOKUP(MasterDataSet_after_OutliersDEL7[[#This Row],[Region]],Region_Dummy_Variables,5,FALSE)</f>
        <v>1</v>
      </c>
      <c r="T347" s="1">
        <f>VLOOKUP(MasterDataSet_after_OutliersDEL7[[#This Row],[Region]],Region_Dummy_Variables,6,FALSE)</f>
        <v>0</v>
      </c>
      <c r="U347">
        <v>1952</v>
      </c>
      <c r="V347">
        <v>65</v>
      </c>
      <c r="X347">
        <v>33.989087400000003</v>
      </c>
      <c r="Y347">
        <v>-118.4207143</v>
      </c>
    </row>
    <row r="348" spans="1:25" hidden="1" x14ac:dyDescent="0.3">
      <c r="A348" s="1" t="s">
        <v>20</v>
      </c>
      <c r="B348" s="1" t="s">
        <v>381</v>
      </c>
      <c r="C348" s="1" t="s">
        <v>300</v>
      </c>
      <c r="D348" s="1" t="str">
        <f>VLOOKUP(MasterDataSet_after_OutliersDEL7[[#This Row],[CITY]],Region_Values,2,FALSE)</f>
        <v>South bay</v>
      </c>
      <c r="E348" s="7" t="s">
        <v>19</v>
      </c>
      <c r="F348">
        <v>90066</v>
      </c>
      <c r="G348">
        <v>1850000</v>
      </c>
      <c r="H348">
        <v>3</v>
      </c>
      <c r="I348">
        <v>2</v>
      </c>
      <c r="J348">
        <v>1367</v>
      </c>
      <c r="K348">
        <v>6311</v>
      </c>
      <c r="L348">
        <f>2021-MasterDataSet_after_OutliersDEL7[[#This Row],[YEAR BUILT]]</f>
        <v>71</v>
      </c>
      <c r="M348">
        <v>2.3420301326450517</v>
      </c>
      <c r="N348">
        <v>1353.3284564740306</v>
      </c>
      <c r="O348" s="1">
        <v>1</v>
      </c>
      <c r="P348" s="1">
        <f>VLOOKUP(MasterDataSet_after_OutliersDEL7[[#This Row],[Region]],Region_Dummy_Variables,2,FALSE)</f>
        <v>0</v>
      </c>
      <c r="Q348" s="1">
        <f>VLOOKUP(MasterDataSet_after_OutliersDEL7[[#This Row],[Region]],Region_Dummy_Variables,3,FALSE)</f>
        <v>0</v>
      </c>
      <c r="R348" s="1">
        <f>VLOOKUP(MasterDataSet_after_OutliersDEL7[[#This Row],[Region]],Region_Dummy_Variables,4,FALSE)</f>
        <v>0</v>
      </c>
      <c r="S348" s="1">
        <f>VLOOKUP(MasterDataSet_after_OutliersDEL7[[#This Row],[Region]],Region_Dummy_Variables,5,FALSE)</f>
        <v>1</v>
      </c>
      <c r="T348" s="1">
        <f>VLOOKUP(MasterDataSet_after_OutliersDEL7[[#This Row],[Region]],Region_Dummy_Variables,6,FALSE)</f>
        <v>0</v>
      </c>
      <c r="U348">
        <v>1950</v>
      </c>
      <c r="V348">
        <v>19</v>
      </c>
      <c r="X348">
        <v>34.013137200000003</v>
      </c>
      <c r="Y348">
        <v>-118.4455392</v>
      </c>
    </row>
    <row r="349" spans="1:25" hidden="1" x14ac:dyDescent="0.3">
      <c r="A349" s="1" t="s">
        <v>20</v>
      </c>
      <c r="B349" s="1" t="s">
        <v>382</v>
      </c>
      <c r="C349" s="1" t="s">
        <v>300</v>
      </c>
      <c r="D349" s="1" t="str">
        <f>VLOOKUP(MasterDataSet_after_OutliersDEL7[[#This Row],[CITY]],Region_Values,2,FALSE)</f>
        <v>South bay</v>
      </c>
      <c r="E349" s="7" t="s">
        <v>19</v>
      </c>
      <c r="F349">
        <v>90066</v>
      </c>
      <c r="G349">
        <v>1350000</v>
      </c>
      <c r="H349">
        <v>3</v>
      </c>
      <c r="I349">
        <v>2</v>
      </c>
      <c r="J349">
        <v>1458</v>
      </c>
      <c r="K349">
        <v>4563</v>
      </c>
      <c r="L349">
        <f>2021-MasterDataSet_after_OutliersDEL7[[#This Row],[YEAR BUILT]]</f>
        <v>69</v>
      </c>
      <c r="M349">
        <v>2.7819541225694344</v>
      </c>
      <c r="N349">
        <v>925.92592592592598</v>
      </c>
      <c r="O349" s="1">
        <v>1</v>
      </c>
      <c r="P349" s="1">
        <f>VLOOKUP(MasterDataSet_after_OutliersDEL7[[#This Row],[Region]],Region_Dummy_Variables,2,FALSE)</f>
        <v>0</v>
      </c>
      <c r="Q349" s="1">
        <f>VLOOKUP(MasterDataSet_after_OutliersDEL7[[#This Row],[Region]],Region_Dummy_Variables,3,FALSE)</f>
        <v>0</v>
      </c>
      <c r="R349" s="1">
        <f>VLOOKUP(MasterDataSet_after_OutliersDEL7[[#This Row],[Region]],Region_Dummy_Variables,4,FALSE)</f>
        <v>0</v>
      </c>
      <c r="S349" s="1">
        <f>VLOOKUP(MasterDataSet_after_OutliersDEL7[[#This Row],[Region]],Region_Dummy_Variables,5,FALSE)</f>
        <v>1</v>
      </c>
      <c r="T349" s="1">
        <f>VLOOKUP(MasterDataSet_after_OutliersDEL7[[#This Row],[Region]],Region_Dummy_Variables,6,FALSE)</f>
        <v>0</v>
      </c>
      <c r="U349">
        <v>1952</v>
      </c>
      <c r="V349">
        <v>67</v>
      </c>
      <c r="X349">
        <v>33.987707700000001</v>
      </c>
      <c r="Y349">
        <v>-118.4297617</v>
      </c>
    </row>
    <row r="350" spans="1:25" hidden="1" x14ac:dyDescent="0.3">
      <c r="A350" s="1" t="s">
        <v>20</v>
      </c>
      <c r="B350" s="1" t="s">
        <v>383</v>
      </c>
      <c r="C350" s="1" t="s">
        <v>300</v>
      </c>
      <c r="D350" s="1" t="str">
        <f>VLOOKUP(MasterDataSet_after_OutliersDEL7[[#This Row],[CITY]],Region_Values,2,FALSE)</f>
        <v>South bay</v>
      </c>
      <c r="E350" s="7" t="s">
        <v>19</v>
      </c>
      <c r="F350">
        <v>90066</v>
      </c>
      <c r="G350">
        <v>1595000</v>
      </c>
      <c r="H350">
        <v>2</v>
      </c>
      <c r="I350">
        <v>2</v>
      </c>
      <c r="J350">
        <v>1232</v>
      </c>
      <c r="K350">
        <v>5942</v>
      </c>
      <c r="L350">
        <f>2021-MasterDataSet_after_OutliersDEL7[[#This Row],[YEAR BUILT]]</f>
        <v>72</v>
      </c>
      <c r="M350">
        <v>1.7352693989316161</v>
      </c>
      <c r="N350">
        <v>1294.6428571428571</v>
      </c>
      <c r="O350" s="1">
        <v>1</v>
      </c>
      <c r="P350" s="1">
        <f>VLOOKUP(MasterDataSet_after_OutliersDEL7[[#This Row],[Region]],Region_Dummy_Variables,2,FALSE)</f>
        <v>0</v>
      </c>
      <c r="Q350" s="1">
        <f>VLOOKUP(MasterDataSet_after_OutliersDEL7[[#This Row],[Region]],Region_Dummy_Variables,3,FALSE)</f>
        <v>0</v>
      </c>
      <c r="R350" s="1">
        <f>VLOOKUP(MasterDataSet_after_OutliersDEL7[[#This Row],[Region]],Region_Dummy_Variables,4,FALSE)</f>
        <v>0</v>
      </c>
      <c r="S350" s="1">
        <f>VLOOKUP(MasterDataSet_after_OutliersDEL7[[#This Row],[Region]],Region_Dummy_Variables,5,FALSE)</f>
        <v>1</v>
      </c>
      <c r="T350" s="1">
        <f>VLOOKUP(MasterDataSet_after_OutliersDEL7[[#This Row],[Region]],Region_Dummy_Variables,6,FALSE)</f>
        <v>0</v>
      </c>
      <c r="U350">
        <v>1949</v>
      </c>
      <c r="V350">
        <v>4</v>
      </c>
      <c r="X350">
        <v>34.006760200000002</v>
      </c>
      <c r="Y350">
        <v>-118.45388939999999</v>
      </c>
    </row>
    <row r="351" spans="1:25" hidden="1" x14ac:dyDescent="0.3">
      <c r="A351" s="1" t="s">
        <v>20</v>
      </c>
      <c r="B351" s="1" t="s">
        <v>384</v>
      </c>
      <c r="C351" s="1" t="s">
        <v>300</v>
      </c>
      <c r="D351" s="1" t="str">
        <f>VLOOKUP(MasterDataSet_after_OutliersDEL7[[#This Row],[CITY]],Region_Values,2,FALSE)</f>
        <v>South bay</v>
      </c>
      <c r="E351" s="7" t="s">
        <v>19</v>
      </c>
      <c r="F351">
        <v>90066</v>
      </c>
      <c r="G351">
        <v>1875000</v>
      </c>
      <c r="H351">
        <v>3</v>
      </c>
      <c r="I351">
        <v>2</v>
      </c>
      <c r="J351">
        <v>2242</v>
      </c>
      <c r="K351">
        <v>7261</v>
      </c>
      <c r="L351">
        <f>2021-MasterDataSet_after_OutliersDEL7[[#This Row],[YEAR BUILT]]</f>
        <v>65</v>
      </c>
      <c r="M351">
        <v>2.2029084140499382</v>
      </c>
      <c r="N351">
        <v>836.30686886708293</v>
      </c>
      <c r="O351" s="1">
        <v>1</v>
      </c>
      <c r="P351" s="1">
        <f>VLOOKUP(MasterDataSet_after_OutliersDEL7[[#This Row],[Region]],Region_Dummy_Variables,2,FALSE)</f>
        <v>0</v>
      </c>
      <c r="Q351" s="1">
        <f>VLOOKUP(MasterDataSet_after_OutliersDEL7[[#This Row],[Region]],Region_Dummy_Variables,3,FALSE)</f>
        <v>0</v>
      </c>
      <c r="R351" s="1">
        <f>VLOOKUP(MasterDataSet_after_OutliersDEL7[[#This Row],[Region]],Region_Dummy_Variables,4,FALSE)</f>
        <v>0</v>
      </c>
      <c r="S351" s="1">
        <f>VLOOKUP(MasterDataSet_after_OutliersDEL7[[#This Row],[Region]],Region_Dummy_Variables,5,FALSE)</f>
        <v>1</v>
      </c>
      <c r="T351" s="1">
        <f>VLOOKUP(MasterDataSet_after_OutliersDEL7[[#This Row],[Region]],Region_Dummy_Variables,6,FALSE)</f>
        <v>0</v>
      </c>
      <c r="U351">
        <v>1956</v>
      </c>
      <c r="V351">
        <v>5</v>
      </c>
      <c r="X351">
        <v>34.011844500000002</v>
      </c>
      <c r="Y351">
        <v>-118.4475013</v>
      </c>
    </row>
    <row r="352" spans="1:25" hidden="1" x14ac:dyDescent="0.3">
      <c r="A352" s="1" t="s">
        <v>20</v>
      </c>
      <c r="B352" s="1" t="s">
        <v>385</v>
      </c>
      <c r="C352" s="1" t="s">
        <v>340</v>
      </c>
      <c r="D352" s="1" t="str">
        <f>VLOOKUP(MasterDataSet_after_OutliersDEL7[[#This Row],[CITY]],Region_Values,2,FALSE)</f>
        <v>South bay</v>
      </c>
      <c r="E352" s="7" t="s">
        <v>19</v>
      </c>
      <c r="F352">
        <v>90066</v>
      </c>
      <c r="G352">
        <v>3749000</v>
      </c>
      <c r="H352">
        <v>5</v>
      </c>
      <c r="I352">
        <v>5.5</v>
      </c>
      <c r="J352">
        <v>3718</v>
      </c>
      <c r="K352">
        <v>5832</v>
      </c>
      <c r="L352">
        <f>2021-MasterDataSet_after_OutliersDEL7[[#This Row],[YEAR BUILT]]</f>
        <v>30</v>
      </c>
      <c r="M352">
        <v>2.7725907704263371</v>
      </c>
      <c r="N352">
        <v>1008.3378160301237</v>
      </c>
      <c r="O352" s="1">
        <v>1</v>
      </c>
      <c r="P352" s="1">
        <f>VLOOKUP(MasterDataSet_after_OutliersDEL7[[#This Row],[Region]],Region_Dummy_Variables,2,FALSE)</f>
        <v>0</v>
      </c>
      <c r="Q352" s="1">
        <f>VLOOKUP(MasterDataSet_after_OutliersDEL7[[#This Row],[Region]],Region_Dummy_Variables,3,FALSE)</f>
        <v>0</v>
      </c>
      <c r="R352" s="1">
        <f>VLOOKUP(MasterDataSet_after_OutliersDEL7[[#This Row],[Region]],Region_Dummy_Variables,4,FALSE)</f>
        <v>0</v>
      </c>
      <c r="S352" s="1">
        <f>VLOOKUP(MasterDataSet_after_OutliersDEL7[[#This Row],[Region]],Region_Dummy_Variables,5,FALSE)</f>
        <v>1</v>
      </c>
      <c r="T352" s="1">
        <f>VLOOKUP(MasterDataSet_after_OutliersDEL7[[#This Row],[Region]],Region_Dummy_Variables,6,FALSE)</f>
        <v>0</v>
      </c>
      <c r="U352">
        <v>1991</v>
      </c>
      <c r="V352">
        <v>40</v>
      </c>
      <c r="X352">
        <v>34.013857100000003</v>
      </c>
      <c r="Y352">
        <v>-118.4377362</v>
      </c>
    </row>
    <row r="353" spans="1:25" hidden="1" x14ac:dyDescent="0.3">
      <c r="A353" s="1" t="s">
        <v>20</v>
      </c>
      <c r="B353" s="1" t="s">
        <v>386</v>
      </c>
      <c r="C353" s="1" t="s">
        <v>300</v>
      </c>
      <c r="D353" s="1" t="str">
        <f>VLOOKUP(MasterDataSet_after_OutliersDEL7[[#This Row],[CITY]],Region_Values,2,FALSE)</f>
        <v>South bay</v>
      </c>
      <c r="E353" s="7" t="s">
        <v>19</v>
      </c>
      <c r="F353">
        <v>90066</v>
      </c>
      <c r="G353">
        <v>4895000</v>
      </c>
      <c r="H353">
        <v>5</v>
      </c>
      <c r="I353">
        <v>5.5</v>
      </c>
      <c r="J353">
        <v>5608</v>
      </c>
      <c r="K353">
        <v>15072</v>
      </c>
      <c r="L353">
        <f>2021-MasterDataSet_after_OutliersDEL7[[#This Row],[YEAR BUILT]]</f>
        <v>20</v>
      </c>
      <c r="M353">
        <v>2.7577979822078795</v>
      </c>
      <c r="N353">
        <v>872.86019971469329</v>
      </c>
      <c r="O353" s="1">
        <v>1</v>
      </c>
      <c r="P353" s="1">
        <f>VLOOKUP(MasterDataSet_after_OutliersDEL7[[#This Row],[Region]],Region_Dummy_Variables,2,FALSE)</f>
        <v>0</v>
      </c>
      <c r="Q353" s="1">
        <f>VLOOKUP(MasterDataSet_after_OutliersDEL7[[#This Row],[Region]],Region_Dummy_Variables,3,FALSE)</f>
        <v>0</v>
      </c>
      <c r="R353" s="1">
        <f>VLOOKUP(MasterDataSet_after_OutliersDEL7[[#This Row],[Region]],Region_Dummy_Variables,4,FALSE)</f>
        <v>0</v>
      </c>
      <c r="S353" s="1">
        <f>VLOOKUP(MasterDataSet_after_OutliersDEL7[[#This Row],[Region]],Region_Dummy_Variables,5,FALSE)</f>
        <v>1</v>
      </c>
      <c r="T353" s="1">
        <f>VLOOKUP(MasterDataSet_after_OutliersDEL7[[#This Row],[Region]],Region_Dummy_Variables,6,FALSE)</f>
        <v>0</v>
      </c>
      <c r="U353">
        <v>2001</v>
      </c>
      <c r="V353">
        <v>25</v>
      </c>
      <c r="X353">
        <v>34.012143399999999</v>
      </c>
      <c r="Y353">
        <v>-118.43724020000001</v>
      </c>
    </row>
    <row r="354" spans="1:25" hidden="1" x14ac:dyDescent="0.3">
      <c r="A354" s="1" t="s">
        <v>20</v>
      </c>
      <c r="B354" s="1" t="s">
        <v>387</v>
      </c>
      <c r="C354" s="1" t="s">
        <v>300</v>
      </c>
      <c r="D354" s="1" t="str">
        <f>VLOOKUP(MasterDataSet_after_OutliersDEL7[[#This Row],[CITY]],Region_Values,2,FALSE)</f>
        <v>South bay</v>
      </c>
      <c r="E354" s="7" t="s">
        <v>19</v>
      </c>
      <c r="F354">
        <v>90066</v>
      </c>
      <c r="G354">
        <v>3795000</v>
      </c>
      <c r="H354">
        <v>5</v>
      </c>
      <c r="I354">
        <v>4.5</v>
      </c>
      <c r="J354">
        <v>3721</v>
      </c>
      <c r="K354">
        <v>5870</v>
      </c>
      <c r="L354">
        <f>2021-MasterDataSet_after_OutliersDEL7[[#This Row],[YEAR BUILT]]</f>
        <v>74</v>
      </c>
      <c r="M354">
        <v>2.3000733519794387</v>
      </c>
      <c r="N354">
        <v>1019.8871271163665</v>
      </c>
      <c r="O354" s="1">
        <v>1</v>
      </c>
      <c r="P354" s="1">
        <f>VLOOKUP(MasterDataSet_after_OutliersDEL7[[#This Row],[Region]],Region_Dummy_Variables,2,FALSE)</f>
        <v>0</v>
      </c>
      <c r="Q354" s="1">
        <f>VLOOKUP(MasterDataSet_after_OutliersDEL7[[#This Row],[Region]],Region_Dummy_Variables,3,FALSE)</f>
        <v>0</v>
      </c>
      <c r="R354" s="1">
        <f>VLOOKUP(MasterDataSet_after_OutliersDEL7[[#This Row],[Region]],Region_Dummy_Variables,4,FALSE)</f>
        <v>0</v>
      </c>
      <c r="S354" s="1">
        <f>VLOOKUP(MasterDataSet_after_OutliersDEL7[[#This Row],[Region]],Region_Dummy_Variables,5,FALSE)</f>
        <v>1</v>
      </c>
      <c r="T354" s="1">
        <f>VLOOKUP(MasterDataSet_after_OutliersDEL7[[#This Row],[Region]],Region_Dummy_Variables,6,FALSE)</f>
        <v>0</v>
      </c>
      <c r="U354">
        <v>1947</v>
      </c>
      <c r="V354">
        <v>25</v>
      </c>
      <c r="X354">
        <v>34.004780500000003</v>
      </c>
      <c r="Y354">
        <v>-118.4431574</v>
      </c>
    </row>
    <row r="355" spans="1:25" hidden="1" x14ac:dyDescent="0.3">
      <c r="A355" s="1" t="s">
        <v>20</v>
      </c>
      <c r="B355" s="1" t="s">
        <v>388</v>
      </c>
      <c r="C355" s="1" t="s">
        <v>300</v>
      </c>
      <c r="D355" s="1" t="str">
        <f>VLOOKUP(MasterDataSet_after_OutliersDEL7[[#This Row],[CITY]],Region_Values,2,FALSE)</f>
        <v>South bay</v>
      </c>
      <c r="E355" s="7" t="s">
        <v>19</v>
      </c>
      <c r="F355">
        <v>90066</v>
      </c>
      <c r="G355">
        <v>2740000</v>
      </c>
      <c r="H355">
        <v>4</v>
      </c>
      <c r="I355">
        <v>4.5</v>
      </c>
      <c r="J355">
        <v>2999</v>
      </c>
      <c r="K355">
        <v>5534</v>
      </c>
      <c r="L355">
        <f>2021-MasterDataSet_after_OutliersDEL7[[#This Row],[YEAR BUILT]]</f>
        <v>84</v>
      </c>
      <c r="M355">
        <v>2.9950942027214018</v>
      </c>
      <c r="N355">
        <v>913.63787929309774</v>
      </c>
      <c r="O355" s="1">
        <v>1</v>
      </c>
      <c r="P355" s="1">
        <f>VLOOKUP(MasterDataSet_after_OutliersDEL7[[#This Row],[Region]],Region_Dummy_Variables,2,FALSE)</f>
        <v>0</v>
      </c>
      <c r="Q355" s="1">
        <f>VLOOKUP(MasterDataSet_after_OutliersDEL7[[#This Row],[Region]],Region_Dummy_Variables,3,FALSE)</f>
        <v>0</v>
      </c>
      <c r="R355" s="1">
        <f>VLOOKUP(MasterDataSet_after_OutliersDEL7[[#This Row],[Region]],Region_Dummy_Variables,4,FALSE)</f>
        <v>0</v>
      </c>
      <c r="S355" s="1">
        <f>VLOOKUP(MasterDataSet_after_OutliersDEL7[[#This Row],[Region]],Region_Dummy_Variables,5,FALSE)</f>
        <v>1</v>
      </c>
      <c r="T355" s="1">
        <f>VLOOKUP(MasterDataSet_after_OutliersDEL7[[#This Row],[Region]],Region_Dummy_Variables,6,FALSE)</f>
        <v>0</v>
      </c>
      <c r="U355">
        <v>1937</v>
      </c>
      <c r="V355">
        <v>62</v>
      </c>
      <c r="X355">
        <v>34.0093897</v>
      </c>
      <c r="Y355">
        <v>-118.4319371</v>
      </c>
    </row>
    <row r="356" spans="1:25" hidden="1" x14ac:dyDescent="0.3">
      <c r="A356" s="1" t="s">
        <v>20</v>
      </c>
      <c r="B356" s="1" t="s">
        <v>389</v>
      </c>
      <c r="C356" s="1" t="s">
        <v>300</v>
      </c>
      <c r="D356" s="1" t="str">
        <f>VLOOKUP(MasterDataSet_after_OutliersDEL7[[#This Row],[CITY]],Region_Values,2,FALSE)</f>
        <v>South bay</v>
      </c>
      <c r="E356" s="7" t="s">
        <v>19</v>
      </c>
      <c r="F356">
        <v>90066</v>
      </c>
      <c r="G356">
        <v>3099000</v>
      </c>
      <c r="H356">
        <v>5</v>
      </c>
      <c r="I356">
        <v>4</v>
      </c>
      <c r="J356">
        <v>3048</v>
      </c>
      <c r="K356">
        <v>6255</v>
      </c>
      <c r="L356">
        <f>2021-MasterDataSet_after_OutliersDEL7[[#This Row],[YEAR BUILT]]</f>
        <v>2</v>
      </c>
      <c r="M356">
        <v>2.5654915432145335</v>
      </c>
      <c r="N356">
        <v>1016.7322834645669</v>
      </c>
      <c r="O356" s="1">
        <v>1</v>
      </c>
      <c r="P356" s="1">
        <f>VLOOKUP(MasterDataSet_after_OutliersDEL7[[#This Row],[Region]],Region_Dummy_Variables,2,FALSE)</f>
        <v>0</v>
      </c>
      <c r="Q356" s="1">
        <f>VLOOKUP(MasterDataSet_after_OutliersDEL7[[#This Row],[Region]],Region_Dummy_Variables,3,FALSE)</f>
        <v>0</v>
      </c>
      <c r="R356" s="1">
        <f>VLOOKUP(MasterDataSet_after_OutliersDEL7[[#This Row],[Region]],Region_Dummy_Variables,4,FALSE)</f>
        <v>0</v>
      </c>
      <c r="S356" s="1">
        <f>VLOOKUP(MasterDataSet_after_OutliersDEL7[[#This Row],[Region]],Region_Dummy_Variables,5,FALSE)</f>
        <v>1</v>
      </c>
      <c r="T356" s="1">
        <f>VLOOKUP(MasterDataSet_after_OutliersDEL7[[#This Row],[Region]],Region_Dummy_Variables,6,FALSE)</f>
        <v>0</v>
      </c>
      <c r="U356">
        <v>2019</v>
      </c>
      <c r="V356">
        <v>5</v>
      </c>
      <c r="X356">
        <v>34.003760300000003</v>
      </c>
      <c r="Y356">
        <v>-118.43828379999999</v>
      </c>
    </row>
    <row r="357" spans="1:25" hidden="1" x14ac:dyDescent="0.3">
      <c r="A357" s="1" t="s">
        <v>20</v>
      </c>
      <c r="B357" s="1" t="s">
        <v>390</v>
      </c>
      <c r="C357" s="1" t="s">
        <v>300</v>
      </c>
      <c r="D357" s="1" t="str">
        <f>VLOOKUP(MasterDataSet_after_OutliersDEL7[[#This Row],[CITY]],Region_Values,2,FALSE)</f>
        <v>South bay</v>
      </c>
      <c r="E357" s="7" t="s">
        <v>19</v>
      </c>
      <c r="F357">
        <v>90066</v>
      </c>
      <c r="G357">
        <v>1995000</v>
      </c>
      <c r="H357">
        <v>4</v>
      </c>
      <c r="I357">
        <v>3.5</v>
      </c>
      <c r="J357">
        <v>2280</v>
      </c>
      <c r="K357">
        <v>5714</v>
      </c>
      <c r="L357">
        <f>2021-MasterDataSet_after_OutliersDEL7[[#This Row],[YEAR BUILT]]</f>
        <v>82</v>
      </c>
      <c r="M357">
        <v>2.3230777639978388</v>
      </c>
      <c r="N357">
        <v>875</v>
      </c>
      <c r="O357" s="1">
        <v>1</v>
      </c>
      <c r="P357" s="1">
        <f>VLOOKUP(MasterDataSet_after_OutliersDEL7[[#This Row],[Region]],Region_Dummy_Variables,2,FALSE)</f>
        <v>0</v>
      </c>
      <c r="Q357" s="1">
        <f>VLOOKUP(MasterDataSet_after_OutliersDEL7[[#This Row],[Region]],Region_Dummy_Variables,3,FALSE)</f>
        <v>0</v>
      </c>
      <c r="R357" s="1">
        <f>VLOOKUP(MasterDataSet_after_OutliersDEL7[[#This Row],[Region]],Region_Dummy_Variables,4,FALSE)</f>
        <v>0</v>
      </c>
      <c r="S357" s="1">
        <f>VLOOKUP(MasterDataSet_after_OutliersDEL7[[#This Row],[Region]],Region_Dummy_Variables,5,FALSE)</f>
        <v>1</v>
      </c>
      <c r="T357" s="1">
        <f>VLOOKUP(MasterDataSet_after_OutliersDEL7[[#This Row],[Region]],Region_Dummy_Variables,6,FALSE)</f>
        <v>0</v>
      </c>
      <c r="U357">
        <v>1939</v>
      </c>
      <c r="V357">
        <v>17</v>
      </c>
      <c r="X357">
        <v>34.001443500000001</v>
      </c>
      <c r="Y357">
        <v>-118.4422538</v>
      </c>
    </row>
    <row r="358" spans="1:25" hidden="1" x14ac:dyDescent="0.3">
      <c r="A358" s="1" t="s">
        <v>20</v>
      </c>
      <c r="B358" s="1" t="s">
        <v>391</v>
      </c>
      <c r="C358" s="1" t="s">
        <v>300</v>
      </c>
      <c r="D358" s="1" t="str">
        <f>VLOOKUP(MasterDataSet_after_OutliersDEL7[[#This Row],[CITY]],Region_Values,2,FALSE)</f>
        <v>South bay</v>
      </c>
      <c r="E358" s="7" t="s">
        <v>19</v>
      </c>
      <c r="F358">
        <v>90066</v>
      </c>
      <c r="G358">
        <v>849000</v>
      </c>
      <c r="H358">
        <v>2</v>
      </c>
      <c r="I358">
        <v>2</v>
      </c>
      <c r="J358">
        <v>760</v>
      </c>
      <c r="K358">
        <v>2500</v>
      </c>
      <c r="L358">
        <f>2021-MasterDataSet_after_OutliersDEL7[[#This Row],[YEAR BUILT]]</f>
        <v>71</v>
      </c>
      <c r="M358">
        <v>3.7037187886587466</v>
      </c>
      <c r="N358">
        <v>1117.1052631578948</v>
      </c>
      <c r="O358" s="1">
        <v>1</v>
      </c>
      <c r="P358" s="1">
        <f>VLOOKUP(MasterDataSet_after_OutliersDEL7[[#This Row],[Region]],Region_Dummy_Variables,2,FALSE)</f>
        <v>0</v>
      </c>
      <c r="Q358" s="1">
        <f>VLOOKUP(MasterDataSet_after_OutliersDEL7[[#This Row],[Region]],Region_Dummy_Variables,3,FALSE)</f>
        <v>0</v>
      </c>
      <c r="R358" s="1">
        <f>VLOOKUP(MasterDataSet_after_OutliersDEL7[[#This Row],[Region]],Region_Dummy_Variables,4,FALSE)</f>
        <v>0</v>
      </c>
      <c r="S358" s="1">
        <f>VLOOKUP(MasterDataSet_after_OutliersDEL7[[#This Row],[Region]],Region_Dummy_Variables,5,FALSE)</f>
        <v>1</v>
      </c>
      <c r="T358" s="1">
        <f>VLOOKUP(MasterDataSet_after_OutliersDEL7[[#This Row],[Region]],Region_Dummy_Variables,6,FALSE)</f>
        <v>0</v>
      </c>
      <c r="U358">
        <v>1950</v>
      </c>
      <c r="V358">
        <v>56</v>
      </c>
      <c r="X358">
        <v>34.0123034</v>
      </c>
      <c r="Y358">
        <v>-118.420064</v>
      </c>
    </row>
    <row r="359" spans="1:25" hidden="1" x14ac:dyDescent="0.3">
      <c r="A359" s="1" t="s">
        <v>20</v>
      </c>
      <c r="B359" s="1" t="s">
        <v>392</v>
      </c>
      <c r="C359" s="1" t="s">
        <v>300</v>
      </c>
      <c r="D359" s="1" t="str">
        <f>VLOOKUP(MasterDataSet_after_OutliersDEL7[[#This Row],[CITY]],Region_Values,2,FALSE)</f>
        <v>South bay</v>
      </c>
      <c r="E359" s="7" t="s">
        <v>19</v>
      </c>
      <c r="F359">
        <v>90066</v>
      </c>
      <c r="G359">
        <v>1595000</v>
      </c>
      <c r="H359">
        <v>3</v>
      </c>
      <c r="I359">
        <v>2</v>
      </c>
      <c r="J359">
        <v>1654</v>
      </c>
      <c r="K359">
        <v>5628</v>
      </c>
      <c r="L359">
        <f>2021-MasterDataSet_after_OutliersDEL7[[#This Row],[YEAR BUILT]]</f>
        <v>82</v>
      </c>
      <c r="M359">
        <v>2.4118069682919967</v>
      </c>
      <c r="N359">
        <v>964.32889963724301</v>
      </c>
      <c r="O359" s="1">
        <v>1</v>
      </c>
      <c r="P359" s="1">
        <f>VLOOKUP(MasterDataSet_after_OutliersDEL7[[#This Row],[Region]],Region_Dummy_Variables,2,FALSE)</f>
        <v>0</v>
      </c>
      <c r="Q359" s="1">
        <f>VLOOKUP(MasterDataSet_after_OutliersDEL7[[#This Row],[Region]],Region_Dummy_Variables,3,FALSE)</f>
        <v>0</v>
      </c>
      <c r="R359" s="1">
        <f>VLOOKUP(MasterDataSet_after_OutliersDEL7[[#This Row],[Region]],Region_Dummy_Variables,4,FALSE)</f>
        <v>0</v>
      </c>
      <c r="S359" s="1">
        <f>VLOOKUP(MasterDataSet_after_OutliersDEL7[[#This Row],[Region]],Region_Dummy_Variables,5,FALSE)</f>
        <v>1</v>
      </c>
      <c r="T359" s="1">
        <f>VLOOKUP(MasterDataSet_after_OutliersDEL7[[#This Row],[Region]],Region_Dummy_Variables,6,FALSE)</f>
        <v>0</v>
      </c>
      <c r="U359">
        <v>1939</v>
      </c>
      <c r="V359">
        <v>10</v>
      </c>
      <c r="X359">
        <v>34.000844499999999</v>
      </c>
      <c r="Y359">
        <v>-118.4406566</v>
      </c>
    </row>
    <row r="360" spans="1:25" hidden="1" x14ac:dyDescent="0.3">
      <c r="A360" s="1" t="s">
        <v>20</v>
      </c>
      <c r="B360" s="1" t="s">
        <v>393</v>
      </c>
      <c r="C360" s="1" t="s">
        <v>300</v>
      </c>
      <c r="D360" s="1" t="str">
        <f>VLOOKUP(MasterDataSet_after_OutliersDEL7[[#This Row],[CITY]],Region_Values,2,FALSE)</f>
        <v>South bay</v>
      </c>
      <c r="E360" s="7" t="s">
        <v>19</v>
      </c>
      <c r="F360">
        <v>90066</v>
      </c>
      <c r="G360">
        <v>1499000</v>
      </c>
      <c r="H360">
        <v>3</v>
      </c>
      <c r="I360">
        <v>2</v>
      </c>
      <c r="J360">
        <v>1397</v>
      </c>
      <c r="K360">
        <v>5704</v>
      </c>
      <c r="L360">
        <f>2021-MasterDataSet_after_OutliersDEL7[[#This Row],[YEAR BUILT]]</f>
        <v>74</v>
      </c>
      <c r="M360">
        <v>3.5576267502286476</v>
      </c>
      <c r="N360">
        <v>1073.0136005726556</v>
      </c>
      <c r="O360" s="1">
        <v>1</v>
      </c>
      <c r="P360" s="1">
        <f>VLOOKUP(MasterDataSet_after_OutliersDEL7[[#This Row],[Region]],Region_Dummy_Variables,2,FALSE)</f>
        <v>0</v>
      </c>
      <c r="Q360" s="1">
        <f>VLOOKUP(MasterDataSet_after_OutliersDEL7[[#This Row],[Region]],Region_Dummy_Variables,3,FALSE)</f>
        <v>0</v>
      </c>
      <c r="R360" s="1">
        <f>VLOOKUP(MasterDataSet_after_OutliersDEL7[[#This Row],[Region]],Region_Dummy_Variables,4,FALSE)</f>
        <v>0</v>
      </c>
      <c r="S360" s="1">
        <f>VLOOKUP(MasterDataSet_after_OutliersDEL7[[#This Row],[Region]],Region_Dummy_Variables,5,FALSE)</f>
        <v>1</v>
      </c>
      <c r="T360" s="1">
        <f>VLOOKUP(MasterDataSet_after_OutliersDEL7[[#This Row],[Region]],Region_Dummy_Variables,6,FALSE)</f>
        <v>0</v>
      </c>
      <c r="U360">
        <v>1947</v>
      </c>
      <c r="V360">
        <v>8</v>
      </c>
      <c r="X360">
        <v>34.008758200000003</v>
      </c>
      <c r="Y360">
        <v>-118.42171829999999</v>
      </c>
    </row>
    <row r="361" spans="1:25" hidden="1" x14ac:dyDescent="0.3">
      <c r="A361" s="1" t="s">
        <v>20</v>
      </c>
      <c r="B361" s="1" t="s">
        <v>394</v>
      </c>
      <c r="C361" s="1" t="s">
        <v>300</v>
      </c>
      <c r="D361" s="1" t="str">
        <f>VLOOKUP(MasterDataSet_after_OutliersDEL7[[#This Row],[CITY]],Region_Values,2,FALSE)</f>
        <v>South bay</v>
      </c>
      <c r="E361" s="7" t="s">
        <v>19</v>
      </c>
      <c r="F361">
        <v>90066</v>
      </c>
      <c r="G361">
        <v>1195000</v>
      </c>
      <c r="H361">
        <v>2</v>
      </c>
      <c r="I361">
        <v>1</v>
      </c>
      <c r="J361">
        <v>780</v>
      </c>
      <c r="K361">
        <v>5473</v>
      </c>
      <c r="L361">
        <f>2021-MasterDataSet_after_OutliersDEL7[[#This Row],[YEAR BUILT]]</f>
        <v>81</v>
      </c>
      <c r="M361">
        <v>2.784596755747843</v>
      </c>
      <c r="N361">
        <v>1532.051282051282</v>
      </c>
      <c r="O361" s="1">
        <v>1</v>
      </c>
      <c r="P361" s="1">
        <f>VLOOKUP(MasterDataSet_after_OutliersDEL7[[#This Row],[Region]],Region_Dummy_Variables,2,FALSE)</f>
        <v>0</v>
      </c>
      <c r="Q361" s="1">
        <f>VLOOKUP(MasterDataSet_after_OutliersDEL7[[#This Row],[Region]],Region_Dummy_Variables,3,FALSE)</f>
        <v>0</v>
      </c>
      <c r="R361" s="1">
        <f>VLOOKUP(MasterDataSet_after_OutliersDEL7[[#This Row],[Region]],Region_Dummy_Variables,4,FALSE)</f>
        <v>0</v>
      </c>
      <c r="S361" s="1">
        <f>VLOOKUP(MasterDataSet_after_OutliersDEL7[[#This Row],[Region]],Region_Dummy_Variables,5,FALSE)</f>
        <v>1</v>
      </c>
      <c r="T361" s="1">
        <f>VLOOKUP(MasterDataSet_after_OutliersDEL7[[#This Row],[Region]],Region_Dummy_Variables,6,FALSE)</f>
        <v>0</v>
      </c>
      <c r="U361">
        <v>1940</v>
      </c>
      <c r="V361">
        <v>45</v>
      </c>
      <c r="X361">
        <v>33.998849</v>
      </c>
      <c r="Y361">
        <v>-118.434091</v>
      </c>
    </row>
    <row r="362" spans="1:25" hidden="1" x14ac:dyDescent="0.3">
      <c r="A362" s="1" t="s">
        <v>20</v>
      </c>
      <c r="B362" s="1" t="s">
        <v>395</v>
      </c>
      <c r="C362" s="1" t="s">
        <v>300</v>
      </c>
      <c r="D362" s="1" t="str">
        <f>VLOOKUP(MasterDataSet_after_OutliersDEL7[[#This Row],[CITY]],Region_Values,2,FALSE)</f>
        <v>South bay</v>
      </c>
      <c r="E362" s="7" t="s">
        <v>19</v>
      </c>
      <c r="F362">
        <v>90066</v>
      </c>
      <c r="G362">
        <v>1249000</v>
      </c>
      <c r="H362">
        <v>3</v>
      </c>
      <c r="I362">
        <v>1</v>
      </c>
      <c r="J362">
        <v>1125</v>
      </c>
      <c r="K362">
        <v>4403</v>
      </c>
      <c r="L362">
        <f>2021-MasterDataSet_after_OutliersDEL7[[#This Row],[YEAR BUILT]]</f>
        <v>74</v>
      </c>
      <c r="M362">
        <v>2.4733913800458187</v>
      </c>
      <c r="N362">
        <v>1110.2222222222222</v>
      </c>
      <c r="O362" s="1">
        <v>1</v>
      </c>
      <c r="P362" s="1">
        <f>VLOOKUP(MasterDataSet_after_OutliersDEL7[[#This Row],[Region]],Region_Dummy_Variables,2,FALSE)</f>
        <v>0</v>
      </c>
      <c r="Q362" s="1">
        <f>VLOOKUP(MasterDataSet_after_OutliersDEL7[[#This Row],[Region]],Region_Dummy_Variables,3,FALSE)</f>
        <v>0</v>
      </c>
      <c r="R362" s="1">
        <f>VLOOKUP(MasterDataSet_after_OutliersDEL7[[#This Row],[Region]],Region_Dummy_Variables,4,FALSE)</f>
        <v>0</v>
      </c>
      <c r="S362" s="1">
        <f>VLOOKUP(MasterDataSet_after_OutliersDEL7[[#This Row],[Region]],Region_Dummy_Variables,5,FALSE)</f>
        <v>1</v>
      </c>
      <c r="T362" s="1">
        <f>VLOOKUP(MasterDataSet_after_OutliersDEL7[[#This Row],[Region]],Region_Dummy_Variables,6,FALSE)</f>
        <v>0</v>
      </c>
      <c r="U362">
        <v>1947</v>
      </c>
      <c r="V362">
        <v>6</v>
      </c>
      <c r="X362">
        <v>33.993604699999999</v>
      </c>
      <c r="Y362">
        <v>-118.44001780000001</v>
      </c>
    </row>
    <row r="363" spans="1:25" hidden="1" x14ac:dyDescent="0.3">
      <c r="A363" s="1" t="s">
        <v>20</v>
      </c>
      <c r="B363" s="1" t="s">
        <v>396</v>
      </c>
      <c r="C363" s="1" t="s">
        <v>300</v>
      </c>
      <c r="D363" s="1" t="str">
        <f>VLOOKUP(MasterDataSet_after_OutliersDEL7[[#This Row],[CITY]],Region_Values,2,FALSE)</f>
        <v>South bay</v>
      </c>
      <c r="E363" s="7" t="s">
        <v>19</v>
      </c>
      <c r="F363">
        <v>90066</v>
      </c>
      <c r="G363">
        <v>2289000</v>
      </c>
      <c r="H363">
        <v>4</v>
      </c>
      <c r="I363">
        <v>3</v>
      </c>
      <c r="J363">
        <v>2229</v>
      </c>
      <c r="K363">
        <v>12072</v>
      </c>
      <c r="L363">
        <f>2021-MasterDataSet_after_OutliersDEL7[[#This Row],[YEAR BUILT]]</f>
        <v>3</v>
      </c>
      <c r="M363">
        <v>2.6682047795707327</v>
      </c>
      <c r="N363">
        <v>1026.9179004037685</v>
      </c>
      <c r="O363" s="1">
        <v>1</v>
      </c>
      <c r="P363" s="1">
        <f>VLOOKUP(MasterDataSet_after_OutliersDEL7[[#This Row],[Region]],Region_Dummy_Variables,2,FALSE)</f>
        <v>0</v>
      </c>
      <c r="Q363" s="1">
        <f>VLOOKUP(MasterDataSet_after_OutliersDEL7[[#This Row],[Region]],Region_Dummy_Variables,3,FALSE)</f>
        <v>0</v>
      </c>
      <c r="R363" s="1">
        <f>VLOOKUP(MasterDataSet_after_OutliersDEL7[[#This Row],[Region]],Region_Dummy_Variables,4,FALSE)</f>
        <v>0</v>
      </c>
      <c r="S363" s="1">
        <f>VLOOKUP(MasterDataSet_after_OutliersDEL7[[#This Row],[Region]],Region_Dummy_Variables,5,FALSE)</f>
        <v>1</v>
      </c>
      <c r="T363" s="1">
        <f>VLOOKUP(MasterDataSet_after_OutliersDEL7[[#This Row],[Region]],Region_Dummy_Variables,6,FALSE)</f>
        <v>0</v>
      </c>
      <c r="U363">
        <v>2018</v>
      </c>
      <c r="V363">
        <v>17</v>
      </c>
      <c r="X363">
        <v>33.9943782</v>
      </c>
      <c r="Y363">
        <v>-118.4364585</v>
      </c>
    </row>
    <row r="364" spans="1:25" hidden="1" x14ac:dyDescent="0.3">
      <c r="A364" s="1" t="s">
        <v>20</v>
      </c>
      <c r="B364" s="1" t="s">
        <v>397</v>
      </c>
      <c r="C364" s="1" t="s">
        <v>300</v>
      </c>
      <c r="D364" s="1" t="str">
        <f>VLOOKUP(MasterDataSet_after_OutliersDEL7[[#This Row],[CITY]],Region_Values,2,FALSE)</f>
        <v>South bay</v>
      </c>
      <c r="E364" s="7" t="s">
        <v>19</v>
      </c>
      <c r="F364">
        <v>90066</v>
      </c>
      <c r="G364">
        <v>2199000</v>
      </c>
      <c r="H364">
        <v>4</v>
      </c>
      <c r="I364">
        <v>3</v>
      </c>
      <c r="J364">
        <v>2366</v>
      </c>
      <c r="K364">
        <v>5506</v>
      </c>
      <c r="L364">
        <f>2021-MasterDataSet_after_OutliersDEL7[[#This Row],[YEAR BUILT]]</f>
        <v>62</v>
      </c>
      <c r="M364">
        <v>2.6326008095886229</v>
      </c>
      <c r="N364">
        <v>929.41673710904479</v>
      </c>
      <c r="O364" s="1">
        <v>1</v>
      </c>
      <c r="P364" s="1">
        <f>VLOOKUP(MasterDataSet_after_OutliersDEL7[[#This Row],[Region]],Region_Dummy_Variables,2,FALSE)</f>
        <v>0</v>
      </c>
      <c r="Q364" s="1">
        <f>VLOOKUP(MasterDataSet_after_OutliersDEL7[[#This Row],[Region]],Region_Dummy_Variables,3,FALSE)</f>
        <v>0</v>
      </c>
      <c r="R364" s="1">
        <f>VLOOKUP(MasterDataSet_after_OutliersDEL7[[#This Row],[Region]],Region_Dummy_Variables,4,FALSE)</f>
        <v>0</v>
      </c>
      <c r="S364" s="1">
        <f>VLOOKUP(MasterDataSet_after_OutliersDEL7[[#This Row],[Region]],Region_Dummy_Variables,5,FALSE)</f>
        <v>1</v>
      </c>
      <c r="T364" s="1">
        <f>VLOOKUP(MasterDataSet_after_OutliersDEL7[[#This Row],[Region]],Region_Dummy_Variables,6,FALSE)</f>
        <v>0</v>
      </c>
      <c r="U364">
        <v>1959</v>
      </c>
      <c r="V364">
        <v>4</v>
      </c>
      <c r="X364">
        <v>33.991691600000003</v>
      </c>
      <c r="Y364">
        <v>-118.4375993</v>
      </c>
    </row>
    <row r="365" spans="1:25" hidden="1" x14ac:dyDescent="0.3">
      <c r="A365" s="1" t="s">
        <v>20</v>
      </c>
      <c r="B365" s="1" t="s">
        <v>398</v>
      </c>
      <c r="C365" s="1" t="s">
        <v>300</v>
      </c>
      <c r="D365" s="1" t="str">
        <f>VLOOKUP(MasterDataSet_after_OutliersDEL7[[#This Row],[CITY]],Region_Values,2,FALSE)</f>
        <v>South bay</v>
      </c>
      <c r="E365" s="7" t="s">
        <v>19</v>
      </c>
      <c r="F365">
        <v>90066</v>
      </c>
      <c r="G365">
        <v>1450000</v>
      </c>
      <c r="H365">
        <v>3</v>
      </c>
      <c r="I365">
        <v>2</v>
      </c>
      <c r="J365">
        <v>1327</v>
      </c>
      <c r="K365">
        <v>4398</v>
      </c>
      <c r="L365">
        <f>2021-MasterDataSet_after_OutliersDEL7[[#This Row],[YEAR BUILT]]</f>
        <v>73</v>
      </c>
      <c r="M365">
        <v>2.8297314482345639</v>
      </c>
      <c r="N365">
        <v>1092.6902788244161</v>
      </c>
      <c r="O365" s="1">
        <v>1</v>
      </c>
      <c r="P365" s="1">
        <f>VLOOKUP(MasterDataSet_after_OutliersDEL7[[#This Row],[Region]],Region_Dummy_Variables,2,FALSE)</f>
        <v>0</v>
      </c>
      <c r="Q365" s="1">
        <f>VLOOKUP(MasterDataSet_after_OutliersDEL7[[#This Row],[Region]],Region_Dummy_Variables,3,FALSE)</f>
        <v>0</v>
      </c>
      <c r="R365" s="1">
        <f>VLOOKUP(MasterDataSet_after_OutliersDEL7[[#This Row],[Region]],Region_Dummy_Variables,4,FALSE)</f>
        <v>0</v>
      </c>
      <c r="S365" s="1">
        <f>VLOOKUP(MasterDataSet_after_OutliersDEL7[[#This Row],[Region]],Region_Dummy_Variables,5,FALSE)</f>
        <v>1</v>
      </c>
      <c r="T365" s="1">
        <f>VLOOKUP(MasterDataSet_after_OutliersDEL7[[#This Row],[Region]],Region_Dummy_Variables,6,FALSE)</f>
        <v>0</v>
      </c>
      <c r="U365">
        <v>1948</v>
      </c>
      <c r="V365">
        <v>45</v>
      </c>
      <c r="X365">
        <v>33.990584599999998</v>
      </c>
      <c r="Y365">
        <v>-118.4343593</v>
      </c>
    </row>
    <row r="366" spans="1:25" hidden="1" x14ac:dyDescent="0.3">
      <c r="A366" s="1" t="s">
        <v>20</v>
      </c>
      <c r="B366" s="1" t="s">
        <v>399</v>
      </c>
      <c r="C366" s="1" t="s">
        <v>300</v>
      </c>
      <c r="D366" s="1" t="str">
        <f>VLOOKUP(MasterDataSet_after_OutliersDEL7[[#This Row],[CITY]],Region_Values,2,FALSE)</f>
        <v>South bay</v>
      </c>
      <c r="E366" s="7" t="s">
        <v>19</v>
      </c>
      <c r="F366">
        <v>90066</v>
      </c>
      <c r="G366">
        <v>1149000</v>
      </c>
      <c r="H366">
        <v>3</v>
      </c>
      <c r="I366">
        <v>2</v>
      </c>
      <c r="J366">
        <v>1408</v>
      </c>
      <c r="K366">
        <v>3500</v>
      </c>
      <c r="L366">
        <f>2021-MasterDataSet_after_OutliersDEL7[[#This Row],[YEAR BUILT]]</f>
        <v>69</v>
      </c>
      <c r="M366">
        <v>3.0544307773077053</v>
      </c>
      <c r="N366">
        <v>816.05113636363637</v>
      </c>
      <c r="O366" s="1">
        <v>1</v>
      </c>
      <c r="P366" s="1">
        <f>VLOOKUP(MasterDataSet_after_OutliersDEL7[[#This Row],[Region]],Region_Dummy_Variables,2,FALSE)</f>
        <v>0</v>
      </c>
      <c r="Q366" s="1">
        <f>VLOOKUP(MasterDataSet_after_OutliersDEL7[[#This Row],[Region]],Region_Dummy_Variables,3,FALSE)</f>
        <v>0</v>
      </c>
      <c r="R366" s="1">
        <f>VLOOKUP(MasterDataSet_after_OutliersDEL7[[#This Row],[Region]],Region_Dummy_Variables,4,FALSE)</f>
        <v>0</v>
      </c>
      <c r="S366" s="1">
        <f>VLOOKUP(MasterDataSet_after_OutliersDEL7[[#This Row],[Region]],Region_Dummy_Variables,5,FALSE)</f>
        <v>1</v>
      </c>
      <c r="T366" s="1">
        <f>VLOOKUP(MasterDataSet_after_OutliersDEL7[[#This Row],[Region]],Region_Dummy_Variables,6,FALSE)</f>
        <v>0</v>
      </c>
      <c r="U366">
        <v>1952</v>
      </c>
      <c r="V366">
        <v>32</v>
      </c>
      <c r="X366">
        <v>33.984711400000002</v>
      </c>
      <c r="Y366">
        <v>-118.4126363</v>
      </c>
    </row>
    <row r="367" spans="1:25" hidden="1" x14ac:dyDescent="0.3">
      <c r="A367" s="1" t="s">
        <v>16</v>
      </c>
      <c r="B367" s="1" t="s">
        <v>400</v>
      </c>
      <c r="C367" s="1" t="s">
        <v>300</v>
      </c>
      <c r="D367" s="1" t="str">
        <f>VLOOKUP(MasterDataSet_after_OutliersDEL7[[#This Row],[CITY]],Region_Values,2,FALSE)</f>
        <v>South bay</v>
      </c>
      <c r="E367" s="7" t="s">
        <v>19</v>
      </c>
      <c r="F367">
        <v>90066</v>
      </c>
      <c r="G367">
        <v>789000</v>
      </c>
      <c r="H367">
        <v>2</v>
      </c>
      <c r="I367">
        <v>2.5</v>
      </c>
      <c r="J367">
        <v>1306</v>
      </c>
      <c r="K367">
        <v>4825</v>
      </c>
      <c r="L367">
        <f>2021-MasterDataSet_after_OutliersDEL7[[#This Row],[YEAR BUILT]]</f>
        <v>33</v>
      </c>
      <c r="M367">
        <v>3.4591897785905266</v>
      </c>
      <c r="N367">
        <v>604.13476263399696</v>
      </c>
      <c r="O367" s="1">
        <v>0</v>
      </c>
      <c r="P367" s="1">
        <f>VLOOKUP(MasterDataSet_after_OutliersDEL7[[#This Row],[Region]],Region_Dummy_Variables,2,FALSE)</f>
        <v>0</v>
      </c>
      <c r="Q367" s="1">
        <f>VLOOKUP(MasterDataSet_after_OutliersDEL7[[#This Row],[Region]],Region_Dummy_Variables,3,FALSE)</f>
        <v>0</v>
      </c>
      <c r="R367" s="1">
        <f>VLOOKUP(MasterDataSet_after_OutliersDEL7[[#This Row],[Region]],Region_Dummy_Variables,4,FALSE)</f>
        <v>0</v>
      </c>
      <c r="S367" s="1">
        <f>VLOOKUP(MasterDataSet_after_OutliersDEL7[[#This Row],[Region]],Region_Dummy_Variables,5,FALSE)</f>
        <v>1</v>
      </c>
      <c r="T367" s="1">
        <f>VLOOKUP(MasterDataSet_after_OutliersDEL7[[#This Row],[Region]],Region_Dummy_Variables,6,FALSE)</f>
        <v>0</v>
      </c>
      <c r="U367">
        <v>1988</v>
      </c>
      <c r="V367">
        <v>5</v>
      </c>
      <c r="W367">
        <v>300</v>
      </c>
      <c r="X367">
        <v>34.008913499999998</v>
      </c>
      <c r="Y367">
        <v>-118.42350690000001</v>
      </c>
    </row>
    <row r="368" spans="1:25" hidden="1" x14ac:dyDescent="0.3">
      <c r="A368" s="1" t="s">
        <v>16</v>
      </c>
      <c r="B368" s="1" t="s">
        <v>401</v>
      </c>
      <c r="C368" s="1" t="s">
        <v>300</v>
      </c>
      <c r="D368" s="1" t="str">
        <f>VLOOKUP(MasterDataSet_after_OutliersDEL7[[#This Row],[CITY]],Region_Values,2,FALSE)</f>
        <v>South bay</v>
      </c>
      <c r="E368" s="7" t="s">
        <v>19</v>
      </c>
      <c r="F368">
        <v>90066</v>
      </c>
      <c r="G368">
        <v>949000</v>
      </c>
      <c r="H368">
        <v>3</v>
      </c>
      <c r="I368">
        <v>2</v>
      </c>
      <c r="J368">
        <v>1330</v>
      </c>
      <c r="K368">
        <v>11631</v>
      </c>
      <c r="L368">
        <f>2021-MasterDataSet_after_OutliersDEL7[[#This Row],[YEAR BUILT]]</f>
        <v>15</v>
      </c>
      <c r="M368">
        <v>2.8435639265739043</v>
      </c>
      <c r="N368">
        <v>713.53383458646613</v>
      </c>
      <c r="O368" s="1">
        <v>0</v>
      </c>
      <c r="P368" s="1">
        <f>VLOOKUP(MasterDataSet_after_OutliersDEL7[[#This Row],[Region]],Region_Dummy_Variables,2,FALSE)</f>
        <v>0</v>
      </c>
      <c r="Q368" s="1">
        <f>VLOOKUP(MasterDataSet_after_OutliersDEL7[[#This Row],[Region]],Region_Dummy_Variables,3,FALSE)</f>
        <v>0</v>
      </c>
      <c r="R368" s="1">
        <f>VLOOKUP(MasterDataSet_after_OutliersDEL7[[#This Row],[Region]],Region_Dummy_Variables,4,FALSE)</f>
        <v>0</v>
      </c>
      <c r="S368" s="1">
        <f>VLOOKUP(MasterDataSet_after_OutliersDEL7[[#This Row],[Region]],Region_Dummy_Variables,5,FALSE)</f>
        <v>1</v>
      </c>
      <c r="T368" s="1">
        <f>VLOOKUP(MasterDataSet_after_OutliersDEL7[[#This Row],[Region]],Region_Dummy_Variables,6,FALSE)</f>
        <v>0</v>
      </c>
      <c r="U368">
        <v>2006</v>
      </c>
      <c r="V368">
        <v>11</v>
      </c>
      <c r="W368">
        <v>425</v>
      </c>
      <c r="X368">
        <v>34.002904999999998</v>
      </c>
      <c r="Y368">
        <v>-118.43328409999999</v>
      </c>
    </row>
    <row r="369" spans="1:25" hidden="1" x14ac:dyDescent="0.3">
      <c r="A369" s="1" t="s">
        <v>16</v>
      </c>
      <c r="B369" s="1" t="s">
        <v>402</v>
      </c>
      <c r="C369" s="1" t="s">
        <v>300</v>
      </c>
      <c r="D369" s="1" t="str">
        <f>VLOOKUP(MasterDataSet_after_OutliersDEL7[[#This Row],[CITY]],Region_Values,2,FALSE)</f>
        <v>South bay</v>
      </c>
      <c r="E369" s="7" t="s">
        <v>19</v>
      </c>
      <c r="F369">
        <v>90066</v>
      </c>
      <c r="G369">
        <v>995000</v>
      </c>
      <c r="H369">
        <v>2</v>
      </c>
      <c r="I369">
        <v>3</v>
      </c>
      <c r="J369">
        <v>1305</v>
      </c>
      <c r="K369">
        <v>6993</v>
      </c>
      <c r="L369">
        <f>2021-MasterDataSet_after_OutliersDEL7[[#This Row],[YEAR BUILT]]</f>
        <v>40</v>
      </c>
      <c r="M369">
        <v>2.7211543179376774</v>
      </c>
      <c r="N369">
        <v>762.45210727969345</v>
      </c>
      <c r="O369" s="1">
        <v>0</v>
      </c>
      <c r="P369" s="1">
        <f>VLOOKUP(MasterDataSet_after_OutliersDEL7[[#This Row],[Region]],Region_Dummy_Variables,2,FALSE)</f>
        <v>0</v>
      </c>
      <c r="Q369" s="1">
        <f>VLOOKUP(MasterDataSet_after_OutliersDEL7[[#This Row],[Region]],Region_Dummy_Variables,3,FALSE)</f>
        <v>0</v>
      </c>
      <c r="R369" s="1">
        <f>VLOOKUP(MasterDataSet_after_OutliersDEL7[[#This Row],[Region]],Region_Dummy_Variables,4,FALSE)</f>
        <v>0</v>
      </c>
      <c r="S369" s="1">
        <f>VLOOKUP(MasterDataSet_after_OutliersDEL7[[#This Row],[Region]],Region_Dummy_Variables,5,FALSE)</f>
        <v>1</v>
      </c>
      <c r="T369" s="1">
        <f>VLOOKUP(MasterDataSet_after_OutliersDEL7[[#This Row],[Region]],Region_Dummy_Variables,6,FALSE)</f>
        <v>0</v>
      </c>
      <c r="U369">
        <v>1981</v>
      </c>
      <c r="V369">
        <v>2</v>
      </c>
      <c r="W369">
        <v>280</v>
      </c>
      <c r="X369">
        <v>34.001828600000003</v>
      </c>
      <c r="Y369">
        <v>-118.43532</v>
      </c>
    </row>
    <row r="370" spans="1:25" hidden="1" x14ac:dyDescent="0.3">
      <c r="A370" s="1" t="s">
        <v>16</v>
      </c>
      <c r="B370" s="1" t="s">
        <v>403</v>
      </c>
      <c r="C370" s="1" t="s">
        <v>300</v>
      </c>
      <c r="D370" s="1" t="str">
        <f>VLOOKUP(MasterDataSet_after_OutliersDEL7[[#This Row],[CITY]],Region_Values,2,FALSE)</f>
        <v>South bay</v>
      </c>
      <c r="E370" s="7" t="s">
        <v>19</v>
      </c>
      <c r="F370">
        <v>90066</v>
      </c>
      <c r="G370">
        <v>750000</v>
      </c>
      <c r="H370">
        <v>2</v>
      </c>
      <c r="I370">
        <v>2</v>
      </c>
      <c r="J370">
        <v>1022</v>
      </c>
      <c r="K370">
        <v>13989</v>
      </c>
      <c r="L370">
        <f>2021-MasterDataSet_after_OutliersDEL7[[#This Row],[YEAR BUILT]]</f>
        <v>41</v>
      </c>
      <c r="M370">
        <v>2.691087903310148</v>
      </c>
      <c r="N370">
        <v>733.85518590998038</v>
      </c>
      <c r="O370" s="1">
        <v>0</v>
      </c>
      <c r="P370" s="1">
        <f>VLOOKUP(MasterDataSet_after_OutliersDEL7[[#This Row],[Region]],Region_Dummy_Variables,2,FALSE)</f>
        <v>0</v>
      </c>
      <c r="Q370" s="1">
        <f>VLOOKUP(MasterDataSet_after_OutliersDEL7[[#This Row],[Region]],Region_Dummy_Variables,3,FALSE)</f>
        <v>0</v>
      </c>
      <c r="R370" s="1">
        <f>VLOOKUP(MasterDataSet_after_OutliersDEL7[[#This Row],[Region]],Region_Dummy_Variables,4,FALSE)</f>
        <v>0</v>
      </c>
      <c r="S370" s="1">
        <f>VLOOKUP(MasterDataSet_after_OutliersDEL7[[#This Row],[Region]],Region_Dummy_Variables,5,FALSE)</f>
        <v>1</v>
      </c>
      <c r="T370" s="1">
        <f>VLOOKUP(MasterDataSet_after_OutliersDEL7[[#This Row],[Region]],Region_Dummy_Variables,6,FALSE)</f>
        <v>0</v>
      </c>
      <c r="U370">
        <v>1980</v>
      </c>
      <c r="V370">
        <v>30</v>
      </c>
      <c r="W370">
        <v>287</v>
      </c>
      <c r="X370">
        <v>33.999314499999997</v>
      </c>
      <c r="Y370">
        <v>-118.4357244</v>
      </c>
    </row>
    <row r="371" spans="1:25" hidden="1" x14ac:dyDescent="0.3">
      <c r="A371" s="1" t="s">
        <v>16</v>
      </c>
      <c r="B371" s="1" t="s">
        <v>404</v>
      </c>
      <c r="C371" s="1" t="s">
        <v>300</v>
      </c>
      <c r="D371" s="1" t="str">
        <f>VLOOKUP(MasterDataSet_after_OutliersDEL7[[#This Row],[CITY]],Region_Values,2,FALSE)</f>
        <v>South bay</v>
      </c>
      <c r="E371" s="7" t="s">
        <v>19</v>
      </c>
      <c r="F371">
        <v>90066</v>
      </c>
      <c r="G371">
        <v>740000</v>
      </c>
      <c r="H371">
        <v>2</v>
      </c>
      <c r="I371">
        <v>2</v>
      </c>
      <c r="J371">
        <v>1154</v>
      </c>
      <c r="K371">
        <v>7249</v>
      </c>
      <c r="L371">
        <f>2021-MasterDataSet_after_OutliersDEL7[[#This Row],[YEAR BUILT]]</f>
        <v>39</v>
      </c>
      <c r="M371">
        <v>2.5442998167467232</v>
      </c>
      <c r="N371">
        <v>641.24783362218375</v>
      </c>
      <c r="O371" s="1">
        <v>0</v>
      </c>
      <c r="P371" s="1">
        <f>VLOOKUP(MasterDataSet_after_OutliersDEL7[[#This Row],[Region]],Region_Dummy_Variables,2,FALSE)</f>
        <v>0</v>
      </c>
      <c r="Q371" s="1">
        <f>VLOOKUP(MasterDataSet_after_OutliersDEL7[[#This Row],[Region]],Region_Dummy_Variables,3,FALSE)</f>
        <v>0</v>
      </c>
      <c r="R371" s="1">
        <f>VLOOKUP(MasterDataSet_after_OutliersDEL7[[#This Row],[Region]],Region_Dummy_Variables,4,FALSE)</f>
        <v>0</v>
      </c>
      <c r="S371" s="1">
        <f>VLOOKUP(MasterDataSet_after_OutliersDEL7[[#This Row],[Region]],Region_Dummy_Variables,5,FALSE)</f>
        <v>1</v>
      </c>
      <c r="T371" s="1">
        <f>VLOOKUP(MasterDataSet_after_OutliersDEL7[[#This Row],[Region]],Region_Dummy_Variables,6,FALSE)</f>
        <v>0</v>
      </c>
      <c r="U371">
        <v>1982</v>
      </c>
      <c r="V371">
        <v>31</v>
      </c>
      <c r="W371">
        <v>400</v>
      </c>
      <c r="X371">
        <v>34.000751800000003</v>
      </c>
      <c r="Y371">
        <v>-118.4383352</v>
      </c>
    </row>
    <row r="372" spans="1:25" hidden="1" x14ac:dyDescent="0.3">
      <c r="A372" s="1" t="s">
        <v>16</v>
      </c>
      <c r="B372" s="1" t="s">
        <v>405</v>
      </c>
      <c r="C372" s="1" t="s">
        <v>300</v>
      </c>
      <c r="D372" s="1" t="str">
        <f>VLOOKUP(MasterDataSet_after_OutliersDEL7[[#This Row],[CITY]],Region_Values,2,FALSE)</f>
        <v>South bay</v>
      </c>
      <c r="E372" s="7" t="s">
        <v>19</v>
      </c>
      <c r="F372">
        <v>90066</v>
      </c>
      <c r="G372">
        <v>849000</v>
      </c>
      <c r="H372">
        <v>2</v>
      </c>
      <c r="I372">
        <v>2.5</v>
      </c>
      <c r="J372">
        <v>1606</v>
      </c>
      <c r="K372">
        <v>41626</v>
      </c>
      <c r="L372">
        <f>2021-MasterDataSet_after_OutliersDEL7[[#This Row],[YEAR BUILT]]</f>
        <v>31</v>
      </c>
      <c r="M372">
        <v>12.295136319183214</v>
      </c>
      <c r="N372">
        <v>528.64259028642596</v>
      </c>
      <c r="O372" s="1">
        <v>0</v>
      </c>
      <c r="P372" s="1">
        <f>VLOOKUP(MasterDataSet_after_OutliersDEL7[[#This Row],[Region]],Region_Dummy_Variables,2,FALSE)</f>
        <v>0</v>
      </c>
      <c r="Q372" s="1">
        <f>VLOOKUP(MasterDataSet_after_OutliersDEL7[[#This Row],[Region]],Region_Dummy_Variables,3,FALSE)</f>
        <v>0</v>
      </c>
      <c r="R372" s="1">
        <f>VLOOKUP(MasterDataSet_after_OutliersDEL7[[#This Row],[Region]],Region_Dummy_Variables,4,FALSE)</f>
        <v>0</v>
      </c>
      <c r="S372" s="1">
        <f>VLOOKUP(MasterDataSet_after_OutliersDEL7[[#This Row],[Region]],Region_Dummy_Variables,5,FALSE)</f>
        <v>1</v>
      </c>
      <c r="T372" s="1">
        <f>VLOOKUP(MasterDataSet_after_OutliersDEL7[[#This Row],[Region]],Region_Dummy_Variables,6,FALSE)</f>
        <v>0</v>
      </c>
      <c r="U372">
        <v>1990</v>
      </c>
      <c r="V372">
        <v>11</v>
      </c>
      <c r="W372">
        <v>660</v>
      </c>
      <c r="X372">
        <v>34.011448299999998</v>
      </c>
      <c r="Y372">
        <v>-118.24358543594511</v>
      </c>
    </row>
    <row r="373" spans="1:25" hidden="1" x14ac:dyDescent="0.3">
      <c r="A373" s="1" t="s">
        <v>16</v>
      </c>
      <c r="B373" s="1" t="s">
        <v>406</v>
      </c>
      <c r="C373" s="1" t="s">
        <v>300</v>
      </c>
      <c r="D373" s="1" t="str">
        <f>VLOOKUP(MasterDataSet_after_OutliersDEL7[[#This Row],[CITY]],Region_Values,2,FALSE)</f>
        <v>South bay</v>
      </c>
      <c r="E373" s="7" t="s">
        <v>19</v>
      </c>
      <c r="F373">
        <v>90066</v>
      </c>
      <c r="G373">
        <v>775000</v>
      </c>
      <c r="H373">
        <v>2</v>
      </c>
      <c r="I373">
        <v>2</v>
      </c>
      <c r="J373">
        <v>1307</v>
      </c>
      <c r="K373">
        <v>8351</v>
      </c>
      <c r="L373">
        <f>2021-MasterDataSet_after_OutliersDEL7[[#This Row],[YEAR BUILT]]</f>
        <v>39</v>
      </c>
      <c r="M373">
        <v>3.4892831333555501</v>
      </c>
      <c r="N373">
        <v>592.96097934200463</v>
      </c>
      <c r="O373" s="1">
        <v>0</v>
      </c>
      <c r="P373" s="1">
        <f>VLOOKUP(MasterDataSet_after_OutliersDEL7[[#This Row],[Region]],Region_Dummy_Variables,2,FALSE)</f>
        <v>0</v>
      </c>
      <c r="Q373" s="1">
        <f>VLOOKUP(MasterDataSet_after_OutliersDEL7[[#This Row],[Region]],Region_Dummy_Variables,3,FALSE)</f>
        <v>0</v>
      </c>
      <c r="R373" s="1">
        <f>VLOOKUP(MasterDataSet_after_OutliersDEL7[[#This Row],[Region]],Region_Dummy_Variables,4,FALSE)</f>
        <v>0</v>
      </c>
      <c r="S373" s="1">
        <f>VLOOKUP(MasterDataSet_after_OutliersDEL7[[#This Row],[Region]],Region_Dummy_Variables,5,FALSE)</f>
        <v>1</v>
      </c>
      <c r="T373" s="1">
        <f>VLOOKUP(MasterDataSet_after_OutliersDEL7[[#This Row],[Region]],Region_Dummy_Variables,6,FALSE)</f>
        <v>0</v>
      </c>
      <c r="U373">
        <v>1982</v>
      </c>
      <c r="V373">
        <v>14</v>
      </c>
      <c r="W373">
        <v>330</v>
      </c>
      <c r="X373">
        <v>34.004160599999999</v>
      </c>
      <c r="Y373">
        <v>-118.4221063</v>
      </c>
    </row>
    <row r="374" spans="1:25" hidden="1" x14ac:dyDescent="0.3">
      <c r="A374" s="1" t="s">
        <v>16</v>
      </c>
      <c r="B374" s="1" t="s">
        <v>407</v>
      </c>
      <c r="C374" s="1" t="s">
        <v>300</v>
      </c>
      <c r="D374" s="1" t="str">
        <f>VLOOKUP(MasterDataSet_after_OutliersDEL7[[#This Row],[CITY]],Region_Values,2,FALSE)</f>
        <v>South bay</v>
      </c>
      <c r="E374" s="7" t="s">
        <v>19</v>
      </c>
      <c r="F374">
        <v>90066</v>
      </c>
      <c r="G374">
        <v>950000</v>
      </c>
      <c r="H374">
        <v>2</v>
      </c>
      <c r="I374">
        <v>2</v>
      </c>
      <c r="J374">
        <v>1140</v>
      </c>
      <c r="K374">
        <v>2501</v>
      </c>
      <c r="L374">
        <f>2021-MasterDataSet_after_OutliersDEL7[[#This Row],[YEAR BUILT]]</f>
        <v>68</v>
      </c>
      <c r="M374">
        <v>3.2377584096422183</v>
      </c>
      <c r="N374">
        <v>833.33333333333337</v>
      </c>
      <c r="O374" s="1">
        <v>0</v>
      </c>
      <c r="P374" s="1">
        <f>VLOOKUP(MasterDataSet_after_OutliersDEL7[[#This Row],[Region]],Region_Dummy_Variables,2,FALSE)</f>
        <v>0</v>
      </c>
      <c r="Q374" s="1">
        <f>VLOOKUP(MasterDataSet_after_OutliersDEL7[[#This Row],[Region]],Region_Dummy_Variables,3,FALSE)</f>
        <v>0</v>
      </c>
      <c r="R374" s="1">
        <f>VLOOKUP(MasterDataSet_after_OutliersDEL7[[#This Row],[Region]],Region_Dummy_Variables,4,FALSE)</f>
        <v>0</v>
      </c>
      <c r="S374" s="1">
        <f>VLOOKUP(MasterDataSet_after_OutliersDEL7[[#This Row],[Region]],Region_Dummy_Variables,5,FALSE)</f>
        <v>1</v>
      </c>
      <c r="T374" s="1">
        <f>VLOOKUP(MasterDataSet_after_OutliersDEL7[[#This Row],[Region]],Region_Dummy_Variables,6,FALSE)</f>
        <v>0</v>
      </c>
      <c r="U374">
        <v>1953</v>
      </c>
      <c r="V374">
        <v>17</v>
      </c>
      <c r="W374">
        <v>507.5</v>
      </c>
      <c r="X374">
        <v>33.992951300000001</v>
      </c>
      <c r="Y374">
        <v>-118.4238519</v>
      </c>
    </row>
    <row r="375" spans="1:25" hidden="1" x14ac:dyDescent="0.3">
      <c r="A375" s="1" t="s">
        <v>16</v>
      </c>
      <c r="B375" s="1" t="s">
        <v>408</v>
      </c>
      <c r="C375" s="1" t="s">
        <v>300</v>
      </c>
      <c r="D375" s="1" t="str">
        <f>VLOOKUP(MasterDataSet_after_OutliersDEL7[[#This Row],[CITY]],Region_Values,2,FALSE)</f>
        <v>South bay</v>
      </c>
      <c r="E375" s="7" t="s">
        <v>19</v>
      </c>
      <c r="F375">
        <v>90067</v>
      </c>
      <c r="G375">
        <v>4595000</v>
      </c>
      <c r="H375">
        <v>3</v>
      </c>
      <c r="I375">
        <v>4</v>
      </c>
      <c r="J375">
        <v>2839</v>
      </c>
      <c r="K375">
        <v>464441</v>
      </c>
      <c r="L375">
        <f>2021-MasterDataSet_after_OutliersDEL7[[#This Row],[YEAR BUILT]]</f>
        <v>42</v>
      </c>
      <c r="M375">
        <v>5.6820101087665007</v>
      </c>
      <c r="N375">
        <v>1618.5276505811905</v>
      </c>
      <c r="O375" s="1">
        <v>0</v>
      </c>
      <c r="P375" s="1">
        <f>VLOOKUP(MasterDataSet_after_OutliersDEL7[[#This Row],[Region]],Region_Dummy_Variables,2,FALSE)</f>
        <v>0</v>
      </c>
      <c r="Q375" s="1">
        <f>VLOOKUP(MasterDataSet_after_OutliersDEL7[[#This Row],[Region]],Region_Dummy_Variables,3,FALSE)</f>
        <v>0</v>
      </c>
      <c r="R375" s="1">
        <f>VLOOKUP(MasterDataSet_after_OutliersDEL7[[#This Row],[Region]],Region_Dummy_Variables,4,FALSE)</f>
        <v>0</v>
      </c>
      <c r="S375" s="1">
        <f>VLOOKUP(MasterDataSet_after_OutliersDEL7[[#This Row],[Region]],Region_Dummy_Variables,5,FALSE)</f>
        <v>1</v>
      </c>
      <c r="T375" s="1">
        <f>VLOOKUP(MasterDataSet_after_OutliersDEL7[[#This Row],[Region]],Region_Dummy_Variables,6,FALSE)</f>
        <v>0</v>
      </c>
      <c r="U375">
        <v>1979</v>
      </c>
      <c r="V375">
        <v>11</v>
      </c>
      <c r="W375">
        <v>2599</v>
      </c>
      <c r="X375">
        <v>34.053304199999999</v>
      </c>
      <c r="Y375">
        <v>-118.4081927</v>
      </c>
    </row>
    <row r="376" spans="1:25" hidden="1" x14ac:dyDescent="0.3">
      <c r="A376" s="1" t="s">
        <v>16</v>
      </c>
      <c r="B376" s="1" t="s">
        <v>409</v>
      </c>
      <c r="C376" s="1" t="s">
        <v>300</v>
      </c>
      <c r="D376" s="1" t="str">
        <f>VLOOKUP(MasterDataSet_after_OutliersDEL7[[#This Row],[CITY]],Region_Values,2,FALSE)</f>
        <v>South bay</v>
      </c>
      <c r="E376" s="7" t="s">
        <v>19</v>
      </c>
      <c r="F376">
        <v>90067</v>
      </c>
      <c r="G376">
        <v>3495000</v>
      </c>
      <c r="H376">
        <v>3</v>
      </c>
      <c r="I376">
        <v>3.5</v>
      </c>
      <c r="J376">
        <v>2592</v>
      </c>
      <c r="K376">
        <v>464441</v>
      </c>
      <c r="L376">
        <f>2021-MasterDataSet_after_OutliersDEL7[[#This Row],[YEAR BUILT]]</f>
        <v>42</v>
      </c>
      <c r="M376">
        <v>5.6827329952598227</v>
      </c>
      <c r="N376">
        <v>1348.3796296296296</v>
      </c>
      <c r="O376" s="1">
        <v>0</v>
      </c>
      <c r="P376" s="1">
        <f>VLOOKUP(MasterDataSet_after_OutliersDEL7[[#This Row],[Region]],Region_Dummy_Variables,2,FALSE)</f>
        <v>0</v>
      </c>
      <c r="Q376" s="1">
        <f>VLOOKUP(MasterDataSet_after_OutliersDEL7[[#This Row],[Region]],Region_Dummy_Variables,3,FALSE)</f>
        <v>0</v>
      </c>
      <c r="R376" s="1">
        <f>VLOOKUP(MasterDataSet_after_OutliersDEL7[[#This Row],[Region]],Region_Dummy_Variables,4,FALSE)</f>
        <v>0</v>
      </c>
      <c r="S376" s="1">
        <f>VLOOKUP(MasterDataSet_after_OutliersDEL7[[#This Row],[Region]],Region_Dummy_Variables,5,FALSE)</f>
        <v>1</v>
      </c>
      <c r="T376" s="1">
        <f>VLOOKUP(MasterDataSet_after_OutliersDEL7[[#This Row],[Region]],Region_Dummy_Variables,6,FALSE)</f>
        <v>0</v>
      </c>
      <c r="U376">
        <v>1979</v>
      </c>
      <c r="V376">
        <v>95</v>
      </c>
      <c r="W376">
        <v>2571</v>
      </c>
      <c r="X376">
        <v>34.053241999999997</v>
      </c>
      <c r="Y376">
        <v>-118.40810999999999</v>
      </c>
    </row>
    <row r="377" spans="1:25" hidden="1" x14ac:dyDescent="0.3">
      <c r="A377" s="1" t="s">
        <v>16</v>
      </c>
      <c r="B377" s="1" t="s">
        <v>410</v>
      </c>
      <c r="C377" s="1" t="s">
        <v>300</v>
      </c>
      <c r="D377" s="1" t="str">
        <f>VLOOKUP(MasterDataSet_after_OutliersDEL7[[#This Row],[CITY]],Region_Values,2,FALSE)</f>
        <v>South bay</v>
      </c>
      <c r="E377" s="7" t="s">
        <v>19</v>
      </c>
      <c r="F377">
        <v>90067</v>
      </c>
      <c r="G377">
        <v>4500000</v>
      </c>
      <c r="H377">
        <v>2</v>
      </c>
      <c r="I377">
        <v>2.5</v>
      </c>
      <c r="J377">
        <v>2616</v>
      </c>
      <c r="K377">
        <v>464293</v>
      </c>
      <c r="L377">
        <f>2021-MasterDataSet_after_OutliersDEL7[[#This Row],[YEAR BUILT]]</f>
        <v>42</v>
      </c>
      <c r="M377">
        <v>5.6827329952598227</v>
      </c>
      <c r="N377">
        <v>1720.1834862385322</v>
      </c>
      <c r="O377" s="1">
        <v>0</v>
      </c>
      <c r="P377" s="1">
        <f>VLOOKUP(MasterDataSet_after_OutliersDEL7[[#This Row],[Region]],Region_Dummy_Variables,2,FALSE)</f>
        <v>0</v>
      </c>
      <c r="Q377" s="1">
        <f>VLOOKUP(MasterDataSet_after_OutliersDEL7[[#This Row],[Region]],Region_Dummy_Variables,3,FALSE)</f>
        <v>0</v>
      </c>
      <c r="R377" s="1">
        <f>VLOOKUP(MasterDataSet_after_OutliersDEL7[[#This Row],[Region]],Region_Dummy_Variables,4,FALSE)</f>
        <v>0</v>
      </c>
      <c r="S377" s="1">
        <f>VLOOKUP(MasterDataSet_after_OutliersDEL7[[#This Row],[Region]],Region_Dummy_Variables,5,FALSE)</f>
        <v>1</v>
      </c>
      <c r="T377" s="1">
        <f>VLOOKUP(MasterDataSet_after_OutliersDEL7[[#This Row],[Region]],Region_Dummy_Variables,6,FALSE)</f>
        <v>0</v>
      </c>
      <c r="U377">
        <v>1979</v>
      </c>
      <c r="V377">
        <v>221</v>
      </c>
      <c r="W377">
        <v>2535</v>
      </c>
      <c r="X377">
        <v>34.053241999999997</v>
      </c>
      <c r="Y377">
        <v>-118.40810999999999</v>
      </c>
    </row>
    <row r="378" spans="1:25" hidden="1" x14ac:dyDescent="0.3">
      <c r="A378" s="1" t="s">
        <v>16</v>
      </c>
      <c r="B378" s="1" t="s">
        <v>411</v>
      </c>
      <c r="C378" s="1" t="s">
        <v>300</v>
      </c>
      <c r="D378" s="1" t="str">
        <f>VLOOKUP(MasterDataSet_after_OutliersDEL7[[#This Row],[CITY]],Region_Values,2,FALSE)</f>
        <v>South bay</v>
      </c>
      <c r="E378" s="7" t="s">
        <v>19</v>
      </c>
      <c r="F378">
        <v>90067</v>
      </c>
      <c r="G378">
        <v>2750000</v>
      </c>
      <c r="H378">
        <v>2</v>
      </c>
      <c r="I378">
        <v>2.5</v>
      </c>
      <c r="J378">
        <v>2269</v>
      </c>
      <c r="K378">
        <v>464441</v>
      </c>
      <c r="L378">
        <f>2021-MasterDataSet_after_OutliersDEL7[[#This Row],[YEAR BUILT]]</f>
        <v>42</v>
      </c>
      <c r="M378">
        <v>5.6827329952598227</v>
      </c>
      <c r="N378">
        <v>1211.9876597620098</v>
      </c>
      <c r="O378" s="1">
        <v>0</v>
      </c>
      <c r="P378" s="1">
        <f>VLOOKUP(MasterDataSet_after_OutliersDEL7[[#This Row],[Region]],Region_Dummy_Variables,2,FALSE)</f>
        <v>0</v>
      </c>
      <c r="Q378" s="1">
        <f>VLOOKUP(MasterDataSet_after_OutliersDEL7[[#This Row],[Region]],Region_Dummy_Variables,3,FALSE)</f>
        <v>0</v>
      </c>
      <c r="R378" s="1">
        <f>VLOOKUP(MasterDataSet_after_OutliersDEL7[[#This Row],[Region]],Region_Dummy_Variables,4,FALSE)</f>
        <v>0</v>
      </c>
      <c r="S378" s="1">
        <f>VLOOKUP(MasterDataSet_after_OutliersDEL7[[#This Row],[Region]],Region_Dummy_Variables,5,FALSE)</f>
        <v>1</v>
      </c>
      <c r="T378" s="1">
        <f>VLOOKUP(MasterDataSet_after_OutliersDEL7[[#This Row],[Region]],Region_Dummy_Variables,6,FALSE)</f>
        <v>0</v>
      </c>
      <c r="U378">
        <v>1979</v>
      </c>
      <c r="V378">
        <v>59</v>
      </c>
      <c r="W378">
        <v>2206</v>
      </c>
      <c r="X378">
        <v>34.053241999999997</v>
      </c>
      <c r="Y378">
        <v>-118.40810999999999</v>
      </c>
    </row>
    <row r="379" spans="1:25" hidden="1" x14ac:dyDescent="0.3">
      <c r="A379" s="1" t="s">
        <v>16</v>
      </c>
      <c r="B379" s="1" t="s">
        <v>412</v>
      </c>
      <c r="C379" s="1" t="s">
        <v>300</v>
      </c>
      <c r="D379" s="1" t="str">
        <f>VLOOKUP(MasterDataSet_after_OutliersDEL7[[#This Row],[CITY]],Region_Values,2,FALSE)</f>
        <v>South bay</v>
      </c>
      <c r="E379" s="7" t="s">
        <v>19</v>
      </c>
      <c r="F379">
        <v>90067</v>
      </c>
      <c r="G379">
        <v>3850000</v>
      </c>
      <c r="H379">
        <v>2</v>
      </c>
      <c r="I379">
        <v>3.5</v>
      </c>
      <c r="J379">
        <v>2763</v>
      </c>
      <c r="K379">
        <v>464441</v>
      </c>
      <c r="L379">
        <f>2021-MasterDataSet_after_OutliersDEL7[[#This Row],[YEAR BUILT]]</f>
        <v>42</v>
      </c>
      <c r="M379">
        <v>5.6849885610630224</v>
      </c>
      <c r="N379">
        <v>1393.4129569308723</v>
      </c>
      <c r="O379" s="1">
        <v>0</v>
      </c>
      <c r="P379" s="1">
        <f>VLOOKUP(MasterDataSet_after_OutliersDEL7[[#This Row],[Region]],Region_Dummy_Variables,2,FALSE)</f>
        <v>0</v>
      </c>
      <c r="Q379" s="1">
        <f>VLOOKUP(MasterDataSet_after_OutliersDEL7[[#This Row],[Region]],Region_Dummy_Variables,3,FALSE)</f>
        <v>0</v>
      </c>
      <c r="R379" s="1">
        <f>VLOOKUP(MasterDataSet_after_OutliersDEL7[[#This Row],[Region]],Region_Dummy_Variables,4,FALSE)</f>
        <v>0</v>
      </c>
      <c r="S379" s="1">
        <f>VLOOKUP(MasterDataSet_after_OutliersDEL7[[#This Row],[Region]],Region_Dummy_Variables,5,FALSE)</f>
        <v>1</v>
      </c>
      <c r="T379" s="1">
        <f>VLOOKUP(MasterDataSet_after_OutliersDEL7[[#This Row],[Region]],Region_Dummy_Variables,6,FALSE)</f>
        <v>0</v>
      </c>
      <c r="U379">
        <v>1979</v>
      </c>
      <c r="V379">
        <v>74</v>
      </c>
      <c r="W379">
        <v>2686</v>
      </c>
      <c r="X379">
        <v>34.0538217</v>
      </c>
      <c r="Y379">
        <v>-118.4086765</v>
      </c>
    </row>
    <row r="380" spans="1:25" hidden="1" x14ac:dyDescent="0.3">
      <c r="A380" s="1" t="s">
        <v>16</v>
      </c>
      <c r="B380" s="1" t="s">
        <v>413</v>
      </c>
      <c r="C380" s="1" t="s">
        <v>300</v>
      </c>
      <c r="D380" s="1" t="str">
        <f>VLOOKUP(MasterDataSet_after_OutliersDEL7[[#This Row],[CITY]],Region_Values,2,FALSE)</f>
        <v>South bay</v>
      </c>
      <c r="E380" s="7" t="s">
        <v>19</v>
      </c>
      <c r="F380">
        <v>90067</v>
      </c>
      <c r="G380">
        <v>899000</v>
      </c>
      <c r="H380">
        <v>2</v>
      </c>
      <c r="I380">
        <v>2</v>
      </c>
      <c r="J380">
        <v>1080</v>
      </c>
      <c r="K380">
        <v>223035</v>
      </c>
      <c r="L380">
        <f>2021-MasterDataSet_after_OutliersDEL7[[#This Row],[YEAR BUILT]]</f>
        <v>55</v>
      </c>
      <c r="M380">
        <v>5.803382019034153</v>
      </c>
      <c r="N380">
        <v>832.40740740740739</v>
      </c>
      <c r="O380" s="1">
        <v>0</v>
      </c>
      <c r="P380" s="1">
        <f>VLOOKUP(MasterDataSet_after_OutliersDEL7[[#This Row],[Region]],Region_Dummy_Variables,2,FALSE)</f>
        <v>0</v>
      </c>
      <c r="Q380" s="1">
        <f>VLOOKUP(MasterDataSet_after_OutliersDEL7[[#This Row],[Region]],Region_Dummy_Variables,3,FALSE)</f>
        <v>0</v>
      </c>
      <c r="R380" s="1">
        <f>VLOOKUP(MasterDataSet_after_OutliersDEL7[[#This Row],[Region]],Region_Dummy_Variables,4,FALSE)</f>
        <v>0</v>
      </c>
      <c r="S380" s="1">
        <f>VLOOKUP(MasterDataSet_after_OutliersDEL7[[#This Row],[Region]],Region_Dummy_Variables,5,FALSE)</f>
        <v>1</v>
      </c>
      <c r="T380" s="1">
        <f>VLOOKUP(MasterDataSet_after_OutliersDEL7[[#This Row],[Region]],Region_Dummy_Variables,6,FALSE)</f>
        <v>0</v>
      </c>
      <c r="U380">
        <v>1966</v>
      </c>
      <c r="V380">
        <v>33</v>
      </c>
      <c r="W380">
        <v>1208</v>
      </c>
      <c r="X380">
        <v>34.058557399999998</v>
      </c>
      <c r="Y380">
        <v>-118.41124430000001</v>
      </c>
    </row>
    <row r="381" spans="1:25" hidden="1" x14ac:dyDescent="0.3">
      <c r="A381" s="1" t="s">
        <v>16</v>
      </c>
      <c r="B381" s="1" t="s">
        <v>414</v>
      </c>
      <c r="C381" s="1" t="s">
        <v>300</v>
      </c>
      <c r="D381" s="1" t="str">
        <f>VLOOKUP(MasterDataSet_after_OutliersDEL7[[#This Row],[CITY]],Region_Values,2,FALSE)</f>
        <v>South bay</v>
      </c>
      <c r="E381" s="7" t="s">
        <v>19</v>
      </c>
      <c r="F381">
        <v>90067</v>
      </c>
      <c r="G381">
        <v>729000</v>
      </c>
      <c r="H381">
        <v>1</v>
      </c>
      <c r="I381">
        <v>1</v>
      </c>
      <c r="J381">
        <v>1372</v>
      </c>
      <c r="K381">
        <v>223035</v>
      </c>
      <c r="L381">
        <f>2021-MasterDataSet_after_OutliersDEL7[[#This Row],[YEAR BUILT]]</f>
        <v>55</v>
      </c>
      <c r="M381">
        <v>5.803382019034153</v>
      </c>
      <c r="N381">
        <v>531.34110787172017</v>
      </c>
      <c r="O381" s="1">
        <v>0</v>
      </c>
      <c r="P381" s="1">
        <f>VLOOKUP(MasterDataSet_after_OutliersDEL7[[#This Row],[Region]],Region_Dummy_Variables,2,FALSE)</f>
        <v>0</v>
      </c>
      <c r="Q381" s="1">
        <f>VLOOKUP(MasterDataSet_after_OutliersDEL7[[#This Row],[Region]],Region_Dummy_Variables,3,FALSE)</f>
        <v>0</v>
      </c>
      <c r="R381" s="1">
        <f>VLOOKUP(MasterDataSet_after_OutliersDEL7[[#This Row],[Region]],Region_Dummy_Variables,4,FALSE)</f>
        <v>0</v>
      </c>
      <c r="S381" s="1">
        <f>VLOOKUP(MasterDataSet_after_OutliersDEL7[[#This Row],[Region]],Region_Dummy_Variables,5,FALSE)</f>
        <v>1</v>
      </c>
      <c r="T381" s="1">
        <f>VLOOKUP(MasterDataSet_after_OutliersDEL7[[#This Row],[Region]],Region_Dummy_Variables,6,FALSE)</f>
        <v>0</v>
      </c>
      <c r="U381">
        <v>1966</v>
      </c>
      <c r="V381">
        <v>18</v>
      </c>
      <c r="W381">
        <v>1554</v>
      </c>
      <c r="X381">
        <v>34.058557399999998</v>
      </c>
      <c r="Y381">
        <v>-118.41124430000001</v>
      </c>
    </row>
    <row r="382" spans="1:25" hidden="1" x14ac:dyDescent="0.3">
      <c r="A382" s="1" t="s">
        <v>16</v>
      </c>
      <c r="B382" s="1" t="s">
        <v>415</v>
      </c>
      <c r="C382" s="1" t="s">
        <v>300</v>
      </c>
      <c r="D382" s="1" t="str">
        <f>VLOOKUP(MasterDataSet_after_OutliersDEL7[[#This Row],[CITY]],Region_Values,2,FALSE)</f>
        <v>South bay</v>
      </c>
      <c r="E382" s="7" t="s">
        <v>19</v>
      </c>
      <c r="F382">
        <v>90067</v>
      </c>
      <c r="G382">
        <v>965000</v>
      </c>
      <c r="H382">
        <v>2</v>
      </c>
      <c r="I382">
        <v>2</v>
      </c>
      <c r="J382">
        <v>1053</v>
      </c>
      <c r="K382">
        <v>223035</v>
      </c>
      <c r="L382">
        <f>2021-MasterDataSet_after_OutliersDEL7[[#This Row],[YEAR BUILT]]</f>
        <v>55</v>
      </c>
      <c r="M382">
        <v>5.8080203704929207</v>
      </c>
      <c r="N382">
        <v>916.42924976258314</v>
      </c>
      <c r="O382" s="1">
        <v>0</v>
      </c>
      <c r="P382" s="1">
        <f>VLOOKUP(MasterDataSet_after_OutliersDEL7[[#This Row],[Region]],Region_Dummy_Variables,2,FALSE)</f>
        <v>0</v>
      </c>
      <c r="Q382" s="1">
        <f>VLOOKUP(MasterDataSet_after_OutliersDEL7[[#This Row],[Region]],Region_Dummy_Variables,3,FALSE)</f>
        <v>0</v>
      </c>
      <c r="R382" s="1">
        <f>VLOOKUP(MasterDataSet_after_OutliersDEL7[[#This Row],[Region]],Region_Dummy_Variables,4,FALSE)</f>
        <v>0</v>
      </c>
      <c r="S382" s="1">
        <f>VLOOKUP(MasterDataSet_after_OutliersDEL7[[#This Row],[Region]],Region_Dummy_Variables,5,FALSE)</f>
        <v>1</v>
      </c>
      <c r="T382" s="1">
        <f>VLOOKUP(MasterDataSet_after_OutliersDEL7[[#This Row],[Region]],Region_Dummy_Variables,6,FALSE)</f>
        <v>0</v>
      </c>
      <c r="U382">
        <v>1966</v>
      </c>
      <c r="V382">
        <v>66</v>
      </c>
      <c r="W382">
        <v>1109</v>
      </c>
      <c r="X382">
        <v>34.057968799999998</v>
      </c>
      <c r="Y382">
        <v>-118.4104236</v>
      </c>
    </row>
    <row r="383" spans="1:25" hidden="1" x14ac:dyDescent="0.3">
      <c r="A383" s="1" t="s">
        <v>16</v>
      </c>
      <c r="B383" s="1" t="s">
        <v>416</v>
      </c>
      <c r="C383" s="1" t="s">
        <v>300</v>
      </c>
      <c r="D383" s="1" t="str">
        <f>VLOOKUP(MasterDataSet_after_OutliersDEL7[[#This Row],[CITY]],Region_Values,2,FALSE)</f>
        <v>South bay</v>
      </c>
      <c r="E383" s="7" t="s">
        <v>19</v>
      </c>
      <c r="F383">
        <v>90067</v>
      </c>
      <c r="G383">
        <v>875000</v>
      </c>
      <c r="H383">
        <v>2</v>
      </c>
      <c r="I383">
        <v>2</v>
      </c>
      <c r="J383">
        <v>1080</v>
      </c>
      <c r="K383">
        <v>223190</v>
      </c>
      <c r="L383">
        <f>2021-MasterDataSet_after_OutliersDEL7[[#This Row],[YEAR BUILT]]</f>
        <v>55</v>
      </c>
      <c r="M383">
        <v>5.803382019034153</v>
      </c>
      <c r="N383">
        <v>810.18518518518522</v>
      </c>
      <c r="O383" s="1">
        <v>0</v>
      </c>
      <c r="P383" s="1">
        <f>VLOOKUP(MasterDataSet_after_OutliersDEL7[[#This Row],[Region]],Region_Dummy_Variables,2,FALSE)</f>
        <v>0</v>
      </c>
      <c r="Q383" s="1">
        <f>VLOOKUP(MasterDataSet_after_OutliersDEL7[[#This Row],[Region]],Region_Dummy_Variables,3,FALSE)</f>
        <v>0</v>
      </c>
      <c r="R383" s="1">
        <f>VLOOKUP(MasterDataSet_after_OutliersDEL7[[#This Row],[Region]],Region_Dummy_Variables,4,FALSE)</f>
        <v>0</v>
      </c>
      <c r="S383" s="1">
        <f>VLOOKUP(MasterDataSet_after_OutliersDEL7[[#This Row],[Region]],Region_Dummy_Variables,5,FALSE)</f>
        <v>1</v>
      </c>
      <c r="T383" s="1">
        <f>VLOOKUP(MasterDataSet_after_OutliersDEL7[[#This Row],[Region]],Region_Dummy_Variables,6,FALSE)</f>
        <v>0</v>
      </c>
      <c r="U383">
        <v>1966</v>
      </c>
      <c r="V383">
        <v>3</v>
      </c>
      <c r="W383">
        <v>1010</v>
      </c>
      <c r="X383">
        <v>34.058557399999998</v>
      </c>
      <c r="Y383">
        <v>-118.41124430000001</v>
      </c>
    </row>
    <row r="384" spans="1:25" hidden="1" x14ac:dyDescent="0.3">
      <c r="A384" s="1" t="s">
        <v>16</v>
      </c>
      <c r="B384" s="1" t="s">
        <v>417</v>
      </c>
      <c r="C384" s="1" t="s">
        <v>300</v>
      </c>
      <c r="D384" s="1" t="str">
        <f>VLOOKUP(MasterDataSet_after_OutliersDEL7[[#This Row],[CITY]],Region_Values,2,FALSE)</f>
        <v>South bay</v>
      </c>
      <c r="E384" s="7" t="s">
        <v>19</v>
      </c>
      <c r="F384">
        <v>90067</v>
      </c>
      <c r="G384">
        <v>860000</v>
      </c>
      <c r="H384">
        <v>1</v>
      </c>
      <c r="I384">
        <v>1</v>
      </c>
      <c r="J384">
        <v>805</v>
      </c>
      <c r="K384">
        <v>223035</v>
      </c>
      <c r="L384">
        <f>2021-MasterDataSet_after_OutliersDEL7[[#This Row],[YEAR BUILT]]</f>
        <v>55</v>
      </c>
      <c r="M384">
        <v>5.803382019034153</v>
      </c>
      <c r="N384">
        <v>1068.3229813664595</v>
      </c>
      <c r="O384" s="1">
        <v>0</v>
      </c>
      <c r="P384" s="1">
        <f>VLOOKUP(MasterDataSet_after_OutliersDEL7[[#This Row],[Region]],Region_Dummy_Variables,2,FALSE)</f>
        <v>0</v>
      </c>
      <c r="Q384" s="1">
        <f>VLOOKUP(MasterDataSet_after_OutliersDEL7[[#This Row],[Region]],Region_Dummy_Variables,3,FALSE)</f>
        <v>0</v>
      </c>
      <c r="R384" s="1">
        <f>VLOOKUP(MasterDataSet_after_OutliersDEL7[[#This Row],[Region]],Region_Dummy_Variables,4,FALSE)</f>
        <v>0</v>
      </c>
      <c r="S384" s="1">
        <f>VLOOKUP(MasterDataSet_after_OutliersDEL7[[#This Row],[Region]],Region_Dummy_Variables,5,FALSE)</f>
        <v>1</v>
      </c>
      <c r="T384" s="1">
        <f>VLOOKUP(MasterDataSet_after_OutliersDEL7[[#This Row],[Region]],Region_Dummy_Variables,6,FALSE)</f>
        <v>0</v>
      </c>
      <c r="U384">
        <v>1966</v>
      </c>
      <c r="V384">
        <v>47</v>
      </c>
      <c r="W384">
        <v>867</v>
      </c>
      <c r="X384">
        <v>34.058557399999998</v>
      </c>
      <c r="Y384">
        <v>-118.41124430000001</v>
      </c>
    </row>
    <row r="385" spans="1:25" hidden="1" x14ac:dyDescent="0.3">
      <c r="A385" s="1" t="s">
        <v>16</v>
      </c>
      <c r="B385" s="1" t="s">
        <v>418</v>
      </c>
      <c r="C385" s="1" t="s">
        <v>300</v>
      </c>
      <c r="D385" s="1" t="str">
        <f>VLOOKUP(MasterDataSet_after_OutliersDEL7[[#This Row],[CITY]],Region_Values,2,FALSE)</f>
        <v>South bay</v>
      </c>
      <c r="E385" s="7" t="s">
        <v>19</v>
      </c>
      <c r="F385">
        <v>90067</v>
      </c>
      <c r="G385">
        <v>729000</v>
      </c>
      <c r="H385">
        <v>2</v>
      </c>
      <c r="I385">
        <v>2</v>
      </c>
      <c r="J385">
        <v>1097</v>
      </c>
      <c r="K385">
        <v>223035</v>
      </c>
      <c r="L385">
        <f>2021-MasterDataSet_after_OutliersDEL7[[#This Row],[YEAR BUILT]]</f>
        <v>55</v>
      </c>
      <c r="M385">
        <v>5.803382019034153</v>
      </c>
      <c r="N385">
        <v>664.53965360072925</v>
      </c>
      <c r="O385" s="1">
        <v>0</v>
      </c>
      <c r="P385" s="1">
        <f>VLOOKUP(MasterDataSet_after_OutliersDEL7[[#This Row],[Region]],Region_Dummy_Variables,2,FALSE)</f>
        <v>0</v>
      </c>
      <c r="Q385" s="1">
        <f>VLOOKUP(MasterDataSet_after_OutliersDEL7[[#This Row],[Region]],Region_Dummy_Variables,3,FALSE)</f>
        <v>0</v>
      </c>
      <c r="R385" s="1">
        <f>VLOOKUP(MasterDataSet_after_OutliersDEL7[[#This Row],[Region]],Region_Dummy_Variables,4,FALSE)</f>
        <v>0</v>
      </c>
      <c r="S385" s="1">
        <f>VLOOKUP(MasterDataSet_after_OutliersDEL7[[#This Row],[Region]],Region_Dummy_Variables,5,FALSE)</f>
        <v>1</v>
      </c>
      <c r="T385" s="1">
        <f>VLOOKUP(MasterDataSet_after_OutliersDEL7[[#This Row],[Region]],Region_Dummy_Variables,6,FALSE)</f>
        <v>0</v>
      </c>
      <c r="U385">
        <v>1966</v>
      </c>
      <c r="V385">
        <v>166</v>
      </c>
      <c r="W385">
        <v>1039</v>
      </c>
      <c r="X385">
        <v>34.058557399999998</v>
      </c>
      <c r="Y385">
        <v>-118.41124430000001</v>
      </c>
    </row>
    <row r="386" spans="1:25" hidden="1" x14ac:dyDescent="0.3">
      <c r="A386" s="1" t="s">
        <v>16</v>
      </c>
      <c r="B386" s="1" t="s">
        <v>419</v>
      </c>
      <c r="C386" s="1" t="s">
        <v>300</v>
      </c>
      <c r="D386" s="1" t="str">
        <f>VLOOKUP(MasterDataSet_after_OutliersDEL7[[#This Row],[CITY]],Region_Values,2,FALSE)</f>
        <v>South bay</v>
      </c>
      <c r="E386" s="7" t="s">
        <v>19</v>
      </c>
      <c r="F386">
        <v>90067</v>
      </c>
      <c r="G386">
        <v>750000</v>
      </c>
      <c r="H386">
        <v>1</v>
      </c>
      <c r="I386">
        <v>1</v>
      </c>
      <c r="J386">
        <v>853</v>
      </c>
      <c r="K386">
        <v>223190</v>
      </c>
      <c r="L386">
        <f>2021-MasterDataSet_after_OutliersDEL7[[#This Row],[YEAR BUILT]]</f>
        <v>55</v>
      </c>
      <c r="M386">
        <v>5.803382019034153</v>
      </c>
      <c r="N386">
        <v>879.24970691676435</v>
      </c>
      <c r="O386" s="1">
        <v>0</v>
      </c>
      <c r="P386" s="1">
        <f>VLOOKUP(MasterDataSet_after_OutliersDEL7[[#This Row],[Region]],Region_Dummy_Variables,2,FALSE)</f>
        <v>0</v>
      </c>
      <c r="Q386" s="1">
        <f>VLOOKUP(MasterDataSet_after_OutliersDEL7[[#This Row],[Region]],Region_Dummy_Variables,3,FALSE)</f>
        <v>0</v>
      </c>
      <c r="R386" s="1">
        <f>VLOOKUP(MasterDataSet_after_OutliersDEL7[[#This Row],[Region]],Region_Dummy_Variables,4,FALSE)</f>
        <v>0</v>
      </c>
      <c r="S386" s="1">
        <f>VLOOKUP(MasterDataSet_after_OutliersDEL7[[#This Row],[Region]],Region_Dummy_Variables,5,FALSE)</f>
        <v>1</v>
      </c>
      <c r="T386" s="1">
        <f>VLOOKUP(MasterDataSet_after_OutliersDEL7[[#This Row],[Region]],Region_Dummy_Variables,6,FALSE)</f>
        <v>0</v>
      </c>
      <c r="U386">
        <v>1966</v>
      </c>
      <c r="V386">
        <v>115</v>
      </c>
      <c r="W386">
        <v>905</v>
      </c>
      <c r="X386">
        <v>34.058557399999998</v>
      </c>
      <c r="Y386">
        <v>-118.41124430000001</v>
      </c>
    </row>
    <row r="387" spans="1:25" hidden="1" x14ac:dyDescent="0.3">
      <c r="A387" s="1" t="s">
        <v>16</v>
      </c>
      <c r="B387" s="1" t="s">
        <v>420</v>
      </c>
      <c r="C387" s="1" t="s">
        <v>300</v>
      </c>
      <c r="D387" s="1" t="str">
        <f>VLOOKUP(MasterDataSet_after_OutliersDEL7[[#This Row],[CITY]],Region_Values,2,FALSE)</f>
        <v>South bay</v>
      </c>
      <c r="E387" s="7" t="s">
        <v>19</v>
      </c>
      <c r="F387">
        <v>90067</v>
      </c>
      <c r="G387">
        <v>1399000</v>
      </c>
      <c r="H387">
        <v>2</v>
      </c>
      <c r="I387">
        <v>2.5</v>
      </c>
      <c r="J387">
        <v>2372</v>
      </c>
      <c r="K387">
        <v>787367</v>
      </c>
      <c r="L387">
        <f>2021-MasterDataSet_after_OutliersDEL7[[#This Row],[YEAR BUILT]]</f>
        <v>41</v>
      </c>
      <c r="M387">
        <v>5.6877340551513793</v>
      </c>
      <c r="N387">
        <v>589.79763912310284</v>
      </c>
      <c r="O387" s="1">
        <v>0</v>
      </c>
      <c r="P387" s="1">
        <f>VLOOKUP(MasterDataSet_after_OutliersDEL7[[#This Row],[Region]],Region_Dummy_Variables,2,FALSE)</f>
        <v>0</v>
      </c>
      <c r="Q387" s="1">
        <f>VLOOKUP(MasterDataSet_after_OutliersDEL7[[#This Row],[Region]],Region_Dummy_Variables,3,FALSE)</f>
        <v>0</v>
      </c>
      <c r="R387" s="1">
        <f>VLOOKUP(MasterDataSet_after_OutliersDEL7[[#This Row],[Region]],Region_Dummy_Variables,4,FALSE)</f>
        <v>0</v>
      </c>
      <c r="S387" s="1">
        <f>VLOOKUP(MasterDataSet_after_OutliersDEL7[[#This Row],[Region]],Region_Dummy_Variables,5,FALSE)</f>
        <v>1</v>
      </c>
      <c r="T387" s="1">
        <f>VLOOKUP(MasterDataSet_after_OutliersDEL7[[#This Row],[Region]],Region_Dummy_Variables,6,FALSE)</f>
        <v>0</v>
      </c>
      <c r="U387">
        <v>1980</v>
      </c>
      <c r="V387">
        <v>146</v>
      </c>
      <c r="W387">
        <v>2200</v>
      </c>
      <c r="X387">
        <v>34.054627099999998</v>
      </c>
      <c r="Y387">
        <v>-118.4094911</v>
      </c>
    </row>
    <row r="388" spans="1:25" hidden="1" x14ac:dyDescent="0.3">
      <c r="A388" s="1" t="s">
        <v>16</v>
      </c>
      <c r="B388" s="1" t="s">
        <v>421</v>
      </c>
      <c r="C388" s="1" t="s">
        <v>300</v>
      </c>
      <c r="D388" s="1" t="str">
        <f>VLOOKUP(MasterDataSet_after_OutliersDEL7[[#This Row],[CITY]],Region_Values,2,FALSE)</f>
        <v>South bay</v>
      </c>
      <c r="E388" s="7" t="s">
        <v>19</v>
      </c>
      <c r="F388">
        <v>90067</v>
      </c>
      <c r="G388">
        <v>1399000</v>
      </c>
      <c r="H388">
        <v>2</v>
      </c>
      <c r="I388">
        <v>3</v>
      </c>
      <c r="J388">
        <v>2377</v>
      </c>
      <c r="K388">
        <v>787367</v>
      </c>
      <c r="L388">
        <f>2021-MasterDataSet_after_OutliersDEL7[[#This Row],[YEAR BUILT]]</f>
        <v>41</v>
      </c>
      <c r="M388">
        <v>5.6875944364529794</v>
      </c>
      <c r="N388">
        <v>588.55700462768198</v>
      </c>
      <c r="O388" s="1">
        <v>0</v>
      </c>
      <c r="P388" s="1">
        <f>VLOOKUP(MasterDataSet_after_OutliersDEL7[[#This Row],[Region]],Region_Dummy_Variables,2,FALSE)</f>
        <v>0</v>
      </c>
      <c r="Q388" s="1">
        <f>VLOOKUP(MasterDataSet_after_OutliersDEL7[[#This Row],[Region]],Region_Dummy_Variables,3,FALSE)</f>
        <v>0</v>
      </c>
      <c r="R388" s="1">
        <f>VLOOKUP(MasterDataSet_after_OutliersDEL7[[#This Row],[Region]],Region_Dummy_Variables,4,FALSE)</f>
        <v>0</v>
      </c>
      <c r="S388" s="1">
        <f>VLOOKUP(MasterDataSet_after_OutliersDEL7[[#This Row],[Region]],Region_Dummy_Variables,5,FALSE)</f>
        <v>1</v>
      </c>
      <c r="T388" s="1">
        <f>VLOOKUP(MasterDataSet_after_OutliersDEL7[[#This Row],[Region]],Region_Dummy_Variables,6,FALSE)</f>
        <v>0</v>
      </c>
      <c r="U388">
        <v>1980</v>
      </c>
      <c r="V388">
        <v>11</v>
      </c>
      <c r="W388">
        <v>2290</v>
      </c>
      <c r="X388">
        <v>34.054622299999998</v>
      </c>
      <c r="Y388">
        <v>-118.4094891</v>
      </c>
    </row>
    <row r="389" spans="1:25" hidden="1" x14ac:dyDescent="0.3">
      <c r="A389" s="1" t="s">
        <v>16</v>
      </c>
      <c r="B389" s="1" t="s">
        <v>422</v>
      </c>
      <c r="C389" s="1" t="s">
        <v>300</v>
      </c>
      <c r="D389" s="1" t="str">
        <f>VLOOKUP(MasterDataSet_after_OutliersDEL7[[#This Row],[CITY]],Region_Values,2,FALSE)</f>
        <v>South bay</v>
      </c>
      <c r="E389" s="7" t="s">
        <v>19</v>
      </c>
      <c r="F389">
        <v>90067</v>
      </c>
      <c r="G389">
        <v>1149000</v>
      </c>
      <c r="H389">
        <v>2</v>
      </c>
      <c r="I389">
        <v>2</v>
      </c>
      <c r="J389">
        <v>1097</v>
      </c>
      <c r="K389">
        <v>223035</v>
      </c>
      <c r="L389">
        <f>2021-MasterDataSet_after_OutliersDEL7[[#This Row],[YEAR BUILT]]</f>
        <v>55</v>
      </c>
      <c r="M389">
        <v>5.8000728908555113</v>
      </c>
      <c r="N389">
        <v>1047.4020054694622</v>
      </c>
      <c r="O389" s="1">
        <v>0</v>
      </c>
      <c r="P389" s="1">
        <f>VLOOKUP(MasterDataSet_after_OutliersDEL7[[#This Row],[Region]],Region_Dummy_Variables,2,FALSE)</f>
        <v>0</v>
      </c>
      <c r="Q389" s="1">
        <f>VLOOKUP(MasterDataSet_after_OutliersDEL7[[#This Row],[Region]],Region_Dummy_Variables,3,FALSE)</f>
        <v>0</v>
      </c>
      <c r="R389" s="1">
        <f>VLOOKUP(MasterDataSet_after_OutliersDEL7[[#This Row],[Region]],Region_Dummy_Variables,4,FALSE)</f>
        <v>0</v>
      </c>
      <c r="S389" s="1">
        <f>VLOOKUP(MasterDataSet_after_OutliersDEL7[[#This Row],[Region]],Region_Dummy_Variables,5,FALSE)</f>
        <v>1</v>
      </c>
      <c r="T389" s="1">
        <f>VLOOKUP(MasterDataSet_after_OutliersDEL7[[#This Row],[Region]],Region_Dummy_Variables,6,FALSE)</f>
        <v>0</v>
      </c>
      <c r="U389">
        <v>1966</v>
      </c>
      <c r="V389">
        <v>25</v>
      </c>
      <c r="W389">
        <v>1245</v>
      </c>
      <c r="X389">
        <v>34.057803999999997</v>
      </c>
      <c r="Y389">
        <v>-118.41042280000001</v>
      </c>
    </row>
    <row r="390" spans="1:25" hidden="1" x14ac:dyDescent="0.3">
      <c r="A390" s="1" t="s">
        <v>16</v>
      </c>
      <c r="B390" s="1" t="s">
        <v>423</v>
      </c>
      <c r="C390" s="1" t="s">
        <v>300</v>
      </c>
      <c r="D390" s="1" t="str">
        <f>VLOOKUP(MasterDataSet_after_OutliersDEL7[[#This Row],[CITY]],Region_Values,2,FALSE)</f>
        <v>South bay</v>
      </c>
      <c r="E390" s="7" t="s">
        <v>19</v>
      </c>
      <c r="F390">
        <v>90067</v>
      </c>
      <c r="G390">
        <v>899000</v>
      </c>
      <c r="H390">
        <v>2</v>
      </c>
      <c r="I390">
        <v>2</v>
      </c>
      <c r="J390">
        <v>1070</v>
      </c>
      <c r="K390">
        <v>223035</v>
      </c>
      <c r="L390">
        <f>2021-MasterDataSet_after_OutliersDEL7[[#This Row],[YEAR BUILT]]</f>
        <v>55</v>
      </c>
      <c r="M390">
        <v>5.8000728908555113</v>
      </c>
      <c r="N390">
        <v>840.18691588785043</v>
      </c>
      <c r="O390" s="1">
        <v>0</v>
      </c>
      <c r="P390" s="1">
        <f>VLOOKUP(MasterDataSet_after_OutliersDEL7[[#This Row],[Region]],Region_Dummy_Variables,2,FALSE)</f>
        <v>0</v>
      </c>
      <c r="Q390" s="1">
        <f>VLOOKUP(MasterDataSet_after_OutliersDEL7[[#This Row],[Region]],Region_Dummy_Variables,3,FALSE)</f>
        <v>0</v>
      </c>
      <c r="R390" s="1">
        <f>VLOOKUP(MasterDataSet_after_OutliersDEL7[[#This Row],[Region]],Region_Dummy_Variables,4,FALSE)</f>
        <v>0</v>
      </c>
      <c r="S390" s="1">
        <f>VLOOKUP(MasterDataSet_after_OutliersDEL7[[#This Row],[Region]],Region_Dummy_Variables,5,FALSE)</f>
        <v>1</v>
      </c>
      <c r="T390" s="1">
        <f>VLOOKUP(MasterDataSet_after_OutliersDEL7[[#This Row],[Region]],Region_Dummy_Variables,6,FALSE)</f>
        <v>0</v>
      </c>
      <c r="U390">
        <v>1966</v>
      </c>
      <c r="V390">
        <v>48</v>
      </c>
      <c r="W390">
        <v>1155</v>
      </c>
      <c r="X390">
        <v>34.057803999999997</v>
      </c>
      <c r="Y390">
        <v>-118.41042280000001</v>
      </c>
    </row>
    <row r="391" spans="1:25" hidden="1" x14ac:dyDescent="0.3">
      <c r="A391" s="1" t="s">
        <v>16</v>
      </c>
      <c r="B391" s="1" t="s">
        <v>424</v>
      </c>
      <c r="C391" s="1" t="s">
        <v>300</v>
      </c>
      <c r="D391" s="1" t="str">
        <f>VLOOKUP(MasterDataSet_after_OutliersDEL7[[#This Row],[CITY]],Region_Values,2,FALSE)</f>
        <v>South bay</v>
      </c>
      <c r="E391" s="7" t="s">
        <v>19</v>
      </c>
      <c r="F391">
        <v>90067</v>
      </c>
      <c r="G391">
        <v>999000</v>
      </c>
      <c r="H391">
        <v>2</v>
      </c>
      <c r="I391">
        <v>2</v>
      </c>
      <c r="J391">
        <v>1053</v>
      </c>
      <c r="K391">
        <v>223035</v>
      </c>
      <c r="L391">
        <f>2021-MasterDataSet_after_OutliersDEL7[[#This Row],[YEAR BUILT]]</f>
        <v>55</v>
      </c>
      <c r="M391">
        <v>5.8000728908555113</v>
      </c>
      <c r="N391">
        <v>948.71794871794873</v>
      </c>
      <c r="O391" s="1">
        <v>0</v>
      </c>
      <c r="P391" s="1">
        <f>VLOOKUP(MasterDataSet_after_OutliersDEL7[[#This Row],[Region]],Region_Dummy_Variables,2,FALSE)</f>
        <v>0</v>
      </c>
      <c r="Q391" s="1">
        <f>VLOOKUP(MasterDataSet_after_OutliersDEL7[[#This Row],[Region]],Region_Dummy_Variables,3,FALSE)</f>
        <v>0</v>
      </c>
      <c r="R391" s="1">
        <f>VLOOKUP(MasterDataSet_after_OutliersDEL7[[#This Row],[Region]],Region_Dummy_Variables,4,FALSE)</f>
        <v>0</v>
      </c>
      <c r="S391" s="1">
        <f>VLOOKUP(MasterDataSet_after_OutliersDEL7[[#This Row],[Region]],Region_Dummy_Variables,5,FALSE)</f>
        <v>1</v>
      </c>
      <c r="T391" s="1">
        <f>VLOOKUP(MasterDataSet_after_OutliersDEL7[[#This Row],[Region]],Region_Dummy_Variables,6,FALSE)</f>
        <v>0</v>
      </c>
      <c r="U391">
        <v>1966</v>
      </c>
      <c r="V391">
        <v>82</v>
      </c>
      <c r="W391">
        <v>987</v>
      </c>
      <c r="X391">
        <v>34.057803999999997</v>
      </c>
      <c r="Y391">
        <v>-118.41042280000001</v>
      </c>
    </row>
    <row r="392" spans="1:25" hidden="1" x14ac:dyDescent="0.3">
      <c r="A392" s="1" t="s">
        <v>16</v>
      </c>
      <c r="B392" s="1" t="s">
        <v>425</v>
      </c>
      <c r="C392" s="1" t="s">
        <v>300</v>
      </c>
      <c r="D392" s="1" t="str">
        <f>VLOOKUP(MasterDataSet_after_OutliersDEL7[[#This Row],[CITY]],Region_Values,2,FALSE)</f>
        <v>South bay</v>
      </c>
      <c r="E392" s="7" t="s">
        <v>19</v>
      </c>
      <c r="F392">
        <v>90067</v>
      </c>
      <c r="G392">
        <v>799000</v>
      </c>
      <c r="H392">
        <v>2</v>
      </c>
      <c r="I392">
        <v>2</v>
      </c>
      <c r="J392">
        <v>1066</v>
      </c>
      <c r="K392">
        <v>223035</v>
      </c>
      <c r="L392">
        <f>2021-MasterDataSet_after_OutliersDEL7[[#This Row],[YEAR BUILT]]</f>
        <v>55</v>
      </c>
      <c r="M392">
        <v>5.8000728908555113</v>
      </c>
      <c r="N392">
        <v>749.53095684802997</v>
      </c>
      <c r="O392" s="1">
        <v>0</v>
      </c>
      <c r="P392" s="1">
        <f>VLOOKUP(MasterDataSet_after_OutliersDEL7[[#This Row],[Region]],Region_Dummy_Variables,2,FALSE)</f>
        <v>0</v>
      </c>
      <c r="Q392" s="1">
        <f>VLOOKUP(MasterDataSet_after_OutliersDEL7[[#This Row],[Region]],Region_Dummy_Variables,3,FALSE)</f>
        <v>0</v>
      </c>
      <c r="R392" s="1">
        <f>VLOOKUP(MasterDataSet_after_OutliersDEL7[[#This Row],[Region]],Region_Dummy_Variables,4,FALSE)</f>
        <v>0</v>
      </c>
      <c r="S392" s="1">
        <f>VLOOKUP(MasterDataSet_after_OutliersDEL7[[#This Row],[Region]],Region_Dummy_Variables,5,FALSE)</f>
        <v>1</v>
      </c>
      <c r="T392" s="1">
        <f>VLOOKUP(MasterDataSet_after_OutliersDEL7[[#This Row],[Region]],Region_Dummy_Variables,6,FALSE)</f>
        <v>0</v>
      </c>
      <c r="U392">
        <v>1966</v>
      </c>
      <c r="V392">
        <v>43</v>
      </c>
      <c r="W392">
        <v>1163</v>
      </c>
      <c r="X392">
        <v>34.057803999999997</v>
      </c>
      <c r="Y392">
        <v>-118.41042280000001</v>
      </c>
    </row>
    <row r="393" spans="1:25" hidden="1" x14ac:dyDescent="0.3">
      <c r="A393" s="1" t="s">
        <v>16</v>
      </c>
      <c r="B393" s="1" t="s">
        <v>426</v>
      </c>
      <c r="C393" s="1" t="s">
        <v>300</v>
      </c>
      <c r="D393" s="1" t="str">
        <f>VLOOKUP(MasterDataSet_after_OutliersDEL7[[#This Row],[CITY]],Region_Values,2,FALSE)</f>
        <v>South bay</v>
      </c>
      <c r="E393" s="7" t="s">
        <v>19</v>
      </c>
      <c r="F393">
        <v>90067</v>
      </c>
      <c r="G393">
        <v>659000</v>
      </c>
      <c r="H393">
        <v>1</v>
      </c>
      <c r="I393">
        <v>1</v>
      </c>
      <c r="J393">
        <v>853</v>
      </c>
      <c r="K393">
        <v>223035</v>
      </c>
      <c r="L393">
        <f>2021-MasterDataSet_after_OutliersDEL7[[#This Row],[YEAR BUILT]]</f>
        <v>55</v>
      </c>
      <c r="M393">
        <v>5.8000728908555113</v>
      </c>
      <c r="N393">
        <v>772.56740914419697</v>
      </c>
      <c r="O393" s="1">
        <v>0</v>
      </c>
      <c r="P393" s="1">
        <f>VLOOKUP(MasterDataSet_after_OutliersDEL7[[#This Row],[Region]],Region_Dummy_Variables,2,FALSE)</f>
        <v>0</v>
      </c>
      <c r="Q393" s="1">
        <f>VLOOKUP(MasterDataSet_after_OutliersDEL7[[#This Row],[Region]],Region_Dummy_Variables,3,FALSE)</f>
        <v>0</v>
      </c>
      <c r="R393" s="1">
        <f>VLOOKUP(MasterDataSet_after_OutliersDEL7[[#This Row],[Region]],Region_Dummy_Variables,4,FALSE)</f>
        <v>0</v>
      </c>
      <c r="S393" s="1">
        <f>VLOOKUP(MasterDataSet_after_OutliersDEL7[[#This Row],[Region]],Region_Dummy_Variables,5,FALSE)</f>
        <v>1</v>
      </c>
      <c r="T393" s="1">
        <f>VLOOKUP(MasterDataSet_after_OutliersDEL7[[#This Row],[Region]],Region_Dummy_Variables,6,FALSE)</f>
        <v>0</v>
      </c>
      <c r="U393">
        <v>1966</v>
      </c>
      <c r="V393">
        <v>3</v>
      </c>
      <c r="W393">
        <v>904</v>
      </c>
      <c r="X393">
        <v>34.057803999999997</v>
      </c>
      <c r="Y393">
        <v>-118.41042280000001</v>
      </c>
    </row>
    <row r="394" spans="1:25" hidden="1" x14ac:dyDescent="0.3">
      <c r="A394" s="1" t="s">
        <v>16</v>
      </c>
      <c r="B394" s="1" t="s">
        <v>427</v>
      </c>
      <c r="C394" s="1" t="s">
        <v>300</v>
      </c>
      <c r="D394" s="1" t="str">
        <f>VLOOKUP(MasterDataSet_after_OutliersDEL7[[#This Row],[CITY]],Region_Values,2,FALSE)</f>
        <v>South bay</v>
      </c>
      <c r="E394" s="7" t="s">
        <v>19</v>
      </c>
      <c r="F394">
        <v>90067</v>
      </c>
      <c r="G394">
        <v>850000</v>
      </c>
      <c r="H394">
        <v>2</v>
      </c>
      <c r="I394">
        <v>2</v>
      </c>
      <c r="J394">
        <v>1053</v>
      </c>
      <c r="K394">
        <v>223035</v>
      </c>
      <c r="L394">
        <f>2021-MasterDataSet_after_OutliersDEL7[[#This Row],[YEAR BUILT]]</f>
        <v>55</v>
      </c>
      <c r="M394">
        <v>5.8000728908555113</v>
      </c>
      <c r="N394">
        <v>807.21747388414053</v>
      </c>
      <c r="O394" s="1">
        <v>0</v>
      </c>
      <c r="P394" s="1">
        <f>VLOOKUP(MasterDataSet_after_OutliersDEL7[[#This Row],[Region]],Region_Dummy_Variables,2,FALSE)</f>
        <v>0</v>
      </c>
      <c r="Q394" s="1">
        <f>VLOOKUP(MasterDataSet_after_OutliersDEL7[[#This Row],[Region]],Region_Dummy_Variables,3,FALSE)</f>
        <v>0</v>
      </c>
      <c r="R394" s="1">
        <f>VLOOKUP(MasterDataSet_after_OutliersDEL7[[#This Row],[Region]],Region_Dummy_Variables,4,FALSE)</f>
        <v>0</v>
      </c>
      <c r="S394" s="1">
        <f>VLOOKUP(MasterDataSet_after_OutliersDEL7[[#This Row],[Region]],Region_Dummy_Variables,5,FALSE)</f>
        <v>1</v>
      </c>
      <c r="T394" s="1">
        <f>VLOOKUP(MasterDataSet_after_OutliersDEL7[[#This Row],[Region]],Region_Dummy_Variables,6,FALSE)</f>
        <v>0</v>
      </c>
      <c r="U394">
        <v>1966</v>
      </c>
      <c r="V394">
        <v>33</v>
      </c>
      <c r="W394">
        <v>1184</v>
      </c>
      <c r="X394">
        <v>34.057803999999997</v>
      </c>
      <c r="Y394">
        <v>-118.41042280000001</v>
      </c>
    </row>
    <row r="395" spans="1:25" hidden="1" x14ac:dyDescent="0.3">
      <c r="A395" s="1" t="s">
        <v>16</v>
      </c>
      <c r="B395" s="1" t="s">
        <v>428</v>
      </c>
      <c r="C395" s="1" t="s">
        <v>300</v>
      </c>
      <c r="D395" s="1" t="str">
        <f>VLOOKUP(MasterDataSet_after_OutliersDEL7[[#This Row],[CITY]],Region_Values,2,FALSE)</f>
        <v>South bay</v>
      </c>
      <c r="E395" s="7" t="s">
        <v>19</v>
      </c>
      <c r="F395">
        <v>90067</v>
      </c>
      <c r="G395">
        <v>999000</v>
      </c>
      <c r="H395">
        <v>2</v>
      </c>
      <c r="I395">
        <v>2</v>
      </c>
      <c r="J395">
        <v>1053</v>
      </c>
      <c r="K395">
        <v>223035</v>
      </c>
      <c r="L395">
        <f>2021-MasterDataSet_after_OutliersDEL7[[#This Row],[YEAR BUILT]]</f>
        <v>55</v>
      </c>
      <c r="M395">
        <v>5.8000728908555113</v>
      </c>
      <c r="N395">
        <v>948.71794871794873</v>
      </c>
      <c r="O395" s="1">
        <v>0</v>
      </c>
      <c r="P395" s="1">
        <f>VLOOKUP(MasterDataSet_after_OutliersDEL7[[#This Row],[Region]],Region_Dummy_Variables,2,FALSE)</f>
        <v>0</v>
      </c>
      <c r="Q395" s="1">
        <f>VLOOKUP(MasterDataSet_after_OutliersDEL7[[#This Row],[Region]],Region_Dummy_Variables,3,FALSE)</f>
        <v>0</v>
      </c>
      <c r="R395" s="1">
        <f>VLOOKUP(MasterDataSet_after_OutliersDEL7[[#This Row],[Region]],Region_Dummy_Variables,4,FALSE)</f>
        <v>0</v>
      </c>
      <c r="S395" s="1">
        <f>VLOOKUP(MasterDataSet_after_OutliersDEL7[[#This Row],[Region]],Region_Dummy_Variables,5,FALSE)</f>
        <v>1</v>
      </c>
      <c r="T395" s="1">
        <f>VLOOKUP(MasterDataSet_after_OutliersDEL7[[#This Row],[Region]],Region_Dummy_Variables,6,FALSE)</f>
        <v>0</v>
      </c>
      <c r="U395">
        <v>1966</v>
      </c>
      <c r="V395">
        <v>7</v>
      </c>
      <c r="W395">
        <v>1184</v>
      </c>
      <c r="X395">
        <v>34.057803999999997</v>
      </c>
      <c r="Y395">
        <v>-118.41042280000001</v>
      </c>
    </row>
    <row r="396" spans="1:25" hidden="1" x14ac:dyDescent="0.3">
      <c r="A396" s="1" t="s">
        <v>16</v>
      </c>
      <c r="B396" s="1" t="s">
        <v>429</v>
      </c>
      <c r="C396" s="1" t="s">
        <v>300</v>
      </c>
      <c r="D396" s="1" t="str">
        <f>VLOOKUP(MasterDataSet_after_OutliersDEL7[[#This Row],[CITY]],Region_Values,2,FALSE)</f>
        <v>South bay</v>
      </c>
      <c r="E396" s="7" t="s">
        <v>19</v>
      </c>
      <c r="F396">
        <v>90067</v>
      </c>
      <c r="G396">
        <v>850000</v>
      </c>
      <c r="H396">
        <v>2</v>
      </c>
      <c r="I396">
        <v>2</v>
      </c>
      <c r="J396">
        <v>1066</v>
      </c>
      <c r="K396">
        <v>223035</v>
      </c>
      <c r="L396">
        <f>2021-MasterDataSet_after_OutliersDEL7[[#This Row],[YEAR BUILT]]</f>
        <v>55</v>
      </c>
      <c r="M396">
        <v>5.8000728908555113</v>
      </c>
      <c r="N396">
        <v>797.37335834896805</v>
      </c>
      <c r="O396" s="1">
        <v>0</v>
      </c>
      <c r="P396" s="1">
        <f>VLOOKUP(MasterDataSet_after_OutliersDEL7[[#This Row],[Region]],Region_Dummy_Variables,2,FALSE)</f>
        <v>0</v>
      </c>
      <c r="Q396" s="1">
        <f>VLOOKUP(MasterDataSet_after_OutliersDEL7[[#This Row],[Region]],Region_Dummy_Variables,3,FALSE)</f>
        <v>0</v>
      </c>
      <c r="R396" s="1">
        <f>VLOOKUP(MasterDataSet_after_OutliersDEL7[[#This Row],[Region]],Region_Dummy_Variables,4,FALSE)</f>
        <v>0</v>
      </c>
      <c r="S396" s="1">
        <f>VLOOKUP(MasterDataSet_after_OutliersDEL7[[#This Row],[Region]],Region_Dummy_Variables,5,FALSE)</f>
        <v>1</v>
      </c>
      <c r="T396" s="1">
        <f>VLOOKUP(MasterDataSet_after_OutliersDEL7[[#This Row],[Region]],Region_Dummy_Variables,6,FALSE)</f>
        <v>0</v>
      </c>
      <c r="U396">
        <v>1966</v>
      </c>
      <c r="V396">
        <v>13</v>
      </c>
      <c r="W396">
        <v>1163</v>
      </c>
      <c r="X396">
        <v>34.057803999999997</v>
      </c>
      <c r="Y396">
        <v>-118.41042280000001</v>
      </c>
    </row>
    <row r="397" spans="1:25" hidden="1" x14ac:dyDescent="0.3">
      <c r="A397" s="1" t="s">
        <v>16</v>
      </c>
      <c r="B397" s="1" t="s">
        <v>430</v>
      </c>
      <c r="C397" s="1" t="s">
        <v>300</v>
      </c>
      <c r="D397" s="1" t="str">
        <f>VLOOKUP(MasterDataSet_after_OutliersDEL7[[#This Row],[CITY]],Region_Values,2,FALSE)</f>
        <v>South bay</v>
      </c>
      <c r="E397" s="7" t="s">
        <v>19</v>
      </c>
      <c r="F397">
        <v>90067</v>
      </c>
      <c r="G397">
        <v>2699000</v>
      </c>
      <c r="H397">
        <v>3</v>
      </c>
      <c r="I397">
        <v>5</v>
      </c>
      <c r="J397">
        <v>3234</v>
      </c>
      <c r="K397">
        <v>787367</v>
      </c>
      <c r="L397">
        <f>2021-MasterDataSet_after_OutliersDEL7[[#This Row],[YEAR BUILT]]</f>
        <v>41</v>
      </c>
      <c r="M397">
        <v>5.6825338453004743</v>
      </c>
      <c r="N397">
        <v>834.57019171304887</v>
      </c>
      <c r="O397" s="1">
        <v>0</v>
      </c>
      <c r="P397" s="1">
        <f>VLOOKUP(MasterDataSet_after_OutliersDEL7[[#This Row],[Region]],Region_Dummy_Variables,2,FALSE)</f>
        <v>0</v>
      </c>
      <c r="Q397" s="1">
        <f>VLOOKUP(MasterDataSet_after_OutliersDEL7[[#This Row],[Region]],Region_Dummy_Variables,3,FALSE)</f>
        <v>0</v>
      </c>
      <c r="R397" s="1">
        <f>VLOOKUP(MasterDataSet_after_OutliersDEL7[[#This Row],[Region]],Region_Dummy_Variables,4,FALSE)</f>
        <v>0</v>
      </c>
      <c r="S397" s="1">
        <f>VLOOKUP(MasterDataSet_after_OutliersDEL7[[#This Row],[Region]],Region_Dummy_Variables,5,FALSE)</f>
        <v>1</v>
      </c>
      <c r="T397" s="1">
        <f>VLOOKUP(MasterDataSet_after_OutliersDEL7[[#This Row],[Region]],Region_Dummy_Variables,6,FALSE)</f>
        <v>0</v>
      </c>
      <c r="U397">
        <v>1980</v>
      </c>
      <c r="V397">
        <v>7</v>
      </c>
      <c r="W397">
        <v>2917</v>
      </c>
      <c r="X397">
        <v>34.054936300000001</v>
      </c>
      <c r="Y397">
        <v>-118.4099586</v>
      </c>
    </row>
    <row r="398" spans="1:25" hidden="1" x14ac:dyDescent="0.3">
      <c r="A398" s="1" t="s">
        <v>16</v>
      </c>
      <c r="B398" s="1" t="s">
        <v>431</v>
      </c>
      <c r="C398" s="1" t="s">
        <v>300</v>
      </c>
      <c r="D398" s="1" t="str">
        <f>VLOOKUP(MasterDataSet_after_OutliersDEL7[[#This Row],[CITY]],Region_Values,2,FALSE)</f>
        <v>South bay</v>
      </c>
      <c r="E398" s="7" t="s">
        <v>19</v>
      </c>
      <c r="F398">
        <v>90067</v>
      </c>
      <c r="G398">
        <v>1599999</v>
      </c>
      <c r="H398">
        <v>2</v>
      </c>
      <c r="I398">
        <v>3.5</v>
      </c>
      <c r="J398">
        <v>2524</v>
      </c>
      <c r="K398">
        <v>787367</v>
      </c>
      <c r="L398">
        <f>2021-MasterDataSet_after_OutliersDEL7[[#This Row],[YEAR BUILT]]</f>
        <v>41</v>
      </c>
      <c r="M398">
        <v>5.6749054435097328</v>
      </c>
      <c r="N398">
        <v>633.91402535657687</v>
      </c>
      <c r="O398" s="1">
        <v>0</v>
      </c>
      <c r="P398" s="1">
        <f>VLOOKUP(MasterDataSet_after_OutliersDEL7[[#This Row],[Region]],Region_Dummy_Variables,2,FALSE)</f>
        <v>0</v>
      </c>
      <c r="Q398" s="1">
        <f>VLOOKUP(MasterDataSet_after_OutliersDEL7[[#This Row],[Region]],Region_Dummy_Variables,3,FALSE)</f>
        <v>0</v>
      </c>
      <c r="R398" s="1">
        <f>VLOOKUP(MasterDataSet_after_OutliersDEL7[[#This Row],[Region]],Region_Dummy_Variables,4,FALSE)</f>
        <v>0</v>
      </c>
      <c r="S398" s="1">
        <f>VLOOKUP(MasterDataSet_after_OutliersDEL7[[#This Row],[Region]],Region_Dummy_Variables,5,FALSE)</f>
        <v>1</v>
      </c>
      <c r="T398" s="1">
        <f>VLOOKUP(MasterDataSet_after_OutliersDEL7[[#This Row],[Region]],Region_Dummy_Variables,6,FALSE)</f>
        <v>0</v>
      </c>
      <c r="U398">
        <v>1980</v>
      </c>
      <c r="V398">
        <v>58</v>
      </c>
      <c r="W398">
        <v>1952</v>
      </c>
      <c r="X398">
        <v>34.0545416</v>
      </c>
      <c r="Y398">
        <v>-118.4097005</v>
      </c>
    </row>
    <row r="399" spans="1:25" hidden="1" x14ac:dyDescent="0.3">
      <c r="A399" s="1" t="s">
        <v>16</v>
      </c>
      <c r="B399" s="1" t="s">
        <v>432</v>
      </c>
      <c r="C399" s="1" t="s">
        <v>300</v>
      </c>
      <c r="D399" s="1" t="str">
        <f>VLOOKUP(MasterDataSet_after_OutliersDEL7[[#This Row],[CITY]],Region_Values,2,FALSE)</f>
        <v>South bay</v>
      </c>
      <c r="E399" s="7" t="s">
        <v>19</v>
      </c>
      <c r="F399">
        <v>90067</v>
      </c>
      <c r="G399">
        <v>3500000</v>
      </c>
      <c r="H399">
        <v>2</v>
      </c>
      <c r="I399">
        <v>3.5</v>
      </c>
      <c r="J399">
        <v>2912</v>
      </c>
      <c r="K399">
        <v>787367</v>
      </c>
      <c r="L399">
        <f>2021-MasterDataSet_after_OutliersDEL7[[#This Row],[YEAR BUILT]]</f>
        <v>41</v>
      </c>
      <c r="M399">
        <v>5.6825338453004743</v>
      </c>
      <c r="N399">
        <v>1201.9230769230769</v>
      </c>
      <c r="O399" s="1">
        <v>0</v>
      </c>
      <c r="P399" s="1">
        <f>VLOOKUP(MasterDataSet_after_OutliersDEL7[[#This Row],[Region]],Region_Dummy_Variables,2,FALSE)</f>
        <v>0</v>
      </c>
      <c r="Q399" s="1">
        <f>VLOOKUP(MasterDataSet_after_OutliersDEL7[[#This Row],[Region]],Region_Dummy_Variables,3,FALSE)</f>
        <v>0</v>
      </c>
      <c r="R399" s="1">
        <f>VLOOKUP(MasterDataSet_after_OutliersDEL7[[#This Row],[Region]],Region_Dummy_Variables,4,FALSE)</f>
        <v>0</v>
      </c>
      <c r="S399" s="1">
        <f>VLOOKUP(MasterDataSet_after_OutliersDEL7[[#This Row],[Region]],Region_Dummy_Variables,5,FALSE)</f>
        <v>1</v>
      </c>
      <c r="T399" s="1">
        <f>VLOOKUP(MasterDataSet_after_OutliersDEL7[[#This Row],[Region]],Region_Dummy_Variables,6,FALSE)</f>
        <v>0</v>
      </c>
      <c r="U399">
        <v>1980</v>
      </c>
      <c r="V399">
        <v>81</v>
      </c>
      <c r="W399">
        <v>2654</v>
      </c>
      <c r="X399">
        <v>34.054936300000001</v>
      </c>
      <c r="Y399">
        <v>-118.4099586</v>
      </c>
    </row>
    <row r="400" spans="1:25" hidden="1" x14ac:dyDescent="0.3">
      <c r="A400" s="1" t="s">
        <v>16</v>
      </c>
      <c r="B400" s="1" t="s">
        <v>433</v>
      </c>
      <c r="C400" s="1" t="s">
        <v>300</v>
      </c>
      <c r="D400" s="1" t="str">
        <f>VLOOKUP(MasterDataSet_after_OutliersDEL7[[#This Row],[CITY]],Region_Values,2,FALSE)</f>
        <v>South bay</v>
      </c>
      <c r="E400" s="7" t="s">
        <v>19</v>
      </c>
      <c r="F400">
        <v>90067</v>
      </c>
      <c r="G400">
        <v>1550000</v>
      </c>
      <c r="H400">
        <v>2</v>
      </c>
      <c r="I400">
        <v>3</v>
      </c>
      <c r="J400">
        <v>2372</v>
      </c>
      <c r="K400">
        <v>787367</v>
      </c>
      <c r="L400">
        <f>2021-MasterDataSet_after_OutliersDEL7[[#This Row],[YEAR BUILT]]</f>
        <v>41</v>
      </c>
      <c r="M400">
        <v>5.6825338453004743</v>
      </c>
      <c r="N400">
        <v>653.45699831365937</v>
      </c>
      <c r="O400" s="1">
        <v>0</v>
      </c>
      <c r="P400" s="1">
        <f>VLOOKUP(MasterDataSet_after_OutliersDEL7[[#This Row],[Region]],Region_Dummy_Variables,2,FALSE)</f>
        <v>0</v>
      </c>
      <c r="Q400" s="1">
        <f>VLOOKUP(MasterDataSet_after_OutliersDEL7[[#This Row],[Region]],Region_Dummy_Variables,3,FALSE)</f>
        <v>0</v>
      </c>
      <c r="R400" s="1">
        <f>VLOOKUP(MasterDataSet_after_OutliersDEL7[[#This Row],[Region]],Region_Dummy_Variables,4,FALSE)</f>
        <v>0</v>
      </c>
      <c r="S400" s="1">
        <f>VLOOKUP(MasterDataSet_after_OutliersDEL7[[#This Row],[Region]],Region_Dummy_Variables,5,FALSE)</f>
        <v>1</v>
      </c>
      <c r="T400" s="1">
        <f>VLOOKUP(MasterDataSet_after_OutliersDEL7[[#This Row],[Region]],Region_Dummy_Variables,6,FALSE)</f>
        <v>0</v>
      </c>
      <c r="U400">
        <v>1980</v>
      </c>
      <c r="V400">
        <v>32</v>
      </c>
      <c r="W400">
        <v>2289</v>
      </c>
      <c r="X400">
        <v>34.054936300000001</v>
      </c>
      <c r="Y400">
        <v>-118.4099586</v>
      </c>
    </row>
    <row r="401" spans="1:25" hidden="1" x14ac:dyDescent="0.3">
      <c r="A401" s="1" t="s">
        <v>20</v>
      </c>
      <c r="B401" s="1" t="s">
        <v>434</v>
      </c>
      <c r="C401" s="1" t="s">
        <v>300</v>
      </c>
      <c r="D401" s="1" t="str">
        <f>VLOOKUP(MasterDataSet_after_OutliersDEL7[[#This Row],[CITY]],Region_Values,2,FALSE)</f>
        <v>South bay</v>
      </c>
      <c r="E401" s="7" t="s">
        <v>19</v>
      </c>
      <c r="F401">
        <v>90069</v>
      </c>
      <c r="G401">
        <v>3495000</v>
      </c>
      <c r="H401">
        <v>3</v>
      </c>
      <c r="I401">
        <v>3</v>
      </c>
      <c r="J401">
        <v>2538</v>
      </c>
      <c r="K401">
        <v>10850</v>
      </c>
      <c r="L401">
        <f>2021-MasterDataSet_after_OutliersDEL7[[#This Row],[YEAR BUILT]]</f>
        <v>60</v>
      </c>
      <c r="M401">
        <v>8.7412899993521016</v>
      </c>
      <c r="N401">
        <v>1377.0685579196218</v>
      </c>
      <c r="O401" s="1">
        <v>1</v>
      </c>
      <c r="P401" s="1">
        <f>VLOOKUP(MasterDataSet_after_OutliersDEL7[[#This Row],[Region]],Region_Dummy_Variables,2,FALSE)</f>
        <v>0</v>
      </c>
      <c r="Q401" s="1">
        <f>VLOOKUP(MasterDataSet_after_OutliersDEL7[[#This Row],[Region]],Region_Dummy_Variables,3,FALSE)</f>
        <v>0</v>
      </c>
      <c r="R401" s="1">
        <f>VLOOKUP(MasterDataSet_after_OutliersDEL7[[#This Row],[Region]],Region_Dummy_Variables,4,FALSE)</f>
        <v>0</v>
      </c>
      <c r="S401" s="1">
        <f>VLOOKUP(MasterDataSet_after_OutliersDEL7[[#This Row],[Region]],Region_Dummy_Variables,5,FALSE)</f>
        <v>1</v>
      </c>
      <c r="T401" s="1">
        <f>VLOOKUP(MasterDataSet_after_OutliersDEL7[[#This Row],[Region]],Region_Dummy_Variables,6,FALSE)</f>
        <v>0</v>
      </c>
      <c r="U401">
        <v>1961</v>
      </c>
      <c r="V401">
        <v>28</v>
      </c>
      <c r="X401">
        <v>34.099696799999997</v>
      </c>
      <c r="Y401">
        <v>-118.3902777</v>
      </c>
    </row>
    <row r="402" spans="1:25" hidden="1" x14ac:dyDescent="0.3">
      <c r="A402" s="1" t="s">
        <v>20</v>
      </c>
      <c r="B402" s="1" t="s">
        <v>435</v>
      </c>
      <c r="C402" s="1" t="s">
        <v>300</v>
      </c>
      <c r="D402" s="1" t="str">
        <f>VLOOKUP(MasterDataSet_after_OutliersDEL7[[#This Row],[CITY]],Region_Values,2,FALSE)</f>
        <v>South bay</v>
      </c>
      <c r="E402" s="7" t="s">
        <v>19</v>
      </c>
      <c r="F402">
        <v>90069</v>
      </c>
      <c r="G402">
        <v>4990000</v>
      </c>
      <c r="H402">
        <v>5</v>
      </c>
      <c r="I402">
        <v>5.5</v>
      </c>
      <c r="J402">
        <v>5029</v>
      </c>
      <c r="K402">
        <v>6185</v>
      </c>
      <c r="L402">
        <f>2021-MasterDataSet_after_OutliersDEL7[[#This Row],[YEAR BUILT]]</f>
        <v>33</v>
      </c>
      <c r="M402">
        <v>8.6444094899878134</v>
      </c>
      <c r="N402">
        <v>992.24497912109769</v>
      </c>
      <c r="O402" s="1">
        <v>1</v>
      </c>
      <c r="P402" s="1">
        <f>VLOOKUP(MasterDataSet_after_OutliersDEL7[[#This Row],[Region]],Region_Dummy_Variables,2,FALSE)</f>
        <v>0</v>
      </c>
      <c r="Q402" s="1">
        <f>VLOOKUP(MasterDataSet_after_OutliersDEL7[[#This Row],[Region]],Region_Dummy_Variables,3,FALSE)</f>
        <v>0</v>
      </c>
      <c r="R402" s="1">
        <f>VLOOKUP(MasterDataSet_after_OutliersDEL7[[#This Row],[Region]],Region_Dummy_Variables,4,FALSE)</f>
        <v>0</v>
      </c>
      <c r="S402" s="1">
        <f>VLOOKUP(MasterDataSet_after_OutliersDEL7[[#This Row],[Region]],Region_Dummy_Variables,5,FALSE)</f>
        <v>1</v>
      </c>
      <c r="T402" s="1">
        <f>VLOOKUP(MasterDataSet_after_OutliersDEL7[[#This Row],[Region]],Region_Dummy_Variables,6,FALSE)</f>
        <v>0</v>
      </c>
      <c r="U402">
        <v>1988</v>
      </c>
      <c r="V402">
        <v>148</v>
      </c>
      <c r="X402">
        <v>34.098779700000001</v>
      </c>
      <c r="Y402">
        <v>-118.3916191</v>
      </c>
    </row>
    <row r="403" spans="1:25" hidden="1" x14ac:dyDescent="0.3">
      <c r="A403" s="1" t="s">
        <v>20</v>
      </c>
      <c r="B403" s="1" t="s">
        <v>436</v>
      </c>
      <c r="C403" s="1" t="s">
        <v>300</v>
      </c>
      <c r="D403" s="1" t="str">
        <f>VLOOKUP(MasterDataSet_after_OutliersDEL7[[#This Row],[CITY]],Region_Values,2,FALSE)</f>
        <v>South bay</v>
      </c>
      <c r="E403" s="7" t="s">
        <v>19</v>
      </c>
      <c r="F403">
        <v>90069</v>
      </c>
      <c r="G403">
        <v>3995000</v>
      </c>
      <c r="H403">
        <v>3</v>
      </c>
      <c r="I403">
        <v>2.5</v>
      </c>
      <c r="J403">
        <v>3700</v>
      </c>
      <c r="K403">
        <v>4889</v>
      </c>
      <c r="L403">
        <f>2021-MasterDataSet_after_OutliersDEL7[[#This Row],[YEAR BUILT]]</f>
        <v>59</v>
      </c>
      <c r="M403">
        <v>8.6267686463895608</v>
      </c>
      <c r="N403">
        <v>1079.7297297297298</v>
      </c>
      <c r="O403" s="1">
        <v>1</v>
      </c>
      <c r="P403" s="1">
        <f>VLOOKUP(MasterDataSet_after_OutliersDEL7[[#This Row],[Region]],Region_Dummy_Variables,2,FALSE)</f>
        <v>0</v>
      </c>
      <c r="Q403" s="1">
        <f>VLOOKUP(MasterDataSet_after_OutliersDEL7[[#This Row],[Region]],Region_Dummy_Variables,3,FALSE)</f>
        <v>0</v>
      </c>
      <c r="R403" s="1">
        <f>VLOOKUP(MasterDataSet_after_OutliersDEL7[[#This Row],[Region]],Region_Dummy_Variables,4,FALSE)</f>
        <v>0</v>
      </c>
      <c r="S403" s="1">
        <f>VLOOKUP(MasterDataSet_after_OutliersDEL7[[#This Row],[Region]],Region_Dummy_Variables,5,FALSE)</f>
        <v>1</v>
      </c>
      <c r="T403" s="1">
        <f>VLOOKUP(MasterDataSet_after_OutliersDEL7[[#This Row],[Region]],Region_Dummy_Variables,6,FALSE)</f>
        <v>0</v>
      </c>
      <c r="U403">
        <v>1962</v>
      </c>
      <c r="V403">
        <v>172</v>
      </c>
      <c r="X403">
        <v>34.098674000000003</v>
      </c>
      <c r="Y403">
        <v>-118.39196149999999</v>
      </c>
    </row>
    <row r="404" spans="1:25" hidden="1" x14ac:dyDescent="0.3">
      <c r="A404" s="1" t="s">
        <v>20</v>
      </c>
      <c r="B404" s="1" t="s">
        <v>437</v>
      </c>
      <c r="C404" s="1" t="s">
        <v>300</v>
      </c>
      <c r="D404" s="1" t="str">
        <f>VLOOKUP(MasterDataSet_after_OutliersDEL7[[#This Row],[CITY]],Region_Values,2,FALSE)</f>
        <v>South bay</v>
      </c>
      <c r="E404" s="7" t="s">
        <v>19</v>
      </c>
      <c r="F404">
        <v>90069</v>
      </c>
      <c r="G404">
        <v>3590000</v>
      </c>
      <c r="H404">
        <v>4</v>
      </c>
      <c r="I404">
        <v>5.5</v>
      </c>
      <c r="J404">
        <v>3929</v>
      </c>
      <c r="K404">
        <v>5999</v>
      </c>
      <c r="L404">
        <f>2021-MasterDataSet_after_OutliersDEL7[[#This Row],[YEAR BUILT]]</f>
        <v>42</v>
      </c>
      <c r="M404">
        <v>8.3734269797375074</v>
      </c>
      <c r="N404">
        <v>913.71850343598885</v>
      </c>
      <c r="O404" s="1">
        <v>1</v>
      </c>
      <c r="P404" s="1">
        <f>VLOOKUP(MasterDataSet_after_OutliersDEL7[[#This Row],[Region]],Region_Dummy_Variables,2,FALSE)</f>
        <v>0</v>
      </c>
      <c r="Q404" s="1">
        <f>VLOOKUP(MasterDataSet_after_OutliersDEL7[[#This Row],[Region]],Region_Dummy_Variables,3,FALSE)</f>
        <v>0</v>
      </c>
      <c r="R404" s="1">
        <f>VLOOKUP(MasterDataSet_after_OutliersDEL7[[#This Row],[Region]],Region_Dummy_Variables,4,FALSE)</f>
        <v>0</v>
      </c>
      <c r="S404" s="1">
        <f>VLOOKUP(MasterDataSet_after_OutliersDEL7[[#This Row],[Region]],Region_Dummy_Variables,5,FALSE)</f>
        <v>1</v>
      </c>
      <c r="T404" s="1">
        <f>VLOOKUP(MasterDataSet_after_OutliersDEL7[[#This Row],[Region]],Region_Dummy_Variables,6,FALSE)</f>
        <v>0</v>
      </c>
      <c r="U404">
        <v>1979</v>
      </c>
      <c r="V404">
        <v>233</v>
      </c>
      <c r="X404">
        <v>34.095562700000002</v>
      </c>
      <c r="Y404">
        <v>-118.39433390000001</v>
      </c>
    </row>
    <row r="405" spans="1:25" hidden="1" x14ac:dyDescent="0.3">
      <c r="A405" s="1" t="s">
        <v>20</v>
      </c>
      <c r="B405" s="1" t="s">
        <v>438</v>
      </c>
      <c r="C405" s="1" t="s">
        <v>300</v>
      </c>
      <c r="D405" s="1" t="str">
        <f>VLOOKUP(MasterDataSet_after_OutliersDEL7[[#This Row],[CITY]],Region_Values,2,FALSE)</f>
        <v>South bay</v>
      </c>
      <c r="E405" s="7" t="s">
        <v>19</v>
      </c>
      <c r="F405">
        <v>90094</v>
      </c>
      <c r="G405">
        <v>4950000</v>
      </c>
      <c r="H405">
        <v>3</v>
      </c>
      <c r="I405">
        <v>6</v>
      </c>
      <c r="J405">
        <v>4544</v>
      </c>
      <c r="K405">
        <v>3425</v>
      </c>
      <c r="L405">
        <f>2021-MasterDataSet_after_OutliersDEL7[[#This Row],[YEAR BUILT]]</f>
        <v>4</v>
      </c>
      <c r="M405">
        <v>2.5158826768474682</v>
      </c>
      <c r="N405">
        <v>1089.3485915492959</v>
      </c>
      <c r="O405" s="1">
        <v>1</v>
      </c>
      <c r="P405" s="1">
        <f>VLOOKUP(MasterDataSet_after_OutliersDEL7[[#This Row],[Region]],Region_Dummy_Variables,2,FALSE)</f>
        <v>0</v>
      </c>
      <c r="Q405" s="1">
        <f>VLOOKUP(MasterDataSet_after_OutliersDEL7[[#This Row],[Region]],Region_Dummy_Variables,3,FALSE)</f>
        <v>0</v>
      </c>
      <c r="R405" s="1">
        <f>VLOOKUP(MasterDataSet_after_OutliersDEL7[[#This Row],[Region]],Region_Dummy_Variables,4,FALSE)</f>
        <v>0</v>
      </c>
      <c r="S405" s="1">
        <f>VLOOKUP(MasterDataSet_after_OutliersDEL7[[#This Row],[Region]],Region_Dummy_Variables,5,FALSE)</f>
        <v>1</v>
      </c>
      <c r="T405" s="1">
        <f>VLOOKUP(MasterDataSet_after_OutliersDEL7[[#This Row],[Region]],Region_Dummy_Variables,6,FALSE)</f>
        <v>0</v>
      </c>
      <c r="U405">
        <v>2017</v>
      </c>
      <c r="V405">
        <v>30</v>
      </c>
      <c r="W405">
        <v>361</v>
      </c>
      <c r="X405">
        <v>33.975954999999999</v>
      </c>
      <c r="Y405">
        <v>-118.414665</v>
      </c>
    </row>
    <row r="406" spans="1:25" hidden="1" x14ac:dyDescent="0.3">
      <c r="A406" s="1" t="s">
        <v>20</v>
      </c>
      <c r="B406" s="1" t="s">
        <v>438</v>
      </c>
      <c r="C406" s="1" t="s">
        <v>300</v>
      </c>
      <c r="D406" s="1" t="str">
        <f>VLOOKUP(MasterDataSet_after_OutliersDEL7[[#This Row],[CITY]],Region_Values,2,FALSE)</f>
        <v>South bay</v>
      </c>
      <c r="E406" s="7" t="s">
        <v>19</v>
      </c>
      <c r="F406">
        <v>90094</v>
      </c>
      <c r="G406">
        <v>4950000</v>
      </c>
      <c r="H406">
        <v>5</v>
      </c>
      <c r="I406">
        <v>6</v>
      </c>
      <c r="J406">
        <v>4544</v>
      </c>
      <c r="K406">
        <v>3425</v>
      </c>
      <c r="L406">
        <f>2021-MasterDataSet_after_OutliersDEL7[[#This Row],[YEAR BUILT]]</f>
        <v>4</v>
      </c>
      <c r="M406">
        <v>2.5158826768474682</v>
      </c>
      <c r="N406">
        <v>1089.3485915492959</v>
      </c>
      <c r="O406" s="1">
        <v>1</v>
      </c>
      <c r="P406" s="1">
        <f>VLOOKUP(MasterDataSet_after_OutliersDEL7[[#This Row],[Region]],Region_Dummy_Variables,2,FALSE)</f>
        <v>0</v>
      </c>
      <c r="Q406" s="1">
        <f>VLOOKUP(MasterDataSet_after_OutliersDEL7[[#This Row],[Region]],Region_Dummy_Variables,3,FALSE)</f>
        <v>0</v>
      </c>
      <c r="R406" s="1">
        <f>VLOOKUP(MasterDataSet_after_OutliersDEL7[[#This Row],[Region]],Region_Dummy_Variables,4,FALSE)</f>
        <v>0</v>
      </c>
      <c r="S406" s="1">
        <f>VLOOKUP(MasterDataSet_after_OutliersDEL7[[#This Row],[Region]],Region_Dummy_Variables,5,FALSE)</f>
        <v>1</v>
      </c>
      <c r="T406" s="1">
        <f>VLOOKUP(MasterDataSet_after_OutliersDEL7[[#This Row],[Region]],Region_Dummy_Variables,6,FALSE)</f>
        <v>0</v>
      </c>
      <c r="U406">
        <v>2017</v>
      </c>
      <c r="V406">
        <v>30</v>
      </c>
      <c r="W406">
        <v>361</v>
      </c>
      <c r="X406">
        <v>33.975954999999999</v>
      </c>
      <c r="Y406">
        <v>-118.414665</v>
      </c>
    </row>
    <row r="407" spans="1:25" hidden="1" x14ac:dyDescent="0.3">
      <c r="A407" s="1" t="s">
        <v>20</v>
      </c>
      <c r="B407" s="1" t="s">
        <v>439</v>
      </c>
      <c r="C407" s="1" t="s">
        <v>300</v>
      </c>
      <c r="D407" s="1" t="str">
        <f>VLOOKUP(MasterDataSet_after_OutliersDEL7[[#This Row],[CITY]],Region_Values,2,FALSE)</f>
        <v>South bay</v>
      </c>
      <c r="E407" s="7" t="s">
        <v>19</v>
      </c>
      <c r="F407">
        <v>90210</v>
      </c>
      <c r="G407">
        <v>3400000</v>
      </c>
      <c r="H407">
        <v>4</v>
      </c>
      <c r="I407">
        <v>3</v>
      </c>
      <c r="J407">
        <v>2323</v>
      </c>
      <c r="K407">
        <v>13415</v>
      </c>
      <c r="L407">
        <f>2021-MasterDataSet_after_OutliersDEL7[[#This Row],[YEAR BUILT]]</f>
        <v>53</v>
      </c>
      <c r="M407">
        <v>8.3573445855225224</v>
      </c>
      <c r="N407">
        <v>1463.6246233318984</v>
      </c>
      <c r="O407" s="1">
        <v>1</v>
      </c>
      <c r="P407" s="1">
        <f>VLOOKUP(MasterDataSet_after_OutliersDEL7[[#This Row],[Region]],Region_Dummy_Variables,2,FALSE)</f>
        <v>0</v>
      </c>
      <c r="Q407" s="1">
        <f>VLOOKUP(MasterDataSet_after_OutliersDEL7[[#This Row],[Region]],Region_Dummy_Variables,3,FALSE)</f>
        <v>0</v>
      </c>
      <c r="R407" s="1">
        <f>VLOOKUP(MasterDataSet_after_OutliersDEL7[[#This Row],[Region]],Region_Dummy_Variables,4,FALSE)</f>
        <v>0</v>
      </c>
      <c r="S407" s="1">
        <f>VLOOKUP(MasterDataSet_after_OutliersDEL7[[#This Row],[Region]],Region_Dummy_Variables,5,FALSE)</f>
        <v>1</v>
      </c>
      <c r="T407" s="1">
        <f>VLOOKUP(MasterDataSet_after_OutliersDEL7[[#This Row],[Region]],Region_Dummy_Variables,6,FALSE)</f>
        <v>0</v>
      </c>
      <c r="U407">
        <v>1968</v>
      </c>
      <c r="V407">
        <v>59</v>
      </c>
      <c r="X407">
        <v>34.100409499999998</v>
      </c>
      <c r="Y407">
        <v>-118.4027323</v>
      </c>
    </row>
    <row r="408" spans="1:25" x14ac:dyDescent="0.3">
      <c r="A408" s="1" t="s">
        <v>20</v>
      </c>
      <c r="B408" s="1" t="s">
        <v>440</v>
      </c>
      <c r="C408" s="1" t="s">
        <v>441</v>
      </c>
      <c r="D408" s="1" t="str">
        <f>VLOOKUP(MasterDataSet_after_OutliersDEL7[[#This Row],[CITY]],Region_Values,2,FALSE)</f>
        <v>West</v>
      </c>
      <c r="E408" s="7" t="s">
        <v>19</v>
      </c>
      <c r="F408">
        <v>90066</v>
      </c>
      <c r="G408">
        <v>1774888</v>
      </c>
      <c r="H408">
        <v>4</v>
      </c>
      <c r="I408">
        <v>2</v>
      </c>
      <c r="J408">
        <v>1670</v>
      </c>
      <c r="K408">
        <v>5910</v>
      </c>
      <c r="L408">
        <f>2021-MasterDataSet_after_OutliersDEL7[[#This Row],[YEAR BUILT]]</f>
        <v>107</v>
      </c>
      <c r="M408">
        <v>2.150823162368602</v>
      </c>
      <c r="N408">
        <v>1062.8071856287424</v>
      </c>
      <c r="O408" s="1">
        <v>1</v>
      </c>
      <c r="P408" s="1">
        <f>VLOOKUP(MasterDataSet_after_OutliersDEL7[[#This Row],[Region]],Region_Dummy_Variables,2,FALSE)</f>
        <v>0</v>
      </c>
      <c r="Q408" s="1">
        <f>VLOOKUP(MasterDataSet_after_OutliersDEL7[[#This Row],[Region]],Region_Dummy_Variables,3,FALSE)</f>
        <v>0</v>
      </c>
      <c r="R408" s="1">
        <f>VLOOKUP(MasterDataSet_after_OutliersDEL7[[#This Row],[Region]],Region_Dummy_Variables,4,FALSE)</f>
        <v>0</v>
      </c>
      <c r="S408" s="1">
        <f>VLOOKUP(MasterDataSet_after_OutliersDEL7[[#This Row],[Region]],Region_Dummy_Variables,5,FALSE)</f>
        <v>0</v>
      </c>
      <c r="T408" s="1">
        <f>VLOOKUP(MasterDataSet_after_OutliersDEL7[[#This Row],[Region]],Region_Dummy_Variables,6,FALSE)</f>
        <v>1</v>
      </c>
      <c r="U408">
        <v>1914</v>
      </c>
      <c r="V408">
        <v>32</v>
      </c>
      <c r="X408">
        <v>33.995537300000002</v>
      </c>
      <c r="Y408">
        <v>-118.4453879</v>
      </c>
    </row>
    <row r="409" spans="1:25" x14ac:dyDescent="0.3">
      <c r="A409" s="1" t="s">
        <v>20</v>
      </c>
      <c r="B409" s="1" t="s">
        <v>442</v>
      </c>
      <c r="C409" s="1" t="s">
        <v>443</v>
      </c>
      <c r="D409" s="1" t="str">
        <f>VLOOKUP(MasterDataSet_after_OutliersDEL7[[#This Row],[CITY]],Region_Values,2,FALSE)</f>
        <v>West</v>
      </c>
      <c r="E409" s="7" t="s">
        <v>19</v>
      </c>
      <c r="F409">
        <v>90292</v>
      </c>
      <c r="G409">
        <v>3249000</v>
      </c>
      <c r="H409">
        <v>4</v>
      </c>
      <c r="I409">
        <v>4.5</v>
      </c>
      <c r="J409">
        <v>4010</v>
      </c>
      <c r="K409">
        <v>2891</v>
      </c>
      <c r="L409">
        <f>2021-MasterDataSet_after_OutliersDEL7[[#This Row],[YEAR BUILT]]</f>
        <v>35</v>
      </c>
      <c r="M409">
        <v>1.9462131635926092</v>
      </c>
      <c r="N409">
        <v>810.22443890274315</v>
      </c>
      <c r="O409" s="1">
        <v>1</v>
      </c>
      <c r="P409" s="1">
        <f>VLOOKUP(MasterDataSet_after_OutliersDEL7[[#This Row],[Region]],Region_Dummy_Variables,2,FALSE)</f>
        <v>0</v>
      </c>
      <c r="Q409" s="1">
        <f>VLOOKUP(MasterDataSet_after_OutliersDEL7[[#This Row],[Region]],Region_Dummy_Variables,3,FALSE)</f>
        <v>0</v>
      </c>
      <c r="R409" s="1">
        <f>VLOOKUP(MasterDataSet_after_OutliersDEL7[[#This Row],[Region]],Region_Dummy_Variables,4,FALSE)</f>
        <v>0</v>
      </c>
      <c r="S409" s="1">
        <f>VLOOKUP(MasterDataSet_after_OutliersDEL7[[#This Row],[Region]],Region_Dummy_Variables,5,FALSE)</f>
        <v>0</v>
      </c>
      <c r="T409" s="1">
        <f>VLOOKUP(MasterDataSet_after_OutliersDEL7[[#This Row],[Region]],Region_Dummy_Variables,6,FALSE)</f>
        <v>1</v>
      </c>
      <c r="U409">
        <v>1986</v>
      </c>
      <c r="V409">
        <v>32</v>
      </c>
      <c r="X409">
        <v>33.974544100000003</v>
      </c>
      <c r="Y409">
        <v>-118.46000340000001</v>
      </c>
    </row>
    <row r="410" spans="1:25" x14ac:dyDescent="0.3">
      <c r="A410" s="1" t="s">
        <v>20</v>
      </c>
      <c r="B410" s="1" t="s">
        <v>444</v>
      </c>
      <c r="C410" s="1" t="s">
        <v>443</v>
      </c>
      <c r="D410" s="1" t="str">
        <f>VLOOKUP(MasterDataSet_after_OutliersDEL7[[#This Row],[CITY]],Region_Values,2,FALSE)</f>
        <v>West</v>
      </c>
      <c r="E410" s="7" t="s">
        <v>19</v>
      </c>
      <c r="F410">
        <v>90292</v>
      </c>
      <c r="G410">
        <v>3695000</v>
      </c>
      <c r="H410">
        <v>5</v>
      </c>
      <c r="I410">
        <v>6.5</v>
      </c>
      <c r="J410">
        <v>5150</v>
      </c>
      <c r="K410">
        <v>3150</v>
      </c>
      <c r="L410">
        <f>2021-MasterDataSet_after_OutliersDEL7[[#This Row],[YEAR BUILT]]</f>
        <v>16</v>
      </c>
      <c r="M410">
        <v>1.4734902178931517</v>
      </c>
      <c r="N410">
        <v>717.47572815533977</v>
      </c>
      <c r="O410" s="1">
        <v>1</v>
      </c>
      <c r="P410" s="1">
        <f>VLOOKUP(MasterDataSet_after_OutliersDEL7[[#This Row],[Region]],Region_Dummy_Variables,2,FALSE)</f>
        <v>0</v>
      </c>
      <c r="Q410" s="1">
        <f>VLOOKUP(MasterDataSet_after_OutliersDEL7[[#This Row],[Region]],Region_Dummy_Variables,3,FALSE)</f>
        <v>0</v>
      </c>
      <c r="R410" s="1">
        <f>VLOOKUP(MasterDataSet_after_OutliersDEL7[[#This Row],[Region]],Region_Dummy_Variables,4,FALSE)</f>
        <v>0</v>
      </c>
      <c r="S410" s="1">
        <f>VLOOKUP(MasterDataSet_after_OutliersDEL7[[#This Row],[Region]],Region_Dummy_Variables,5,FALSE)</f>
        <v>0</v>
      </c>
      <c r="T410" s="1">
        <f>VLOOKUP(MasterDataSet_after_OutliersDEL7[[#This Row],[Region]],Region_Dummy_Variables,6,FALSE)</f>
        <v>1</v>
      </c>
      <c r="U410">
        <v>2005</v>
      </c>
      <c r="V410">
        <v>53</v>
      </c>
      <c r="W410">
        <v>111</v>
      </c>
      <c r="X410">
        <v>33.9687573</v>
      </c>
      <c r="Y410">
        <v>-118.4554863</v>
      </c>
    </row>
    <row r="411" spans="1:25" x14ac:dyDescent="0.3">
      <c r="A411" s="1" t="s">
        <v>20</v>
      </c>
      <c r="B411" s="1" t="s">
        <v>445</v>
      </c>
      <c r="C411" s="1" t="s">
        <v>443</v>
      </c>
      <c r="D411" s="1" t="str">
        <f>VLOOKUP(MasterDataSet_after_OutliersDEL7[[#This Row],[CITY]],Region_Values,2,FALSE)</f>
        <v>West</v>
      </c>
      <c r="E411" s="7" t="s">
        <v>19</v>
      </c>
      <c r="F411">
        <v>90292</v>
      </c>
      <c r="G411">
        <v>2495000</v>
      </c>
      <c r="H411">
        <v>3</v>
      </c>
      <c r="I411">
        <v>3</v>
      </c>
      <c r="J411">
        <v>2602</v>
      </c>
      <c r="K411">
        <v>2397</v>
      </c>
      <c r="L411">
        <f>2021-MasterDataSet_after_OutliersDEL7[[#This Row],[YEAR BUILT]]</f>
        <v>36</v>
      </c>
      <c r="M411">
        <v>1.5177864976575688</v>
      </c>
      <c r="N411">
        <v>958.87778631821675</v>
      </c>
      <c r="O411" s="1">
        <v>1</v>
      </c>
      <c r="P411" s="1">
        <f>VLOOKUP(MasterDataSet_after_OutliersDEL7[[#This Row],[Region]],Region_Dummy_Variables,2,FALSE)</f>
        <v>0</v>
      </c>
      <c r="Q411" s="1">
        <f>VLOOKUP(MasterDataSet_after_OutliersDEL7[[#This Row],[Region]],Region_Dummy_Variables,3,FALSE)</f>
        <v>0</v>
      </c>
      <c r="R411" s="1">
        <f>VLOOKUP(MasterDataSet_after_OutliersDEL7[[#This Row],[Region]],Region_Dummy_Variables,4,FALSE)</f>
        <v>0</v>
      </c>
      <c r="S411" s="1">
        <f>VLOOKUP(MasterDataSet_after_OutliersDEL7[[#This Row],[Region]],Region_Dummy_Variables,5,FALSE)</f>
        <v>0</v>
      </c>
      <c r="T411" s="1">
        <f>VLOOKUP(MasterDataSet_after_OutliersDEL7[[#This Row],[Region]],Region_Dummy_Variables,6,FALSE)</f>
        <v>1</v>
      </c>
      <c r="U411">
        <v>1985</v>
      </c>
      <c r="V411">
        <v>42</v>
      </c>
      <c r="W411">
        <v>167</v>
      </c>
      <c r="X411">
        <v>33.969316800000001</v>
      </c>
      <c r="Y411">
        <v>-118.4558689</v>
      </c>
    </row>
    <row r="412" spans="1:25" x14ac:dyDescent="0.3">
      <c r="A412" s="1" t="s">
        <v>20</v>
      </c>
      <c r="B412" s="1" t="s">
        <v>446</v>
      </c>
      <c r="C412" s="1" t="s">
        <v>443</v>
      </c>
      <c r="D412" s="1" t="str">
        <f>VLOOKUP(MasterDataSet_after_OutliersDEL7[[#This Row],[CITY]],Region_Values,2,FALSE)</f>
        <v>West</v>
      </c>
      <c r="E412" s="7" t="s">
        <v>19</v>
      </c>
      <c r="F412">
        <v>90292</v>
      </c>
      <c r="G412">
        <v>3795000</v>
      </c>
      <c r="H412">
        <v>4</v>
      </c>
      <c r="I412">
        <v>6</v>
      </c>
      <c r="J412">
        <v>4694</v>
      </c>
      <c r="K412">
        <v>3231</v>
      </c>
      <c r="L412">
        <f>2021-MasterDataSet_after_OutliersDEL7[[#This Row],[YEAR BUILT]]</f>
        <v>19</v>
      </c>
      <c r="M412">
        <v>1.4707984136414594</v>
      </c>
      <c r="N412">
        <v>808.47890924584578</v>
      </c>
      <c r="O412" s="1">
        <v>1</v>
      </c>
      <c r="P412" s="1">
        <f>VLOOKUP(MasterDataSet_after_OutliersDEL7[[#This Row],[Region]],Region_Dummy_Variables,2,FALSE)</f>
        <v>0</v>
      </c>
      <c r="Q412" s="1">
        <f>VLOOKUP(MasterDataSet_after_OutliersDEL7[[#This Row],[Region]],Region_Dummy_Variables,3,FALSE)</f>
        <v>0</v>
      </c>
      <c r="R412" s="1">
        <f>VLOOKUP(MasterDataSet_after_OutliersDEL7[[#This Row],[Region]],Region_Dummy_Variables,4,FALSE)</f>
        <v>0</v>
      </c>
      <c r="S412" s="1">
        <f>VLOOKUP(MasterDataSet_after_OutliersDEL7[[#This Row],[Region]],Region_Dummy_Variables,5,FALSE)</f>
        <v>0</v>
      </c>
      <c r="T412" s="1">
        <f>VLOOKUP(MasterDataSet_after_OutliersDEL7[[#This Row],[Region]],Region_Dummy_Variables,6,FALSE)</f>
        <v>1</v>
      </c>
      <c r="U412">
        <v>2002</v>
      </c>
      <c r="V412">
        <v>12</v>
      </c>
      <c r="W412">
        <v>112</v>
      </c>
      <c r="X412">
        <v>33.969048200000003</v>
      </c>
      <c r="Y412">
        <v>-118.4545711</v>
      </c>
    </row>
    <row r="413" spans="1:25" x14ac:dyDescent="0.3">
      <c r="A413" s="1" t="s">
        <v>20</v>
      </c>
      <c r="B413" s="1" t="s">
        <v>447</v>
      </c>
      <c r="C413" s="1" t="s">
        <v>443</v>
      </c>
      <c r="D413" s="1" t="str">
        <f>VLOOKUP(MasterDataSet_after_OutliersDEL7[[#This Row],[CITY]],Region_Values,2,FALSE)</f>
        <v>West</v>
      </c>
      <c r="E413" s="7" t="s">
        <v>19</v>
      </c>
      <c r="F413">
        <v>90292</v>
      </c>
      <c r="G413">
        <v>3995000</v>
      </c>
      <c r="H413">
        <v>4</v>
      </c>
      <c r="I413">
        <v>4.5</v>
      </c>
      <c r="J413">
        <v>4000</v>
      </c>
      <c r="K413">
        <v>5014</v>
      </c>
      <c r="L413">
        <f>2021-MasterDataSet_after_OutliersDEL7[[#This Row],[YEAR BUILT]]</f>
        <v>0</v>
      </c>
      <c r="M413">
        <v>2.1439520796581135</v>
      </c>
      <c r="N413">
        <v>998.75</v>
      </c>
      <c r="O413" s="1">
        <v>1</v>
      </c>
      <c r="P413" s="1">
        <f>VLOOKUP(MasterDataSet_after_OutliersDEL7[[#This Row],[Region]],Region_Dummy_Variables,2,FALSE)</f>
        <v>0</v>
      </c>
      <c r="Q413" s="1">
        <f>VLOOKUP(MasterDataSet_after_OutliersDEL7[[#This Row],[Region]],Region_Dummy_Variables,3,FALSE)</f>
        <v>0</v>
      </c>
      <c r="R413" s="1">
        <f>VLOOKUP(MasterDataSet_after_OutliersDEL7[[#This Row],[Region]],Region_Dummy_Variables,4,FALSE)</f>
        <v>0</v>
      </c>
      <c r="S413" s="1">
        <f>VLOOKUP(MasterDataSet_after_OutliersDEL7[[#This Row],[Region]],Region_Dummy_Variables,5,FALSE)</f>
        <v>0</v>
      </c>
      <c r="T413" s="1">
        <f>VLOOKUP(MasterDataSet_after_OutliersDEL7[[#This Row],[Region]],Region_Dummy_Variables,6,FALSE)</f>
        <v>1</v>
      </c>
      <c r="U413">
        <v>2021</v>
      </c>
      <c r="V413">
        <v>32</v>
      </c>
      <c r="X413">
        <v>33.986393100000001</v>
      </c>
      <c r="Y413">
        <v>-118.44850510000001</v>
      </c>
    </row>
    <row r="414" spans="1:25" x14ac:dyDescent="0.3">
      <c r="A414" s="1" t="s">
        <v>20</v>
      </c>
      <c r="B414" s="1" t="s">
        <v>448</v>
      </c>
      <c r="C414" s="1" t="s">
        <v>443</v>
      </c>
      <c r="D414" s="1" t="str">
        <f>VLOOKUP(MasterDataSet_after_OutliersDEL7[[#This Row],[CITY]],Region_Values,2,FALSE)</f>
        <v>West</v>
      </c>
      <c r="E414" s="7" t="s">
        <v>19</v>
      </c>
      <c r="F414">
        <v>90292</v>
      </c>
      <c r="G414">
        <v>3187000</v>
      </c>
      <c r="H414">
        <v>4</v>
      </c>
      <c r="I414">
        <v>4</v>
      </c>
      <c r="J414">
        <v>4277</v>
      </c>
      <c r="K414">
        <v>3151</v>
      </c>
      <c r="L414">
        <f>2021-MasterDataSet_after_OutliersDEL7[[#This Row],[YEAR BUILT]]</f>
        <v>36</v>
      </c>
      <c r="M414">
        <v>1.8272378477435249</v>
      </c>
      <c r="N414">
        <v>745.1484685527239</v>
      </c>
      <c r="O414" s="1">
        <v>1</v>
      </c>
      <c r="P414" s="1">
        <f>VLOOKUP(MasterDataSet_after_OutliersDEL7[[#This Row],[Region]],Region_Dummy_Variables,2,FALSE)</f>
        <v>0</v>
      </c>
      <c r="Q414" s="1">
        <f>VLOOKUP(MasterDataSet_after_OutliersDEL7[[#This Row],[Region]],Region_Dummy_Variables,3,FALSE)</f>
        <v>0</v>
      </c>
      <c r="R414" s="1">
        <f>VLOOKUP(MasterDataSet_after_OutliersDEL7[[#This Row],[Region]],Region_Dummy_Variables,4,FALSE)</f>
        <v>0</v>
      </c>
      <c r="S414" s="1">
        <f>VLOOKUP(MasterDataSet_after_OutliersDEL7[[#This Row],[Region]],Region_Dummy_Variables,5,FALSE)</f>
        <v>0</v>
      </c>
      <c r="T414" s="1">
        <f>VLOOKUP(MasterDataSet_after_OutliersDEL7[[#This Row],[Region]],Region_Dummy_Variables,6,FALSE)</f>
        <v>1</v>
      </c>
      <c r="U414">
        <v>1985</v>
      </c>
      <c r="V414">
        <v>17</v>
      </c>
      <c r="W414">
        <v>167</v>
      </c>
      <c r="X414">
        <v>33.973029699999998</v>
      </c>
      <c r="Y414">
        <v>-118.4590134</v>
      </c>
    </row>
    <row r="415" spans="1:25" x14ac:dyDescent="0.3">
      <c r="A415" s="1" t="s">
        <v>20</v>
      </c>
      <c r="B415" s="1" t="s">
        <v>449</v>
      </c>
      <c r="C415" s="1" t="s">
        <v>443</v>
      </c>
      <c r="D415" s="1" t="str">
        <f>VLOOKUP(MasterDataSet_after_OutliersDEL7[[#This Row],[CITY]],Region_Values,2,FALSE)</f>
        <v>West</v>
      </c>
      <c r="E415" s="7" t="s">
        <v>19</v>
      </c>
      <c r="F415">
        <v>90292</v>
      </c>
      <c r="G415">
        <v>2085000</v>
      </c>
      <c r="H415">
        <v>3</v>
      </c>
      <c r="I415">
        <v>2.5</v>
      </c>
      <c r="J415">
        <v>2562</v>
      </c>
      <c r="K415">
        <v>2996</v>
      </c>
      <c r="L415">
        <f>2021-MasterDataSet_after_OutliersDEL7[[#This Row],[YEAR BUILT]]</f>
        <v>24</v>
      </c>
      <c r="M415">
        <v>1.8582283110659013</v>
      </c>
      <c r="N415">
        <v>813.81733021077287</v>
      </c>
      <c r="O415" s="1">
        <v>1</v>
      </c>
      <c r="P415" s="1">
        <f>VLOOKUP(MasterDataSet_after_OutliersDEL7[[#This Row],[Region]],Region_Dummy_Variables,2,FALSE)</f>
        <v>0</v>
      </c>
      <c r="Q415" s="1">
        <f>VLOOKUP(MasterDataSet_after_OutliersDEL7[[#This Row],[Region]],Region_Dummy_Variables,3,FALSE)</f>
        <v>0</v>
      </c>
      <c r="R415" s="1">
        <f>VLOOKUP(MasterDataSet_after_OutliersDEL7[[#This Row],[Region]],Region_Dummy_Variables,4,FALSE)</f>
        <v>0</v>
      </c>
      <c r="S415" s="1">
        <f>VLOOKUP(MasterDataSet_after_OutliersDEL7[[#This Row],[Region]],Region_Dummy_Variables,5,FALSE)</f>
        <v>0</v>
      </c>
      <c r="T415" s="1">
        <f>VLOOKUP(MasterDataSet_after_OutliersDEL7[[#This Row],[Region]],Region_Dummy_Variables,6,FALSE)</f>
        <v>1</v>
      </c>
      <c r="U415">
        <v>1997</v>
      </c>
      <c r="V415">
        <v>10</v>
      </c>
      <c r="X415">
        <v>33.986271600000002</v>
      </c>
      <c r="Y415">
        <v>-118.4541273</v>
      </c>
    </row>
    <row r="416" spans="1:25" x14ac:dyDescent="0.3">
      <c r="A416" s="1" t="s">
        <v>16</v>
      </c>
      <c r="B416" s="1" t="s">
        <v>450</v>
      </c>
      <c r="C416" s="1" t="s">
        <v>443</v>
      </c>
      <c r="D416" s="1" t="str">
        <f>VLOOKUP(MasterDataSet_after_OutliersDEL7[[#This Row],[CITY]],Region_Values,2,FALSE)</f>
        <v>West</v>
      </c>
      <c r="E416" s="7" t="s">
        <v>19</v>
      </c>
      <c r="F416">
        <v>90292</v>
      </c>
      <c r="G416">
        <v>1199000</v>
      </c>
      <c r="H416">
        <v>2</v>
      </c>
      <c r="I416">
        <v>3</v>
      </c>
      <c r="J416">
        <v>1912</v>
      </c>
      <c r="K416">
        <v>130685</v>
      </c>
      <c r="L416">
        <f>2021-MasterDataSet_after_OutliersDEL7[[#This Row],[YEAR BUILT]]</f>
        <v>44</v>
      </c>
      <c r="M416">
        <v>2.665582406667045</v>
      </c>
      <c r="N416">
        <v>627.09205020920501</v>
      </c>
      <c r="O416" s="1">
        <v>0</v>
      </c>
      <c r="P416" s="1">
        <f>VLOOKUP(MasterDataSet_after_OutliersDEL7[[#This Row],[Region]],Region_Dummy_Variables,2,FALSE)</f>
        <v>0</v>
      </c>
      <c r="Q416" s="1">
        <f>VLOOKUP(MasterDataSet_after_OutliersDEL7[[#This Row],[Region]],Region_Dummy_Variables,3,FALSE)</f>
        <v>0</v>
      </c>
      <c r="R416" s="1">
        <f>VLOOKUP(MasterDataSet_after_OutliersDEL7[[#This Row],[Region]],Region_Dummy_Variables,4,FALSE)</f>
        <v>0</v>
      </c>
      <c r="S416" s="1">
        <f>VLOOKUP(MasterDataSet_after_OutliersDEL7[[#This Row],[Region]],Region_Dummy_Variables,5,FALSE)</f>
        <v>0</v>
      </c>
      <c r="T416" s="1">
        <f>VLOOKUP(MasterDataSet_after_OutliersDEL7[[#This Row],[Region]],Region_Dummy_Variables,6,FALSE)</f>
        <v>1</v>
      </c>
      <c r="U416">
        <v>1977</v>
      </c>
      <c r="V416">
        <v>17</v>
      </c>
      <c r="W416">
        <v>658</v>
      </c>
      <c r="X416">
        <v>33.987083200000001</v>
      </c>
      <c r="Y416">
        <v>-118.4347448</v>
      </c>
    </row>
    <row r="417" spans="1:25" x14ac:dyDescent="0.3">
      <c r="A417" s="1" t="s">
        <v>16</v>
      </c>
      <c r="B417" s="1" t="s">
        <v>451</v>
      </c>
      <c r="C417" s="1" t="s">
        <v>443</v>
      </c>
      <c r="D417" s="1" t="str">
        <f>VLOOKUP(MasterDataSet_after_OutliersDEL7[[#This Row],[CITY]],Region_Values,2,FALSE)</f>
        <v>West</v>
      </c>
      <c r="E417" s="7" t="s">
        <v>19</v>
      </c>
      <c r="F417">
        <v>90292</v>
      </c>
      <c r="G417">
        <v>1249000</v>
      </c>
      <c r="H417">
        <v>2</v>
      </c>
      <c r="I417">
        <v>2.5</v>
      </c>
      <c r="J417">
        <v>1763</v>
      </c>
      <c r="K417">
        <v>85900</v>
      </c>
      <c r="L417">
        <f>2021-MasterDataSet_after_OutliersDEL7[[#This Row],[YEAR BUILT]]</f>
        <v>54</v>
      </c>
      <c r="M417">
        <v>2.1993311351206124</v>
      </c>
      <c r="N417">
        <v>708.45150311968234</v>
      </c>
      <c r="O417" s="1">
        <v>0</v>
      </c>
      <c r="P417" s="1">
        <f>VLOOKUP(MasterDataSet_after_OutliersDEL7[[#This Row],[Region]],Region_Dummy_Variables,2,FALSE)</f>
        <v>0</v>
      </c>
      <c r="Q417" s="1">
        <f>VLOOKUP(MasterDataSet_after_OutliersDEL7[[#This Row],[Region]],Region_Dummy_Variables,3,FALSE)</f>
        <v>0</v>
      </c>
      <c r="R417" s="1">
        <f>VLOOKUP(MasterDataSet_after_OutliersDEL7[[#This Row],[Region]],Region_Dummy_Variables,4,FALSE)</f>
        <v>0</v>
      </c>
      <c r="S417" s="1">
        <f>VLOOKUP(MasterDataSet_after_OutliersDEL7[[#This Row],[Region]],Region_Dummy_Variables,5,FALSE)</f>
        <v>0</v>
      </c>
      <c r="T417" s="1">
        <f>VLOOKUP(MasterDataSet_after_OutliersDEL7[[#This Row],[Region]],Region_Dummy_Variables,6,FALSE)</f>
        <v>1</v>
      </c>
      <c r="U417">
        <v>1967</v>
      </c>
      <c r="V417">
        <v>20</v>
      </c>
      <c r="W417">
        <v>440</v>
      </c>
      <c r="X417">
        <v>33.980403000000003</v>
      </c>
      <c r="Y417">
        <v>-118.43601200000001</v>
      </c>
    </row>
    <row r="418" spans="1:25" x14ac:dyDescent="0.3">
      <c r="A418" s="1" t="s">
        <v>16</v>
      </c>
      <c r="B418" s="1" t="s">
        <v>452</v>
      </c>
      <c r="C418" s="1" t="s">
        <v>443</v>
      </c>
      <c r="D418" s="1" t="str">
        <f>VLOOKUP(MasterDataSet_after_OutliersDEL7[[#This Row],[CITY]],Region_Values,2,FALSE)</f>
        <v>West</v>
      </c>
      <c r="E418" s="7" t="s">
        <v>19</v>
      </c>
      <c r="F418">
        <v>90292</v>
      </c>
      <c r="G418">
        <v>1575000</v>
      </c>
      <c r="H418">
        <v>2</v>
      </c>
      <c r="I418">
        <v>2.5</v>
      </c>
      <c r="J418">
        <v>1860</v>
      </c>
      <c r="K418">
        <v>122880</v>
      </c>
      <c r="L418">
        <f>2021-MasterDataSet_after_OutliersDEL7[[#This Row],[YEAR BUILT]]</f>
        <v>22</v>
      </c>
      <c r="M418">
        <v>2.4201978842679006</v>
      </c>
      <c r="N418">
        <v>846.77419354838707</v>
      </c>
      <c r="O418" s="1">
        <v>0</v>
      </c>
      <c r="P418" s="1">
        <f>VLOOKUP(MasterDataSet_after_OutliersDEL7[[#This Row],[Region]],Region_Dummy_Variables,2,FALSE)</f>
        <v>0</v>
      </c>
      <c r="Q418" s="1">
        <f>VLOOKUP(MasterDataSet_after_OutliersDEL7[[#This Row],[Region]],Region_Dummy_Variables,3,FALSE)</f>
        <v>0</v>
      </c>
      <c r="R418" s="1">
        <f>VLOOKUP(MasterDataSet_after_OutliersDEL7[[#This Row],[Region]],Region_Dummy_Variables,4,FALSE)</f>
        <v>0</v>
      </c>
      <c r="S418" s="1">
        <f>VLOOKUP(MasterDataSet_after_OutliersDEL7[[#This Row],[Region]],Region_Dummy_Variables,5,FALSE)</f>
        <v>0</v>
      </c>
      <c r="T418" s="1">
        <f>VLOOKUP(MasterDataSet_after_OutliersDEL7[[#This Row],[Region]],Region_Dummy_Variables,6,FALSE)</f>
        <v>1</v>
      </c>
      <c r="U418">
        <v>1999</v>
      </c>
      <c r="V418">
        <v>16</v>
      </c>
      <c r="W418">
        <v>1730</v>
      </c>
      <c r="X418">
        <v>33.984652599999997</v>
      </c>
      <c r="Y418">
        <v>-118.4441621</v>
      </c>
    </row>
    <row r="419" spans="1:25" x14ac:dyDescent="0.3">
      <c r="A419" s="1" t="s">
        <v>16</v>
      </c>
      <c r="B419" s="1" t="s">
        <v>453</v>
      </c>
      <c r="C419" s="1" t="s">
        <v>443</v>
      </c>
      <c r="D419" s="1" t="str">
        <f>VLOOKUP(MasterDataSet_after_OutliersDEL7[[#This Row],[CITY]],Region_Values,2,FALSE)</f>
        <v>West</v>
      </c>
      <c r="E419" s="7" t="s">
        <v>19</v>
      </c>
      <c r="F419">
        <v>90292</v>
      </c>
      <c r="G419">
        <v>1495000</v>
      </c>
      <c r="H419">
        <v>2</v>
      </c>
      <c r="I419">
        <v>2.5</v>
      </c>
      <c r="J419">
        <v>1900</v>
      </c>
      <c r="K419">
        <v>122880</v>
      </c>
      <c r="L419">
        <f>2021-MasterDataSet_after_OutliersDEL7[[#This Row],[YEAR BUILT]]</f>
        <v>22</v>
      </c>
      <c r="M419">
        <v>2.4201978842679006</v>
      </c>
      <c r="N419">
        <v>786.84210526315792</v>
      </c>
      <c r="O419" s="1">
        <v>0</v>
      </c>
      <c r="P419" s="1">
        <f>VLOOKUP(MasterDataSet_after_OutliersDEL7[[#This Row],[Region]],Region_Dummy_Variables,2,FALSE)</f>
        <v>0</v>
      </c>
      <c r="Q419" s="1">
        <f>VLOOKUP(MasterDataSet_after_OutliersDEL7[[#This Row],[Region]],Region_Dummy_Variables,3,FALSE)</f>
        <v>0</v>
      </c>
      <c r="R419" s="1">
        <f>VLOOKUP(MasterDataSet_after_OutliersDEL7[[#This Row],[Region]],Region_Dummy_Variables,4,FALSE)</f>
        <v>0</v>
      </c>
      <c r="S419" s="1">
        <f>VLOOKUP(MasterDataSet_after_OutliersDEL7[[#This Row],[Region]],Region_Dummy_Variables,5,FALSE)</f>
        <v>0</v>
      </c>
      <c r="T419" s="1">
        <f>VLOOKUP(MasterDataSet_after_OutliersDEL7[[#This Row],[Region]],Region_Dummy_Variables,6,FALSE)</f>
        <v>1</v>
      </c>
      <c r="U419">
        <v>1999</v>
      </c>
      <c r="V419">
        <v>45</v>
      </c>
      <c r="W419">
        <v>1739</v>
      </c>
      <c r="X419">
        <v>33.984652599999997</v>
      </c>
      <c r="Y419">
        <v>-118.4441621</v>
      </c>
    </row>
    <row r="420" spans="1:25" x14ac:dyDescent="0.3">
      <c r="A420" s="1" t="s">
        <v>16</v>
      </c>
      <c r="B420" s="1" t="s">
        <v>454</v>
      </c>
      <c r="C420" s="1" t="s">
        <v>443</v>
      </c>
      <c r="D420" s="1" t="str">
        <f>VLOOKUP(MasterDataSet_after_OutliersDEL7[[#This Row],[CITY]],Region_Values,2,FALSE)</f>
        <v>West</v>
      </c>
      <c r="E420" s="7" t="s">
        <v>19</v>
      </c>
      <c r="F420">
        <v>90292</v>
      </c>
      <c r="G420">
        <v>1059000</v>
      </c>
      <c r="H420">
        <v>2</v>
      </c>
      <c r="I420">
        <v>2.5</v>
      </c>
      <c r="J420">
        <v>1855</v>
      </c>
      <c r="K420">
        <v>122916</v>
      </c>
      <c r="L420">
        <f>2021-MasterDataSet_after_OutliersDEL7[[#This Row],[YEAR BUILT]]</f>
        <v>22</v>
      </c>
      <c r="M420">
        <v>2.4201978842679006</v>
      </c>
      <c r="N420">
        <v>570.88948787061997</v>
      </c>
      <c r="O420" s="1">
        <v>0</v>
      </c>
      <c r="P420" s="1">
        <f>VLOOKUP(MasterDataSet_after_OutliersDEL7[[#This Row],[Region]],Region_Dummy_Variables,2,FALSE)</f>
        <v>0</v>
      </c>
      <c r="Q420" s="1">
        <f>VLOOKUP(MasterDataSet_after_OutliersDEL7[[#This Row],[Region]],Region_Dummy_Variables,3,FALSE)</f>
        <v>0</v>
      </c>
      <c r="R420" s="1">
        <f>VLOOKUP(MasterDataSet_after_OutliersDEL7[[#This Row],[Region]],Region_Dummy_Variables,4,FALSE)</f>
        <v>0</v>
      </c>
      <c r="S420" s="1">
        <f>VLOOKUP(MasterDataSet_after_OutliersDEL7[[#This Row],[Region]],Region_Dummy_Variables,5,FALSE)</f>
        <v>0</v>
      </c>
      <c r="T420" s="1">
        <f>VLOOKUP(MasterDataSet_after_OutliersDEL7[[#This Row],[Region]],Region_Dummy_Variables,6,FALSE)</f>
        <v>1</v>
      </c>
      <c r="U420">
        <v>1999</v>
      </c>
      <c r="V420">
        <v>12</v>
      </c>
      <c r="W420">
        <v>1728</v>
      </c>
      <c r="X420">
        <v>33.984652599999997</v>
      </c>
      <c r="Y420">
        <v>-118.4441621</v>
      </c>
    </row>
    <row r="421" spans="1:25" x14ac:dyDescent="0.3">
      <c r="A421" s="1" t="s">
        <v>16</v>
      </c>
      <c r="B421" s="1" t="s">
        <v>455</v>
      </c>
      <c r="C421" s="1" t="s">
        <v>443</v>
      </c>
      <c r="D421" s="1" t="str">
        <f>VLOOKUP(MasterDataSet_after_OutliersDEL7[[#This Row],[CITY]],Region_Values,2,FALSE)</f>
        <v>West</v>
      </c>
      <c r="E421" s="7" t="s">
        <v>19</v>
      </c>
      <c r="F421">
        <v>90292</v>
      </c>
      <c r="G421">
        <v>1200000</v>
      </c>
      <c r="H421">
        <v>2</v>
      </c>
      <c r="I421">
        <v>2.5</v>
      </c>
      <c r="J421">
        <v>1900</v>
      </c>
      <c r="K421">
        <v>122880</v>
      </c>
      <c r="L421">
        <f>2021-MasterDataSet_after_OutliersDEL7[[#This Row],[YEAR BUILT]]</f>
        <v>22</v>
      </c>
      <c r="M421">
        <v>2.4201978842679006</v>
      </c>
      <c r="N421">
        <v>631.57894736842104</v>
      </c>
      <c r="O421" s="1">
        <v>0</v>
      </c>
      <c r="P421" s="1">
        <f>VLOOKUP(MasterDataSet_after_OutliersDEL7[[#This Row],[Region]],Region_Dummy_Variables,2,FALSE)</f>
        <v>0</v>
      </c>
      <c r="Q421" s="1">
        <f>VLOOKUP(MasterDataSet_after_OutliersDEL7[[#This Row],[Region]],Region_Dummy_Variables,3,FALSE)</f>
        <v>0</v>
      </c>
      <c r="R421" s="1">
        <f>VLOOKUP(MasterDataSet_after_OutliersDEL7[[#This Row],[Region]],Region_Dummy_Variables,4,FALSE)</f>
        <v>0</v>
      </c>
      <c r="S421" s="1">
        <f>VLOOKUP(MasterDataSet_after_OutliersDEL7[[#This Row],[Region]],Region_Dummy_Variables,5,FALSE)</f>
        <v>0</v>
      </c>
      <c r="T421" s="1">
        <f>VLOOKUP(MasterDataSet_after_OutliersDEL7[[#This Row],[Region]],Region_Dummy_Variables,6,FALSE)</f>
        <v>1</v>
      </c>
      <c r="U421">
        <v>1999</v>
      </c>
      <c r="V421">
        <v>41</v>
      </c>
      <c r="W421">
        <v>1700</v>
      </c>
      <c r="X421">
        <v>33.984652599999997</v>
      </c>
      <c r="Y421">
        <v>-118.4441621</v>
      </c>
    </row>
    <row r="422" spans="1:25" x14ac:dyDescent="0.3">
      <c r="A422" s="1" t="s">
        <v>16</v>
      </c>
      <c r="B422" s="1" t="s">
        <v>456</v>
      </c>
      <c r="C422" s="1" t="s">
        <v>443</v>
      </c>
      <c r="D422" s="1" t="str">
        <f>VLOOKUP(MasterDataSet_after_OutliersDEL7[[#This Row],[CITY]],Region_Values,2,FALSE)</f>
        <v>West</v>
      </c>
      <c r="E422" s="7" t="s">
        <v>19</v>
      </c>
      <c r="F422">
        <v>90292</v>
      </c>
      <c r="G422">
        <v>1349000</v>
      </c>
      <c r="H422">
        <v>2</v>
      </c>
      <c r="I422">
        <v>2</v>
      </c>
      <c r="J422">
        <v>1714</v>
      </c>
      <c r="K422">
        <v>31650</v>
      </c>
      <c r="L422">
        <f>2021-MasterDataSet_after_OutliersDEL7[[#This Row],[YEAR BUILT]]</f>
        <v>15</v>
      </c>
      <c r="M422">
        <v>2.4154530857152703</v>
      </c>
      <c r="N422">
        <v>787.04784130688449</v>
      </c>
      <c r="O422" s="1">
        <v>0</v>
      </c>
      <c r="P422" s="1">
        <f>VLOOKUP(MasterDataSet_after_OutliersDEL7[[#This Row],[Region]],Region_Dummy_Variables,2,FALSE)</f>
        <v>0</v>
      </c>
      <c r="Q422" s="1">
        <f>VLOOKUP(MasterDataSet_after_OutliersDEL7[[#This Row],[Region]],Region_Dummy_Variables,3,FALSE)</f>
        <v>0</v>
      </c>
      <c r="R422" s="1">
        <f>VLOOKUP(MasterDataSet_after_OutliersDEL7[[#This Row],[Region]],Region_Dummy_Variables,4,FALSE)</f>
        <v>0</v>
      </c>
      <c r="S422" s="1">
        <f>VLOOKUP(MasterDataSet_after_OutliersDEL7[[#This Row],[Region]],Region_Dummy_Variables,5,FALSE)</f>
        <v>0</v>
      </c>
      <c r="T422" s="1">
        <f>VLOOKUP(MasterDataSet_after_OutliersDEL7[[#This Row],[Region]],Region_Dummy_Variables,6,FALSE)</f>
        <v>1</v>
      </c>
      <c r="U422">
        <v>2006</v>
      </c>
      <c r="V422">
        <v>27</v>
      </c>
      <c r="W422">
        <v>1698</v>
      </c>
      <c r="X422">
        <v>33.984335999999999</v>
      </c>
      <c r="Y422">
        <v>-118.4432348</v>
      </c>
    </row>
    <row r="423" spans="1:25" x14ac:dyDescent="0.3">
      <c r="A423" s="1" t="s">
        <v>16</v>
      </c>
      <c r="B423" s="1" t="s">
        <v>457</v>
      </c>
      <c r="C423" s="1" t="s">
        <v>443</v>
      </c>
      <c r="D423" s="1" t="str">
        <f>VLOOKUP(MasterDataSet_after_OutliersDEL7[[#This Row],[CITY]],Region_Values,2,FALSE)</f>
        <v>West</v>
      </c>
      <c r="E423" s="7" t="s">
        <v>19</v>
      </c>
      <c r="F423">
        <v>90292</v>
      </c>
      <c r="G423">
        <v>1295000</v>
      </c>
      <c r="H423">
        <v>2</v>
      </c>
      <c r="I423">
        <v>2.5</v>
      </c>
      <c r="J423">
        <v>1748</v>
      </c>
      <c r="K423">
        <v>124662</v>
      </c>
      <c r="L423">
        <f>2021-MasterDataSet_after_OutliersDEL7[[#This Row],[YEAR BUILT]]</f>
        <v>18</v>
      </c>
      <c r="M423">
        <v>2.3689709097943195</v>
      </c>
      <c r="N423">
        <v>740.84668192219681</v>
      </c>
      <c r="O423" s="1">
        <v>0</v>
      </c>
      <c r="P423" s="1">
        <f>VLOOKUP(MasterDataSet_after_OutliersDEL7[[#This Row],[Region]],Region_Dummy_Variables,2,FALSE)</f>
        <v>0</v>
      </c>
      <c r="Q423" s="1">
        <f>VLOOKUP(MasterDataSet_after_OutliersDEL7[[#This Row],[Region]],Region_Dummy_Variables,3,FALSE)</f>
        <v>0</v>
      </c>
      <c r="R423" s="1">
        <f>VLOOKUP(MasterDataSet_after_OutliersDEL7[[#This Row],[Region]],Region_Dummy_Variables,4,FALSE)</f>
        <v>0</v>
      </c>
      <c r="S423" s="1">
        <f>VLOOKUP(MasterDataSet_after_OutliersDEL7[[#This Row],[Region]],Region_Dummy_Variables,5,FALSE)</f>
        <v>0</v>
      </c>
      <c r="T423" s="1">
        <f>VLOOKUP(MasterDataSet_after_OutliersDEL7[[#This Row],[Region]],Region_Dummy_Variables,6,FALSE)</f>
        <v>1</v>
      </c>
      <c r="U423">
        <v>2003</v>
      </c>
      <c r="V423">
        <v>18</v>
      </c>
      <c r="W423">
        <v>1180</v>
      </c>
      <c r="X423">
        <v>33.9845477</v>
      </c>
      <c r="Y423">
        <v>-118.44520300000001</v>
      </c>
    </row>
    <row r="424" spans="1:25" x14ac:dyDescent="0.3">
      <c r="A424" s="1" t="s">
        <v>16</v>
      </c>
      <c r="B424" s="1" t="s">
        <v>458</v>
      </c>
      <c r="C424" s="1" t="s">
        <v>443</v>
      </c>
      <c r="D424" s="1" t="str">
        <f>VLOOKUP(MasterDataSet_after_OutliersDEL7[[#This Row],[CITY]],Region_Values,2,FALSE)</f>
        <v>West</v>
      </c>
      <c r="E424" s="7" t="s">
        <v>19</v>
      </c>
      <c r="F424">
        <v>90292</v>
      </c>
      <c r="G424">
        <v>1599000</v>
      </c>
      <c r="H424">
        <v>2</v>
      </c>
      <c r="I424">
        <v>2</v>
      </c>
      <c r="J424">
        <v>1227</v>
      </c>
      <c r="K424">
        <v>124611</v>
      </c>
      <c r="L424">
        <f>2021-MasterDataSet_after_OutliersDEL7[[#This Row],[YEAR BUILT]]</f>
        <v>18</v>
      </c>
      <c r="M424">
        <v>2.3557176599241334</v>
      </c>
      <c r="N424">
        <v>1303.1784841075794</v>
      </c>
      <c r="O424" s="1">
        <v>0</v>
      </c>
      <c r="P424" s="1">
        <f>VLOOKUP(MasterDataSet_after_OutliersDEL7[[#This Row],[Region]],Region_Dummy_Variables,2,FALSE)</f>
        <v>0</v>
      </c>
      <c r="Q424" s="1">
        <f>VLOOKUP(MasterDataSet_after_OutliersDEL7[[#This Row],[Region]],Region_Dummy_Variables,3,FALSE)</f>
        <v>0</v>
      </c>
      <c r="R424" s="1">
        <f>VLOOKUP(MasterDataSet_after_OutliersDEL7[[#This Row],[Region]],Region_Dummy_Variables,4,FALSE)</f>
        <v>0</v>
      </c>
      <c r="S424" s="1">
        <f>VLOOKUP(MasterDataSet_after_OutliersDEL7[[#This Row],[Region]],Region_Dummy_Variables,5,FALSE)</f>
        <v>0</v>
      </c>
      <c r="T424" s="1">
        <f>VLOOKUP(MasterDataSet_after_OutliersDEL7[[#This Row],[Region]],Region_Dummy_Variables,6,FALSE)</f>
        <v>1</v>
      </c>
      <c r="U424">
        <v>2003</v>
      </c>
      <c r="V424">
        <v>18</v>
      </c>
      <c r="W424">
        <v>1068</v>
      </c>
      <c r="X424">
        <v>33.9848602</v>
      </c>
      <c r="Y424">
        <v>-118.44528409999999</v>
      </c>
    </row>
    <row r="425" spans="1:25" x14ac:dyDescent="0.3">
      <c r="A425" s="1" t="s">
        <v>16</v>
      </c>
      <c r="B425" s="1" t="s">
        <v>459</v>
      </c>
      <c r="C425" s="1" t="s">
        <v>460</v>
      </c>
      <c r="D425" s="1" t="str">
        <f>VLOOKUP(MasterDataSet_after_OutliersDEL7[[#This Row],[CITY]],Region_Values,2,FALSE)</f>
        <v>West</v>
      </c>
      <c r="E425" s="7" t="s">
        <v>19</v>
      </c>
      <c r="F425">
        <v>90292</v>
      </c>
      <c r="G425">
        <v>1725000</v>
      </c>
      <c r="H425">
        <v>2</v>
      </c>
      <c r="I425">
        <v>2.5</v>
      </c>
      <c r="J425">
        <v>1630</v>
      </c>
      <c r="K425">
        <v>124611</v>
      </c>
      <c r="L425">
        <f>2021-MasterDataSet_after_OutliersDEL7[[#This Row],[YEAR BUILT]]</f>
        <v>18</v>
      </c>
      <c r="M425">
        <v>2.3557176599241334</v>
      </c>
      <c r="N425">
        <v>1058.282208588957</v>
      </c>
      <c r="O425" s="1">
        <v>0</v>
      </c>
      <c r="P425" s="1">
        <f>VLOOKUP(MasterDataSet_after_OutliersDEL7[[#This Row],[Region]],Region_Dummy_Variables,2,FALSE)</f>
        <v>0</v>
      </c>
      <c r="Q425" s="1">
        <f>VLOOKUP(MasterDataSet_after_OutliersDEL7[[#This Row],[Region]],Region_Dummy_Variables,3,FALSE)</f>
        <v>0</v>
      </c>
      <c r="R425" s="1">
        <f>VLOOKUP(MasterDataSet_after_OutliersDEL7[[#This Row],[Region]],Region_Dummy_Variables,4,FALSE)</f>
        <v>0</v>
      </c>
      <c r="S425" s="1">
        <f>VLOOKUP(MasterDataSet_after_OutliersDEL7[[#This Row],[Region]],Region_Dummy_Variables,5,FALSE)</f>
        <v>0</v>
      </c>
      <c r="T425" s="1">
        <f>VLOOKUP(MasterDataSet_after_OutliersDEL7[[#This Row],[Region]],Region_Dummy_Variables,6,FALSE)</f>
        <v>1</v>
      </c>
      <c r="U425">
        <v>2003</v>
      </c>
      <c r="V425">
        <v>66</v>
      </c>
      <c r="W425">
        <v>916</v>
      </c>
      <c r="X425">
        <v>33.9848602</v>
      </c>
      <c r="Y425">
        <v>-118.44528409999999</v>
      </c>
    </row>
    <row r="426" spans="1:25" x14ac:dyDescent="0.3">
      <c r="A426" s="1" t="s">
        <v>16</v>
      </c>
      <c r="B426" s="1" t="s">
        <v>461</v>
      </c>
      <c r="C426" s="1" t="s">
        <v>443</v>
      </c>
      <c r="D426" s="1" t="str">
        <f>VLOOKUP(MasterDataSet_after_OutliersDEL7[[#This Row],[CITY]],Region_Values,2,FALSE)</f>
        <v>West</v>
      </c>
      <c r="E426" s="7" t="s">
        <v>19</v>
      </c>
      <c r="F426">
        <v>90292</v>
      </c>
      <c r="G426">
        <v>2298000</v>
      </c>
      <c r="H426">
        <v>3</v>
      </c>
      <c r="I426">
        <v>3.5</v>
      </c>
      <c r="J426">
        <v>2099</v>
      </c>
      <c r="K426">
        <v>124662</v>
      </c>
      <c r="L426">
        <f>2021-MasterDataSet_after_OutliersDEL7[[#This Row],[YEAR BUILT]]</f>
        <v>18</v>
      </c>
      <c r="M426">
        <v>2.3557176599241334</v>
      </c>
      <c r="N426">
        <v>1094.8070509766555</v>
      </c>
      <c r="O426" s="1">
        <v>0</v>
      </c>
      <c r="P426" s="1">
        <f>VLOOKUP(MasterDataSet_after_OutliersDEL7[[#This Row],[Region]],Region_Dummy_Variables,2,FALSE)</f>
        <v>0</v>
      </c>
      <c r="Q426" s="1">
        <f>VLOOKUP(MasterDataSet_after_OutliersDEL7[[#This Row],[Region]],Region_Dummy_Variables,3,FALSE)</f>
        <v>0</v>
      </c>
      <c r="R426" s="1">
        <f>VLOOKUP(MasterDataSet_after_OutliersDEL7[[#This Row],[Region]],Region_Dummy_Variables,4,FALSE)</f>
        <v>0</v>
      </c>
      <c r="S426" s="1">
        <f>VLOOKUP(MasterDataSet_after_OutliersDEL7[[#This Row],[Region]],Region_Dummy_Variables,5,FALSE)</f>
        <v>0</v>
      </c>
      <c r="T426" s="1">
        <f>VLOOKUP(MasterDataSet_after_OutliersDEL7[[#This Row],[Region]],Region_Dummy_Variables,6,FALSE)</f>
        <v>1</v>
      </c>
      <c r="U426">
        <v>2003</v>
      </c>
      <c r="V426">
        <v>62</v>
      </c>
      <c r="W426">
        <v>1254</v>
      </c>
      <c r="X426">
        <v>33.9848602</v>
      </c>
      <c r="Y426">
        <v>-118.44528409999999</v>
      </c>
    </row>
    <row r="427" spans="1:25" x14ac:dyDescent="0.3">
      <c r="A427" s="1" t="s">
        <v>16</v>
      </c>
      <c r="B427" s="1" t="s">
        <v>462</v>
      </c>
      <c r="C427" s="1" t="s">
        <v>443</v>
      </c>
      <c r="D427" s="1" t="str">
        <f>VLOOKUP(MasterDataSet_after_OutliersDEL7[[#This Row],[CITY]],Region_Values,2,FALSE)</f>
        <v>West</v>
      </c>
      <c r="E427" s="7" t="s">
        <v>19</v>
      </c>
      <c r="F427">
        <v>90292</v>
      </c>
      <c r="G427">
        <v>1299000</v>
      </c>
      <c r="H427">
        <v>2</v>
      </c>
      <c r="I427">
        <v>2</v>
      </c>
      <c r="J427">
        <v>1051</v>
      </c>
      <c r="K427">
        <v>6104</v>
      </c>
      <c r="L427">
        <f>2021-MasterDataSet_after_OutliersDEL7[[#This Row],[YEAR BUILT]]</f>
        <v>49</v>
      </c>
      <c r="M427">
        <v>1.6408504035486167</v>
      </c>
      <c r="N427">
        <v>1235.9657469077069</v>
      </c>
      <c r="O427" s="1">
        <v>0</v>
      </c>
      <c r="P427" s="1">
        <f>VLOOKUP(MasterDataSet_after_OutliersDEL7[[#This Row],[Region]],Region_Dummy_Variables,2,FALSE)</f>
        <v>0</v>
      </c>
      <c r="Q427" s="1">
        <f>VLOOKUP(MasterDataSet_after_OutliersDEL7[[#This Row],[Region]],Region_Dummy_Variables,3,FALSE)</f>
        <v>0</v>
      </c>
      <c r="R427" s="1">
        <f>VLOOKUP(MasterDataSet_after_OutliersDEL7[[#This Row],[Region]],Region_Dummy_Variables,4,FALSE)</f>
        <v>0</v>
      </c>
      <c r="S427" s="1">
        <f>VLOOKUP(MasterDataSet_after_OutliersDEL7[[#This Row],[Region]],Region_Dummy_Variables,5,FALSE)</f>
        <v>0</v>
      </c>
      <c r="T427" s="1">
        <f>VLOOKUP(MasterDataSet_after_OutliersDEL7[[#This Row],[Region]],Region_Dummy_Variables,6,FALSE)</f>
        <v>1</v>
      </c>
      <c r="U427">
        <v>1972</v>
      </c>
      <c r="V427">
        <v>67</v>
      </c>
      <c r="W427">
        <v>318</v>
      </c>
      <c r="X427">
        <v>33.970041600000002</v>
      </c>
      <c r="Y427">
        <v>-118.4588548</v>
      </c>
    </row>
    <row r="428" spans="1:25" x14ac:dyDescent="0.3">
      <c r="A428" s="1" t="s">
        <v>16</v>
      </c>
      <c r="B428" s="1" t="s">
        <v>463</v>
      </c>
      <c r="C428" s="1" t="s">
        <v>443</v>
      </c>
      <c r="D428" s="1" t="str">
        <f>VLOOKUP(MasterDataSet_after_OutliersDEL7[[#This Row],[CITY]],Region_Values,2,FALSE)</f>
        <v>West</v>
      </c>
      <c r="E428" s="7" t="s">
        <v>19</v>
      </c>
      <c r="F428">
        <v>90292</v>
      </c>
      <c r="G428">
        <v>1248000</v>
      </c>
      <c r="H428">
        <v>2</v>
      </c>
      <c r="I428">
        <v>2</v>
      </c>
      <c r="J428">
        <v>1613</v>
      </c>
      <c r="K428">
        <v>194604</v>
      </c>
      <c r="L428">
        <f>2021-MasterDataSet_after_OutliersDEL7[[#This Row],[YEAR BUILT]]</f>
        <v>42</v>
      </c>
      <c r="M428">
        <v>1.8021122409564247</v>
      </c>
      <c r="N428">
        <v>773.71357718536888</v>
      </c>
      <c r="O428" s="1">
        <v>0</v>
      </c>
      <c r="P428" s="1">
        <f>VLOOKUP(MasterDataSet_after_OutliersDEL7[[#This Row],[Region]],Region_Dummy_Variables,2,FALSE)</f>
        <v>0</v>
      </c>
      <c r="Q428" s="1">
        <f>VLOOKUP(MasterDataSet_after_OutliersDEL7[[#This Row],[Region]],Region_Dummy_Variables,3,FALSE)</f>
        <v>0</v>
      </c>
      <c r="R428" s="1">
        <f>VLOOKUP(MasterDataSet_after_OutliersDEL7[[#This Row],[Region]],Region_Dummy_Variables,4,FALSE)</f>
        <v>0</v>
      </c>
      <c r="S428" s="1">
        <f>VLOOKUP(MasterDataSet_after_OutliersDEL7[[#This Row],[Region]],Region_Dummy_Variables,5,FALSE)</f>
        <v>0</v>
      </c>
      <c r="T428" s="1">
        <f>VLOOKUP(MasterDataSet_after_OutliersDEL7[[#This Row],[Region]],Region_Dummy_Variables,6,FALSE)</f>
        <v>1</v>
      </c>
      <c r="U428">
        <v>1979</v>
      </c>
      <c r="V428">
        <v>12</v>
      </c>
      <c r="W428">
        <v>763</v>
      </c>
      <c r="X428">
        <v>33.973178300000001</v>
      </c>
      <c r="Y428">
        <v>-118.45761779999999</v>
      </c>
    </row>
    <row r="429" spans="1:25" x14ac:dyDescent="0.3">
      <c r="A429" s="1" t="s">
        <v>16</v>
      </c>
      <c r="B429" s="1" t="s">
        <v>464</v>
      </c>
      <c r="C429" s="1" t="s">
        <v>460</v>
      </c>
      <c r="D429" s="1" t="str">
        <f>VLOOKUP(MasterDataSet_after_OutliersDEL7[[#This Row],[CITY]],Region_Values,2,FALSE)</f>
        <v>West</v>
      </c>
      <c r="E429" s="7" t="s">
        <v>19</v>
      </c>
      <c r="F429">
        <v>90292</v>
      </c>
      <c r="G429">
        <v>1395000</v>
      </c>
      <c r="H429">
        <v>2</v>
      </c>
      <c r="I429">
        <v>2.5</v>
      </c>
      <c r="J429">
        <v>1550</v>
      </c>
      <c r="K429">
        <v>12072</v>
      </c>
      <c r="L429">
        <f>2021-MasterDataSet_after_OutliersDEL7[[#This Row],[YEAR BUILT]]</f>
        <v>11</v>
      </c>
      <c r="M429">
        <v>1.6733998777824957</v>
      </c>
      <c r="N429">
        <v>900</v>
      </c>
      <c r="O429" s="1">
        <v>0</v>
      </c>
      <c r="P429" s="1">
        <f>VLOOKUP(MasterDataSet_after_OutliersDEL7[[#This Row],[Region]],Region_Dummy_Variables,2,FALSE)</f>
        <v>0</v>
      </c>
      <c r="Q429" s="1">
        <f>VLOOKUP(MasterDataSet_after_OutliersDEL7[[#This Row],[Region]],Region_Dummy_Variables,3,FALSE)</f>
        <v>0</v>
      </c>
      <c r="R429" s="1">
        <f>VLOOKUP(MasterDataSet_after_OutliersDEL7[[#This Row],[Region]],Region_Dummy_Variables,4,FALSE)</f>
        <v>0</v>
      </c>
      <c r="S429" s="1">
        <f>VLOOKUP(MasterDataSet_after_OutliersDEL7[[#This Row],[Region]],Region_Dummy_Variables,5,FALSE)</f>
        <v>0</v>
      </c>
      <c r="T429" s="1">
        <f>VLOOKUP(MasterDataSet_after_OutliersDEL7[[#This Row],[Region]],Region_Dummy_Variables,6,FALSE)</f>
        <v>1</v>
      </c>
      <c r="U429">
        <v>2010</v>
      </c>
      <c r="V429">
        <v>33</v>
      </c>
      <c r="W429">
        <v>1347</v>
      </c>
      <c r="X429">
        <v>33.980590599999999</v>
      </c>
      <c r="Y429">
        <v>-118.463722</v>
      </c>
    </row>
    <row r="430" spans="1:25" x14ac:dyDescent="0.3">
      <c r="A430" s="1" t="s">
        <v>16</v>
      </c>
      <c r="B430" s="1" t="s">
        <v>465</v>
      </c>
      <c r="C430" s="1" t="s">
        <v>443</v>
      </c>
      <c r="D430" s="1" t="str">
        <f>VLOOKUP(MasterDataSet_after_OutliersDEL7[[#This Row],[CITY]],Region_Values,2,FALSE)</f>
        <v>West</v>
      </c>
      <c r="E430" s="7" t="s">
        <v>19</v>
      </c>
      <c r="F430">
        <v>90292</v>
      </c>
      <c r="G430">
        <v>1350000</v>
      </c>
      <c r="H430">
        <v>2</v>
      </c>
      <c r="I430">
        <v>2</v>
      </c>
      <c r="J430">
        <v>1524</v>
      </c>
      <c r="K430">
        <v>17336</v>
      </c>
      <c r="L430">
        <f>2021-MasterDataSet_after_OutliersDEL7[[#This Row],[YEAR BUILT]]</f>
        <v>10</v>
      </c>
      <c r="M430">
        <v>2.3750152651100631</v>
      </c>
      <c r="N430">
        <v>885.82677165354335</v>
      </c>
      <c r="O430" s="1">
        <v>0</v>
      </c>
      <c r="P430" s="1">
        <f>VLOOKUP(MasterDataSet_after_OutliersDEL7[[#This Row],[Region]],Region_Dummy_Variables,2,FALSE)</f>
        <v>0</v>
      </c>
      <c r="Q430" s="1">
        <f>VLOOKUP(MasterDataSet_after_OutliersDEL7[[#This Row],[Region]],Region_Dummy_Variables,3,FALSE)</f>
        <v>0</v>
      </c>
      <c r="R430" s="1">
        <f>VLOOKUP(MasterDataSet_after_OutliersDEL7[[#This Row],[Region]],Region_Dummy_Variables,4,FALSE)</f>
        <v>0</v>
      </c>
      <c r="S430" s="1">
        <f>VLOOKUP(MasterDataSet_after_OutliersDEL7[[#This Row],[Region]],Region_Dummy_Variables,5,FALSE)</f>
        <v>0</v>
      </c>
      <c r="T430" s="1">
        <f>VLOOKUP(MasterDataSet_after_OutliersDEL7[[#This Row],[Region]],Region_Dummy_Variables,6,FALSE)</f>
        <v>1</v>
      </c>
      <c r="U430">
        <v>2011</v>
      </c>
      <c r="V430">
        <v>53</v>
      </c>
      <c r="W430">
        <v>555</v>
      </c>
      <c r="X430">
        <v>33.990562300000001</v>
      </c>
      <c r="Y430">
        <v>-118.4425111</v>
      </c>
    </row>
    <row r="431" spans="1:25" x14ac:dyDescent="0.3">
      <c r="A431" s="1" t="s">
        <v>16</v>
      </c>
      <c r="B431" s="1" t="s">
        <v>466</v>
      </c>
      <c r="C431" s="1" t="s">
        <v>443</v>
      </c>
      <c r="D431" s="1" t="str">
        <f>VLOOKUP(MasterDataSet_after_OutliersDEL7[[#This Row],[CITY]],Region_Values,2,FALSE)</f>
        <v>West</v>
      </c>
      <c r="E431" s="7" t="s">
        <v>19</v>
      </c>
      <c r="F431">
        <v>90292</v>
      </c>
      <c r="G431">
        <v>1997000</v>
      </c>
      <c r="H431">
        <v>2</v>
      </c>
      <c r="I431">
        <v>3</v>
      </c>
      <c r="J431">
        <v>1886</v>
      </c>
      <c r="K431">
        <v>8176</v>
      </c>
      <c r="L431">
        <f>2021-MasterDataSet_after_OutliersDEL7[[#This Row],[YEAR BUILT]]</f>
        <v>48</v>
      </c>
      <c r="M431">
        <v>1.9447164831493864</v>
      </c>
      <c r="N431">
        <v>1058.8547189819724</v>
      </c>
      <c r="O431" s="1">
        <v>0</v>
      </c>
      <c r="P431" s="1">
        <f>VLOOKUP(MasterDataSet_after_OutliersDEL7[[#This Row],[Region]],Region_Dummy_Variables,2,FALSE)</f>
        <v>0</v>
      </c>
      <c r="Q431" s="1">
        <f>VLOOKUP(MasterDataSet_after_OutliersDEL7[[#This Row],[Region]],Region_Dummy_Variables,3,FALSE)</f>
        <v>0</v>
      </c>
      <c r="R431" s="1">
        <f>VLOOKUP(MasterDataSet_after_OutliersDEL7[[#This Row],[Region]],Region_Dummy_Variables,4,FALSE)</f>
        <v>0</v>
      </c>
      <c r="S431" s="1">
        <f>VLOOKUP(MasterDataSet_after_OutliersDEL7[[#This Row],[Region]],Region_Dummy_Variables,5,FALSE)</f>
        <v>0</v>
      </c>
      <c r="T431" s="1">
        <f>VLOOKUP(MasterDataSet_after_OutliersDEL7[[#This Row],[Region]],Region_Dummy_Variables,6,FALSE)</f>
        <v>1</v>
      </c>
      <c r="U431">
        <v>1973</v>
      </c>
      <c r="V431">
        <v>10</v>
      </c>
      <c r="W431">
        <v>600</v>
      </c>
      <c r="X431">
        <v>33.973938199999999</v>
      </c>
      <c r="Y431">
        <v>-118.4613186</v>
      </c>
    </row>
    <row r="432" spans="1:25" x14ac:dyDescent="0.3">
      <c r="A432" s="1" t="s">
        <v>16</v>
      </c>
      <c r="B432" s="1" t="s">
        <v>467</v>
      </c>
      <c r="C432" s="1" t="s">
        <v>443</v>
      </c>
      <c r="D432" s="1" t="str">
        <f>VLOOKUP(MasterDataSet_after_OutliersDEL7[[#This Row],[CITY]],Region_Values,2,FALSE)</f>
        <v>West</v>
      </c>
      <c r="E432" s="7" t="s">
        <v>19</v>
      </c>
      <c r="F432">
        <v>90292</v>
      </c>
      <c r="G432">
        <v>1175000</v>
      </c>
      <c r="H432">
        <v>2</v>
      </c>
      <c r="I432">
        <v>2</v>
      </c>
      <c r="J432">
        <v>1610</v>
      </c>
      <c r="K432">
        <v>39560</v>
      </c>
      <c r="L432">
        <f>2021-MasterDataSet_after_OutliersDEL7[[#This Row],[YEAR BUILT]]</f>
        <v>15</v>
      </c>
      <c r="M432">
        <v>2.3736830263649829</v>
      </c>
      <c r="N432">
        <v>729.81366459627327</v>
      </c>
      <c r="O432" s="1">
        <v>0</v>
      </c>
      <c r="P432" s="1">
        <f>VLOOKUP(MasterDataSet_after_OutliersDEL7[[#This Row],[Region]],Region_Dummy_Variables,2,FALSE)</f>
        <v>0</v>
      </c>
      <c r="Q432" s="1">
        <f>VLOOKUP(MasterDataSet_after_OutliersDEL7[[#This Row],[Region]],Region_Dummy_Variables,3,FALSE)</f>
        <v>0</v>
      </c>
      <c r="R432" s="1">
        <f>VLOOKUP(MasterDataSet_after_OutliersDEL7[[#This Row],[Region]],Region_Dummy_Variables,4,FALSE)</f>
        <v>0</v>
      </c>
      <c r="S432" s="1">
        <f>VLOOKUP(MasterDataSet_after_OutliersDEL7[[#This Row],[Region]],Region_Dummy_Variables,5,FALSE)</f>
        <v>0</v>
      </c>
      <c r="T432" s="1">
        <f>VLOOKUP(MasterDataSet_after_OutliersDEL7[[#This Row],[Region]],Region_Dummy_Variables,6,FALSE)</f>
        <v>1</v>
      </c>
      <c r="U432">
        <v>2006</v>
      </c>
      <c r="V432">
        <v>42</v>
      </c>
      <c r="W432">
        <v>500</v>
      </c>
      <c r="X432">
        <v>33.989022499999997</v>
      </c>
      <c r="Y432">
        <v>-118.44305230000001</v>
      </c>
    </row>
    <row r="433" spans="1:25" x14ac:dyDescent="0.3">
      <c r="A433" s="1" t="s">
        <v>16</v>
      </c>
      <c r="B433" s="1" t="s">
        <v>468</v>
      </c>
      <c r="C433" s="1" t="s">
        <v>460</v>
      </c>
      <c r="D433" s="1" t="str">
        <f>VLOOKUP(MasterDataSet_after_OutliersDEL7[[#This Row],[CITY]],Region_Values,2,FALSE)</f>
        <v>West</v>
      </c>
      <c r="E433" s="7" t="s">
        <v>19</v>
      </c>
      <c r="F433">
        <v>90292</v>
      </c>
      <c r="G433">
        <v>1048000</v>
      </c>
      <c r="H433">
        <v>2</v>
      </c>
      <c r="I433">
        <v>2</v>
      </c>
      <c r="J433">
        <v>1510</v>
      </c>
      <c r="K433">
        <v>39560</v>
      </c>
      <c r="L433">
        <f>2021-MasterDataSet_after_OutliersDEL7[[#This Row],[YEAR BUILT]]</f>
        <v>15</v>
      </c>
      <c r="M433">
        <v>2.3736830263649829</v>
      </c>
      <c r="N433">
        <v>694.0397350993378</v>
      </c>
      <c r="O433" s="1">
        <v>0</v>
      </c>
      <c r="P433" s="1">
        <f>VLOOKUP(MasterDataSet_after_OutliersDEL7[[#This Row],[Region]],Region_Dummy_Variables,2,FALSE)</f>
        <v>0</v>
      </c>
      <c r="Q433" s="1">
        <f>VLOOKUP(MasterDataSet_after_OutliersDEL7[[#This Row],[Region]],Region_Dummy_Variables,3,FALSE)</f>
        <v>0</v>
      </c>
      <c r="R433" s="1">
        <f>VLOOKUP(MasterDataSet_after_OutliersDEL7[[#This Row],[Region]],Region_Dummy_Variables,4,FALSE)</f>
        <v>0</v>
      </c>
      <c r="S433" s="1">
        <f>VLOOKUP(MasterDataSet_after_OutliersDEL7[[#This Row],[Region]],Region_Dummy_Variables,5,FALSE)</f>
        <v>0</v>
      </c>
      <c r="T433" s="1">
        <f>VLOOKUP(MasterDataSet_after_OutliersDEL7[[#This Row],[Region]],Region_Dummy_Variables,6,FALSE)</f>
        <v>1</v>
      </c>
      <c r="U433">
        <v>2006</v>
      </c>
      <c r="V433">
        <v>28</v>
      </c>
      <c r="W433">
        <v>485</v>
      </c>
      <c r="X433">
        <v>33.989022499999997</v>
      </c>
      <c r="Y433">
        <v>-118.44305230000001</v>
      </c>
    </row>
    <row r="434" spans="1:25" x14ac:dyDescent="0.3">
      <c r="A434" s="1" t="s">
        <v>16</v>
      </c>
      <c r="B434" s="1" t="s">
        <v>469</v>
      </c>
      <c r="C434" s="1" t="s">
        <v>443</v>
      </c>
      <c r="D434" s="1" t="str">
        <f>VLOOKUP(MasterDataSet_after_OutliersDEL7[[#This Row],[CITY]],Region_Values,2,FALSE)</f>
        <v>West</v>
      </c>
      <c r="E434" s="7" t="s">
        <v>19</v>
      </c>
      <c r="F434">
        <v>90292</v>
      </c>
      <c r="G434">
        <v>1099000</v>
      </c>
      <c r="H434">
        <v>2</v>
      </c>
      <c r="I434">
        <v>2</v>
      </c>
      <c r="J434">
        <v>1740</v>
      </c>
      <c r="K434">
        <v>79615</v>
      </c>
      <c r="L434">
        <f>2021-MasterDataSet_after_OutliersDEL7[[#This Row],[YEAR BUILT]]</f>
        <v>13</v>
      </c>
      <c r="M434">
        <v>1.3825040475574364</v>
      </c>
      <c r="N434">
        <v>631.60919540229884</v>
      </c>
      <c r="O434" s="1">
        <v>0</v>
      </c>
      <c r="P434" s="1">
        <f>VLOOKUP(MasterDataSet_after_OutliersDEL7[[#This Row],[Region]],Region_Dummy_Variables,2,FALSE)</f>
        <v>0</v>
      </c>
      <c r="Q434" s="1">
        <f>VLOOKUP(MasterDataSet_after_OutliersDEL7[[#This Row],[Region]],Region_Dummy_Variables,3,FALSE)</f>
        <v>0</v>
      </c>
      <c r="R434" s="1">
        <f>VLOOKUP(MasterDataSet_after_OutliersDEL7[[#This Row],[Region]],Region_Dummy_Variables,4,FALSE)</f>
        <v>0</v>
      </c>
      <c r="S434" s="1">
        <f>VLOOKUP(MasterDataSet_after_OutliersDEL7[[#This Row],[Region]],Region_Dummy_Variables,5,FALSE)</f>
        <v>0</v>
      </c>
      <c r="T434" s="1">
        <f>VLOOKUP(MasterDataSet_after_OutliersDEL7[[#This Row],[Region]],Region_Dummy_Variables,6,FALSE)</f>
        <v>1</v>
      </c>
      <c r="U434">
        <v>2008</v>
      </c>
      <c r="V434">
        <v>12</v>
      </c>
      <c r="W434">
        <v>565</v>
      </c>
      <c r="X434">
        <v>33.987985100000003</v>
      </c>
      <c r="Y434">
        <v>-118.46255402760771</v>
      </c>
    </row>
    <row r="435" spans="1:25" x14ac:dyDescent="0.3">
      <c r="A435" s="1" t="s">
        <v>16</v>
      </c>
      <c r="B435" s="1" t="s">
        <v>470</v>
      </c>
      <c r="C435" s="1" t="s">
        <v>443</v>
      </c>
      <c r="D435" s="1" t="str">
        <f>VLOOKUP(MasterDataSet_after_OutliersDEL7[[#This Row],[CITY]],Region_Values,2,FALSE)</f>
        <v>West</v>
      </c>
      <c r="E435" s="7" t="s">
        <v>19</v>
      </c>
      <c r="F435">
        <v>90292</v>
      </c>
      <c r="G435">
        <v>989000</v>
      </c>
      <c r="H435">
        <v>1</v>
      </c>
      <c r="I435">
        <v>2</v>
      </c>
      <c r="J435">
        <v>1200</v>
      </c>
      <c r="K435">
        <v>79615</v>
      </c>
      <c r="L435">
        <f>2021-MasterDataSet_after_OutliersDEL7[[#This Row],[YEAR BUILT]]</f>
        <v>13</v>
      </c>
      <c r="M435">
        <v>2.4555171838373107</v>
      </c>
      <c r="N435">
        <v>824.16666666666663</v>
      </c>
      <c r="O435" s="1">
        <v>0</v>
      </c>
      <c r="P435" s="1">
        <f>VLOOKUP(MasterDataSet_after_OutliersDEL7[[#This Row],[Region]],Region_Dummy_Variables,2,FALSE)</f>
        <v>0</v>
      </c>
      <c r="Q435" s="1">
        <f>VLOOKUP(MasterDataSet_after_OutliersDEL7[[#This Row],[Region]],Region_Dummy_Variables,3,FALSE)</f>
        <v>0</v>
      </c>
      <c r="R435" s="1">
        <f>VLOOKUP(MasterDataSet_after_OutliersDEL7[[#This Row],[Region]],Region_Dummy_Variables,4,FALSE)</f>
        <v>0</v>
      </c>
      <c r="S435" s="1">
        <f>VLOOKUP(MasterDataSet_after_OutliersDEL7[[#This Row],[Region]],Region_Dummy_Variables,5,FALSE)</f>
        <v>0</v>
      </c>
      <c r="T435" s="1">
        <f>VLOOKUP(MasterDataSet_after_OutliersDEL7[[#This Row],[Region]],Region_Dummy_Variables,6,FALSE)</f>
        <v>1</v>
      </c>
      <c r="U435">
        <v>2008</v>
      </c>
      <c r="V435">
        <v>32</v>
      </c>
      <c r="W435">
        <v>516</v>
      </c>
      <c r="X435">
        <v>33.987985100000003</v>
      </c>
      <c r="Y435">
        <v>-118.4419489</v>
      </c>
    </row>
    <row r="436" spans="1:25" x14ac:dyDescent="0.3">
      <c r="A436" s="1" t="s">
        <v>16</v>
      </c>
      <c r="B436" s="1" t="s">
        <v>471</v>
      </c>
      <c r="C436" s="1" t="s">
        <v>443</v>
      </c>
      <c r="D436" s="1" t="str">
        <f>VLOOKUP(MasterDataSet_after_OutliersDEL7[[#This Row],[CITY]],Region_Values,2,FALSE)</f>
        <v>West</v>
      </c>
      <c r="E436" s="7" t="s">
        <v>19</v>
      </c>
      <c r="F436">
        <v>90292</v>
      </c>
      <c r="G436">
        <v>1169000</v>
      </c>
      <c r="H436">
        <v>2</v>
      </c>
      <c r="I436">
        <v>2</v>
      </c>
      <c r="J436">
        <v>1640</v>
      </c>
      <c r="K436">
        <v>79615</v>
      </c>
      <c r="L436">
        <f>2021-MasterDataSet_after_OutliersDEL7[[#This Row],[YEAR BUILT]]</f>
        <v>13</v>
      </c>
      <c r="M436">
        <v>2.4555171838373107</v>
      </c>
      <c r="N436">
        <v>712.80487804878044</v>
      </c>
      <c r="O436" s="1">
        <v>0</v>
      </c>
      <c r="P436" s="1">
        <f>VLOOKUP(MasterDataSet_after_OutliersDEL7[[#This Row],[Region]],Region_Dummy_Variables,2,FALSE)</f>
        <v>0</v>
      </c>
      <c r="Q436" s="1">
        <f>VLOOKUP(MasterDataSet_after_OutliersDEL7[[#This Row],[Region]],Region_Dummy_Variables,3,FALSE)</f>
        <v>0</v>
      </c>
      <c r="R436" s="1">
        <f>VLOOKUP(MasterDataSet_after_OutliersDEL7[[#This Row],[Region]],Region_Dummy_Variables,4,FALSE)</f>
        <v>0</v>
      </c>
      <c r="S436" s="1">
        <f>VLOOKUP(MasterDataSet_after_OutliersDEL7[[#This Row],[Region]],Region_Dummy_Variables,5,FALSE)</f>
        <v>0</v>
      </c>
      <c r="T436" s="1">
        <f>VLOOKUP(MasterDataSet_after_OutliersDEL7[[#This Row],[Region]],Region_Dummy_Variables,6,FALSE)</f>
        <v>1</v>
      </c>
      <c r="U436">
        <v>2008</v>
      </c>
      <c r="V436">
        <v>12</v>
      </c>
      <c r="W436">
        <v>565</v>
      </c>
      <c r="X436">
        <v>33.987985100000003</v>
      </c>
      <c r="Y436">
        <v>-118.4419489</v>
      </c>
    </row>
    <row r="437" spans="1:25" x14ac:dyDescent="0.3">
      <c r="A437" s="1" t="s">
        <v>16</v>
      </c>
      <c r="B437" s="1" t="s">
        <v>472</v>
      </c>
      <c r="C437" s="1" t="s">
        <v>460</v>
      </c>
      <c r="D437" s="1" t="str">
        <f>VLOOKUP(MasterDataSet_after_OutliersDEL7[[#This Row],[CITY]],Region_Values,2,FALSE)</f>
        <v>West</v>
      </c>
      <c r="E437" s="7" t="s">
        <v>19</v>
      </c>
      <c r="F437">
        <v>90292</v>
      </c>
      <c r="G437">
        <v>908000</v>
      </c>
      <c r="H437">
        <v>2</v>
      </c>
      <c r="I437">
        <v>2</v>
      </c>
      <c r="J437">
        <v>1728.5</v>
      </c>
      <c r="K437">
        <v>12072</v>
      </c>
      <c r="L437">
        <f>2021-MasterDataSet_after_OutliersDEL7[[#This Row],[YEAR BUILT]]</f>
        <v>49</v>
      </c>
      <c r="M437">
        <v>1.900137427370981</v>
      </c>
      <c r="N437">
        <v>525.31096326294471</v>
      </c>
      <c r="O437" s="1">
        <v>0</v>
      </c>
      <c r="P437" s="1">
        <f>VLOOKUP(MasterDataSet_after_OutliersDEL7[[#This Row],[Region]],Region_Dummy_Variables,2,FALSE)</f>
        <v>0</v>
      </c>
      <c r="Q437" s="1">
        <f>VLOOKUP(MasterDataSet_after_OutliersDEL7[[#This Row],[Region]],Region_Dummy_Variables,3,FALSE)</f>
        <v>0</v>
      </c>
      <c r="R437" s="1">
        <f>VLOOKUP(MasterDataSet_after_OutliersDEL7[[#This Row],[Region]],Region_Dummy_Variables,4,FALSE)</f>
        <v>0</v>
      </c>
      <c r="S437" s="1">
        <f>VLOOKUP(MasterDataSet_after_OutliersDEL7[[#This Row],[Region]],Region_Dummy_Variables,5,FALSE)</f>
        <v>0</v>
      </c>
      <c r="T437" s="1">
        <f>VLOOKUP(MasterDataSet_after_OutliersDEL7[[#This Row],[Region]],Region_Dummy_Variables,6,FALSE)</f>
        <v>1</v>
      </c>
      <c r="U437">
        <v>1972</v>
      </c>
      <c r="V437">
        <v>14</v>
      </c>
      <c r="W437">
        <v>1655</v>
      </c>
      <c r="X437">
        <v>33.984839700000002</v>
      </c>
      <c r="Y437">
        <v>-118.4542682</v>
      </c>
    </row>
    <row r="438" spans="1:25" x14ac:dyDescent="0.3">
      <c r="A438" s="1" t="s">
        <v>16</v>
      </c>
      <c r="B438" s="1" t="s">
        <v>473</v>
      </c>
      <c r="C438" s="1" t="s">
        <v>443</v>
      </c>
      <c r="D438" s="1" t="str">
        <f>VLOOKUP(MasterDataSet_after_OutliersDEL7[[#This Row],[CITY]],Region_Values,2,FALSE)</f>
        <v>West</v>
      </c>
      <c r="E438" s="7" t="s">
        <v>19</v>
      </c>
      <c r="F438">
        <v>90292</v>
      </c>
      <c r="G438">
        <v>915000</v>
      </c>
      <c r="H438">
        <v>3</v>
      </c>
      <c r="I438">
        <v>2</v>
      </c>
      <c r="J438">
        <v>1722</v>
      </c>
      <c r="K438">
        <v>12072</v>
      </c>
      <c r="L438">
        <f>2021-MasterDataSet_after_OutliersDEL7[[#This Row],[YEAR BUILT]]</f>
        <v>49</v>
      </c>
      <c r="M438">
        <v>1.9293792011277446</v>
      </c>
      <c r="N438">
        <v>531.35888501742158</v>
      </c>
      <c r="O438" s="1">
        <v>0</v>
      </c>
      <c r="P438" s="1">
        <f>VLOOKUP(MasterDataSet_after_OutliersDEL7[[#This Row],[Region]],Region_Dummy_Variables,2,FALSE)</f>
        <v>0</v>
      </c>
      <c r="Q438" s="1">
        <f>VLOOKUP(MasterDataSet_after_OutliersDEL7[[#This Row],[Region]],Region_Dummy_Variables,3,FALSE)</f>
        <v>0</v>
      </c>
      <c r="R438" s="1">
        <f>VLOOKUP(MasterDataSet_after_OutliersDEL7[[#This Row],[Region]],Region_Dummy_Variables,4,FALSE)</f>
        <v>0</v>
      </c>
      <c r="S438" s="1">
        <f>VLOOKUP(MasterDataSet_after_OutliersDEL7[[#This Row],[Region]],Region_Dummy_Variables,5,FALSE)</f>
        <v>0</v>
      </c>
      <c r="T438" s="1">
        <f>VLOOKUP(MasterDataSet_after_OutliersDEL7[[#This Row],[Region]],Region_Dummy_Variables,6,FALSE)</f>
        <v>1</v>
      </c>
      <c r="U438">
        <v>1972</v>
      </c>
      <c r="V438">
        <v>47</v>
      </c>
      <c r="W438">
        <v>1305</v>
      </c>
      <c r="X438">
        <v>33.984493800000003</v>
      </c>
      <c r="Y438">
        <v>-118.453924</v>
      </c>
    </row>
    <row r="439" spans="1:25" x14ac:dyDescent="0.3">
      <c r="A439" s="1" t="s">
        <v>16</v>
      </c>
      <c r="B439" s="1" t="s">
        <v>474</v>
      </c>
      <c r="C439" s="1" t="s">
        <v>443</v>
      </c>
      <c r="D439" s="1" t="str">
        <f>VLOOKUP(MasterDataSet_after_OutliersDEL7[[#This Row],[CITY]],Region_Values,2,FALSE)</f>
        <v>West</v>
      </c>
      <c r="E439" s="7" t="s">
        <v>19</v>
      </c>
      <c r="F439">
        <v>90292</v>
      </c>
      <c r="G439">
        <v>685000</v>
      </c>
      <c r="H439">
        <v>3</v>
      </c>
      <c r="I439">
        <v>3.5</v>
      </c>
      <c r="J439">
        <v>1722</v>
      </c>
      <c r="K439">
        <v>12072</v>
      </c>
      <c r="L439">
        <f>2021-MasterDataSet_after_OutliersDEL7[[#This Row],[YEAR BUILT]]</f>
        <v>49</v>
      </c>
      <c r="M439">
        <v>1.9342939560147341</v>
      </c>
      <c r="N439">
        <v>397.79326364692218</v>
      </c>
      <c r="O439" s="1">
        <v>0</v>
      </c>
      <c r="P439" s="1">
        <f>VLOOKUP(MasterDataSet_after_OutliersDEL7[[#This Row],[Region]],Region_Dummy_Variables,2,FALSE)</f>
        <v>0</v>
      </c>
      <c r="Q439" s="1">
        <f>VLOOKUP(MasterDataSet_after_OutliersDEL7[[#This Row],[Region]],Region_Dummy_Variables,3,FALSE)</f>
        <v>0</v>
      </c>
      <c r="R439" s="1">
        <f>VLOOKUP(MasterDataSet_after_OutliersDEL7[[#This Row],[Region]],Region_Dummy_Variables,4,FALSE)</f>
        <v>0</v>
      </c>
      <c r="S439" s="1">
        <f>VLOOKUP(MasterDataSet_after_OutliersDEL7[[#This Row],[Region]],Region_Dummy_Variables,5,FALSE)</f>
        <v>0</v>
      </c>
      <c r="T439" s="1">
        <f>VLOOKUP(MasterDataSet_after_OutliersDEL7[[#This Row],[Region]],Region_Dummy_Variables,6,FALSE)</f>
        <v>1</v>
      </c>
      <c r="U439">
        <v>1972</v>
      </c>
      <c r="V439">
        <v>27</v>
      </c>
      <c r="W439">
        <v>1305</v>
      </c>
      <c r="X439">
        <v>33.983831899999998</v>
      </c>
      <c r="Y439">
        <v>-118.4543228</v>
      </c>
    </row>
    <row r="440" spans="1:25" x14ac:dyDescent="0.3">
      <c r="A440" s="1" t="s">
        <v>16</v>
      </c>
      <c r="B440" s="1" t="s">
        <v>475</v>
      </c>
      <c r="C440" s="1" t="s">
        <v>443</v>
      </c>
      <c r="D440" s="1" t="str">
        <f>VLOOKUP(MasterDataSet_after_OutliersDEL7[[#This Row],[CITY]],Region_Values,2,FALSE)</f>
        <v>West</v>
      </c>
      <c r="E440" s="7" t="s">
        <v>19</v>
      </c>
      <c r="F440">
        <v>90292</v>
      </c>
      <c r="G440">
        <v>858000</v>
      </c>
      <c r="H440">
        <v>3</v>
      </c>
      <c r="I440">
        <v>2</v>
      </c>
      <c r="J440">
        <v>1800</v>
      </c>
      <c r="K440">
        <v>12072</v>
      </c>
      <c r="L440">
        <f>2021-MasterDataSet_after_OutliersDEL7[[#This Row],[YEAR BUILT]]</f>
        <v>49</v>
      </c>
      <c r="M440">
        <v>1.9103282379569231</v>
      </c>
      <c r="N440">
        <v>476.66666666666669</v>
      </c>
      <c r="O440" s="1">
        <v>0</v>
      </c>
      <c r="P440" s="1">
        <f>VLOOKUP(MasterDataSet_after_OutliersDEL7[[#This Row],[Region]],Region_Dummy_Variables,2,FALSE)</f>
        <v>0</v>
      </c>
      <c r="Q440" s="1">
        <f>VLOOKUP(MasterDataSet_after_OutliersDEL7[[#This Row],[Region]],Region_Dummy_Variables,3,FALSE)</f>
        <v>0</v>
      </c>
      <c r="R440" s="1">
        <f>VLOOKUP(MasterDataSet_after_OutliersDEL7[[#This Row],[Region]],Region_Dummy_Variables,4,FALSE)</f>
        <v>0</v>
      </c>
      <c r="S440" s="1">
        <f>VLOOKUP(MasterDataSet_after_OutliersDEL7[[#This Row],[Region]],Region_Dummy_Variables,5,FALSE)</f>
        <v>0</v>
      </c>
      <c r="T440" s="1">
        <f>VLOOKUP(MasterDataSet_after_OutliersDEL7[[#This Row],[Region]],Region_Dummy_Variables,6,FALSE)</f>
        <v>1</v>
      </c>
      <c r="U440">
        <v>1972</v>
      </c>
      <c r="V440">
        <v>31</v>
      </c>
      <c r="W440">
        <v>2292</v>
      </c>
      <c r="X440">
        <v>33.985001199999999</v>
      </c>
      <c r="Y440">
        <v>-118.4539456</v>
      </c>
    </row>
    <row r="441" spans="1:25" x14ac:dyDescent="0.3">
      <c r="A441" s="1" t="s">
        <v>16</v>
      </c>
      <c r="B441" s="1" t="s">
        <v>476</v>
      </c>
      <c r="C441" s="1" t="s">
        <v>443</v>
      </c>
      <c r="D441" s="1" t="str">
        <f>VLOOKUP(MasterDataSet_after_OutliersDEL7[[#This Row],[CITY]],Region_Values,2,FALSE)</f>
        <v>West</v>
      </c>
      <c r="E441" s="7" t="s">
        <v>19</v>
      </c>
      <c r="F441">
        <v>90292</v>
      </c>
      <c r="G441">
        <v>679000</v>
      </c>
      <c r="H441">
        <v>2</v>
      </c>
      <c r="I441">
        <v>2</v>
      </c>
      <c r="J441">
        <v>1422</v>
      </c>
      <c r="K441">
        <v>12072</v>
      </c>
      <c r="L441">
        <f>2021-MasterDataSet_after_OutliersDEL7[[#This Row],[YEAR BUILT]]</f>
        <v>49</v>
      </c>
      <c r="M441">
        <v>2.0314766628108014</v>
      </c>
      <c r="N441">
        <v>477.49648382559775</v>
      </c>
      <c r="O441" s="1">
        <v>0</v>
      </c>
      <c r="P441" s="1">
        <f>VLOOKUP(MasterDataSet_after_OutliersDEL7[[#This Row],[Region]],Region_Dummy_Variables,2,FALSE)</f>
        <v>0</v>
      </c>
      <c r="Q441" s="1">
        <f>VLOOKUP(MasterDataSet_after_OutliersDEL7[[#This Row],[Region]],Region_Dummy_Variables,3,FALSE)</f>
        <v>0</v>
      </c>
      <c r="R441" s="1">
        <f>VLOOKUP(MasterDataSet_after_OutliersDEL7[[#This Row],[Region]],Region_Dummy_Variables,4,FALSE)</f>
        <v>0</v>
      </c>
      <c r="S441" s="1">
        <f>VLOOKUP(MasterDataSet_after_OutliersDEL7[[#This Row],[Region]],Region_Dummy_Variables,5,FALSE)</f>
        <v>0</v>
      </c>
      <c r="T441" s="1">
        <f>VLOOKUP(MasterDataSet_after_OutliersDEL7[[#This Row],[Region]],Region_Dummy_Variables,6,FALSE)</f>
        <v>1</v>
      </c>
      <c r="U441">
        <v>1972</v>
      </c>
      <c r="V441">
        <v>55</v>
      </c>
      <c r="W441">
        <v>1078</v>
      </c>
      <c r="X441">
        <v>33.984196500000003</v>
      </c>
      <c r="Y441">
        <v>-118.4520636</v>
      </c>
    </row>
    <row r="442" spans="1:25" x14ac:dyDescent="0.3">
      <c r="A442" s="1" t="s">
        <v>16</v>
      </c>
      <c r="B442" s="1" t="s">
        <v>477</v>
      </c>
      <c r="C442" s="1" t="s">
        <v>443</v>
      </c>
      <c r="D442" s="1" t="str">
        <f>VLOOKUP(MasterDataSet_after_OutliersDEL7[[#This Row],[CITY]],Region_Values,2,FALSE)</f>
        <v>West</v>
      </c>
      <c r="E442" s="7" t="s">
        <v>19</v>
      </c>
      <c r="F442">
        <v>90292</v>
      </c>
      <c r="G442">
        <v>570000</v>
      </c>
      <c r="H442">
        <v>1</v>
      </c>
      <c r="I442">
        <v>1</v>
      </c>
      <c r="J442">
        <v>1728.5</v>
      </c>
      <c r="K442">
        <v>12072</v>
      </c>
      <c r="L442">
        <f>2021-MasterDataSet_after_OutliersDEL7[[#This Row],[YEAR BUILT]]</f>
        <v>49</v>
      </c>
      <c r="M442">
        <v>1.9823506602595591</v>
      </c>
      <c r="N442">
        <v>329.76569279722304</v>
      </c>
      <c r="O442" s="1">
        <v>0</v>
      </c>
      <c r="P442" s="1">
        <f>VLOOKUP(MasterDataSet_after_OutliersDEL7[[#This Row],[Region]],Region_Dummy_Variables,2,FALSE)</f>
        <v>0</v>
      </c>
      <c r="Q442" s="1">
        <f>VLOOKUP(MasterDataSet_after_OutliersDEL7[[#This Row],[Region]],Region_Dummy_Variables,3,FALSE)</f>
        <v>0</v>
      </c>
      <c r="R442" s="1">
        <f>VLOOKUP(MasterDataSet_after_OutliersDEL7[[#This Row],[Region]],Region_Dummy_Variables,4,FALSE)</f>
        <v>0</v>
      </c>
      <c r="S442" s="1">
        <f>VLOOKUP(MasterDataSet_after_OutliersDEL7[[#This Row],[Region]],Region_Dummy_Variables,5,FALSE)</f>
        <v>0</v>
      </c>
      <c r="T442" s="1">
        <f>VLOOKUP(MasterDataSet_after_OutliersDEL7[[#This Row],[Region]],Region_Dummy_Variables,6,FALSE)</f>
        <v>1</v>
      </c>
      <c r="U442">
        <v>1972</v>
      </c>
      <c r="V442">
        <v>11</v>
      </c>
      <c r="W442">
        <v>1269</v>
      </c>
      <c r="X442">
        <v>33.984542400000002</v>
      </c>
      <c r="Y442">
        <v>-118.4528129</v>
      </c>
    </row>
    <row r="443" spans="1:25" x14ac:dyDescent="0.3">
      <c r="A443" s="1" t="s">
        <v>16</v>
      </c>
      <c r="B443" s="1" t="s">
        <v>478</v>
      </c>
      <c r="C443" s="1" t="s">
        <v>443</v>
      </c>
      <c r="D443" s="1" t="str">
        <f>VLOOKUP(MasterDataSet_after_OutliersDEL7[[#This Row],[CITY]],Region_Values,2,FALSE)</f>
        <v>West</v>
      </c>
      <c r="E443" s="7" t="s">
        <v>19</v>
      </c>
      <c r="F443">
        <v>90292</v>
      </c>
      <c r="G443">
        <v>749000</v>
      </c>
      <c r="H443">
        <v>3</v>
      </c>
      <c r="I443">
        <v>2</v>
      </c>
      <c r="J443">
        <v>1722</v>
      </c>
      <c r="K443">
        <v>12072</v>
      </c>
      <c r="L443">
        <f>2021-MasterDataSet_after_OutliersDEL7[[#This Row],[YEAR BUILT]]</f>
        <v>49</v>
      </c>
      <c r="M443">
        <v>1.9502193140967969</v>
      </c>
      <c r="N443">
        <v>434.95934959349592</v>
      </c>
      <c r="O443" s="1">
        <v>0</v>
      </c>
      <c r="P443" s="1">
        <f>VLOOKUP(MasterDataSet_after_OutliersDEL7[[#This Row],[Region]],Region_Dummy_Variables,2,FALSE)</f>
        <v>0</v>
      </c>
      <c r="Q443" s="1">
        <f>VLOOKUP(MasterDataSet_after_OutliersDEL7[[#This Row],[Region]],Region_Dummy_Variables,3,FALSE)</f>
        <v>0</v>
      </c>
      <c r="R443" s="1">
        <f>VLOOKUP(MasterDataSet_after_OutliersDEL7[[#This Row],[Region]],Region_Dummy_Variables,4,FALSE)</f>
        <v>0</v>
      </c>
      <c r="S443" s="1">
        <f>VLOOKUP(MasterDataSet_after_OutliersDEL7[[#This Row],[Region]],Region_Dummy_Variables,5,FALSE)</f>
        <v>0</v>
      </c>
      <c r="T443" s="1">
        <f>VLOOKUP(MasterDataSet_after_OutliersDEL7[[#This Row],[Region]],Region_Dummy_Variables,6,FALSE)</f>
        <v>1</v>
      </c>
      <c r="U443">
        <v>1972</v>
      </c>
      <c r="V443">
        <v>47</v>
      </c>
      <c r="W443">
        <v>1948</v>
      </c>
      <c r="X443">
        <v>33.984318999999999</v>
      </c>
      <c r="Y443">
        <v>-118.4536265</v>
      </c>
    </row>
    <row r="444" spans="1:25" x14ac:dyDescent="0.3">
      <c r="A444" s="1" t="s">
        <v>16</v>
      </c>
      <c r="B444" s="1" t="s">
        <v>479</v>
      </c>
      <c r="C444" s="1" t="s">
        <v>460</v>
      </c>
      <c r="D444" s="1" t="str">
        <f>VLOOKUP(MasterDataSet_after_OutliersDEL7[[#This Row],[CITY]],Region_Values,2,FALSE)</f>
        <v>West</v>
      </c>
      <c r="E444" s="7" t="s">
        <v>19</v>
      </c>
      <c r="F444">
        <v>90292</v>
      </c>
      <c r="G444">
        <v>589000</v>
      </c>
      <c r="H444">
        <v>2</v>
      </c>
      <c r="I444">
        <v>2</v>
      </c>
      <c r="J444">
        <v>1422</v>
      </c>
      <c r="K444">
        <v>999</v>
      </c>
      <c r="L444">
        <f>2021-MasterDataSet_after_OutliersDEL7[[#This Row],[YEAR BUILT]]</f>
        <v>49</v>
      </c>
      <c r="M444">
        <v>1.9502193140967969</v>
      </c>
      <c r="N444">
        <v>414.20534458509144</v>
      </c>
      <c r="O444" s="1">
        <v>0</v>
      </c>
      <c r="P444" s="1">
        <f>VLOOKUP(MasterDataSet_after_OutliersDEL7[[#This Row],[Region]],Region_Dummy_Variables,2,FALSE)</f>
        <v>0</v>
      </c>
      <c r="Q444" s="1">
        <f>VLOOKUP(MasterDataSet_after_OutliersDEL7[[#This Row],[Region]],Region_Dummy_Variables,3,FALSE)</f>
        <v>0</v>
      </c>
      <c r="R444" s="1">
        <f>VLOOKUP(MasterDataSet_after_OutliersDEL7[[#This Row],[Region]],Region_Dummy_Variables,4,FALSE)</f>
        <v>0</v>
      </c>
      <c r="S444" s="1">
        <f>VLOOKUP(MasterDataSet_after_OutliersDEL7[[#This Row],[Region]],Region_Dummy_Variables,5,FALSE)</f>
        <v>0</v>
      </c>
      <c r="T444" s="1">
        <f>VLOOKUP(MasterDataSet_after_OutliersDEL7[[#This Row],[Region]],Region_Dummy_Variables,6,FALSE)</f>
        <v>1</v>
      </c>
      <c r="U444">
        <v>1972</v>
      </c>
      <c r="V444">
        <v>14</v>
      </c>
      <c r="W444">
        <v>1078</v>
      </c>
      <c r="X444">
        <v>33.984318999999999</v>
      </c>
      <c r="Y444">
        <v>-118.4536265</v>
      </c>
    </row>
    <row r="445" spans="1:25" x14ac:dyDescent="0.3">
      <c r="A445" s="1" t="s">
        <v>16</v>
      </c>
      <c r="B445" s="1" t="s">
        <v>480</v>
      </c>
      <c r="C445" s="1" t="s">
        <v>443</v>
      </c>
      <c r="D445" s="1" t="str">
        <f>VLOOKUP(MasterDataSet_after_OutliersDEL7[[#This Row],[CITY]],Region_Values,2,FALSE)</f>
        <v>West</v>
      </c>
      <c r="E445" s="7" t="s">
        <v>19</v>
      </c>
      <c r="F445">
        <v>90292</v>
      </c>
      <c r="G445">
        <v>1099000</v>
      </c>
      <c r="H445">
        <v>2</v>
      </c>
      <c r="I445">
        <v>2</v>
      </c>
      <c r="J445">
        <v>1929</v>
      </c>
      <c r="K445">
        <v>259480</v>
      </c>
      <c r="L445">
        <f>2021-MasterDataSet_after_OutliersDEL7[[#This Row],[YEAR BUILT]]</f>
        <v>40</v>
      </c>
      <c r="M445">
        <v>2.686287078861882</v>
      </c>
      <c r="N445">
        <v>569.72524624157597</v>
      </c>
      <c r="O445" s="1">
        <v>0</v>
      </c>
      <c r="P445" s="1">
        <f>VLOOKUP(MasterDataSet_after_OutliersDEL7[[#This Row],[Region]],Region_Dummy_Variables,2,FALSE)</f>
        <v>0</v>
      </c>
      <c r="Q445" s="1">
        <f>VLOOKUP(MasterDataSet_after_OutliersDEL7[[#This Row],[Region]],Region_Dummy_Variables,3,FALSE)</f>
        <v>0</v>
      </c>
      <c r="R445" s="1">
        <f>VLOOKUP(MasterDataSet_after_OutliersDEL7[[#This Row],[Region]],Region_Dummy_Variables,4,FALSE)</f>
        <v>0</v>
      </c>
      <c r="S445" s="1">
        <f>VLOOKUP(MasterDataSet_after_OutliersDEL7[[#This Row],[Region]],Region_Dummy_Variables,5,FALSE)</f>
        <v>0</v>
      </c>
      <c r="T445" s="1">
        <f>VLOOKUP(MasterDataSet_after_OutliersDEL7[[#This Row],[Region]],Region_Dummy_Variables,6,FALSE)</f>
        <v>1</v>
      </c>
      <c r="U445">
        <v>1981</v>
      </c>
      <c r="V445">
        <v>17</v>
      </c>
      <c r="W445">
        <v>970</v>
      </c>
      <c r="X445">
        <v>33.987614999999998</v>
      </c>
      <c r="Y445">
        <v>-118.436088</v>
      </c>
    </row>
    <row r="446" spans="1:25" x14ac:dyDescent="0.3">
      <c r="A446" s="1" t="s">
        <v>16</v>
      </c>
      <c r="B446" s="1" t="s">
        <v>481</v>
      </c>
      <c r="C446" s="1" t="s">
        <v>443</v>
      </c>
      <c r="D446" s="1" t="str">
        <f>VLOOKUP(MasterDataSet_after_OutliersDEL7[[#This Row],[CITY]],Region_Values,2,FALSE)</f>
        <v>West</v>
      </c>
      <c r="E446" s="7" t="s">
        <v>19</v>
      </c>
      <c r="F446">
        <v>90292</v>
      </c>
      <c r="G446">
        <v>975000</v>
      </c>
      <c r="H446">
        <v>2</v>
      </c>
      <c r="I446">
        <v>2.5</v>
      </c>
      <c r="J446">
        <v>1547</v>
      </c>
      <c r="K446">
        <v>552048</v>
      </c>
      <c r="L446">
        <f>2021-MasterDataSet_after_OutliersDEL7[[#This Row],[YEAR BUILT]]</f>
        <v>47</v>
      </c>
      <c r="M446">
        <v>2.5589772130095678</v>
      </c>
      <c r="N446">
        <v>630.25210084033608</v>
      </c>
      <c r="O446" s="1">
        <v>0</v>
      </c>
      <c r="P446" s="1">
        <f>VLOOKUP(MasterDataSet_after_OutliersDEL7[[#This Row],[Region]],Region_Dummy_Variables,2,FALSE)</f>
        <v>0</v>
      </c>
      <c r="Q446" s="1">
        <f>VLOOKUP(MasterDataSet_after_OutliersDEL7[[#This Row],[Region]],Region_Dummy_Variables,3,FALSE)</f>
        <v>0</v>
      </c>
      <c r="R446" s="1">
        <f>VLOOKUP(MasterDataSet_after_OutliersDEL7[[#This Row],[Region]],Region_Dummy_Variables,4,FALSE)</f>
        <v>0</v>
      </c>
      <c r="S446" s="1">
        <f>VLOOKUP(MasterDataSet_after_OutliersDEL7[[#This Row],[Region]],Region_Dummy_Variables,5,FALSE)</f>
        <v>0</v>
      </c>
      <c r="T446" s="1">
        <f>VLOOKUP(MasterDataSet_after_OutliersDEL7[[#This Row],[Region]],Region_Dummy_Variables,6,FALSE)</f>
        <v>1</v>
      </c>
      <c r="U446">
        <v>1974</v>
      </c>
      <c r="V446">
        <v>18</v>
      </c>
      <c r="W446">
        <v>527</v>
      </c>
      <c r="X446">
        <v>33.986013399999997</v>
      </c>
      <c r="Y446">
        <v>-118.43798719999999</v>
      </c>
    </row>
    <row r="447" spans="1:25" x14ac:dyDescent="0.3">
      <c r="A447" s="1" t="s">
        <v>16</v>
      </c>
      <c r="B447" s="1" t="s">
        <v>482</v>
      </c>
      <c r="C447" s="1" t="s">
        <v>443</v>
      </c>
      <c r="D447" s="1" t="str">
        <f>VLOOKUP(MasterDataSet_after_OutliersDEL7[[#This Row],[CITY]],Region_Values,2,FALSE)</f>
        <v>West</v>
      </c>
      <c r="E447" s="7" t="s">
        <v>19</v>
      </c>
      <c r="F447">
        <v>90292</v>
      </c>
      <c r="G447">
        <v>1089000</v>
      </c>
      <c r="H447">
        <v>2</v>
      </c>
      <c r="I447">
        <v>2.5</v>
      </c>
      <c r="J447">
        <v>1582</v>
      </c>
      <c r="K447">
        <v>65868</v>
      </c>
      <c r="L447">
        <f>2021-MasterDataSet_after_OutliersDEL7[[#This Row],[YEAR BUILT]]</f>
        <v>55</v>
      </c>
      <c r="M447">
        <v>2.2695829457565728</v>
      </c>
      <c r="N447">
        <v>688.36915297092287</v>
      </c>
      <c r="O447" s="1">
        <v>0</v>
      </c>
      <c r="P447" s="1">
        <f>VLOOKUP(MasterDataSet_after_OutliersDEL7[[#This Row],[Region]],Region_Dummy_Variables,2,FALSE)</f>
        <v>0</v>
      </c>
      <c r="Q447" s="1">
        <f>VLOOKUP(MasterDataSet_after_OutliersDEL7[[#This Row],[Region]],Region_Dummy_Variables,3,FALSE)</f>
        <v>0</v>
      </c>
      <c r="R447" s="1">
        <f>VLOOKUP(MasterDataSet_after_OutliersDEL7[[#This Row],[Region]],Region_Dummy_Variables,4,FALSE)</f>
        <v>0</v>
      </c>
      <c r="S447" s="1">
        <f>VLOOKUP(MasterDataSet_after_OutliersDEL7[[#This Row],[Region]],Region_Dummy_Variables,5,FALSE)</f>
        <v>0</v>
      </c>
      <c r="T447" s="1">
        <f>VLOOKUP(MasterDataSet_after_OutliersDEL7[[#This Row],[Region]],Region_Dummy_Variables,6,FALSE)</f>
        <v>1</v>
      </c>
      <c r="U447">
        <v>1966</v>
      </c>
      <c r="V447">
        <v>56</v>
      </c>
      <c r="W447">
        <v>405</v>
      </c>
      <c r="X447">
        <v>33.981724800000002</v>
      </c>
      <c r="Y447">
        <v>-118.43767250000001</v>
      </c>
    </row>
    <row r="448" spans="1:25" x14ac:dyDescent="0.3">
      <c r="A448" s="1" t="s">
        <v>16</v>
      </c>
      <c r="B448" s="1" t="s">
        <v>483</v>
      </c>
      <c r="C448" s="1" t="s">
        <v>443</v>
      </c>
      <c r="D448" s="1" t="str">
        <f>VLOOKUP(MasterDataSet_after_OutliersDEL7[[#This Row],[CITY]],Region_Values,2,FALSE)</f>
        <v>West</v>
      </c>
      <c r="E448" s="7" t="s">
        <v>19</v>
      </c>
      <c r="F448">
        <v>90292</v>
      </c>
      <c r="G448">
        <v>1199000</v>
      </c>
      <c r="H448">
        <v>3</v>
      </c>
      <c r="I448">
        <v>2.5</v>
      </c>
      <c r="J448">
        <v>1728.5</v>
      </c>
      <c r="K448">
        <v>139313</v>
      </c>
      <c r="L448">
        <f>2021-MasterDataSet_after_OutliersDEL7[[#This Row],[YEAR BUILT]]</f>
        <v>52</v>
      </c>
      <c r="M448">
        <v>2.2718514589799961</v>
      </c>
      <c r="N448">
        <v>693.66502748047435</v>
      </c>
      <c r="O448" s="1">
        <v>0</v>
      </c>
      <c r="P448" s="1">
        <f>VLOOKUP(MasterDataSet_after_OutliersDEL7[[#This Row],[Region]],Region_Dummy_Variables,2,FALSE)</f>
        <v>0</v>
      </c>
      <c r="Q448" s="1">
        <f>VLOOKUP(MasterDataSet_after_OutliersDEL7[[#This Row],[Region]],Region_Dummy_Variables,3,FALSE)</f>
        <v>0</v>
      </c>
      <c r="R448" s="1">
        <f>VLOOKUP(MasterDataSet_after_OutliersDEL7[[#This Row],[Region]],Region_Dummy_Variables,4,FALSE)</f>
        <v>0</v>
      </c>
      <c r="S448" s="1">
        <f>VLOOKUP(MasterDataSet_after_OutliersDEL7[[#This Row],[Region]],Region_Dummy_Variables,5,FALSE)</f>
        <v>0</v>
      </c>
      <c r="T448" s="1">
        <f>VLOOKUP(MasterDataSet_after_OutliersDEL7[[#This Row],[Region]],Region_Dummy_Variables,6,FALSE)</f>
        <v>1</v>
      </c>
      <c r="U448">
        <v>1969</v>
      </c>
      <c r="V448">
        <v>11</v>
      </c>
      <c r="W448">
        <v>535</v>
      </c>
      <c r="X448">
        <v>33.980747200000003</v>
      </c>
      <c r="Y448">
        <v>-118.4327412</v>
      </c>
    </row>
    <row r="449" spans="1:25" x14ac:dyDescent="0.3">
      <c r="A449" s="1" t="s">
        <v>16</v>
      </c>
      <c r="B449" s="1" t="s">
        <v>484</v>
      </c>
      <c r="C449" s="1" t="s">
        <v>443</v>
      </c>
      <c r="D449" s="1" t="str">
        <f>VLOOKUP(MasterDataSet_after_OutliersDEL7[[#This Row],[CITY]],Region_Values,2,FALSE)</f>
        <v>West</v>
      </c>
      <c r="E449" s="7" t="s">
        <v>19</v>
      </c>
      <c r="F449">
        <v>90292</v>
      </c>
      <c r="G449">
        <v>1250000</v>
      </c>
      <c r="H449">
        <v>2</v>
      </c>
      <c r="I449">
        <v>2.5</v>
      </c>
      <c r="J449">
        <v>1932</v>
      </c>
      <c r="K449">
        <v>71647</v>
      </c>
      <c r="L449">
        <f>2021-MasterDataSet_after_OutliersDEL7[[#This Row],[YEAR BUILT]]</f>
        <v>53</v>
      </c>
      <c r="M449">
        <v>2.3096829870057856</v>
      </c>
      <c r="N449">
        <v>646.99792960662523</v>
      </c>
      <c r="O449" s="1">
        <v>0</v>
      </c>
      <c r="P449" s="1">
        <f>VLOOKUP(MasterDataSet_after_OutliersDEL7[[#This Row],[Region]],Region_Dummy_Variables,2,FALSE)</f>
        <v>0</v>
      </c>
      <c r="Q449" s="1">
        <f>VLOOKUP(MasterDataSet_after_OutliersDEL7[[#This Row],[Region]],Region_Dummy_Variables,3,FALSE)</f>
        <v>0</v>
      </c>
      <c r="R449" s="1">
        <f>VLOOKUP(MasterDataSet_after_OutliersDEL7[[#This Row],[Region]],Region_Dummy_Variables,4,FALSE)</f>
        <v>0</v>
      </c>
      <c r="S449" s="1">
        <f>VLOOKUP(MasterDataSet_after_OutliersDEL7[[#This Row],[Region]],Region_Dummy_Variables,5,FALSE)</f>
        <v>0</v>
      </c>
      <c r="T449" s="1">
        <f>VLOOKUP(MasterDataSet_after_OutliersDEL7[[#This Row],[Region]],Region_Dummy_Variables,6,FALSE)</f>
        <v>1</v>
      </c>
      <c r="U449">
        <v>1968</v>
      </c>
      <c r="V449">
        <v>56</v>
      </c>
      <c r="W449">
        <v>249</v>
      </c>
      <c r="X449">
        <v>33.981302100000001</v>
      </c>
      <c r="Y449">
        <v>-118.4326681</v>
      </c>
    </row>
    <row r="450" spans="1:25" hidden="1" x14ac:dyDescent="0.3">
      <c r="A450" s="1" t="s">
        <v>16</v>
      </c>
      <c r="B450" s="1" t="s">
        <v>485</v>
      </c>
      <c r="C450" s="1" t="s">
        <v>486</v>
      </c>
      <c r="D450" s="1" t="str">
        <f>VLOOKUP(MasterDataSet_after_OutliersDEL7[[#This Row],[CITY]],Region_Values,2,FALSE)</f>
        <v xml:space="preserve">San Fernando </v>
      </c>
      <c r="E450" s="7" t="s">
        <v>19</v>
      </c>
      <c r="F450">
        <v>91020</v>
      </c>
      <c r="G450">
        <v>898850</v>
      </c>
      <c r="H450">
        <v>2</v>
      </c>
      <c r="I450">
        <v>2</v>
      </c>
      <c r="J450">
        <v>1138</v>
      </c>
      <c r="K450">
        <v>4355</v>
      </c>
      <c r="L450">
        <f>2021-MasterDataSet_after_OutliersDEL7[[#This Row],[YEAR BUILT]]</f>
        <v>1</v>
      </c>
      <c r="M450">
        <v>20.222529821118982</v>
      </c>
      <c r="N450">
        <v>789.85061511423555</v>
      </c>
      <c r="O450" s="1">
        <v>0</v>
      </c>
      <c r="P450" s="1">
        <f>VLOOKUP(MasterDataSet_after_OutliersDEL7[[#This Row],[Region]],Region_Dummy_Variables,2,FALSE)</f>
        <v>0</v>
      </c>
      <c r="Q450" s="1">
        <f>VLOOKUP(MasterDataSet_after_OutliersDEL7[[#This Row],[Region]],Region_Dummy_Variables,3,FALSE)</f>
        <v>1</v>
      </c>
      <c r="R450" s="1">
        <f>VLOOKUP(MasterDataSet_after_OutliersDEL7[[#This Row],[Region]],Region_Dummy_Variables,4,FALSE)</f>
        <v>0</v>
      </c>
      <c r="S450" s="1">
        <f>VLOOKUP(MasterDataSet_after_OutliersDEL7[[#This Row],[Region]],Region_Dummy_Variables,5,FALSE)</f>
        <v>0</v>
      </c>
      <c r="T450" s="1">
        <f>VLOOKUP(MasterDataSet_after_OutliersDEL7[[#This Row],[Region]],Region_Dummy_Variables,6,FALSE)</f>
        <v>0</v>
      </c>
      <c r="U450">
        <v>2020</v>
      </c>
      <c r="V450">
        <v>398</v>
      </c>
      <c r="W450">
        <v>1</v>
      </c>
      <c r="X450">
        <v>34.208447999999997</v>
      </c>
      <c r="Y450">
        <v>-118.23583000000001</v>
      </c>
    </row>
    <row r="451" spans="1:25" hidden="1" x14ac:dyDescent="0.3">
      <c r="A451" s="1" t="s">
        <v>16</v>
      </c>
      <c r="B451" s="1" t="s">
        <v>487</v>
      </c>
      <c r="C451" s="1" t="s">
        <v>486</v>
      </c>
      <c r="D451" s="1" t="str">
        <f>VLOOKUP(MasterDataSet_after_OutliersDEL7[[#This Row],[CITY]],Region_Values,2,FALSE)</f>
        <v xml:space="preserve">San Fernando </v>
      </c>
      <c r="E451" s="7" t="s">
        <v>19</v>
      </c>
      <c r="F451">
        <v>91020</v>
      </c>
      <c r="G451">
        <v>805000</v>
      </c>
      <c r="H451">
        <v>3</v>
      </c>
      <c r="I451">
        <v>3</v>
      </c>
      <c r="J451">
        <v>1778</v>
      </c>
      <c r="K451">
        <v>12072</v>
      </c>
      <c r="L451">
        <f>2021-MasterDataSet_after_OutliersDEL7[[#This Row],[YEAR BUILT]]</f>
        <v>31</v>
      </c>
      <c r="M451">
        <v>20.341269420767105</v>
      </c>
      <c r="N451">
        <v>452.75590551181102</v>
      </c>
      <c r="O451" s="1">
        <v>0</v>
      </c>
      <c r="P451" s="1">
        <f>VLOOKUP(MasterDataSet_after_OutliersDEL7[[#This Row],[Region]],Region_Dummy_Variables,2,FALSE)</f>
        <v>0</v>
      </c>
      <c r="Q451" s="1">
        <f>VLOOKUP(MasterDataSet_after_OutliersDEL7[[#This Row],[Region]],Region_Dummy_Variables,3,FALSE)</f>
        <v>1</v>
      </c>
      <c r="R451" s="1">
        <f>VLOOKUP(MasterDataSet_after_OutliersDEL7[[#This Row],[Region]],Region_Dummy_Variables,4,FALSE)</f>
        <v>0</v>
      </c>
      <c r="S451" s="1">
        <f>VLOOKUP(MasterDataSet_after_OutliersDEL7[[#This Row],[Region]],Region_Dummy_Variables,5,FALSE)</f>
        <v>0</v>
      </c>
      <c r="T451" s="1">
        <f>VLOOKUP(MasterDataSet_after_OutliersDEL7[[#This Row],[Region]],Region_Dummy_Variables,6,FALSE)</f>
        <v>0</v>
      </c>
      <c r="U451">
        <v>1990</v>
      </c>
      <c r="V451">
        <v>9</v>
      </c>
      <c r="W451">
        <v>400</v>
      </c>
      <c r="X451">
        <v>34.213191299999998</v>
      </c>
      <c r="Y451">
        <v>-118.23879700000001</v>
      </c>
    </row>
    <row r="452" spans="1:25" hidden="1" x14ac:dyDescent="0.3">
      <c r="A452" s="1" t="s">
        <v>20</v>
      </c>
      <c r="B452" s="1" t="s">
        <v>488</v>
      </c>
      <c r="C452" s="1" t="s">
        <v>489</v>
      </c>
      <c r="D452" s="1" t="str">
        <f>VLOOKUP(MasterDataSet_after_OutliersDEL7[[#This Row],[CITY]],Region_Values,2,FALSE)</f>
        <v>South bay</v>
      </c>
      <c r="E452" s="7" t="s">
        <v>19</v>
      </c>
      <c r="F452">
        <v>90274</v>
      </c>
      <c r="G452">
        <v>2899000</v>
      </c>
      <c r="H452">
        <v>4</v>
      </c>
      <c r="I452">
        <v>3</v>
      </c>
      <c r="J452">
        <v>3069</v>
      </c>
      <c r="K452">
        <v>13620</v>
      </c>
      <c r="L452">
        <f>2021-MasterDataSet_after_OutliersDEL7[[#This Row],[YEAR BUILT]]</f>
        <v>63</v>
      </c>
      <c r="M452">
        <v>0.3077995005605112</v>
      </c>
      <c r="N452">
        <v>944.60736396220273</v>
      </c>
      <c r="O452" s="1">
        <v>1</v>
      </c>
      <c r="P452" s="1">
        <f>VLOOKUP(MasterDataSet_after_OutliersDEL7[[#This Row],[Region]],Region_Dummy_Variables,2,FALSE)</f>
        <v>0</v>
      </c>
      <c r="Q452" s="1">
        <f>VLOOKUP(MasterDataSet_after_OutliersDEL7[[#This Row],[Region]],Region_Dummy_Variables,3,FALSE)</f>
        <v>0</v>
      </c>
      <c r="R452" s="1">
        <f>VLOOKUP(MasterDataSet_after_OutliersDEL7[[#This Row],[Region]],Region_Dummy_Variables,4,FALSE)</f>
        <v>0</v>
      </c>
      <c r="S452" s="1">
        <f>VLOOKUP(MasterDataSet_after_OutliersDEL7[[#This Row],[Region]],Region_Dummy_Variables,5,FALSE)</f>
        <v>1</v>
      </c>
      <c r="T452" s="1">
        <f>VLOOKUP(MasterDataSet_after_OutliersDEL7[[#This Row],[Region]],Region_Dummy_Variables,6,FALSE)</f>
        <v>0</v>
      </c>
      <c r="U452">
        <v>1958</v>
      </c>
      <c r="V452">
        <v>4</v>
      </c>
      <c r="X452">
        <v>33.791293000000003</v>
      </c>
      <c r="Y452">
        <v>-118.40394499999999</v>
      </c>
    </row>
    <row r="453" spans="1:25" hidden="1" x14ac:dyDescent="0.3">
      <c r="A453" s="1" t="s">
        <v>20</v>
      </c>
      <c r="B453" s="1" t="s">
        <v>490</v>
      </c>
      <c r="C453" s="1" t="s">
        <v>489</v>
      </c>
      <c r="D453" s="1" t="str">
        <f>VLOOKUP(MasterDataSet_after_OutliersDEL7[[#This Row],[CITY]],Region_Values,2,FALSE)</f>
        <v>South bay</v>
      </c>
      <c r="E453" s="7" t="s">
        <v>19</v>
      </c>
      <c r="F453">
        <v>90274</v>
      </c>
      <c r="G453">
        <v>2850000</v>
      </c>
      <c r="H453">
        <v>5</v>
      </c>
      <c r="I453">
        <v>4</v>
      </c>
      <c r="J453">
        <v>4083</v>
      </c>
      <c r="K453">
        <v>9534</v>
      </c>
      <c r="L453">
        <f>2021-MasterDataSet_after_OutliersDEL7[[#This Row],[YEAR BUILT]]</f>
        <v>44</v>
      </c>
      <c r="M453">
        <v>0.88996731090795778</v>
      </c>
      <c r="N453">
        <v>698.0161645848641</v>
      </c>
      <c r="O453" s="1">
        <v>1</v>
      </c>
      <c r="P453" s="1">
        <f>VLOOKUP(MasterDataSet_after_OutliersDEL7[[#This Row],[Region]],Region_Dummy_Variables,2,FALSE)</f>
        <v>0</v>
      </c>
      <c r="Q453" s="1">
        <f>VLOOKUP(MasterDataSet_after_OutliersDEL7[[#This Row],[Region]],Region_Dummy_Variables,3,FALSE)</f>
        <v>0</v>
      </c>
      <c r="R453" s="1">
        <f>VLOOKUP(MasterDataSet_after_OutliersDEL7[[#This Row],[Region]],Region_Dummy_Variables,4,FALSE)</f>
        <v>0</v>
      </c>
      <c r="S453" s="1">
        <f>VLOOKUP(MasterDataSet_after_OutliersDEL7[[#This Row],[Region]],Region_Dummy_Variables,5,FALSE)</f>
        <v>1</v>
      </c>
      <c r="T453" s="1">
        <f>VLOOKUP(MasterDataSet_after_OutliersDEL7[[#This Row],[Region]],Region_Dummy_Variables,6,FALSE)</f>
        <v>0</v>
      </c>
      <c r="U453">
        <v>1977</v>
      </c>
      <c r="V453">
        <v>65</v>
      </c>
      <c r="X453">
        <v>33.771522300000001</v>
      </c>
      <c r="Y453">
        <v>-118.4104</v>
      </c>
    </row>
    <row r="454" spans="1:25" hidden="1" x14ac:dyDescent="0.3">
      <c r="A454" s="1" t="s">
        <v>20</v>
      </c>
      <c r="B454" s="1" t="s">
        <v>491</v>
      </c>
      <c r="C454" s="1" t="s">
        <v>489</v>
      </c>
      <c r="D454" s="1" t="str">
        <f>VLOOKUP(MasterDataSet_after_OutliersDEL7[[#This Row],[CITY]],Region_Values,2,FALSE)</f>
        <v>South bay</v>
      </c>
      <c r="E454" s="7" t="s">
        <v>19</v>
      </c>
      <c r="F454">
        <v>90274</v>
      </c>
      <c r="G454">
        <v>2799000</v>
      </c>
      <c r="H454">
        <v>4</v>
      </c>
      <c r="I454">
        <v>3</v>
      </c>
      <c r="J454">
        <v>3320</v>
      </c>
      <c r="K454">
        <v>12337</v>
      </c>
      <c r="L454">
        <f>2021-MasterDataSet_after_OutliersDEL7[[#This Row],[YEAR BUILT]]</f>
        <v>60</v>
      </c>
      <c r="M454">
        <v>1.1345813888792919</v>
      </c>
      <c r="N454">
        <v>843.07228915662654</v>
      </c>
      <c r="O454" s="1">
        <v>1</v>
      </c>
      <c r="P454" s="1">
        <f>VLOOKUP(MasterDataSet_after_OutliersDEL7[[#This Row],[Region]],Region_Dummy_Variables,2,FALSE)</f>
        <v>0</v>
      </c>
      <c r="Q454" s="1">
        <f>VLOOKUP(MasterDataSet_after_OutliersDEL7[[#This Row],[Region]],Region_Dummy_Variables,3,FALSE)</f>
        <v>0</v>
      </c>
      <c r="R454" s="1">
        <f>VLOOKUP(MasterDataSet_after_OutliersDEL7[[#This Row],[Region]],Region_Dummy_Variables,4,FALSE)</f>
        <v>0</v>
      </c>
      <c r="S454" s="1">
        <f>VLOOKUP(MasterDataSet_after_OutliersDEL7[[#This Row],[Region]],Region_Dummy_Variables,5,FALSE)</f>
        <v>1</v>
      </c>
      <c r="T454" s="1">
        <f>VLOOKUP(MasterDataSet_after_OutliersDEL7[[#This Row],[Region]],Region_Dummy_Variables,6,FALSE)</f>
        <v>0</v>
      </c>
      <c r="U454">
        <v>1961</v>
      </c>
      <c r="V454">
        <v>1</v>
      </c>
      <c r="X454">
        <v>33.789025700000003</v>
      </c>
      <c r="Y454">
        <v>-118.38970089999999</v>
      </c>
    </row>
    <row r="455" spans="1:25" hidden="1" x14ac:dyDescent="0.3">
      <c r="A455" s="1" t="s">
        <v>20</v>
      </c>
      <c r="B455" s="1" t="s">
        <v>492</v>
      </c>
      <c r="C455" s="1" t="s">
        <v>489</v>
      </c>
      <c r="D455" s="1" t="str">
        <f>VLOOKUP(MasterDataSet_after_OutliersDEL7[[#This Row],[CITY]],Region_Values,2,FALSE)</f>
        <v>South bay</v>
      </c>
      <c r="E455" s="7" t="s">
        <v>19</v>
      </c>
      <c r="F455">
        <v>90274</v>
      </c>
      <c r="G455">
        <v>3200000</v>
      </c>
      <c r="H455">
        <v>5</v>
      </c>
      <c r="I455">
        <v>4.5</v>
      </c>
      <c r="J455">
        <v>4251</v>
      </c>
      <c r="K455">
        <v>16029</v>
      </c>
      <c r="L455">
        <f>2021-MasterDataSet_after_OutliersDEL7[[#This Row],[YEAR BUILT]]</f>
        <v>45</v>
      </c>
      <c r="M455">
        <v>1.0877683036502701</v>
      </c>
      <c r="N455">
        <v>752.76405551634912</v>
      </c>
      <c r="O455" s="1">
        <v>1</v>
      </c>
      <c r="P455" s="1">
        <f>VLOOKUP(MasterDataSet_after_OutliersDEL7[[#This Row],[Region]],Region_Dummy_Variables,2,FALSE)</f>
        <v>0</v>
      </c>
      <c r="Q455" s="1">
        <f>VLOOKUP(MasterDataSet_after_OutliersDEL7[[#This Row],[Region]],Region_Dummy_Variables,3,FALSE)</f>
        <v>0</v>
      </c>
      <c r="R455" s="1">
        <f>VLOOKUP(MasterDataSet_after_OutliersDEL7[[#This Row],[Region]],Region_Dummy_Variables,4,FALSE)</f>
        <v>0</v>
      </c>
      <c r="S455" s="1">
        <f>VLOOKUP(MasterDataSet_after_OutliersDEL7[[#This Row],[Region]],Region_Dummy_Variables,5,FALSE)</f>
        <v>1</v>
      </c>
      <c r="T455" s="1">
        <f>VLOOKUP(MasterDataSet_after_OutliersDEL7[[#This Row],[Region]],Region_Dummy_Variables,6,FALSE)</f>
        <v>0</v>
      </c>
      <c r="U455">
        <v>1976</v>
      </c>
      <c r="V455">
        <v>85</v>
      </c>
      <c r="X455">
        <v>33.7759353</v>
      </c>
      <c r="Y455">
        <v>-118.4042156</v>
      </c>
    </row>
    <row r="456" spans="1:25" hidden="1" x14ac:dyDescent="0.3">
      <c r="A456" s="1" t="s">
        <v>20</v>
      </c>
      <c r="B456" s="1" t="s">
        <v>493</v>
      </c>
      <c r="C456" s="1" t="s">
        <v>489</v>
      </c>
      <c r="D456" s="1" t="str">
        <f>VLOOKUP(MasterDataSet_after_OutliersDEL7[[#This Row],[CITY]],Region_Values,2,FALSE)</f>
        <v>South bay</v>
      </c>
      <c r="E456" s="7" t="s">
        <v>19</v>
      </c>
      <c r="F456">
        <v>90274</v>
      </c>
      <c r="G456">
        <v>2788000</v>
      </c>
      <c r="H456">
        <v>5</v>
      </c>
      <c r="I456">
        <v>4.5</v>
      </c>
      <c r="J456">
        <v>4222</v>
      </c>
      <c r="K456">
        <v>14938</v>
      </c>
      <c r="L456">
        <f>2021-MasterDataSet_after_OutliersDEL7[[#This Row],[YEAR BUILT]]</f>
        <v>43</v>
      </c>
      <c r="M456">
        <v>1.1882437158950037</v>
      </c>
      <c r="N456">
        <v>660.35054476551397</v>
      </c>
      <c r="O456" s="1">
        <v>1</v>
      </c>
      <c r="P456" s="1">
        <f>VLOOKUP(MasterDataSet_after_OutliersDEL7[[#This Row],[Region]],Region_Dummy_Variables,2,FALSE)</f>
        <v>0</v>
      </c>
      <c r="Q456" s="1">
        <f>VLOOKUP(MasterDataSet_after_OutliersDEL7[[#This Row],[Region]],Region_Dummy_Variables,3,FALSE)</f>
        <v>0</v>
      </c>
      <c r="R456" s="1">
        <f>VLOOKUP(MasterDataSet_after_OutliersDEL7[[#This Row],[Region]],Region_Dummy_Variables,4,FALSE)</f>
        <v>0</v>
      </c>
      <c r="S456" s="1">
        <f>VLOOKUP(MasterDataSet_after_OutliersDEL7[[#This Row],[Region]],Region_Dummy_Variables,5,FALSE)</f>
        <v>1</v>
      </c>
      <c r="T456" s="1">
        <f>VLOOKUP(MasterDataSet_after_OutliersDEL7[[#This Row],[Region]],Region_Dummy_Variables,6,FALSE)</f>
        <v>0</v>
      </c>
      <c r="U456">
        <v>1978</v>
      </c>
      <c r="V456">
        <v>37</v>
      </c>
      <c r="X456">
        <v>33.770881099999997</v>
      </c>
      <c r="Y456">
        <v>-118.40394879999999</v>
      </c>
    </row>
    <row r="457" spans="1:25" hidden="1" x14ac:dyDescent="0.3">
      <c r="A457" s="1" t="s">
        <v>20</v>
      </c>
      <c r="B457" s="1" t="s">
        <v>494</v>
      </c>
      <c r="C457" s="1" t="s">
        <v>489</v>
      </c>
      <c r="D457" s="1" t="str">
        <f>VLOOKUP(MasterDataSet_after_OutliersDEL7[[#This Row],[CITY]],Region_Values,2,FALSE)</f>
        <v>South bay</v>
      </c>
      <c r="E457" s="7" t="s">
        <v>19</v>
      </c>
      <c r="F457">
        <v>90274</v>
      </c>
      <c r="G457">
        <v>2799000</v>
      </c>
      <c r="H457">
        <v>6</v>
      </c>
      <c r="I457">
        <v>6</v>
      </c>
      <c r="J457">
        <v>4500</v>
      </c>
      <c r="K457">
        <v>15810</v>
      </c>
      <c r="L457">
        <f>2021-MasterDataSet_after_OutliersDEL7[[#This Row],[YEAR BUILT]]</f>
        <v>36</v>
      </c>
      <c r="M457">
        <v>0.89911670275331246</v>
      </c>
      <c r="N457">
        <v>622</v>
      </c>
      <c r="O457" s="1">
        <v>1</v>
      </c>
      <c r="P457" s="1">
        <f>VLOOKUP(MasterDataSet_after_OutliersDEL7[[#This Row],[Region]],Region_Dummy_Variables,2,FALSE)</f>
        <v>0</v>
      </c>
      <c r="Q457" s="1">
        <f>VLOOKUP(MasterDataSet_after_OutliersDEL7[[#This Row],[Region]],Region_Dummy_Variables,3,FALSE)</f>
        <v>0</v>
      </c>
      <c r="R457" s="1">
        <f>VLOOKUP(MasterDataSet_after_OutliersDEL7[[#This Row],[Region]],Region_Dummy_Variables,4,FALSE)</f>
        <v>0</v>
      </c>
      <c r="S457" s="1">
        <f>VLOOKUP(MasterDataSet_after_OutliersDEL7[[#This Row],[Region]],Region_Dummy_Variables,5,FALSE)</f>
        <v>1</v>
      </c>
      <c r="T457" s="1">
        <f>VLOOKUP(MasterDataSet_after_OutliersDEL7[[#This Row],[Region]],Region_Dummy_Variables,6,FALSE)</f>
        <v>0</v>
      </c>
      <c r="U457">
        <v>1985</v>
      </c>
      <c r="V457">
        <v>61</v>
      </c>
      <c r="X457">
        <v>33.778389099999998</v>
      </c>
      <c r="Y457">
        <v>-118.40595</v>
      </c>
    </row>
    <row r="458" spans="1:25" hidden="1" x14ac:dyDescent="0.3">
      <c r="A458" s="1" t="s">
        <v>20</v>
      </c>
      <c r="B458" s="1" t="s">
        <v>495</v>
      </c>
      <c r="C458" s="1" t="s">
        <v>489</v>
      </c>
      <c r="D458" s="1" t="str">
        <f>VLOOKUP(MasterDataSet_after_OutliersDEL7[[#This Row],[CITY]],Region_Values,2,FALSE)</f>
        <v>South bay</v>
      </c>
      <c r="E458" s="7" t="s">
        <v>19</v>
      </c>
      <c r="F458">
        <v>90274</v>
      </c>
      <c r="G458">
        <v>6900000</v>
      </c>
      <c r="H458">
        <v>7</v>
      </c>
      <c r="I458">
        <v>7.5</v>
      </c>
      <c r="J458">
        <v>8295</v>
      </c>
      <c r="K458">
        <v>20696</v>
      </c>
      <c r="L458">
        <f>2021-MasterDataSet_after_OutliersDEL7[[#This Row],[YEAR BUILT]]</f>
        <v>24</v>
      </c>
      <c r="M458">
        <v>0.48228171924834262</v>
      </c>
      <c r="N458">
        <v>831.82640144665459</v>
      </c>
      <c r="O458" s="1">
        <v>1</v>
      </c>
      <c r="P458" s="1">
        <f>VLOOKUP(MasterDataSet_after_OutliersDEL7[[#This Row],[Region]],Region_Dummy_Variables,2,FALSE)</f>
        <v>0</v>
      </c>
      <c r="Q458" s="1">
        <f>VLOOKUP(MasterDataSet_after_OutliersDEL7[[#This Row],[Region]],Region_Dummy_Variables,3,FALSE)</f>
        <v>0</v>
      </c>
      <c r="R458" s="1">
        <f>VLOOKUP(MasterDataSet_after_OutliersDEL7[[#This Row],[Region]],Region_Dummy_Variables,4,FALSE)</f>
        <v>0</v>
      </c>
      <c r="S458" s="1">
        <f>VLOOKUP(MasterDataSet_after_OutliersDEL7[[#This Row],[Region]],Region_Dummy_Variables,5,FALSE)</f>
        <v>1</v>
      </c>
      <c r="T458" s="1">
        <f>VLOOKUP(MasterDataSet_after_OutliersDEL7[[#This Row],[Region]],Region_Dummy_Variables,6,FALSE)</f>
        <v>0</v>
      </c>
      <c r="U458">
        <v>1997</v>
      </c>
      <c r="V458">
        <v>7</v>
      </c>
      <c r="X458">
        <v>33.784927500000002</v>
      </c>
      <c r="Y458">
        <v>-118.4053795</v>
      </c>
    </row>
    <row r="459" spans="1:25" hidden="1" x14ac:dyDescent="0.3">
      <c r="A459" s="1" t="s">
        <v>20</v>
      </c>
      <c r="B459" s="1" t="s">
        <v>496</v>
      </c>
      <c r="C459" s="1" t="s">
        <v>489</v>
      </c>
      <c r="D459" s="1" t="str">
        <f>VLOOKUP(MasterDataSet_after_OutliersDEL7[[#This Row],[CITY]],Region_Values,2,FALSE)</f>
        <v>South bay</v>
      </c>
      <c r="E459" s="7" t="s">
        <v>19</v>
      </c>
      <c r="F459">
        <v>90274</v>
      </c>
      <c r="G459">
        <v>2500000</v>
      </c>
      <c r="H459">
        <v>3</v>
      </c>
      <c r="I459">
        <v>3</v>
      </c>
      <c r="J459">
        <v>2669</v>
      </c>
      <c r="K459">
        <v>7278</v>
      </c>
      <c r="L459">
        <f>2021-MasterDataSet_after_OutliersDEL7[[#This Row],[YEAR BUILT]]</f>
        <v>65</v>
      </c>
      <c r="M459">
        <v>0.36706316431345276</v>
      </c>
      <c r="N459">
        <v>936.6804046459348</v>
      </c>
      <c r="O459" s="1">
        <v>1</v>
      </c>
      <c r="P459" s="1">
        <f>VLOOKUP(MasterDataSet_after_OutliersDEL7[[#This Row],[Region]],Region_Dummy_Variables,2,FALSE)</f>
        <v>0</v>
      </c>
      <c r="Q459" s="1">
        <f>VLOOKUP(MasterDataSet_after_OutliersDEL7[[#This Row],[Region]],Region_Dummy_Variables,3,FALSE)</f>
        <v>0</v>
      </c>
      <c r="R459" s="1">
        <f>VLOOKUP(MasterDataSet_after_OutliersDEL7[[#This Row],[Region]],Region_Dummy_Variables,4,FALSE)</f>
        <v>0</v>
      </c>
      <c r="S459" s="1">
        <f>VLOOKUP(MasterDataSet_after_OutliersDEL7[[#This Row],[Region]],Region_Dummy_Variables,5,FALSE)</f>
        <v>1</v>
      </c>
      <c r="T459" s="1">
        <f>VLOOKUP(MasterDataSet_after_OutliersDEL7[[#This Row],[Region]],Region_Dummy_Variables,6,FALSE)</f>
        <v>0</v>
      </c>
      <c r="U459">
        <v>1956</v>
      </c>
      <c r="V459">
        <v>25</v>
      </c>
      <c r="X459">
        <v>33.796077099999998</v>
      </c>
      <c r="Y459">
        <v>-118.402641</v>
      </c>
    </row>
    <row r="460" spans="1:25" hidden="1" x14ac:dyDescent="0.3">
      <c r="A460" s="1" t="s">
        <v>20</v>
      </c>
      <c r="B460" s="1" t="s">
        <v>497</v>
      </c>
      <c r="C460" s="1" t="s">
        <v>489</v>
      </c>
      <c r="D460" s="1" t="str">
        <f>VLOOKUP(MasterDataSet_after_OutliersDEL7[[#This Row],[CITY]],Region_Values,2,FALSE)</f>
        <v>South bay</v>
      </c>
      <c r="E460" s="7" t="s">
        <v>19</v>
      </c>
      <c r="F460">
        <v>90274</v>
      </c>
      <c r="G460">
        <v>2499000</v>
      </c>
      <c r="H460">
        <v>4</v>
      </c>
      <c r="I460">
        <v>4</v>
      </c>
      <c r="J460">
        <v>2672</v>
      </c>
      <c r="K460">
        <v>11859</v>
      </c>
      <c r="L460">
        <f>2021-MasterDataSet_after_OutliersDEL7[[#This Row],[YEAR BUILT]]</f>
        <v>59</v>
      </c>
      <c r="M460">
        <v>0.61948366854769188</v>
      </c>
      <c r="N460">
        <v>935.25449101796403</v>
      </c>
      <c r="O460" s="1">
        <v>1</v>
      </c>
      <c r="P460" s="1">
        <f>VLOOKUP(MasterDataSet_after_OutliersDEL7[[#This Row],[Region]],Region_Dummy_Variables,2,FALSE)</f>
        <v>0</v>
      </c>
      <c r="Q460" s="1">
        <f>VLOOKUP(MasterDataSet_after_OutliersDEL7[[#This Row],[Region]],Region_Dummy_Variables,3,FALSE)</f>
        <v>0</v>
      </c>
      <c r="R460" s="1">
        <f>VLOOKUP(MasterDataSet_after_OutliersDEL7[[#This Row],[Region]],Region_Dummy_Variables,4,FALSE)</f>
        <v>0</v>
      </c>
      <c r="S460" s="1">
        <f>VLOOKUP(MasterDataSet_after_OutliersDEL7[[#This Row],[Region]],Region_Dummy_Variables,5,FALSE)</f>
        <v>1</v>
      </c>
      <c r="T460" s="1">
        <f>VLOOKUP(MasterDataSet_after_OutliersDEL7[[#This Row],[Region]],Region_Dummy_Variables,6,FALSE)</f>
        <v>0</v>
      </c>
      <c r="U460">
        <v>1962</v>
      </c>
      <c r="V460">
        <v>8</v>
      </c>
      <c r="X460">
        <v>33.782195100000003</v>
      </c>
      <c r="Y460">
        <v>-118.4080495</v>
      </c>
    </row>
    <row r="461" spans="1:25" hidden="1" x14ac:dyDescent="0.3">
      <c r="A461" s="1" t="s">
        <v>20</v>
      </c>
      <c r="B461" s="1" t="s">
        <v>498</v>
      </c>
      <c r="C461" s="1" t="s">
        <v>489</v>
      </c>
      <c r="D461" s="1" t="str">
        <f>VLOOKUP(MasterDataSet_after_OutliersDEL7[[#This Row],[CITY]],Region_Values,2,FALSE)</f>
        <v>South bay</v>
      </c>
      <c r="E461" s="7" t="s">
        <v>19</v>
      </c>
      <c r="F461">
        <v>90274</v>
      </c>
      <c r="G461">
        <v>4999999</v>
      </c>
      <c r="H461">
        <v>6</v>
      </c>
      <c r="I461">
        <v>6</v>
      </c>
      <c r="J461">
        <v>6746</v>
      </c>
      <c r="K461">
        <v>40018</v>
      </c>
      <c r="L461">
        <f>2021-MasterDataSet_after_OutliersDEL7[[#This Row],[YEAR BUILT]]</f>
        <v>33</v>
      </c>
      <c r="M461">
        <v>0.85449106348405368</v>
      </c>
      <c r="N461">
        <v>741.17981025793063</v>
      </c>
      <c r="O461" s="1">
        <v>1</v>
      </c>
      <c r="P461" s="1">
        <f>VLOOKUP(MasterDataSet_after_OutliersDEL7[[#This Row],[Region]],Region_Dummy_Variables,2,FALSE)</f>
        <v>0</v>
      </c>
      <c r="Q461" s="1">
        <f>VLOOKUP(MasterDataSet_after_OutliersDEL7[[#This Row],[Region]],Region_Dummy_Variables,3,FALSE)</f>
        <v>0</v>
      </c>
      <c r="R461" s="1">
        <f>VLOOKUP(MasterDataSet_after_OutliersDEL7[[#This Row],[Region]],Region_Dummy_Variables,4,FALSE)</f>
        <v>0</v>
      </c>
      <c r="S461" s="1">
        <f>VLOOKUP(MasterDataSet_after_OutliersDEL7[[#This Row],[Region]],Region_Dummy_Variables,5,FALSE)</f>
        <v>1</v>
      </c>
      <c r="T461" s="1">
        <f>VLOOKUP(MasterDataSet_after_OutliersDEL7[[#This Row],[Region]],Region_Dummy_Variables,6,FALSE)</f>
        <v>0</v>
      </c>
      <c r="U461">
        <v>1988</v>
      </c>
      <c r="V461">
        <v>15</v>
      </c>
      <c r="X461">
        <v>33.787439499999998</v>
      </c>
      <c r="Y461">
        <v>-118.395087</v>
      </c>
    </row>
    <row r="462" spans="1:25" hidden="1" x14ac:dyDescent="0.3">
      <c r="A462" s="1" t="s">
        <v>20</v>
      </c>
      <c r="B462" s="1" t="s">
        <v>499</v>
      </c>
      <c r="C462" s="1" t="s">
        <v>489</v>
      </c>
      <c r="D462" s="1" t="str">
        <f>VLOOKUP(MasterDataSet_after_OutliersDEL7[[#This Row],[CITY]],Region_Values,2,FALSE)</f>
        <v>South bay</v>
      </c>
      <c r="E462" s="7" t="s">
        <v>19</v>
      </c>
      <c r="F462">
        <v>90274</v>
      </c>
      <c r="G462">
        <v>3500000</v>
      </c>
      <c r="H462">
        <v>3</v>
      </c>
      <c r="I462">
        <v>2.5</v>
      </c>
      <c r="J462">
        <v>2875</v>
      </c>
      <c r="K462">
        <v>15708</v>
      </c>
      <c r="L462">
        <f>2021-MasterDataSet_after_OutliersDEL7[[#This Row],[YEAR BUILT]]</f>
        <v>63</v>
      </c>
      <c r="M462">
        <v>1.0066511407995262</v>
      </c>
      <c r="N462">
        <v>1217.391304347826</v>
      </c>
      <c r="O462" s="1">
        <v>1</v>
      </c>
      <c r="P462" s="1">
        <f>VLOOKUP(MasterDataSet_after_OutliersDEL7[[#This Row],[Region]],Region_Dummy_Variables,2,FALSE)</f>
        <v>0</v>
      </c>
      <c r="Q462" s="1">
        <f>VLOOKUP(MasterDataSet_after_OutliersDEL7[[#This Row],[Region]],Region_Dummy_Variables,3,FALSE)</f>
        <v>0</v>
      </c>
      <c r="R462" s="1">
        <f>VLOOKUP(MasterDataSet_after_OutliersDEL7[[#This Row],[Region]],Region_Dummy_Variables,4,FALSE)</f>
        <v>0</v>
      </c>
      <c r="S462" s="1">
        <f>VLOOKUP(MasterDataSet_after_OutliersDEL7[[#This Row],[Region]],Region_Dummy_Variables,5,FALSE)</f>
        <v>1</v>
      </c>
      <c r="T462" s="1">
        <f>VLOOKUP(MasterDataSet_after_OutliersDEL7[[#This Row],[Region]],Region_Dummy_Variables,6,FALSE)</f>
        <v>0</v>
      </c>
      <c r="U462">
        <v>1958</v>
      </c>
      <c r="V462">
        <v>78</v>
      </c>
      <c r="X462">
        <v>33.791628099999997</v>
      </c>
      <c r="Y462">
        <v>-118.3911615</v>
      </c>
    </row>
    <row r="463" spans="1:25" hidden="1" x14ac:dyDescent="0.3">
      <c r="A463" s="1" t="s">
        <v>20</v>
      </c>
      <c r="B463" s="1" t="s">
        <v>500</v>
      </c>
      <c r="C463" s="1" t="s">
        <v>489</v>
      </c>
      <c r="D463" s="1" t="str">
        <f>VLOOKUP(MasterDataSet_after_OutliersDEL7[[#This Row],[CITY]],Region_Values,2,FALSE)</f>
        <v>South bay</v>
      </c>
      <c r="E463" s="7" t="s">
        <v>19</v>
      </c>
      <c r="F463">
        <v>90274</v>
      </c>
      <c r="G463">
        <v>4900000</v>
      </c>
      <c r="H463">
        <v>6</v>
      </c>
      <c r="I463">
        <v>4.5</v>
      </c>
      <c r="J463">
        <v>6070</v>
      </c>
      <c r="K463">
        <v>24031</v>
      </c>
      <c r="L463">
        <f>2021-MasterDataSet_after_OutliersDEL7[[#This Row],[YEAR BUILT]]</f>
        <v>21</v>
      </c>
      <c r="M463">
        <v>0.42534202028338308</v>
      </c>
      <c r="N463">
        <v>807.24876441515653</v>
      </c>
      <c r="O463" s="1">
        <v>1</v>
      </c>
      <c r="P463" s="1">
        <f>VLOOKUP(MasterDataSet_after_OutliersDEL7[[#This Row],[Region]],Region_Dummy_Variables,2,FALSE)</f>
        <v>0</v>
      </c>
      <c r="Q463" s="1">
        <f>VLOOKUP(MasterDataSet_after_OutliersDEL7[[#This Row],[Region]],Region_Dummy_Variables,3,FALSE)</f>
        <v>0</v>
      </c>
      <c r="R463" s="1">
        <f>VLOOKUP(MasterDataSet_after_OutliersDEL7[[#This Row],[Region]],Region_Dummy_Variables,4,FALSE)</f>
        <v>0</v>
      </c>
      <c r="S463" s="1">
        <f>VLOOKUP(MasterDataSet_after_OutliersDEL7[[#This Row],[Region]],Region_Dummy_Variables,5,FALSE)</f>
        <v>1</v>
      </c>
      <c r="T463" s="1">
        <f>VLOOKUP(MasterDataSet_after_OutliersDEL7[[#This Row],[Region]],Region_Dummy_Variables,6,FALSE)</f>
        <v>0</v>
      </c>
      <c r="U463">
        <v>2000</v>
      </c>
      <c r="V463">
        <v>71</v>
      </c>
      <c r="X463">
        <v>33.7665845</v>
      </c>
      <c r="Y463">
        <v>-118.4161962</v>
      </c>
    </row>
    <row r="464" spans="1:25" hidden="1" x14ac:dyDescent="0.3">
      <c r="A464" s="1" t="s">
        <v>20</v>
      </c>
      <c r="B464" s="1" t="s">
        <v>501</v>
      </c>
      <c r="C464" s="1" t="s">
        <v>489</v>
      </c>
      <c r="D464" s="1" t="str">
        <f>VLOOKUP(MasterDataSet_after_OutliersDEL7[[#This Row],[CITY]],Region_Values,2,FALSE)</f>
        <v>South bay</v>
      </c>
      <c r="E464" s="7" t="s">
        <v>19</v>
      </c>
      <c r="F464">
        <v>90274</v>
      </c>
      <c r="G464">
        <v>2499000</v>
      </c>
      <c r="H464">
        <v>3</v>
      </c>
      <c r="I464">
        <v>2.5</v>
      </c>
      <c r="J464">
        <v>2818</v>
      </c>
      <c r="K464">
        <v>10421</v>
      </c>
      <c r="L464">
        <f>2021-MasterDataSet_after_OutliersDEL7[[#This Row],[YEAR BUILT]]</f>
        <v>44</v>
      </c>
      <c r="M464">
        <v>0.50782470851944539</v>
      </c>
      <c r="N464">
        <v>886.79914833215048</v>
      </c>
      <c r="O464" s="1">
        <v>1</v>
      </c>
      <c r="P464" s="1">
        <f>VLOOKUP(MasterDataSet_after_OutliersDEL7[[#This Row],[Region]],Region_Dummy_Variables,2,FALSE)</f>
        <v>0</v>
      </c>
      <c r="Q464" s="1">
        <f>VLOOKUP(MasterDataSet_after_OutliersDEL7[[#This Row],[Region]],Region_Dummy_Variables,3,FALSE)</f>
        <v>0</v>
      </c>
      <c r="R464" s="1">
        <f>VLOOKUP(MasterDataSet_after_OutliersDEL7[[#This Row],[Region]],Region_Dummy_Variables,4,FALSE)</f>
        <v>0</v>
      </c>
      <c r="S464" s="1">
        <f>VLOOKUP(MasterDataSet_after_OutliersDEL7[[#This Row],[Region]],Region_Dummy_Variables,5,FALSE)</f>
        <v>1</v>
      </c>
      <c r="T464" s="1">
        <f>VLOOKUP(MasterDataSet_after_OutliersDEL7[[#This Row],[Region]],Region_Dummy_Variables,6,FALSE)</f>
        <v>0</v>
      </c>
      <c r="U464">
        <v>1977</v>
      </c>
      <c r="V464">
        <v>3</v>
      </c>
      <c r="X464">
        <v>33.763734700000001</v>
      </c>
      <c r="Y464">
        <v>-118.41395989999999</v>
      </c>
    </row>
    <row r="465" spans="1:25" hidden="1" x14ac:dyDescent="0.3">
      <c r="A465" s="1" t="s">
        <v>20</v>
      </c>
      <c r="B465" s="1" t="s">
        <v>502</v>
      </c>
      <c r="C465" s="1" t="s">
        <v>489</v>
      </c>
      <c r="D465" s="1" t="str">
        <f>VLOOKUP(MasterDataSet_after_OutliersDEL7[[#This Row],[CITY]],Region_Values,2,FALSE)</f>
        <v>South bay</v>
      </c>
      <c r="E465" s="7" t="s">
        <v>19</v>
      </c>
      <c r="F465">
        <v>90274</v>
      </c>
      <c r="G465">
        <v>2975000</v>
      </c>
      <c r="H465">
        <v>4</v>
      </c>
      <c r="I465">
        <v>4</v>
      </c>
      <c r="J465">
        <v>3020</v>
      </c>
      <c r="K465">
        <v>7405</v>
      </c>
      <c r="L465">
        <f>2021-MasterDataSet_after_OutliersDEL7[[#This Row],[YEAR BUILT]]</f>
        <v>14</v>
      </c>
      <c r="M465">
        <v>1.513849745184459</v>
      </c>
      <c r="N465">
        <v>985.0993377483444</v>
      </c>
      <c r="O465" s="1">
        <v>1</v>
      </c>
      <c r="P465" s="1">
        <f>VLOOKUP(MasterDataSet_after_OutliersDEL7[[#This Row],[Region]],Region_Dummy_Variables,2,FALSE)</f>
        <v>0</v>
      </c>
      <c r="Q465" s="1">
        <f>VLOOKUP(MasterDataSet_after_OutliersDEL7[[#This Row],[Region]],Region_Dummy_Variables,3,FALSE)</f>
        <v>0</v>
      </c>
      <c r="R465" s="1">
        <f>VLOOKUP(MasterDataSet_after_OutliersDEL7[[#This Row],[Region]],Region_Dummy_Variables,4,FALSE)</f>
        <v>0</v>
      </c>
      <c r="S465" s="1">
        <f>VLOOKUP(MasterDataSet_after_OutliersDEL7[[#This Row],[Region]],Region_Dummy_Variables,5,FALSE)</f>
        <v>1</v>
      </c>
      <c r="T465" s="1">
        <f>VLOOKUP(MasterDataSet_after_OutliersDEL7[[#This Row],[Region]],Region_Dummy_Variables,6,FALSE)</f>
        <v>0</v>
      </c>
      <c r="U465">
        <v>2007</v>
      </c>
      <c r="V465">
        <v>22</v>
      </c>
      <c r="X465">
        <v>33.803232700000002</v>
      </c>
      <c r="Y465">
        <v>-118.3695014</v>
      </c>
    </row>
    <row r="466" spans="1:25" hidden="1" x14ac:dyDescent="0.3">
      <c r="A466" s="1" t="s">
        <v>20</v>
      </c>
      <c r="B466" s="1" t="s">
        <v>503</v>
      </c>
      <c r="C466" s="1" t="s">
        <v>489</v>
      </c>
      <c r="D466" s="1" t="str">
        <f>VLOOKUP(MasterDataSet_after_OutliersDEL7[[#This Row],[CITY]],Region_Values,2,FALSE)</f>
        <v>South bay</v>
      </c>
      <c r="E466" s="7" t="s">
        <v>19</v>
      </c>
      <c r="F466">
        <v>90274</v>
      </c>
      <c r="G466">
        <v>4550000</v>
      </c>
      <c r="H466">
        <v>4</v>
      </c>
      <c r="I466">
        <v>4</v>
      </c>
      <c r="J466">
        <v>3937</v>
      </c>
      <c r="K466">
        <v>13384</v>
      </c>
      <c r="L466">
        <f>2021-MasterDataSet_after_OutliersDEL7[[#This Row],[YEAR BUILT]]</f>
        <v>13</v>
      </c>
      <c r="M466">
        <v>1.6379056200541882</v>
      </c>
      <c r="N466">
        <v>1155.7023114046228</v>
      </c>
      <c r="O466" s="1">
        <v>1</v>
      </c>
      <c r="P466" s="1">
        <f>VLOOKUP(MasterDataSet_after_OutliersDEL7[[#This Row],[Region]],Region_Dummy_Variables,2,FALSE)</f>
        <v>0</v>
      </c>
      <c r="Q466" s="1">
        <f>VLOOKUP(MasterDataSet_after_OutliersDEL7[[#This Row],[Region]],Region_Dummy_Variables,3,FALSE)</f>
        <v>0</v>
      </c>
      <c r="R466" s="1">
        <f>VLOOKUP(MasterDataSet_after_OutliersDEL7[[#This Row],[Region]],Region_Dummy_Variables,4,FALSE)</f>
        <v>0</v>
      </c>
      <c r="S466" s="1">
        <f>VLOOKUP(MasterDataSet_after_OutliersDEL7[[#This Row],[Region]],Region_Dummy_Variables,5,FALSE)</f>
        <v>1</v>
      </c>
      <c r="T466" s="1">
        <f>VLOOKUP(MasterDataSet_after_OutliersDEL7[[#This Row],[Region]],Region_Dummy_Variables,6,FALSE)</f>
        <v>0</v>
      </c>
      <c r="U466">
        <v>2008</v>
      </c>
      <c r="V466">
        <v>118</v>
      </c>
      <c r="X466">
        <v>33.803378799999997</v>
      </c>
      <c r="Y466">
        <v>-118.3673101</v>
      </c>
    </row>
    <row r="467" spans="1:25" hidden="1" x14ac:dyDescent="0.3">
      <c r="A467" s="1" t="s">
        <v>20</v>
      </c>
      <c r="B467" s="1" t="s">
        <v>504</v>
      </c>
      <c r="C467" s="1" t="s">
        <v>489</v>
      </c>
      <c r="D467" s="1" t="str">
        <f>VLOOKUP(MasterDataSet_after_OutliersDEL7[[#This Row],[CITY]],Region_Values,2,FALSE)</f>
        <v>South bay</v>
      </c>
      <c r="E467" s="7" t="s">
        <v>19</v>
      </c>
      <c r="F467">
        <v>90274</v>
      </c>
      <c r="G467">
        <v>1995000</v>
      </c>
      <c r="H467">
        <v>4</v>
      </c>
      <c r="I467">
        <v>3</v>
      </c>
      <c r="J467">
        <v>2152</v>
      </c>
      <c r="K467">
        <v>10063</v>
      </c>
      <c r="L467">
        <f>2021-MasterDataSet_after_OutliersDEL7[[#This Row],[YEAR BUILT]]</f>
        <v>74</v>
      </c>
      <c r="M467">
        <v>1.7262953755549821</v>
      </c>
      <c r="N467">
        <v>927.04460966542752</v>
      </c>
      <c r="O467" s="1">
        <v>1</v>
      </c>
      <c r="P467" s="1">
        <f>VLOOKUP(MasterDataSet_after_OutliersDEL7[[#This Row],[Region]],Region_Dummy_Variables,2,FALSE)</f>
        <v>0</v>
      </c>
      <c r="Q467" s="1">
        <f>VLOOKUP(MasterDataSet_after_OutliersDEL7[[#This Row],[Region]],Region_Dummy_Variables,3,FALSE)</f>
        <v>0</v>
      </c>
      <c r="R467" s="1">
        <f>VLOOKUP(MasterDataSet_after_OutliersDEL7[[#This Row],[Region]],Region_Dummy_Variables,4,FALSE)</f>
        <v>0</v>
      </c>
      <c r="S467" s="1">
        <f>VLOOKUP(MasterDataSet_after_OutliersDEL7[[#This Row],[Region]],Region_Dummy_Variables,5,FALSE)</f>
        <v>1</v>
      </c>
      <c r="T467" s="1">
        <f>VLOOKUP(MasterDataSet_after_OutliersDEL7[[#This Row],[Region]],Region_Dummy_Variables,6,FALSE)</f>
        <v>0</v>
      </c>
      <c r="U467">
        <v>1947</v>
      </c>
      <c r="V467">
        <v>8</v>
      </c>
      <c r="X467">
        <v>33.802010699999997</v>
      </c>
      <c r="Y467">
        <v>-118.3659634</v>
      </c>
    </row>
    <row r="468" spans="1:25" hidden="1" x14ac:dyDescent="0.3">
      <c r="A468" s="1" t="s">
        <v>20</v>
      </c>
      <c r="B468" s="1" t="s">
        <v>505</v>
      </c>
      <c r="C468" s="1" t="s">
        <v>489</v>
      </c>
      <c r="D468" s="1" t="str">
        <f>VLOOKUP(MasterDataSet_after_OutliersDEL7[[#This Row],[CITY]],Region_Values,2,FALSE)</f>
        <v>South bay</v>
      </c>
      <c r="E468" s="7" t="s">
        <v>19</v>
      </c>
      <c r="F468">
        <v>90274</v>
      </c>
      <c r="G468">
        <v>3600000</v>
      </c>
      <c r="H468">
        <v>4</v>
      </c>
      <c r="I468">
        <v>4.5</v>
      </c>
      <c r="J468">
        <v>3140</v>
      </c>
      <c r="K468">
        <v>7422</v>
      </c>
      <c r="L468">
        <f>2021-MasterDataSet_after_OutliersDEL7[[#This Row],[YEAR BUILT]]</f>
        <v>0</v>
      </c>
      <c r="M468">
        <v>1.9146948970361084</v>
      </c>
      <c r="N468">
        <v>1146.4968152866243</v>
      </c>
      <c r="O468" s="1">
        <v>1</v>
      </c>
      <c r="P468" s="1">
        <f>VLOOKUP(MasterDataSet_after_OutliersDEL7[[#This Row],[Region]],Region_Dummy_Variables,2,FALSE)</f>
        <v>0</v>
      </c>
      <c r="Q468" s="1">
        <f>VLOOKUP(MasterDataSet_after_OutliersDEL7[[#This Row],[Region]],Region_Dummy_Variables,3,FALSE)</f>
        <v>0</v>
      </c>
      <c r="R468" s="1">
        <f>VLOOKUP(MasterDataSet_after_OutliersDEL7[[#This Row],[Region]],Region_Dummy_Variables,4,FALSE)</f>
        <v>0</v>
      </c>
      <c r="S468" s="1">
        <f>VLOOKUP(MasterDataSet_after_OutliersDEL7[[#This Row],[Region]],Region_Dummy_Variables,5,FALSE)</f>
        <v>1</v>
      </c>
      <c r="T468" s="1">
        <f>VLOOKUP(MasterDataSet_after_OutliersDEL7[[#This Row],[Region]],Region_Dummy_Variables,6,FALSE)</f>
        <v>0</v>
      </c>
      <c r="U468">
        <v>2021</v>
      </c>
      <c r="V468">
        <v>33</v>
      </c>
      <c r="X468">
        <v>33.799168299999998</v>
      </c>
      <c r="Y468">
        <v>-118.3632927</v>
      </c>
    </row>
    <row r="469" spans="1:25" hidden="1" x14ac:dyDescent="0.3">
      <c r="A469" s="1" t="s">
        <v>20</v>
      </c>
      <c r="B469" s="1" t="s">
        <v>506</v>
      </c>
      <c r="C469" s="1" t="s">
        <v>489</v>
      </c>
      <c r="D469" s="1" t="str">
        <f>VLOOKUP(MasterDataSet_after_OutliersDEL7[[#This Row],[CITY]],Region_Values,2,FALSE)</f>
        <v>South bay</v>
      </c>
      <c r="E469" s="7" t="s">
        <v>19</v>
      </c>
      <c r="F469">
        <v>90274</v>
      </c>
      <c r="G469">
        <v>2798000</v>
      </c>
      <c r="H469">
        <v>5</v>
      </c>
      <c r="I469">
        <v>3</v>
      </c>
      <c r="J469">
        <v>2827</v>
      </c>
      <c r="K469">
        <v>10605</v>
      </c>
      <c r="L469">
        <f>2021-MasterDataSet_after_OutliersDEL7[[#This Row],[YEAR BUILT]]</f>
        <v>62</v>
      </c>
      <c r="M469">
        <v>2.1820026058174742</v>
      </c>
      <c r="N469">
        <v>989.74177573399368</v>
      </c>
      <c r="O469" s="1">
        <v>1</v>
      </c>
      <c r="P469" s="1">
        <f>VLOOKUP(MasterDataSet_after_OutliersDEL7[[#This Row],[Region]],Region_Dummy_Variables,2,FALSE)</f>
        <v>0</v>
      </c>
      <c r="Q469" s="1">
        <f>VLOOKUP(MasterDataSet_after_OutliersDEL7[[#This Row],[Region]],Region_Dummy_Variables,3,FALSE)</f>
        <v>0</v>
      </c>
      <c r="R469" s="1">
        <f>VLOOKUP(MasterDataSet_after_OutliersDEL7[[#This Row],[Region]],Region_Dummy_Variables,4,FALSE)</f>
        <v>0</v>
      </c>
      <c r="S469" s="1">
        <f>VLOOKUP(MasterDataSet_after_OutliersDEL7[[#This Row],[Region]],Region_Dummy_Variables,5,FALSE)</f>
        <v>1</v>
      </c>
      <c r="T469" s="1">
        <f>VLOOKUP(MasterDataSet_after_OutliersDEL7[[#This Row],[Region]],Region_Dummy_Variables,6,FALSE)</f>
        <v>0</v>
      </c>
      <c r="U469">
        <v>1959</v>
      </c>
      <c r="V469">
        <v>19</v>
      </c>
      <c r="X469">
        <v>33.8006849</v>
      </c>
      <c r="Y469">
        <v>-118.35817950000001</v>
      </c>
    </row>
    <row r="470" spans="1:25" hidden="1" x14ac:dyDescent="0.3">
      <c r="A470" s="1" t="s">
        <v>20</v>
      </c>
      <c r="B470" s="1" t="s">
        <v>507</v>
      </c>
      <c r="C470" s="1" t="s">
        <v>489</v>
      </c>
      <c r="D470" s="1" t="str">
        <f>VLOOKUP(MasterDataSet_after_OutliersDEL7[[#This Row],[CITY]],Region_Values,2,FALSE)</f>
        <v>South bay</v>
      </c>
      <c r="E470" s="7" t="s">
        <v>19</v>
      </c>
      <c r="F470">
        <v>90274</v>
      </c>
      <c r="G470">
        <v>3595000</v>
      </c>
      <c r="H470">
        <v>4</v>
      </c>
      <c r="I470">
        <v>3.5</v>
      </c>
      <c r="J470">
        <v>3051</v>
      </c>
      <c r="K470">
        <v>7130</v>
      </c>
      <c r="L470">
        <f>2021-MasterDataSet_after_OutliersDEL7[[#This Row],[YEAR BUILT]]</f>
        <v>73</v>
      </c>
      <c r="M470">
        <v>0.42582633034920603</v>
      </c>
      <c r="N470">
        <v>1178.3021960013111</v>
      </c>
      <c r="O470" s="1">
        <v>1</v>
      </c>
      <c r="P470" s="1">
        <f>VLOOKUP(MasterDataSet_after_OutliersDEL7[[#This Row],[Region]],Region_Dummy_Variables,2,FALSE)</f>
        <v>0</v>
      </c>
      <c r="Q470" s="1">
        <f>VLOOKUP(MasterDataSet_after_OutliersDEL7[[#This Row],[Region]],Region_Dummy_Variables,3,FALSE)</f>
        <v>0</v>
      </c>
      <c r="R470" s="1">
        <f>VLOOKUP(MasterDataSet_after_OutliersDEL7[[#This Row],[Region]],Region_Dummy_Variables,4,FALSE)</f>
        <v>0</v>
      </c>
      <c r="S470" s="1">
        <f>VLOOKUP(MasterDataSet_after_OutliersDEL7[[#This Row],[Region]],Region_Dummy_Variables,5,FALSE)</f>
        <v>1</v>
      </c>
      <c r="T470" s="1">
        <f>VLOOKUP(MasterDataSet_after_OutliersDEL7[[#This Row],[Region]],Region_Dummy_Variables,6,FALSE)</f>
        <v>0</v>
      </c>
      <c r="U470">
        <v>1948</v>
      </c>
      <c r="V470">
        <v>238</v>
      </c>
      <c r="X470">
        <v>33.800082000000003</v>
      </c>
      <c r="Y470">
        <v>-118.40161999999999</v>
      </c>
    </row>
    <row r="471" spans="1:25" hidden="1" x14ac:dyDescent="0.3">
      <c r="A471" s="1" t="s">
        <v>20</v>
      </c>
      <c r="B471" s="1" t="s">
        <v>508</v>
      </c>
      <c r="C471" s="1" t="s">
        <v>489</v>
      </c>
      <c r="D471" s="1" t="str">
        <f>VLOOKUP(MasterDataSet_after_OutliersDEL7[[#This Row],[CITY]],Region_Values,2,FALSE)</f>
        <v>South bay</v>
      </c>
      <c r="E471" s="7" t="s">
        <v>19</v>
      </c>
      <c r="F471">
        <v>90274</v>
      </c>
      <c r="G471">
        <v>2595000</v>
      </c>
      <c r="H471">
        <v>4</v>
      </c>
      <c r="I471">
        <v>3</v>
      </c>
      <c r="J471">
        <v>2594</v>
      </c>
      <c r="K471">
        <v>9413</v>
      </c>
      <c r="L471">
        <f>2021-MasterDataSet_after_OutliersDEL7[[#This Row],[YEAR BUILT]]</f>
        <v>63</v>
      </c>
      <c r="M471">
        <v>0.30825637835123731</v>
      </c>
      <c r="N471">
        <v>1000.3855050115651</v>
      </c>
      <c r="O471" s="1">
        <v>1</v>
      </c>
      <c r="P471" s="1">
        <f>VLOOKUP(MasterDataSet_after_OutliersDEL7[[#This Row],[Region]],Region_Dummy_Variables,2,FALSE)</f>
        <v>0</v>
      </c>
      <c r="Q471" s="1">
        <f>VLOOKUP(MasterDataSet_after_OutliersDEL7[[#This Row],[Region]],Region_Dummy_Variables,3,FALSE)</f>
        <v>0</v>
      </c>
      <c r="R471" s="1">
        <f>VLOOKUP(MasterDataSet_after_OutliersDEL7[[#This Row],[Region]],Region_Dummy_Variables,4,FALSE)</f>
        <v>0</v>
      </c>
      <c r="S471" s="1">
        <f>VLOOKUP(MasterDataSet_after_OutliersDEL7[[#This Row],[Region]],Region_Dummy_Variables,5,FALSE)</f>
        <v>1</v>
      </c>
      <c r="T471" s="1">
        <f>VLOOKUP(MasterDataSet_after_OutliersDEL7[[#This Row],[Region]],Region_Dummy_Variables,6,FALSE)</f>
        <v>0</v>
      </c>
      <c r="U471">
        <v>1958</v>
      </c>
      <c r="V471">
        <v>21</v>
      </c>
      <c r="X471">
        <v>33.781984299999998</v>
      </c>
      <c r="Y471">
        <v>-118.4169526</v>
      </c>
    </row>
    <row r="472" spans="1:25" hidden="1" x14ac:dyDescent="0.3">
      <c r="A472" s="1" t="s">
        <v>20</v>
      </c>
      <c r="B472" s="1" t="s">
        <v>509</v>
      </c>
      <c r="C472" s="1" t="s">
        <v>489</v>
      </c>
      <c r="D472" s="1" t="str">
        <f>VLOOKUP(MasterDataSet_after_OutliersDEL7[[#This Row],[CITY]],Region_Values,2,FALSE)</f>
        <v>South bay</v>
      </c>
      <c r="E472" s="7" t="s">
        <v>19</v>
      </c>
      <c r="F472">
        <v>90274</v>
      </c>
      <c r="G472">
        <v>3879000</v>
      </c>
      <c r="H472">
        <v>3</v>
      </c>
      <c r="I472">
        <v>5</v>
      </c>
      <c r="J472">
        <v>3305</v>
      </c>
      <c r="K472">
        <v>8856</v>
      </c>
      <c r="L472">
        <f>2021-MasterDataSet_after_OutliersDEL7[[#This Row],[YEAR BUILT]]</f>
        <v>67</v>
      </c>
      <c r="M472">
        <v>0.48505205477942681</v>
      </c>
      <c r="N472">
        <v>1173.6762481089258</v>
      </c>
      <c r="O472" s="1">
        <v>1</v>
      </c>
      <c r="P472" s="1">
        <f>VLOOKUP(MasterDataSet_after_OutliersDEL7[[#This Row],[Region]],Region_Dummy_Variables,2,FALSE)</f>
        <v>0</v>
      </c>
      <c r="Q472" s="1">
        <f>VLOOKUP(MasterDataSet_after_OutliersDEL7[[#This Row],[Region]],Region_Dummy_Variables,3,FALSE)</f>
        <v>0</v>
      </c>
      <c r="R472" s="1">
        <f>VLOOKUP(MasterDataSet_after_OutliersDEL7[[#This Row],[Region]],Region_Dummy_Variables,4,FALSE)</f>
        <v>0</v>
      </c>
      <c r="S472" s="1">
        <f>VLOOKUP(MasterDataSet_after_OutliersDEL7[[#This Row],[Region]],Region_Dummy_Variables,5,FALSE)</f>
        <v>1</v>
      </c>
      <c r="T472" s="1">
        <f>VLOOKUP(MasterDataSet_after_OutliersDEL7[[#This Row],[Region]],Region_Dummy_Variables,6,FALSE)</f>
        <v>0</v>
      </c>
      <c r="U472">
        <v>1954</v>
      </c>
      <c r="V472">
        <v>1</v>
      </c>
      <c r="X472">
        <v>33.794443299999998</v>
      </c>
      <c r="Y472">
        <v>-118.4013173</v>
      </c>
    </row>
    <row r="473" spans="1:25" hidden="1" x14ac:dyDescent="0.3">
      <c r="A473" s="1" t="s">
        <v>20</v>
      </c>
      <c r="B473" s="1" t="s">
        <v>510</v>
      </c>
      <c r="C473" s="1" t="s">
        <v>489</v>
      </c>
      <c r="D473" s="1" t="str">
        <f>VLOOKUP(MasterDataSet_after_OutliersDEL7[[#This Row],[CITY]],Region_Values,2,FALSE)</f>
        <v>South bay</v>
      </c>
      <c r="E473" s="7" t="s">
        <v>19</v>
      </c>
      <c r="F473">
        <v>90274</v>
      </c>
      <c r="G473">
        <v>4200000</v>
      </c>
      <c r="H473">
        <v>5</v>
      </c>
      <c r="I473">
        <v>5</v>
      </c>
      <c r="J473">
        <v>4849</v>
      </c>
      <c r="K473">
        <v>11802</v>
      </c>
      <c r="L473">
        <f>2021-MasterDataSet_after_OutliersDEL7[[#This Row],[YEAR BUILT]]</f>
        <v>66</v>
      </c>
      <c r="M473">
        <v>0.75770436395026164</v>
      </c>
      <c r="N473">
        <v>866.15797071561144</v>
      </c>
      <c r="O473" s="1">
        <v>1</v>
      </c>
      <c r="P473" s="1">
        <f>VLOOKUP(MasterDataSet_after_OutliersDEL7[[#This Row],[Region]],Region_Dummy_Variables,2,FALSE)</f>
        <v>0</v>
      </c>
      <c r="Q473" s="1">
        <f>VLOOKUP(MasterDataSet_after_OutliersDEL7[[#This Row],[Region]],Region_Dummy_Variables,3,FALSE)</f>
        <v>0</v>
      </c>
      <c r="R473" s="1">
        <f>VLOOKUP(MasterDataSet_after_OutliersDEL7[[#This Row],[Region]],Region_Dummy_Variables,4,FALSE)</f>
        <v>0</v>
      </c>
      <c r="S473" s="1">
        <f>VLOOKUP(MasterDataSet_after_OutliersDEL7[[#This Row],[Region]],Region_Dummy_Variables,5,FALSE)</f>
        <v>1</v>
      </c>
      <c r="T473" s="1">
        <f>VLOOKUP(MasterDataSet_after_OutliersDEL7[[#This Row],[Region]],Region_Dummy_Variables,6,FALSE)</f>
        <v>0</v>
      </c>
      <c r="U473">
        <v>1955</v>
      </c>
      <c r="V473">
        <v>158</v>
      </c>
      <c r="X473">
        <v>33.7950552</v>
      </c>
      <c r="Y473">
        <v>-118.3925309</v>
      </c>
    </row>
    <row r="474" spans="1:25" hidden="1" x14ac:dyDescent="0.3">
      <c r="A474" s="1" t="s">
        <v>20</v>
      </c>
      <c r="B474" s="1" t="s">
        <v>511</v>
      </c>
      <c r="C474" s="1" t="s">
        <v>489</v>
      </c>
      <c r="D474" s="1" t="str">
        <f>VLOOKUP(MasterDataSet_after_OutliersDEL7[[#This Row],[CITY]],Region_Values,2,FALSE)</f>
        <v>South bay</v>
      </c>
      <c r="E474" s="7" t="s">
        <v>19</v>
      </c>
      <c r="F474">
        <v>90274</v>
      </c>
      <c r="G474">
        <v>2199000</v>
      </c>
      <c r="H474">
        <v>4</v>
      </c>
      <c r="I474">
        <v>3</v>
      </c>
      <c r="J474">
        <v>2646</v>
      </c>
      <c r="K474">
        <v>8455</v>
      </c>
      <c r="L474">
        <f>2021-MasterDataSet_after_OutliersDEL7[[#This Row],[YEAR BUILT]]</f>
        <v>44</v>
      </c>
      <c r="M474">
        <v>0.80688572666604053</v>
      </c>
      <c r="N474">
        <v>831.06575963718819</v>
      </c>
      <c r="O474" s="1">
        <v>1</v>
      </c>
      <c r="P474" s="1">
        <f>VLOOKUP(MasterDataSet_after_OutliersDEL7[[#This Row],[Region]],Region_Dummy_Variables,2,FALSE)</f>
        <v>0</v>
      </c>
      <c r="Q474" s="1">
        <f>VLOOKUP(MasterDataSet_after_OutliersDEL7[[#This Row],[Region]],Region_Dummy_Variables,3,FALSE)</f>
        <v>0</v>
      </c>
      <c r="R474" s="1">
        <f>VLOOKUP(MasterDataSet_after_OutliersDEL7[[#This Row],[Region]],Region_Dummy_Variables,4,FALSE)</f>
        <v>0</v>
      </c>
      <c r="S474" s="1">
        <f>VLOOKUP(MasterDataSet_after_OutliersDEL7[[#This Row],[Region]],Region_Dummy_Variables,5,FALSE)</f>
        <v>1</v>
      </c>
      <c r="T474" s="1">
        <f>VLOOKUP(MasterDataSet_after_OutliersDEL7[[#This Row],[Region]],Region_Dummy_Variables,6,FALSE)</f>
        <v>0</v>
      </c>
      <c r="U474">
        <v>1977</v>
      </c>
      <c r="V474">
        <v>154</v>
      </c>
      <c r="X474">
        <v>33.771370099999999</v>
      </c>
      <c r="Y474">
        <v>-118.4121042</v>
      </c>
    </row>
    <row r="475" spans="1:25" hidden="1" x14ac:dyDescent="0.3">
      <c r="A475" s="1" t="s">
        <v>20</v>
      </c>
      <c r="B475" s="1" t="s">
        <v>512</v>
      </c>
      <c r="C475" s="1" t="s">
        <v>489</v>
      </c>
      <c r="D475" s="1" t="str">
        <f>VLOOKUP(MasterDataSet_after_OutliersDEL7[[#This Row],[CITY]],Region_Values,2,FALSE)</f>
        <v>South bay</v>
      </c>
      <c r="E475" s="7" t="s">
        <v>19</v>
      </c>
      <c r="F475">
        <v>90274</v>
      </c>
      <c r="G475">
        <v>6998000</v>
      </c>
      <c r="H475">
        <v>6</v>
      </c>
      <c r="I475">
        <v>6</v>
      </c>
      <c r="J475">
        <v>5771</v>
      </c>
      <c r="K475">
        <v>13081</v>
      </c>
      <c r="L475">
        <f>2021-MasterDataSet_after_OutliersDEL7[[#This Row],[YEAR BUILT]]</f>
        <v>0</v>
      </c>
      <c r="M475">
        <v>0.81010339272617227</v>
      </c>
      <c r="N475">
        <v>1212.614798128574</v>
      </c>
      <c r="O475" s="1">
        <v>1</v>
      </c>
      <c r="P475" s="1">
        <f>VLOOKUP(MasterDataSet_after_OutliersDEL7[[#This Row],[Region]],Region_Dummy_Variables,2,FALSE)</f>
        <v>0</v>
      </c>
      <c r="Q475" s="1">
        <f>VLOOKUP(MasterDataSet_after_OutliersDEL7[[#This Row],[Region]],Region_Dummy_Variables,3,FALSE)</f>
        <v>0</v>
      </c>
      <c r="R475" s="1">
        <f>VLOOKUP(MasterDataSet_after_OutliersDEL7[[#This Row],[Region]],Region_Dummy_Variables,4,FALSE)</f>
        <v>0</v>
      </c>
      <c r="S475" s="1">
        <f>VLOOKUP(MasterDataSet_after_OutliersDEL7[[#This Row],[Region]],Region_Dummy_Variables,5,FALSE)</f>
        <v>1</v>
      </c>
      <c r="T475" s="1">
        <f>VLOOKUP(MasterDataSet_after_OutliersDEL7[[#This Row],[Region]],Region_Dummy_Variables,6,FALSE)</f>
        <v>0</v>
      </c>
      <c r="U475">
        <v>2021</v>
      </c>
      <c r="V475">
        <v>238</v>
      </c>
      <c r="X475">
        <v>33.794390100000001</v>
      </c>
      <c r="Y475">
        <v>-118.3919832</v>
      </c>
    </row>
    <row r="476" spans="1:25" hidden="1" x14ac:dyDescent="0.3">
      <c r="A476" s="1" t="s">
        <v>20</v>
      </c>
      <c r="B476" s="1" t="s">
        <v>513</v>
      </c>
      <c r="C476" s="1" t="s">
        <v>489</v>
      </c>
      <c r="D476" s="1" t="str">
        <f>VLOOKUP(MasterDataSet_after_OutliersDEL7[[#This Row],[CITY]],Region_Values,2,FALSE)</f>
        <v>South bay</v>
      </c>
      <c r="E476" s="7" t="s">
        <v>19</v>
      </c>
      <c r="F476">
        <v>90274</v>
      </c>
      <c r="G476">
        <v>5495000</v>
      </c>
      <c r="H476">
        <v>2</v>
      </c>
      <c r="I476">
        <v>3.5</v>
      </c>
      <c r="J476">
        <v>3147</v>
      </c>
      <c r="K476">
        <v>21684</v>
      </c>
      <c r="L476">
        <f>2021-MasterDataSet_after_OutliersDEL7[[#This Row],[YEAR BUILT]]</f>
        <v>14</v>
      </c>
      <c r="M476">
        <v>0.92579536395676709</v>
      </c>
      <c r="N476">
        <v>1746.1074038767081</v>
      </c>
      <c r="O476" s="1">
        <v>1</v>
      </c>
      <c r="P476" s="1">
        <f>VLOOKUP(MasterDataSet_after_OutliersDEL7[[#This Row],[Region]],Region_Dummy_Variables,2,FALSE)</f>
        <v>0</v>
      </c>
      <c r="Q476" s="1">
        <f>VLOOKUP(MasterDataSet_after_OutliersDEL7[[#This Row],[Region]],Region_Dummy_Variables,3,FALSE)</f>
        <v>0</v>
      </c>
      <c r="R476" s="1">
        <f>VLOOKUP(MasterDataSet_after_OutliersDEL7[[#This Row],[Region]],Region_Dummy_Variables,4,FALSE)</f>
        <v>0</v>
      </c>
      <c r="S476" s="1">
        <f>VLOOKUP(MasterDataSet_after_OutliersDEL7[[#This Row],[Region]],Region_Dummy_Variables,5,FALSE)</f>
        <v>1</v>
      </c>
      <c r="T476" s="1">
        <f>VLOOKUP(MasterDataSet_after_OutliersDEL7[[#This Row],[Region]],Region_Dummy_Variables,6,FALSE)</f>
        <v>0</v>
      </c>
      <c r="U476">
        <v>2007</v>
      </c>
      <c r="V476">
        <v>113</v>
      </c>
      <c r="X476">
        <v>33.794170100000002</v>
      </c>
      <c r="Y476">
        <v>-118.3874871</v>
      </c>
    </row>
    <row r="477" spans="1:25" hidden="1" x14ac:dyDescent="0.3">
      <c r="A477" s="1" t="s">
        <v>16</v>
      </c>
      <c r="B477" s="1" t="s">
        <v>514</v>
      </c>
      <c r="C477" s="1" t="s">
        <v>489</v>
      </c>
      <c r="D477" s="1" t="str">
        <f>VLOOKUP(MasterDataSet_after_OutliersDEL7[[#This Row],[CITY]],Region_Values,2,FALSE)</f>
        <v>South bay</v>
      </c>
      <c r="E477" s="7" t="s">
        <v>19</v>
      </c>
      <c r="F477">
        <v>90274</v>
      </c>
      <c r="G477">
        <v>888000</v>
      </c>
      <c r="H477">
        <v>2</v>
      </c>
      <c r="I477">
        <v>1.5</v>
      </c>
      <c r="J477">
        <v>1370</v>
      </c>
      <c r="K477">
        <v>11247</v>
      </c>
      <c r="L477">
        <f>2021-MasterDataSet_after_OutliersDEL7[[#This Row],[YEAR BUILT]]</f>
        <v>47</v>
      </c>
      <c r="M477">
        <v>0.64495910327833883</v>
      </c>
      <c r="N477">
        <v>648.17518248175179</v>
      </c>
      <c r="O477" s="1">
        <v>0</v>
      </c>
      <c r="P477" s="1">
        <f>VLOOKUP(MasterDataSet_after_OutliersDEL7[[#This Row],[Region]],Region_Dummy_Variables,2,FALSE)</f>
        <v>0</v>
      </c>
      <c r="Q477" s="1">
        <f>VLOOKUP(MasterDataSet_after_OutliersDEL7[[#This Row],[Region]],Region_Dummy_Variables,3,FALSE)</f>
        <v>0</v>
      </c>
      <c r="R477" s="1">
        <f>VLOOKUP(MasterDataSet_after_OutliersDEL7[[#This Row],[Region]],Region_Dummy_Variables,4,FALSE)</f>
        <v>0</v>
      </c>
      <c r="S477" s="1">
        <f>VLOOKUP(MasterDataSet_after_OutliersDEL7[[#This Row],[Region]],Region_Dummy_Variables,5,FALSE)</f>
        <v>1</v>
      </c>
      <c r="T477" s="1">
        <f>VLOOKUP(MasterDataSet_after_OutliersDEL7[[#This Row],[Region]],Region_Dummy_Variables,6,FALSE)</f>
        <v>0</v>
      </c>
      <c r="U477">
        <v>1974</v>
      </c>
      <c r="V477">
        <v>33</v>
      </c>
      <c r="W477">
        <v>400</v>
      </c>
      <c r="X477">
        <v>33.774245399999998</v>
      </c>
      <c r="Y477">
        <v>-118.4163901</v>
      </c>
    </row>
    <row r="478" spans="1:25" hidden="1" x14ac:dyDescent="0.3">
      <c r="A478" s="1" t="s">
        <v>20</v>
      </c>
      <c r="B478" s="1" t="s">
        <v>515</v>
      </c>
      <c r="C478" s="1" t="s">
        <v>516</v>
      </c>
      <c r="D478" s="1" t="str">
        <f>VLOOKUP(MasterDataSet_after_OutliersDEL7[[#This Row],[CITY]],Region_Values,2,FALSE)</f>
        <v xml:space="preserve">San Fernando </v>
      </c>
      <c r="E478" s="7" t="s">
        <v>19</v>
      </c>
      <c r="F478">
        <v>91105</v>
      </c>
      <c r="G478">
        <v>2595000</v>
      </c>
      <c r="H478">
        <v>5</v>
      </c>
      <c r="I478">
        <v>6</v>
      </c>
      <c r="J478">
        <v>5544</v>
      </c>
      <c r="K478">
        <v>18469</v>
      </c>
      <c r="L478">
        <f>2021-MasterDataSet_after_OutliersDEL7[[#This Row],[YEAR BUILT]]</f>
        <v>29</v>
      </c>
      <c r="M478">
        <v>20.426422913412047</v>
      </c>
      <c r="N478">
        <v>468.07359307359309</v>
      </c>
      <c r="O478" s="1">
        <v>1</v>
      </c>
      <c r="P478" s="1">
        <f>VLOOKUP(MasterDataSet_after_OutliersDEL7[[#This Row],[Region]],Region_Dummy_Variables,2,FALSE)</f>
        <v>0</v>
      </c>
      <c r="Q478" s="1">
        <f>VLOOKUP(MasterDataSet_after_OutliersDEL7[[#This Row],[Region]],Region_Dummy_Variables,3,FALSE)</f>
        <v>1</v>
      </c>
      <c r="R478" s="1">
        <f>VLOOKUP(MasterDataSet_after_OutliersDEL7[[#This Row],[Region]],Region_Dummy_Variables,4,FALSE)</f>
        <v>0</v>
      </c>
      <c r="S478" s="1">
        <f>VLOOKUP(MasterDataSet_after_OutliersDEL7[[#This Row],[Region]],Region_Dummy_Variables,5,FALSE)</f>
        <v>0</v>
      </c>
      <c r="T478" s="1">
        <f>VLOOKUP(MasterDataSet_after_OutliersDEL7[[#This Row],[Region]],Region_Dummy_Variables,6,FALSE)</f>
        <v>0</v>
      </c>
      <c r="U478">
        <v>1992</v>
      </c>
      <c r="V478">
        <v>91</v>
      </c>
      <c r="X478">
        <v>34.158449900000001</v>
      </c>
      <c r="Y478">
        <v>-118.1821594</v>
      </c>
    </row>
    <row r="479" spans="1:25" hidden="1" x14ac:dyDescent="0.3">
      <c r="A479" s="1" t="s">
        <v>20</v>
      </c>
      <c r="B479" s="1" t="s">
        <v>517</v>
      </c>
      <c r="C479" s="1" t="s">
        <v>516</v>
      </c>
      <c r="D479" s="1" t="str">
        <f>VLOOKUP(MasterDataSet_after_OutliersDEL7[[#This Row],[CITY]],Region_Values,2,FALSE)</f>
        <v xml:space="preserve">San Fernando </v>
      </c>
      <c r="E479" s="7" t="s">
        <v>19</v>
      </c>
      <c r="F479">
        <v>91105</v>
      </c>
      <c r="G479">
        <v>1995000</v>
      </c>
      <c r="H479">
        <v>4</v>
      </c>
      <c r="I479">
        <v>3</v>
      </c>
      <c r="J479">
        <v>4016</v>
      </c>
      <c r="K479">
        <v>23261</v>
      </c>
      <c r="L479">
        <f>2021-MasterDataSet_after_OutliersDEL7[[#This Row],[YEAR BUILT]]</f>
        <v>30</v>
      </c>
      <c r="M479">
        <v>20.215988374000776</v>
      </c>
      <c r="N479">
        <v>496.76294820717129</v>
      </c>
      <c r="O479" s="1">
        <v>1</v>
      </c>
      <c r="P479" s="1">
        <f>VLOOKUP(MasterDataSet_after_OutliersDEL7[[#This Row],[Region]],Region_Dummy_Variables,2,FALSE)</f>
        <v>0</v>
      </c>
      <c r="Q479" s="1">
        <f>VLOOKUP(MasterDataSet_after_OutliersDEL7[[#This Row],[Region]],Region_Dummy_Variables,3,FALSE)</f>
        <v>1</v>
      </c>
      <c r="R479" s="1">
        <f>VLOOKUP(MasterDataSet_after_OutliersDEL7[[#This Row],[Region]],Region_Dummy_Variables,4,FALSE)</f>
        <v>0</v>
      </c>
      <c r="S479" s="1">
        <f>VLOOKUP(MasterDataSet_after_OutliersDEL7[[#This Row],[Region]],Region_Dummy_Variables,5,FALSE)</f>
        <v>0</v>
      </c>
      <c r="T479" s="1">
        <f>VLOOKUP(MasterDataSet_after_OutliersDEL7[[#This Row],[Region]],Region_Dummy_Variables,6,FALSE)</f>
        <v>0</v>
      </c>
      <c r="U479">
        <v>1991</v>
      </c>
      <c r="V479">
        <v>13</v>
      </c>
      <c r="X479">
        <v>34.150073599999999</v>
      </c>
      <c r="Y479">
        <v>-118.18021709999999</v>
      </c>
    </row>
    <row r="480" spans="1:25" x14ac:dyDescent="0.3">
      <c r="A480" s="1" t="s">
        <v>20</v>
      </c>
      <c r="B480" s="1" t="s">
        <v>518</v>
      </c>
      <c r="C480" s="1" t="s">
        <v>519</v>
      </c>
      <c r="D480" s="1" t="str">
        <f>VLOOKUP(MasterDataSet_after_OutliersDEL7[[#This Row],[CITY]],Region_Values,2,FALSE)</f>
        <v>West</v>
      </c>
      <c r="E480" s="7" t="s">
        <v>19</v>
      </c>
      <c r="F480">
        <v>90066</v>
      </c>
      <c r="G480">
        <v>1599000</v>
      </c>
      <c r="H480">
        <v>3</v>
      </c>
      <c r="I480">
        <v>2</v>
      </c>
      <c r="J480">
        <v>1900</v>
      </c>
      <c r="K480">
        <v>5773</v>
      </c>
      <c r="L480">
        <f>2021-MasterDataSet_after_OutliersDEL7[[#This Row],[YEAR BUILT]]</f>
        <v>60</v>
      </c>
      <c r="M480">
        <v>2.9777817835528317</v>
      </c>
      <c r="N480">
        <v>841.57894736842104</v>
      </c>
      <c r="O480" s="1">
        <v>1</v>
      </c>
      <c r="P480" s="1">
        <f>VLOOKUP(MasterDataSet_after_OutliersDEL7[[#This Row],[Region]],Region_Dummy_Variables,2,FALSE)</f>
        <v>0</v>
      </c>
      <c r="Q480" s="1">
        <f>VLOOKUP(MasterDataSet_after_OutliersDEL7[[#This Row],[Region]],Region_Dummy_Variables,3,FALSE)</f>
        <v>0</v>
      </c>
      <c r="R480" s="1">
        <f>VLOOKUP(MasterDataSet_after_OutliersDEL7[[#This Row],[Region]],Region_Dummy_Variables,4,FALSE)</f>
        <v>0</v>
      </c>
      <c r="S480" s="1">
        <f>VLOOKUP(MasterDataSet_after_OutliersDEL7[[#This Row],[Region]],Region_Dummy_Variables,5,FALSE)</f>
        <v>0</v>
      </c>
      <c r="T480" s="1">
        <f>VLOOKUP(MasterDataSet_after_OutliersDEL7[[#This Row],[Region]],Region_Dummy_Variables,6,FALSE)</f>
        <v>1</v>
      </c>
      <c r="U480">
        <v>1961</v>
      </c>
      <c r="V480">
        <v>24</v>
      </c>
      <c r="X480">
        <v>33.982642400000003</v>
      </c>
      <c r="Y480">
        <v>-118.41163229999999</v>
      </c>
    </row>
    <row r="481" spans="1:25" x14ac:dyDescent="0.3">
      <c r="A481" s="1" t="s">
        <v>20</v>
      </c>
      <c r="B481" s="1" t="s">
        <v>520</v>
      </c>
      <c r="C481" s="1" t="s">
        <v>519</v>
      </c>
      <c r="D481" s="1" t="str">
        <f>VLOOKUP(MasterDataSet_after_OutliersDEL7[[#This Row],[CITY]],Region_Values,2,FALSE)</f>
        <v>West</v>
      </c>
      <c r="E481" s="7" t="s">
        <v>19</v>
      </c>
      <c r="F481">
        <v>90293</v>
      </c>
      <c r="G481">
        <v>2899000</v>
      </c>
      <c r="H481">
        <v>4</v>
      </c>
      <c r="I481">
        <v>4</v>
      </c>
      <c r="J481">
        <v>3082</v>
      </c>
      <c r="K481">
        <v>6000</v>
      </c>
      <c r="L481">
        <f>2021-MasterDataSet_after_OutliersDEL7[[#This Row],[YEAR BUILT]]</f>
        <v>2</v>
      </c>
      <c r="M481">
        <v>0.31668263382983386</v>
      </c>
      <c r="N481">
        <v>940.62297209604151</v>
      </c>
      <c r="O481" s="1">
        <v>1</v>
      </c>
      <c r="P481" s="1">
        <f>VLOOKUP(MasterDataSet_after_OutliersDEL7[[#This Row],[Region]],Region_Dummy_Variables,2,FALSE)</f>
        <v>0</v>
      </c>
      <c r="Q481" s="1">
        <f>VLOOKUP(MasterDataSet_after_OutliersDEL7[[#This Row],[Region]],Region_Dummy_Variables,3,FALSE)</f>
        <v>0</v>
      </c>
      <c r="R481" s="1">
        <f>VLOOKUP(MasterDataSet_after_OutliersDEL7[[#This Row],[Region]],Region_Dummy_Variables,4,FALSE)</f>
        <v>0</v>
      </c>
      <c r="S481" s="1">
        <f>VLOOKUP(MasterDataSet_after_OutliersDEL7[[#This Row],[Region]],Region_Dummy_Variables,5,FALSE)</f>
        <v>0</v>
      </c>
      <c r="T481" s="1">
        <f>VLOOKUP(MasterDataSet_after_OutliersDEL7[[#This Row],[Region]],Region_Dummy_Variables,6,FALSE)</f>
        <v>1</v>
      </c>
      <c r="U481">
        <v>2019</v>
      </c>
      <c r="V481">
        <v>45</v>
      </c>
      <c r="X481">
        <v>33.952852399999998</v>
      </c>
      <c r="Y481">
        <v>-118.44106619999999</v>
      </c>
    </row>
    <row r="482" spans="1:25" x14ac:dyDescent="0.3">
      <c r="A482" s="1" t="s">
        <v>20</v>
      </c>
      <c r="B482" s="1" t="s">
        <v>521</v>
      </c>
      <c r="C482" s="1" t="s">
        <v>519</v>
      </c>
      <c r="D482" s="1" t="str">
        <f>VLOOKUP(MasterDataSet_after_OutliersDEL7[[#This Row],[CITY]],Region_Values,2,FALSE)</f>
        <v>West</v>
      </c>
      <c r="E482" s="7" t="s">
        <v>19</v>
      </c>
      <c r="F482">
        <v>90293</v>
      </c>
      <c r="G482">
        <v>5995000</v>
      </c>
      <c r="H482">
        <v>4</v>
      </c>
      <c r="I482">
        <v>4.5</v>
      </c>
      <c r="J482">
        <v>8012</v>
      </c>
      <c r="K482">
        <v>8504</v>
      </c>
      <c r="L482">
        <f>2021-MasterDataSet_after_OutliersDEL7[[#This Row],[YEAR BUILT]]</f>
        <v>17</v>
      </c>
      <c r="M482">
        <v>1.3059841956908673</v>
      </c>
      <c r="N482">
        <v>748.25262106839739</v>
      </c>
      <c r="O482" s="1">
        <v>1</v>
      </c>
      <c r="P482" s="1">
        <f>VLOOKUP(MasterDataSet_after_OutliersDEL7[[#This Row],[Region]],Region_Dummy_Variables,2,FALSE)</f>
        <v>0</v>
      </c>
      <c r="Q482" s="1">
        <f>VLOOKUP(MasterDataSet_after_OutliersDEL7[[#This Row],[Region]],Region_Dummy_Variables,3,FALSE)</f>
        <v>0</v>
      </c>
      <c r="R482" s="1">
        <f>VLOOKUP(MasterDataSet_after_OutliersDEL7[[#This Row],[Region]],Region_Dummy_Variables,4,FALSE)</f>
        <v>0</v>
      </c>
      <c r="S482" s="1">
        <f>VLOOKUP(MasterDataSet_after_OutliersDEL7[[#This Row],[Region]],Region_Dummy_Variables,5,FALSE)</f>
        <v>0</v>
      </c>
      <c r="T482" s="1">
        <f>VLOOKUP(MasterDataSet_after_OutliersDEL7[[#This Row],[Region]],Region_Dummy_Variables,6,FALSE)</f>
        <v>1</v>
      </c>
      <c r="U482">
        <v>2004</v>
      </c>
      <c r="V482">
        <v>124</v>
      </c>
      <c r="X482">
        <v>33.965327000000002</v>
      </c>
      <c r="Y482">
        <v>-118.43243099999999</v>
      </c>
    </row>
    <row r="483" spans="1:25" x14ac:dyDescent="0.3">
      <c r="A483" s="1" t="s">
        <v>20</v>
      </c>
      <c r="B483" s="1" t="s">
        <v>522</v>
      </c>
      <c r="C483" s="1" t="s">
        <v>523</v>
      </c>
      <c r="D483" s="1" t="str">
        <f>VLOOKUP(MasterDataSet_after_OutliersDEL7[[#This Row],[CITY]],Region_Values,2,FALSE)</f>
        <v>West</v>
      </c>
      <c r="E483" s="7" t="s">
        <v>19</v>
      </c>
      <c r="F483">
        <v>90293</v>
      </c>
      <c r="G483">
        <v>2999000</v>
      </c>
      <c r="H483">
        <v>4</v>
      </c>
      <c r="I483">
        <v>4.5</v>
      </c>
      <c r="J483">
        <v>4950</v>
      </c>
      <c r="K483">
        <v>5050</v>
      </c>
      <c r="L483">
        <f>2021-MasterDataSet_after_OutliersDEL7[[#This Row],[YEAR BUILT]]</f>
        <v>30</v>
      </c>
      <c r="M483">
        <v>1.2671493172127282</v>
      </c>
      <c r="N483">
        <v>605.85858585858591</v>
      </c>
      <c r="O483" s="1">
        <v>1</v>
      </c>
      <c r="P483" s="1">
        <f>VLOOKUP(MasterDataSet_after_OutliersDEL7[[#This Row],[Region]],Region_Dummy_Variables,2,FALSE)</f>
        <v>0</v>
      </c>
      <c r="Q483" s="1">
        <f>VLOOKUP(MasterDataSet_after_OutliersDEL7[[#This Row],[Region]],Region_Dummy_Variables,3,FALSE)</f>
        <v>0</v>
      </c>
      <c r="R483" s="1">
        <f>VLOOKUP(MasterDataSet_after_OutliersDEL7[[#This Row],[Region]],Region_Dummy_Variables,4,FALSE)</f>
        <v>0</v>
      </c>
      <c r="S483" s="1">
        <f>VLOOKUP(MasterDataSet_after_OutliersDEL7[[#This Row],[Region]],Region_Dummy_Variables,5,FALSE)</f>
        <v>0</v>
      </c>
      <c r="T483" s="1">
        <f>VLOOKUP(MasterDataSet_after_OutliersDEL7[[#This Row],[Region]],Region_Dummy_Variables,6,FALSE)</f>
        <v>1</v>
      </c>
      <c r="U483">
        <v>1991</v>
      </c>
      <c r="V483">
        <v>24</v>
      </c>
      <c r="X483">
        <v>33.964241000000001</v>
      </c>
      <c r="Y483">
        <v>-118.4317126</v>
      </c>
    </row>
    <row r="484" spans="1:25" x14ac:dyDescent="0.3">
      <c r="A484" s="1" t="s">
        <v>20</v>
      </c>
      <c r="B484" s="1" t="s">
        <v>524</v>
      </c>
      <c r="C484" s="1" t="s">
        <v>519</v>
      </c>
      <c r="D484" s="1" t="str">
        <f>VLOOKUP(MasterDataSet_after_OutliersDEL7[[#This Row],[CITY]],Region_Values,2,FALSE)</f>
        <v>West</v>
      </c>
      <c r="E484" s="7" t="s">
        <v>19</v>
      </c>
      <c r="F484">
        <v>90293</v>
      </c>
      <c r="G484">
        <v>4950000</v>
      </c>
      <c r="H484">
        <v>5</v>
      </c>
      <c r="I484">
        <v>6</v>
      </c>
      <c r="J484">
        <v>5100</v>
      </c>
      <c r="K484">
        <v>5001</v>
      </c>
      <c r="L484">
        <f>2021-MasterDataSet_after_OutliersDEL7[[#This Row],[YEAR BUILT]]</f>
        <v>33</v>
      </c>
      <c r="M484">
        <v>1.2935273618928065</v>
      </c>
      <c r="N484">
        <v>970.58823529411768</v>
      </c>
      <c r="O484" s="1">
        <v>1</v>
      </c>
      <c r="P484" s="1">
        <f>VLOOKUP(MasterDataSet_after_OutliersDEL7[[#This Row],[Region]],Region_Dummy_Variables,2,FALSE)</f>
        <v>0</v>
      </c>
      <c r="Q484" s="1">
        <f>VLOOKUP(MasterDataSet_after_OutliersDEL7[[#This Row],[Region]],Region_Dummy_Variables,3,FALSE)</f>
        <v>0</v>
      </c>
      <c r="R484" s="1">
        <f>VLOOKUP(MasterDataSet_after_OutliersDEL7[[#This Row],[Region]],Region_Dummy_Variables,4,FALSE)</f>
        <v>0</v>
      </c>
      <c r="S484" s="1">
        <f>VLOOKUP(MasterDataSet_after_OutliersDEL7[[#This Row],[Region]],Region_Dummy_Variables,5,FALSE)</f>
        <v>0</v>
      </c>
      <c r="T484" s="1">
        <f>VLOOKUP(MasterDataSet_after_OutliersDEL7[[#This Row],[Region]],Region_Dummy_Variables,6,FALSE)</f>
        <v>1</v>
      </c>
      <c r="U484">
        <v>1988</v>
      </c>
      <c r="V484">
        <v>39</v>
      </c>
      <c r="X484">
        <v>33.9644926</v>
      </c>
      <c r="Y484">
        <v>-118.4313475</v>
      </c>
    </row>
    <row r="485" spans="1:25" x14ac:dyDescent="0.3">
      <c r="A485" s="1" t="s">
        <v>20</v>
      </c>
      <c r="B485" s="1" t="s">
        <v>525</v>
      </c>
      <c r="C485" s="1" t="s">
        <v>526</v>
      </c>
      <c r="D485" s="1" t="str">
        <f>VLOOKUP(MasterDataSet_after_OutliersDEL7[[#This Row],[CITY]],Region_Values,2,FALSE)</f>
        <v>West</v>
      </c>
      <c r="E485" s="7" t="s">
        <v>19</v>
      </c>
      <c r="F485">
        <v>90293</v>
      </c>
      <c r="G485">
        <v>1895000</v>
      </c>
      <c r="H485">
        <v>4</v>
      </c>
      <c r="I485">
        <v>2</v>
      </c>
      <c r="J485">
        <v>1818</v>
      </c>
      <c r="K485">
        <v>8284</v>
      </c>
      <c r="L485">
        <f>2021-MasterDataSet_after_OutliersDEL7[[#This Row],[YEAR BUILT]]</f>
        <v>65</v>
      </c>
      <c r="M485">
        <v>0.67231324256418223</v>
      </c>
      <c r="N485">
        <v>1042.3542354235424</v>
      </c>
      <c r="O485" s="1">
        <v>1</v>
      </c>
      <c r="P485" s="1">
        <f>VLOOKUP(MasterDataSet_after_OutliersDEL7[[#This Row],[Region]],Region_Dummy_Variables,2,FALSE)</f>
        <v>0</v>
      </c>
      <c r="Q485" s="1">
        <f>VLOOKUP(MasterDataSet_after_OutliersDEL7[[#This Row],[Region]],Region_Dummy_Variables,3,FALSE)</f>
        <v>0</v>
      </c>
      <c r="R485" s="1">
        <f>VLOOKUP(MasterDataSet_after_OutliersDEL7[[#This Row],[Region]],Region_Dummy_Variables,4,FALSE)</f>
        <v>0</v>
      </c>
      <c r="S485" s="1">
        <f>VLOOKUP(MasterDataSet_after_OutliersDEL7[[#This Row],[Region]],Region_Dummy_Variables,5,FALSE)</f>
        <v>0</v>
      </c>
      <c r="T485" s="1">
        <f>VLOOKUP(MasterDataSet_after_OutliersDEL7[[#This Row],[Region]],Region_Dummy_Variables,6,FALSE)</f>
        <v>1</v>
      </c>
      <c r="U485">
        <v>1956</v>
      </c>
      <c r="V485">
        <v>2</v>
      </c>
      <c r="X485">
        <v>33.958755799999999</v>
      </c>
      <c r="Y485">
        <v>-118.4414786</v>
      </c>
    </row>
    <row r="486" spans="1:25" x14ac:dyDescent="0.3">
      <c r="A486" s="1" t="s">
        <v>20</v>
      </c>
      <c r="B486" s="1" t="s">
        <v>527</v>
      </c>
      <c r="C486" s="1" t="s">
        <v>526</v>
      </c>
      <c r="D486" s="1" t="str">
        <f>VLOOKUP(MasterDataSet_after_OutliersDEL7[[#This Row],[CITY]],Region_Values,2,FALSE)</f>
        <v>West</v>
      </c>
      <c r="E486" s="7" t="s">
        <v>19</v>
      </c>
      <c r="F486">
        <v>90293</v>
      </c>
      <c r="G486">
        <v>1895000</v>
      </c>
      <c r="H486">
        <v>3</v>
      </c>
      <c r="I486">
        <v>2</v>
      </c>
      <c r="J486">
        <v>1685</v>
      </c>
      <c r="K486">
        <v>7087</v>
      </c>
      <c r="L486">
        <f>2021-MasterDataSet_after_OutliersDEL7[[#This Row],[YEAR BUILT]]</f>
        <v>64</v>
      </c>
      <c r="M486">
        <v>0.64910916530016016</v>
      </c>
      <c r="N486">
        <v>1124.6290801186944</v>
      </c>
      <c r="O486" s="1">
        <v>1</v>
      </c>
      <c r="P486" s="1">
        <f>VLOOKUP(MasterDataSet_after_OutliersDEL7[[#This Row],[Region]],Region_Dummy_Variables,2,FALSE)</f>
        <v>0</v>
      </c>
      <c r="Q486" s="1">
        <f>VLOOKUP(MasterDataSet_after_OutliersDEL7[[#This Row],[Region]],Region_Dummy_Variables,3,FALSE)</f>
        <v>0</v>
      </c>
      <c r="R486" s="1">
        <f>VLOOKUP(MasterDataSet_after_OutliersDEL7[[#This Row],[Region]],Region_Dummy_Variables,4,FALSE)</f>
        <v>0</v>
      </c>
      <c r="S486" s="1">
        <f>VLOOKUP(MasterDataSet_after_OutliersDEL7[[#This Row],[Region]],Region_Dummy_Variables,5,FALSE)</f>
        <v>0</v>
      </c>
      <c r="T486" s="1">
        <f>VLOOKUP(MasterDataSet_after_OutliersDEL7[[#This Row],[Region]],Region_Dummy_Variables,6,FALSE)</f>
        <v>1</v>
      </c>
      <c r="U486">
        <v>1957</v>
      </c>
      <c r="V486">
        <v>53</v>
      </c>
      <c r="X486">
        <v>33.958357800000002</v>
      </c>
      <c r="Y486">
        <v>-118.4412887</v>
      </c>
    </row>
    <row r="487" spans="1:25" x14ac:dyDescent="0.3">
      <c r="A487" s="1" t="s">
        <v>20</v>
      </c>
      <c r="B487" s="1" t="s">
        <v>528</v>
      </c>
      <c r="C487" s="1" t="s">
        <v>519</v>
      </c>
      <c r="D487" s="1" t="str">
        <f>VLOOKUP(MasterDataSet_after_OutliersDEL7[[#This Row],[CITY]],Region_Values,2,FALSE)</f>
        <v>West</v>
      </c>
      <c r="E487" s="7" t="s">
        <v>19</v>
      </c>
      <c r="F487">
        <v>90293</v>
      </c>
      <c r="G487">
        <v>1700000</v>
      </c>
      <c r="H487">
        <v>3</v>
      </c>
      <c r="I487">
        <v>2</v>
      </c>
      <c r="J487">
        <v>1880</v>
      </c>
      <c r="K487">
        <v>5961</v>
      </c>
      <c r="L487">
        <f>2021-MasterDataSet_after_OutliersDEL7[[#This Row],[YEAR BUILT]]</f>
        <v>62</v>
      </c>
      <c r="M487">
        <v>0.61045684485151153</v>
      </c>
      <c r="N487">
        <v>904.25531914893622</v>
      </c>
      <c r="O487" s="1">
        <v>1</v>
      </c>
      <c r="P487" s="1">
        <f>VLOOKUP(MasterDataSet_after_OutliersDEL7[[#This Row],[Region]],Region_Dummy_Variables,2,FALSE)</f>
        <v>0</v>
      </c>
      <c r="Q487" s="1">
        <f>VLOOKUP(MasterDataSet_after_OutliersDEL7[[#This Row],[Region]],Region_Dummy_Variables,3,FALSE)</f>
        <v>0</v>
      </c>
      <c r="R487" s="1">
        <f>VLOOKUP(MasterDataSet_after_OutliersDEL7[[#This Row],[Region]],Region_Dummy_Variables,4,FALSE)</f>
        <v>0</v>
      </c>
      <c r="S487" s="1">
        <f>VLOOKUP(MasterDataSet_after_OutliersDEL7[[#This Row],[Region]],Region_Dummy_Variables,5,FALSE)</f>
        <v>0</v>
      </c>
      <c r="T487" s="1">
        <f>VLOOKUP(MasterDataSet_after_OutliersDEL7[[#This Row],[Region]],Region_Dummy_Variables,6,FALSE)</f>
        <v>1</v>
      </c>
      <c r="U487">
        <v>1959</v>
      </c>
      <c r="V487">
        <v>12</v>
      </c>
      <c r="X487">
        <v>33.9579898</v>
      </c>
      <c r="Y487">
        <v>-118.4422096</v>
      </c>
    </row>
    <row r="488" spans="1:25" x14ac:dyDescent="0.3">
      <c r="A488" s="1" t="s">
        <v>20</v>
      </c>
      <c r="B488" s="1" t="s">
        <v>529</v>
      </c>
      <c r="C488" s="1" t="s">
        <v>519</v>
      </c>
      <c r="D488" s="1" t="str">
        <f>VLOOKUP(MasterDataSet_after_OutliersDEL7[[#This Row],[CITY]],Region_Values,2,FALSE)</f>
        <v>West</v>
      </c>
      <c r="E488" s="7" t="s">
        <v>19</v>
      </c>
      <c r="F488">
        <v>90293</v>
      </c>
      <c r="G488">
        <v>1699000</v>
      </c>
      <c r="H488">
        <v>3</v>
      </c>
      <c r="I488">
        <v>2.5</v>
      </c>
      <c r="J488">
        <v>2261</v>
      </c>
      <c r="K488">
        <v>4708</v>
      </c>
      <c r="L488">
        <f>2021-MasterDataSet_after_OutliersDEL7[[#This Row],[YEAR BUILT]]</f>
        <v>36</v>
      </c>
      <c r="M488">
        <v>1.0967189840063751</v>
      </c>
      <c r="N488">
        <v>751.43741707209199</v>
      </c>
      <c r="O488" s="1">
        <v>1</v>
      </c>
      <c r="P488" s="1">
        <f>VLOOKUP(MasterDataSet_after_OutliersDEL7[[#This Row],[Region]],Region_Dummy_Variables,2,FALSE)</f>
        <v>0</v>
      </c>
      <c r="Q488" s="1">
        <f>VLOOKUP(MasterDataSet_after_OutliersDEL7[[#This Row],[Region]],Region_Dummy_Variables,3,FALSE)</f>
        <v>0</v>
      </c>
      <c r="R488" s="1">
        <f>VLOOKUP(MasterDataSet_after_OutliersDEL7[[#This Row],[Region]],Region_Dummy_Variables,4,FALSE)</f>
        <v>0</v>
      </c>
      <c r="S488" s="1">
        <f>VLOOKUP(MasterDataSet_after_OutliersDEL7[[#This Row],[Region]],Region_Dummy_Variables,5,FALSE)</f>
        <v>0</v>
      </c>
      <c r="T488" s="1">
        <f>VLOOKUP(MasterDataSet_after_OutliersDEL7[[#This Row],[Region]],Region_Dummy_Variables,6,FALSE)</f>
        <v>1</v>
      </c>
      <c r="U488">
        <v>1985</v>
      </c>
      <c r="V488">
        <v>25</v>
      </c>
      <c r="X488">
        <v>33.960307999999998</v>
      </c>
      <c r="Y488">
        <v>-118.4307999</v>
      </c>
    </row>
    <row r="489" spans="1:25" x14ac:dyDescent="0.3">
      <c r="A489" s="1" t="s">
        <v>16</v>
      </c>
      <c r="B489" s="1" t="s">
        <v>530</v>
      </c>
      <c r="C489" s="1" t="s">
        <v>519</v>
      </c>
      <c r="D489" s="1" t="str">
        <f>VLOOKUP(MasterDataSet_after_OutliersDEL7[[#This Row],[CITY]],Region_Values,2,FALSE)</f>
        <v>West</v>
      </c>
      <c r="E489" s="7" t="s">
        <v>19</v>
      </c>
      <c r="F489">
        <v>90293</v>
      </c>
      <c r="G489">
        <v>625000</v>
      </c>
      <c r="H489">
        <v>2</v>
      </c>
      <c r="I489">
        <v>2</v>
      </c>
      <c r="J489">
        <v>1048</v>
      </c>
      <c r="K489">
        <v>176941</v>
      </c>
      <c r="L489">
        <f>2021-MasterDataSet_after_OutliersDEL7[[#This Row],[YEAR BUILT]]</f>
        <v>50</v>
      </c>
      <c r="M489">
        <v>0.89572586401741061</v>
      </c>
      <c r="N489">
        <v>596.37404580152668</v>
      </c>
      <c r="O489" s="1">
        <v>0</v>
      </c>
      <c r="P489" s="1">
        <f>VLOOKUP(MasterDataSet_after_OutliersDEL7[[#This Row],[Region]],Region_Dummy_Variables,2,FALSE)</f>
        <v>0</v>
      </c>
      <c r="Q489" s="1">
        <f>VLOOKUP(MasterDataSet_after_OutliersDEL7[[#This Row],[Region]],Region_Dummy_Variables,3,FALSE)</f>
        <v>0</v>
      </c>
      <c r="R489" s="1">
        <f>VLOOKUP(MasterDataSet_after_OutliersDEL7[[#This Row],[Region]],Region_Dummy_Variables,4,FALSE)</f>
        <v>0</v>
      </c>
      <c r="S489" s="1">
        <f>VLOOKUP(MasterDataSet_after_OutliersDEL7[[#This Row],[Region]],Region_Dummy_Variables,5,FALSE)</f>
        <v>0</v>
      </c>
      <c r="T489" s="1">
        <f>VLOOKUP(MasterDataSet_after_OutliersDEL7[[#This Row],[Region]],Region_Dummy_Variables,6,FALSE)</f>
        <v>1</v>
      </c>
      <c r="U489">
        <v>1971</v>
      </c>
      <c r="V489">
        <v>3</v>
      </c>
      <c r="W489">
        <v>460</v>
      </c>
      <c r="X489">
        <v>33.9579278</v>
      </c>
      <c r="Y489">
        <v>-118.4329298</v>
      </c>
    </row>
    <row r="490" spans="1:25" x14ac:dyDescent="0.3">
      <c r="A490" s="1" t="s">
        <v>16</v>
      </c>
      <c r="B490" s="1" t="s">
        <v>531</v>
      </c>
      <c r="C490" s="1" t="s">
        <v>526</v>
      </c>
      <c r="D490" s="1" t="str">
        <f>VLOOKUP(MasterDataSet_after_OutliersDEL7[[#This Row],[CITY]],Region_Values,2,FALSE)</f>
        <v>West</v>
      </c>
      <c r="E490" s="7" t="s">
        <v>19</v>
      </c>
      <c r="F490">
        <v>90293</v>
      </c>
      <c r="G490">
        <v>699000</v>
      </c>
      <c r="H490">
        <v>2</v>
      </c>
      <c r="I490">
        <v>2</v>
      </c>
      <c r="J490">
        <v>1048</v>
      </c>
      <c r="K490">
        <v>311704</v>
      </c>
      <c r="L490">
        <f>2021-MasterDataSet_after_OutliersDEL7[[#This Row],[YEAR BUILT]]</f>
        <v>50</v>
      </c>
      <c r="M490">
        <v>0.90831899155927864</v>
      </c>
      <c r="N490">
        <v>666.98473282442751</v>
      </c>
      <c r="O490" s="1">
        <v>0</v>
      </c>
      <c r="P490" s="1">
        <f>VLOOKUP(MasterDataSet_after_OutliersDEL7[[#This Row],[Region]],Region_Dummy_Variables,2,FALSE)</f>
        <v>0</v>
      </c>
      <c r="Q490" s="1">
        <f>VLOOKUP(MasterDataSet_after_OutliersDEL7[[#This Row],[Region]],Region_Dummy_Variables,3,FALSE)</f>
        <v>0</v>
      </c>
      <c r="R490" s="1">
        <f>VLOOKUP(MasterDataSet_after_OutliersDEL7[[#This Row],[Region]],Region_Dummy_Variables,4,FALSE)</f>
        <v>0</v>
      </c>
      <c r="S490" s="1">
        <f>VLOOKUP(MasterDataSet_after_OutliersDEL7[[#This Row],[Region]],Region_Dummy_Variables,5,FALSE)</f>
        <v>0</v>
      </c>
      <c r="T490" s="1">
        <f>VLOOKUP(MasterDataSet_after_OutliersDEL7[[#This Row],[Region]],Region_Dummy_Variables,6,FALSE)</f>
        <v>1</v>
      </c>
      <c r="U490">
        <v>1971</v>
      </c>
      <c r="V490">
        <v>12</v>
      </c>
      <c r="W490">
        <v>448</v>
      </c>
      <c r="X490">
        <v>33.957007300000001</v>
      </c>
      <c r="Y490">
        <v>-118.4317757</v>
      </c>
    </row>
    <row r="491" spans="1:25" x14ac:dyDescent="0.3">
      <c r="A491" s="1" t="s">
        <v>16</v>
      </c>
      <c r="B491" s="1" t="s">
        <v>532</v>
      </c>
      <c r="C491" s="1" t="s">
        <v>519</v>
      </c>
      <c r="D491" s="1" t="str">
        <f>VLOOKUP(MasterDataSet_after_OutliersDEL7[[#This Row],[CITY]],Region_Values,2,FALSE)</f>
        <v>West</v>
      </c>
      <c r="E491" s="7" t="s">
        <v>19</v>
      </c>
      <c r="F491">
        <v>90293</v>
      </c>
      <c r="G491">
        <v>750000</v>
      </c>
      <c r="H491">
        <v>3</v>
      </c>
      <c r="I491">
        <v>2</v>
      </c>
      <c r="J491">
        <v>1262</v>
      </c>
      <c r="K491">
        <v>311704</v>
      </c>
      <c r="L491">
        <f>2021-MasterDataSet_after_OutliersDEL7[[#This Row],[YEAR BUILT]]</f>
        <v>50</v>
      </c>
      <c r="M491">
        <v>0.90831899155927864</v>
      </c>
      <c r="N491">
        <v>594.29477020602224</v>
      </c>
      <c r="O491" s="1">
        <v>0</v>
      </c>
      <c r="P491" s="1">
        <f>VLOOKUP(MasterDataSet_after_OutliersDEL7[[#This Row],[Region]],Region_Dummy_Variables,2,FALSE)</f>
        <v>0</v>
      </c>
      <c r="Q491" s="1">
        <f>VLOOKUP(MasterDataSet_after_OutliersDEL7[[#This Row],[Region]],Region_Dummy_Variables,3,FALSE)</f>
        <v>0</v>
      </c>
      <c r="R491" s="1">
        <f>VLOOKUP(MasterDataSet_after_OutliersDEL7[[#This Row],[Region]],Region_Dummy_Variables,4,FALSE)</f>
        <v>0</v>
      </c>
      <c r="S491" s="1">
        <f>VLOOKUP(MasterDataSet_after_OutliersDEL7[[#This Row],[Region]],Region_Dummy_Variables,5,FALSE)</f>
        <v>0</v>
      </c>
      <c r="T491" s="1">
        <f>VLOOKUP(MasterDataSet_after_OutliersDEL7[[#This Row],[Region]],Region_Dummy_Variables,6,FALSE)</f>
        <v>1</v>
      </c>
      <c r="U491">
        <v>1971</v>
      </c>
      <c r="V491">
        <v>66</v>
      </c>
      <c r="W491">
        <v>460</v>
      </c>
      <c r="X491">
        <v>33.957007300000001</v>
      </c>
      <c r="Y491">
        <v>-118.4317757</v>
      </c>
    </row>
    <row r="492" spans="1:25" x14ac:dyDescent="0.3">
      <c r="A492" s="1" t="s">
        <v>16</v>
      </c>
      <c r="B492" s="1" t="s">
        <v>533</v>
      </c>
      <c r="C492" s="1" t="s">
        <v>519</v>
      </c>
      <c r="D492" s="1" t="str">
        <f>VLOOKUP(MasterDataSet_after_OutliersDEL7[[#This Row],[CITY]],Region_Values,2,FALSE)</f>
        <v>West</v>
      </c>
      <c r="E492" s="7" t="s">
        <v>19</v>
      </c>
      <c r="F492">
        <v>90293</v>
      </c>
      <c r="G492">
        <v>539000</v>
      </c>
      <c r="H492">
        <v>1</v>
      </c>
      <c r="I492">
        <v>1</v>
      </c>
      <c r="J492">
        <v>718</v>
      </c>
      <c r="K492">
        <v>162350</v>
      </c>
      <c r="L492">
        <f>2021-MasterDataSet_after_OutliersDEL7[[#This Row],[YEAR BUILT]]</f>
        <v>38</v>
      </c>
      <c r="M492">
        <v>0.67920184314786058</v>
      </c>
      <c r="N492">
        <v>750.69637883008352</v>
      </c>
      <c r="O492" s="1">
        <v>0</v>
      </c>
      <c r="P492" s="1">
        <f>VLOOKUP(MasterDataSet_after_OutliersDEL7[[#This Row],[Region]],Region_Dummy_Variables,2,FALSE)</f>
        <v>0</v>
      </c>
      <c r="Q492" s="1">
        <f>VLOOKUP(MasterDataSet_after_OutliersDEL7[[#This Row],[Region]],Region_Dummy_Variables,3,FALSE)</f>
        <v>0</v>
      </c>
      <c r="R492" s="1">
        <f>VLOOKUP(MasterDataSet_after_OutliersDEL7[[#This Row],[Region]],Region_Dummy_Variables,4,FALSE)</f>
        <v>0</v>
      </c>
      <c r="S492" s="1">
        <f>VLOOKUP(MasterDataSet_after_OutliersDEL7[[#This Row],[Region]],Region_Dummy_Variables,5,FALSE)</f>
        <v>0</v>
      </c>
      <c r="T492" s="1">
        <f>VLOOKUP(MasterDataSet_after_OutliersDEL7[[#This Row],[Region]],Region_Dummy_Variables,6,FALSE)</f>
        <v>1</v>
      </c>
      <c r="U492">
        <v>1983</v>
      </c>
      <c r="V492">
        <v>17</v>
      </c>
      <c r="W492">
        <v>433</v>
      </c>
      <c r="X492">
        <v>33.955732900000001</v>
      </c>
      <c r="Y492">
        <v>-118.43563709999999</v>
      </c>
    </row>
    <row r="493" spans="1:25" x14ac:dyDescent="0.3">
      <c r="A493" s="1" t="s">
        <v>16</v>
      </c>
      <c r="B493" s="1" t="s">
        <v>534</v>
      </c>
      <c r="C493" s="1" t="s">
        <v>526</v>
      </c>
      <c r="D493" s="1" t="str">
        <f>VLOOKUP(MasterDataSet_after_OutliersDEL7[[#This Row],[CITY]],Region_Values,2,FALSE)</f>
        <v>West</v>
      </c>
      <c r="E493" s="7" t="s">
        <v>19</v>
      </c>
      <c r="F493">
        <v>90293</v>
      </c>
      <c r="G493">
        <v>499000</v>
      </c>
      <c r="H493">
        <v>1</v>
      </c>
      <c r="I493">
        <v>1</v>
      </c>
      <c r="J493">
        <v>703</v>
      </c>
      <c r="K493">
        <v>33289</v>
      </c>
      <c r="L493">
        <f>2021-MasterDataSet_after_OutliersDEL7[[#This Row],[YEAR BUILT]]</f>
        <v>48</v>
      </c>
      <c r="M493">
        <v>0.61365087040084476</v>
      </c>
      <c r="N493">
        <v>709.81507823613083</v>
      </c>
      <c r="O493" s="1">
        <v>0</v>
      </c>
      <c r="P493" s="1">
        <f>VLOOKUP(MasterDataSet_after_OutliersDEL7[[#This Row],[Region]],Region_Dummy_Variables,2,FALSE)</f>
        <v>0</v>
      </c>
      <c r="Q493" s="1">
        <f>VLOOKUP(MasterDataSet_after_OutliersDEL7[[#This Row],[Region]],Region_Dummy_Variables,3,FALSE)</f>
        <v>0</v>
      </c>
      <c r="R493" s="1">
        <f>VLOOKUP(MasterDataSet_after_OutliersDEL7[[#This Row],[Region]],Region_Dummy_Variables,4,FALSE)</f>
        <v>0</v>
      </c>
      <c r="S493" s="1">
        <f>VLOOKUP(MasterDataSet_after_OutliersDEL7[[#This Row],[Region]],Region_Dummy_Variables,5,FALSE)</f>
        <v>0</v>
      </c>
      <c r="T493" s="1">
        <f>VLOOKUP(MasterDataSet_after_OutliersDEL7[[#This Row],[Region]],Region_Dummy_Variables,6,FALSE)</f>
        <v>1</v>
      </c>
      <c r="U493">
        <v>1973</v>
      </c>
      <c r="V493">
        <v>4</v>
      </c>
      <c r="W493">
        <v>325</v>
      </c>
      <c r="X493">
        <v>33.9564953</v>
      </c>
      <c r="Y493">
        <v>-118.438261</v>
      </c>
    </row>
    <row r="494" spans="1:25" x14ac:dyDescent="0.3">
      <c r="A494" s="1" t="s">
        <v>16</v>
      </c>
      <c r="B494" s="1" t="s">
        <v>535</v>
      </c>
      <c r="C494" s="1" t="s">
        <v>519</v>
      </c>
      <c r="D494" s="1" t="str">
        <f>VLOOKUP(MasterDataSet_after_OutliersDEL7[[#This Row],[CITY]],Region_Values,2,FALSE)</f>
        <v>West</v>
      </c>
      <c r="E494" s="7" t="s">
        <v>19</v>
      </c>
      <c r="F494">
        <v>90293</v>
      </c>
      <c r="G494">
        <v>499000</v>
      </c>
      <c r="H494">
        <v>1</v>
      </c>
      <c r="I494">
        <v>1</v>
      </c>
      <c r="J494">
        <v>685</v>
      </c>
      <c r="K494">
        <v>33289</v>
      </c>
      <c r="L494">
        <f>2021-MasterDataSet_after_OutliersDEL7[[#This Row],[YEAR BUILT]]</f>
        <v>48</v>
      </c>
      <c r="M494">
        <v>0.61365087040084476</v>
      </c>
      <c r="N494">
        <v>728.46715328467155</v>
      </c>
      <c r="O494" s="1">
        <v>0</v>
      </c>
      <c r="P494" s="1">
        <f>VLOOKUP(MasterDataSet_after_OutliersDEL7[[#This Row],[Region]],Region_Dummy_Variables,2,FALSE)</f>
        <v>0</v>
      </c>
      <c r="Q494" s="1">
        <f>VLOOKUP(MasterDataSet_after_OutliersDEL7[[#This Row],[Region]],Region_Dummy_Variables,3,FALSE)</f>
        <v>0</v>
      </c>
      <c r="R494" s="1">
        <f>VLOOKUP(MasterDataSet_after_OutliersDEL7[[#This Row],[Region]],Region_Dummy_Variables,4,FALSE)</f>
        <v>0</v>
      </c>
      <c r="S494" s="1">
        <f>VLOOKUP(MasterDataSet_after_OutliersDEL7[[#This Row],[Region]],Region_Dummy_Variables,5,FALSE)</f>
        <v>0</v>
      </c>
      <c r="T494" s="1">
        <f>VLOOKUP(MasterDataSet_after_OutliersDEL7[[#This Row],[Region]],Region_Dummy_Variables,6,FALSE)</f>
        <v>1</v>
      </c>
      <c r="U494">
        <v>1973</v>
      </c>
      <c r="V494">
        <v>21</v>
      </c>
      <c r="W494">
        <v>325</v>
      </c>
      <c r="X494">
        <v>33.9564953</v>
      </c>
      <c r="Y494">
        <v>-118.438261</v>
      </c>
    </row>
    <row r="495" spans="1:25" x14ac:dyDescent="0.3">
      <c r="A495" s="1" t="s">
        <v>16</v>
      </c>
      <c r="B495" s="1" t="s">
        <v>536</v>
      </c>
      <c r="C495" s="1" t="s">
        <v>526</v>
      </c>
      <c r="D495" s="1" t="str">
        <f>VLOOKUP(MasterDataSet_after_OutliersDEL7[[#This Row],[CITY]],Region_Values,2,FALSE)</f>
        <v>West</v>
      </c>
      <c r="E495" s="7" t="s">
        <v>19</v>
      </c>
      <c r="F495">
        <v>90293</v>
      </c>
      <c r="G495">
        <v>849000</v>
      </c>
      <c r="H495">
        <v>3</v>
      </c>
      <c r="I495">
        <v>2.5</v>
      </c>
      <c r="J495">
        <v>1414</v>
      </c>
      <c r="K495">
        <v>242044</v>
      </c>
      <c r="L495">
        <f>2021-MasterDataSet_after_OutliersDEL7[[#This Row],[YEAR BUILT]]</f>
        <v>42</v>
      </c>
      <c r="M495">
        <v>0.58113110418420999</v>
      </c>
      <c r="N495">
        <v>600.42432814710037</v>
      </c>
      <c r="O495" s="1">
        <v>0</v>
      </c>
      <c r="P495" s="1">
        <f>VLOOKUP(MasterDataSet_after_OutliersDEL7[[#This Row],[Region]],Region_Dummy_Variables,2,FALSE)</f>
        <v>0</v>
      </c>
      <c r="Q495" s="1">
        <f>VLOOKUP(MasterDataSet_after_OutliersDEL7[[#This Row],[Region]],Region_Dummy_Variables,3,FALSE)</f>
        <v>0</v>
      </c>
      <c r="R495" s="1">
        <f>VLOOKUP(MasterDataSet_after_OutliersDEL7[[#This Row],[Region]],Region_Dummy_Variables,4,FALSE)</f>
        <v>0</v>
      </c>
      <c r="S495" s="1">
        <f>VLOOKUP(MasterDataSet_after_OutliersDEL7[[#This Row],[Region]],Region_Dummy_Variables,5,FALSE)</f>
        <v>0</v>
      </c>
      <c r="T495" s="1">
        <f>VLOOKUP(MasterDataSet_after_OutliersDEL7[[#This Row],[Region]],Region_Dummy_Variables,6,FALSE)</f>
        <v>1</v>
      </c>
      <c r="U495">
        <v>1979</v>
      </c>
      <c r="V495">
        <v>21</v>
      </c>
      <c r="W495">
        <v>532</v>
      </c>
      <c r="X495">
        <v>33.954397399999998</v>
      </c>
      <c r="Y495">
        <v>-118.4365451</v>
      </c>
    </row>
    <row r="496" spans="1:25" x14ac:dyDescent="0.3">
      <c r="A496" s="1" t="s">
        <v>16</v>
      </c>
      <c r="B496" s="1" t="s">
        <v>537</v>
      </c>
      <c r="C496" s="1" t="s">
        <v>526</v>
      </c>
      <c r="D496" s="1" t="str">
        <f>VLOOKUP(MasterDataSet_after_OutliersDEL7[[#This Row],[CITY]],Region_Values,2,FALSE)</f>
        <v>West</v>
      </c>
      <c r="E496" s="7" t="s">
        <v>19</v>
      </c>
      <c r="F496">
        <v>90293</v>
      </c>
      <c r="G496">
        <v>785000</v>
      </c>
      <c r="H496">
        <v>2</v>
      </c>
      <c r="I496">
        <v>2</v>
      </c>
      <c r="J496">
        <v>1301</v>
      </c>
      <c r="K496">
        <v>201935</v>
      </c>
      <c r="L496">
        <f>2021-MasterDataSet_after_OutliersDEL7[[#This Row],[YEAR BUILT]]</f>
        <v>40</v>
      </c>
      <c r="M496">
        <v>0.50314113044255349</v>
      </c>
      <c r="N496">
        <v>603.38201383551109</v>
      </c>
      <c r="O496" s="1">
        <v>0</v>
      </c>
      <c r="P496" s="1">
        <f>VLOOKUP(MasterDataSet_after_OutliersDEL7[[#This Row],[Region]],Region_Dummy_Variables,2,FALSE)</f>
        <v>0</v>
      </c>
      <c r="Q496" s="1">
        <f>VLOOKUP(MasterDataSet_after_OutliersDEL7[[#This Row],[Region]],Region_Dummy_Variables,3,FALSE)</f>
        <v>0</v>
      </c>
      <c r="R496" s="1">
        <f>VLOOKUP(MasterDataSet_after_OutliersDEL7[[#This Row],[Region]],Region_Dummy_Variables,4,FALSE)</f>
        <v>0</v>
      </c>
      <c r="S496" s="1">
        <f>VLOOKUP(MasterDataSet_after_OutliersDEL7[[#This Row],[Region]],Region_Dummy_Variables,5,FALSE)</f>
        <v>0</v>
      </c>
      <c r="T496" s="1">
        <f>VLOOKUP(MasterDataSet_after_OutliersDEL7[[#This Row],[Region]],Region_Dummy_Variables,6,FALSE)</f>
        <v>1</v>
      </c>
      <c r="U496">
        <v>1981</v>
      </c>
      <c r="V496">
        <v>27</v>
      </c>
      <c r="W496">
        <v>545</v>
      </c>
      <c r="X496">
        <v>33.953695400000001</v>
      </c>
      <c r="Y496">
        <v>-118.4376118</v>
      </c>
    </row>
    <row r="497" spans="1:25" x14ac:dyDescent="0.3">
      <c r="A497" s="1" t="s">
        <v>16</v>
      </c>
      <c r="B497" s="1" t="s">
        <v>538</v>
      </c>
      <c r="C497" s="1" t="s">
        <v>519</v>
      </c>
      <c r="D497" s="1" t="str">
        <f>VLOOKUP(MasterDataSet_after_OutliersDEL7[[#This Row],[CITY]],Region_Values,2,FALSE)</f>
        <v>West</v>
      </c>
      <c r="E497" s="7" t="s">
        <v>19</v>
      </c>
      <c r="F497">
        <v>90293</v>
      </c>
      <c r="G497">
        <v>589000</v>
      </c>
      <c r="H497">
        <v>1</v>
      </c>
      <c r="I497">
        <v>1</v>
      </c>
      <c r="J497">
        <v>727</v>
      </c>
      <c r="K497">
        <v>107008</v>
      </c>
      <c r="L497">
        <f>2021-MasterDataSet_after_OutliersDEL7[[#This Row],[YEAR BUILT]]</f>
        <v>35</v>
      </c>
      <c r="M497">
        <v>0.78232820252091861</v>
      </c>
      <c r="N497">
        <v>810.17881705639616</v>
      </c>
      <c r="O497" s="1">
        <v>0</v>
      </c>
      <c r="P497" s="1">
        <f>VLOOKUP(MasterDataSet_after_OutliersDEL7[[#This Row],[Region]],Region_Dummy_Variables,2,FALSE)</f>
        <v>0</v>
      </c>
      <c r="Q497" s="1">
        <f>VLOOKUP(MasterDataSet_after_OutliersDEL7[[#This Row],[Region]],Region_Dummy_Variables,3,FALSE)</f>
        <v>0</v>
      </c>
      <c r="R497" s="1">
        <f>VLOOKUP(MasterDataSet_after_OutliersDEL7[[#This Row],[Region]],Region_Dummy_Variables,4,FALSE)</f>
        <v>0</v>
      </c>
      <c r="S497" s="1">
        <f>VLOOKUP(MasterDataSet_after_OutliersDEL7[[#This Row],[Region]],Region_Dummy_Variables,5,FALSE)</f>
        <v>0</v>
      </c>
      <c r="T497" s="1">
        <f>VLOOKUP(MasterDataSet_after_OutliersDEL7[[#This Row],[Region]],Region_Dummy_Variables,6,FALSE)</f>
        <v>1</v>
      </c>
      <c r="U497">
        <v>1986</v>
      </c>
      <c r="V497">
        <v>45</v>
      </c>
      <c r="W497">
        <v>474</v>
      </c>
      <c r="X497">
        <v>33.958182000000001</v>
      </c>
      <c r="Y497">
        <v>-118.43608500000001</v>
      </c>
    </row>
    <row r="498" spans="1:25" x14ac:dyDescent="0.3">
      <c r="A498" s="1" t="s">
        <v>16</v>
      </c>
      <c r="B498" s="1" t="s">
        <v>539</v>
      </c>
      <c r="C498" s="1" t="s">
        <v>519</v>
      </c>
      <c r="D498" s="1" t="str">
        <f>VLOOKUP(MasterDataSet_after_OutliersDEL7[[#This Row],[CITY]],Region_Values,2,FALSE)</f>
        <v>West</v>
      </c>
      <c r="E498" s="7" t="s">
        <v>19</v>
      </c>
      <c r="F498">
        <v>90293</v>
      </c>
      <c r="G498">
        <v>825000</v>
      </c>
      <c r="H498">
        <v>2</v>
      </c>
      <c r="I498">
        <v>2.5</v>
      </c>
      <c r="J498">
        <v>1116</v>
      </c>
      <c r="K498">
        <v>96523</v>
      </c>
      <c r="L498">
        <f>2021-MasterDataSet_after_OutliersDEL7[[#This Row],[YEAR BUILT]]</f>
        <v>35</v>
      </c>
      <c r="M498">
        <v>0.81453444032790667</v>
      </c>
      <c r="N498">
        <v>739.24731182795699</v>
      </c>
      <c r="O498" s="1">
        <v>0</v>
      </c>
      <c r="P498" s="1">
        <f>VLOOKUP(MasterDataSet_after_OutliersDEL7[[#This Row],[Region]],Region_Dummy_Variables,2,FALSE)</f>
        <v>0</v>
      </c>
      <c r="Q498" s="1">
        <f>VLOOKUP(MasterDataSet_after_OutliersDEL7[[#This Row],[Region]],Region_Dummy_Variables,3,FALSE)</f>
        <v>0</v>
      </c>
      <c r="R498" s="1">
        <f>VLOOKUP(MasterDataSet_after_OutliersDEL7[[#This Row],[Region]],Region_Dummy_Variables,4,FALSE)</f>
        <v>0</v>
      </c>
      <c r="S498" s="1">
        <f>VLOOKUP(MasterDataSet_after_OutliersDEL7[[#This Row],[Region]],Region_Dummy_Variables,5,FALSE)</f>
        <v>0</v>
      </c>
      <c r="T498" s="1">
        <f>VLOOKUP(MasterDataSet_after_OutliersDEL7[[#This Row],[Region]],Region_Dummy_Variables,6,FALSE)</f>
        <v>1</v>
      </c>
      <c r="U498">
        <v>1986</v>
      </c>
      <c r="V498">
        <v>24</v>
      </c>
      <c r="W498">
        <v>583</v>
      </c>
      <c r="X498">
        <v>33.958332900000002</v>
      </c>
      <c r="Y498">
        <v>-118.435427</v>
      </c>
    </row>
    <row r="499" spans="1:25" x14ac:dyDescent="0.3">
      <c r="A499" s="1" t="s">
        <v>16</v>
      </c>
      <c r="B499" s="1" t="s">
        <v>540</v>
      </c>
      <c r="C499" s="1" t="s">
        <v>526</v>
      </c>
      <c r="D499" s="1" t="str">
        <f>VLOOKUP(MasterDataSet_after_OutliersDEL7[[#This Row],[CITY]],Region_Values,2,FALSE)</f>
        <v>West</v>
      </c>
      <c r="E499" s="7" t="s">
        <v>19</v>
      </c>
      <c r="F499">
        <v>90293</v>
      </c>
      <c r="G499">
        <v>629000</v>
      </c>
      <c r="H499">
        <v>2</v>
      </c>
      <c r="I499">
        <v>2</v>
      </c>
      <c r="J499">
        <v>1048</v>
      </c>
      <c r="K499">
        <v>12072</v>
      </c>
      <c r="L499">
        <f>2021-MasterDataSet_after_OutliersDEL7[[#This Row],[YEAR BUILT]]</f>
        <v>50</v>
      </c>
      <c r="M499">
        <v>0.87855930664444015</v>
      </c>
      <c r="N499">
        <v>600.19083969465646</v>
      </c>
      <c r="O499" s="1">
        <v>0</v>
      </c>
      <c r="P499" s="1">
        <f>VLOOKUP(MasterDataSet_after_OutliersDEL7[[#This Row],[Region]],Region_Dummy_Variables,2,FALSE)</f>
        <v>0</v>
      </c>
      <c r="Q499" s="1">
        <f>VLOOKUP(MasterDataSet_after_OutliersDEL7[[#This Row],[Region]],Region_Dummy_Variables,3,FALSE)</f>
        <v>0</v>
      </c>
      <c r="R499" s="1">
        <f>VLOOKUP(MasterDataSet_after_OutliersDEL7[[#This Row],[Region]],Region_Dummy_Variables,4,FALSE)</f>
        <v>0</v>
      </c>
      <c r="S499" s="1">
        <f>VLOOKUP(MasterDataSet_after_OutliersDEL7[[#This Row],[Region]],Region_Dummy_Variables,5,FALSE)</f>
        <v>0</v>
      </c>
      <c r="T499" s="1">
        <f>VLOOKUP(MasterDataSet_after_OutliersDEL7[[#This Row],[Region]],Region_Dummy_Variables,6,FALSE)</f>
        <v>1</v>
      </c>
      <c r="U499">
        <v>1971</v>
      </c>
      <c r="V499">
        <v>2</v>
      </c>
      <c r="W499">
        <v>460</v>
      </c>
      <c r="X499">
        <v>33.957201699999999</v>
      </c>
      <c r="Y499">
        <v>-118.43259639999999</v>
      </c>
    </row>
    <row r="500" spans="1:25" x14ac:dyDescent="0.3">
      <c r="A500" s="1" t="s">
        <v>16</v>
      </c>
      <c r="B500" s="1" t="s">
        <v>541</v>
      </c>
      <c r="C500" s="1" t="s">
        <v>519</v>
      </c>
      <c r="D500" s="1" t="str">
        <f>VLOOKUP(MasterDataSet_after_OutliersDEL7[[#This Row],[CITY]],Region_Values,2,FALSE)</f>
        <v>West</v>
      </c>
      <c r="E500" s="7" t="s">
        <v>19</v>
      </c>
      <c r="F500">
        <v>90293</v>
      </c>
      <c r="G500">
        <v>550000</v>
      </c>
      <c r="H500">
        <v>1</v>
      </c>
      <c r="I500">
        <v>1</v>
      </c>
      <c r="J500">
        <v>686</v>
      </c>
      <c r="K500">
        <v>162350</v>
      </c>
      <c r="L500">
        <f>2021-MasterDataSet_after_OutliersDEL7[[#This Row],[YEAR BUILT]]</f>
        <v>38</v>
      </c>
      <c r="M500">
        <v>0.67959515293722816</v>
      </c>
      <c r="N500">
        <v>801.7492711370262</v>
      </c>
      <c r="O500" s="1">
        <v>0</v>
      </c>
      <c r="P500" s="1">
        <f>VLOOKUP(MasterDataSet_after_OutliersDEL7[[#This Row],[Region]],Region_Dummy_Variables,2,FALSE)</f>
        <v>0</v>
      </c>
      <c r="Q500" s="1">
        <f>VLOOKUP(MasterDataSet_after_OutliersDEL7[[#This Row],[Region]],Region_Dummy_Variables,3,FALSE)</f>
        <v>0</v>
      </c>
      <c r="R500" s="1">
        <f>VLOOKUP(MasterDataSet_after_OutliersDEL7[[#This Row],[Region]],Region_Dummy_Variables,4,FALSE)</f>
        <v>0</v>
      </c>
      <c r="S500" s="1">
        <f>VLOOKUP(MasterDataSet_after_OutliersDEL7[[#This Row],[Region]],Region_Dummy_Variables,5,FALSE)</f>
        <v>0</v>
      </c>
      <c r="T500" s="1">
        <f>VLOOKUP(MasterDataSet_after_OutliersDEL7[[#This Row],[Region]],Region_Dummy_Variables,6,FALSE)</f>
        <v>1</v>
      </c>
      <c r="U500">
        <v>1983</v>
      </c>
      <c r="V500">
        <v>5</v>
      </c>
      <c r="W500">
        <v>433</v>
      </c>
      <c r="X500">
        <v>33.955380300000002</v>
      </c>
      <c r="Y500">
        <v>-118.4352868</v>
      </c>
    </row>
    <row r="501" spans="1:25" x14ac:dyDescent="0.3">
      <c r="A501" s="1" t="s">
        <v>16</v>
      </c>
      <c r="B501" s="1" t="s">
        <v>542</v>
      </c>
      <c r="C501" s="1" t="s">
        <v>543</v>
      </c>
      <c r="D501" s="1" t="str">
        <f>VLOOKUP(MasterDataSet_after_OutliersDEL7[[#This Row],[CITY]],Region_Values,2,FALSE)</f>
        <v>West</v>
      </c>
      <c r="E501" s="7" t="s">
        <v>19</v>
      </c>
      <c r="F501">
        <v>90094</v>
      </c>
      <c r="G501">
        <v>1900000</v>
      </c>
      <c r="H501">
        <v>3</v>
      </c>
      <c r="I501">
        <v>2</v>
      </c>
      <c r="J501">
        <v>1816</v>
      </c>
      <c r="K501">
        <v>27740</v>
      </c>
      <c r="L501">
        <f>2021-MasterDataSet_after_OutliersDEL7[[#This Row],[YEAR BUILT]]</f>
        <v>4</v>
      </c>
      <c r="M501">
        <v>2.4629561008081309</v>
      </c>
      <c r="N501">
        <v>1046.2555066079294</v>
      </c>
      <c r="O501" s="1">
        <v>0</v>
      </c>
      <c r="P501" s="1">
        <f>VLOOKUP(MasterDataSet_after_OutliersDEL7[[#This Row],[Region]],Region_Dummy_Variables,2,FALSE)</f>
        <v>0</v>
      </c>
      <c r="Q501" s="1">
        <f>VLOOKUP(MasterDataSet_after_OutliersDEL7[[#This Row],[Region]],Region_Dummy_Variables,3,FALSE)</f>
        <v>0</v>
      </c>
      <c r="R501" s="1">
        <f>VLOOKUP(MasterDataSet_after_OutliersDEL7[[#This Row],[Region]],Region_Dummy_Variables,4,FALSE)</f>
        <v>0</v>
      </c>
      <c r="S501" s="1">
        <f>VLOOKUP(MasterDataSet_after_OutliersDEL7[[#This Row],[Region]],Region_Dummy_Variables,5,FALSE)</f>
        <v>0</v>
      </c>
      <c r="T501" s="1">
        <f>VLOOKUP(MasterDataSet_after_OutliersDEL7[[#This Row],[Region]],Region_Dummy_Variables,6,FALSE)</f>
        <v>1</v>
      </c>
      <c r="U501">
        <v>2017</v>
      </c>
      <c r="V501">
        <v>4</v>
      </c>
      <c r="W501">
        <v>1035</v>
      </c>
      <c r="X501">
        <v>33.975147999999997</v>
      </c>
      <c r="Y501">
        <v>-118.414981</v>
      </c>
    </row>
    <row r="502" spans="1:25" x14ac:dyDescent="0.3">
      <c r="A502" s="1" t="s">
        <v>16</v>
      </c>
      <c r="B502" s="1" t="s">
        <v>544</v>
      </c>
      <c r="C502" s="1" t="s">
        <v>543</v>
      </c>
      <c r="D502" s="1" t="str">
        <f>VLOOKUP(MasterDataSet_after_OutliersDEL7[[#This Row],[CITY]],Region_Values,2,FALSE)</f>
        <v>West</v>
      </c>
      <c r="E502" s="7" t="s">
        <v>19</v>
      </c>
      <c r="F502">
        <v>90094</v>
      </c>
      <c r="G502">
        <v>879000</v>
      </c>
      <c r="H502">
        <v>2</v>
      </c>
      <c r="I502">
        <v>2</v>
      </c>
      <c r="J502">
        <v>1090</v>
      </c>
      <c r="K502">
        <v>40249</v>
      </c>
      <c r="L502">
        <f>2021-MasterDataSet_after_OutliersDEL7[[#This Row],[YEAR BUILT]]</f>
        <v>17</v>
      </c>
      <c r="M502">
        <v>2.1363773355677065</v>
      </c>
      <c r="N502">
        <v>806.42201834862385</v>
      </c>
      <c r="O502" s="1">
        <v>0</v>
      </c>
      <c r="P502" s="1">
        <f>VLOOKUP(MasterDataSet_after_OutliersDEL7[[#This Row],[Region]],Region_Dummy_Variables,2,FALSE)</f>
        <v>0</v>
      </c>
      <c r="Q502" s="1">
        <f>VLOOKUP(MasterDataSet_after_OutliersDEL7[[#This Row],[Region]],Region_Dummy_Variables,3,FALSE)</f>
        <v>0</v>
      </c>
      <c r="R502" s="1">
        <f>VLOOKUP(MasterDataSet_after_OutliersDEL7[[#This Row],[Region]],Region_Dummy_Variables,4,FALSE)</f>
        <v>0</v>
      </c>
      <c r="S502" s="1">
        <f>VLOOKUP(MasterDataSet_after_OutliersDEL7[[#This Row],[Region]],Region_Dummy_Variables,5,FALSE)</f>
        <v>0</v>
      </c>
      <c r="T502" s="1">
        <f>VLOOKUP(MasterDataSet_after_OutliersDEL7[[#This Row],[Region]],Region_Dummy_Variables,6,FALSE)</f>
        <v>1</v>
      </c>
      <c r="U502">
        <v>2004</v>
      </c>
      <c r="V502">
        <v>11</v>
      </c>
      <c r="W502">
        <v>822</v>
      </c>
      <c r="X502">
        <v>33.974703499999997</v>
      </c>
      <c r="Y502">
        <v>-118.4232785</v>
      </c>
    </row>
    <row r="503" spans="1:25" x14ac:dyDescent="0.3">
      <c r="A503" s="1" t="s">
        <v>16</v>
      </c>
      <c r="B503" s="1" t="s">
        <v>545</v>
      </c>
      <c r="C503" s="1" t="s">
        <v>546</v>
      </c>
      <c r="D503" s="1" t="str">
        <f>VLOOKUP(MasterDataSet_after_OutliersDEL7[[#This Row],[CITY]],Region_Values,2,FALSE)</f>
        <v>West</v>
      </c>
      <c r="E503" s="7" t="s">
        <v>19</v>
      </c>
      <c r="F503">
        <v>90094</v>
      </c>
      <c r="G503">
        <v>955000</v>
      </c>
      <c r="H503">
        <v>2</v>
      </c>
      <c r="I503">
        <v>2</v>
      </c>
      <c r="J503">
        <v>1304</v>
      </c>
      <c r="K503">
        <v>80260</v>
      </c>
      <c r="L503">
        <f>2021-MasterDataSet_after_OutliersDEL7[[#This Row],[YEAR BUILT]]</f>
        <v>17</v>
      </c>
      <c r="M503">
        <v>1.9646174287365992</v>
      </c>
      <c r="N503">
        <v>732.36196319018404</v>
      </c>
      <c r="O503" s="1">
        <v>0</v>
      </c>
      <c r="P503" s="1">
        <f>VLOOKUP(MasterDataSet_after_OutliersDEL7[[#This Row],[Region]],Region_Dummy_Variables,2,FALSE)</f>
        <v>0</v>
      </c>
      <c r="Q503" s="1">
        <f>VLOOKUP(MasterDataSet_after_OutliersDEL7[[#This Row],[Region]],Region_Dummy_Variables,3,FALSE)</f>
        <v>0</v>
      </c>
      <c r="R503" s="1">
        <f>VLOOKUP(MasterDataSet_after_OutliersDEL7[[#This Row],[Region]],Region_Dummy_Variables,4,FALSE)</f>
        <v>0</v>
      </c>
      <c r="S503" s="1">
        <f>VLOOKUP(MasterDataSet_after_OutliersDEL7[[#This Row],[Region]],Region_Dummy_Variables,5,FALSE)</f>
        <v>0</v>
      </c>
      <c r="T503" s="1">
        <f>VLOOKUP(MasterDataSet_after_OutliersDEL7[[#This Row],[Region]],Region_Dummy_Variables,6,FALSE)</f>
        <v>1</v>
      </c>
      <c r="U503">
        <v>2004</v>
      </c>
      <c r="V503">
        <v>52</v>
      </c>
      <c r="W503">
        <v>727</v>
      </c>
      <c r="X503">
        <v>33.972071</v>
      </c>
      <c r="Y503">
        <v>-118.424012</v>
      </c>
    </row>
    <row r="504" spans="1:25" x14ac:dyDescent="0.3">
      <c r="A504" s="1" t="s">
        <v>16</v>
      </c>
      <c r="B504" s="1" t="s">
        <v>547</v>
      </c>
      <c r="C504" s="1" t="s">
        <v>543</v>
      </c>
      <c r="D504" s="1" t="str">
        <f>VLOOKUP(MasterDataSet_after_OutliersDEL7[[#This Row],[CITY]],Region_Values,2,FALSE)</f>
        <v>West</v>
      </c>
      <c r="E504" s="7" t="s">
        <v>19</v>
      </c>
      <c r="F504">
        <v>90094</v>
      </c>
      <c r="G504">
        <v>1349000</v>
      </c>
      <c r="H504">
        <v>2</v>
      </c>
      <c r="I504">
        <v>3</v>
      </c>
      <c r="J504">
        <v>1810</v>
      </c>
      <c r="K504">
        <v>80260</v>
      </c>
      <c r="L504">
        <f>2021-MasterDataSet_after_OutliersDEL7[[#This Row],[YEAR BUILT]]</f>
        <v>17</v>
      </c>
      <c r="M504">
        <v>1.9646174287365992</v>
      </c>
      <c r="N504">
        <v>745.30386740331494</v>
      </c>
      <c r="O504" s="1">
        <v>0</v>
      </c>
      <c r="P504" s="1">
        <f>VLOOKUP(MasterDataSet_after_OutliersDEL7[[#This Row],[Region]],Region_Dummy_Variables,2,FALSE)</f>
        <v>0</v>
      </c>
      <c r="Q504" s="1">
        <f>VLOOKUP(MasterDataSet_after_OutliersDEL7[[#This Row],[Region]],Region_Dummy_Variables,3,FALSE)</f>
        <v>0</v>
      </c>
      <c r="R504" s="1">
        <f>VLOOKUP(MasterDataSet_after_OutliersDEL7[[#This Row],[Region]],Region_Dummy_Variables,4,FALSE)</f>
        <v>0</v>
      </c>
      <c r="S504" s="1">
        <f>VLOOKUP(MasterDataSet_after_OutliersDEL7[[#This Row],[Region]],Region_Dummy_Variables,5,FALSE)</f>
        <v>0</v>
      </c>
      <c r="T504" s="1">
        <f>VLOOKUP(MasterDataSet_after_OutliersDEL7[[#This Row],[Region]],Region_Dummy_Variables,6,FALSE)</f>
        <v>1</v>
      </c>
      <c r="U504">
        <v>2004</v>
      </c>
      <c r="V504">
        <v>23</v>
      </c>
      <c r="W504">
        <v>776</v>
      </c>
      <c r="X504">
        <v>33.972071</v>
      </c>
      <c r="Y504">
        <v>-118.424012</v>
      </c>
    </row>
    <row r="505" spans="1:25" x14ac:dyDescent="0.3">
      <c r="A505" s="1" t="s">
        <v>16</v>
      </c>
      <c r="B505" s="1" t="s">
        <v>548</v>
      </c>
      <c r="C505" s="1" t="s">
        <v>543</v>
      </c>
      <c r="D505" s="1" t="str">
        <f>VLOOKUP(MasterDataSet_after_OutliersDEL7[[#This Row],[CITY]],Region_Values,2,FALSE)</f>
        <v>West</v>
      </c>
      <c r="E505" s="7" t="s">
        <v>19</v>
      </c>
      <c r="F505">
        <v>90094</v>
      </c>
      <c r="G505">
        <v>985000</v>
      </c>
      <c r="H505">
        <v>2</v>
      </c>
      <c r="I505">
        <v>1.5</v>
      </c>
      <c r="J505">
        <v>1230</v>
      </c>
      <c r="K505">
        <v>71339</v>
      </c>
      <c r="L505">
        <f>2021-MasterDataSet_after_OutliersDEL7[[#This Row],[YEAR BUILT]]</f>
        <v>14</v>
      </c>
      <c r="M505">
        <v>1.9954992773060654</v>
      </c>
      <c r="N505">
        <v>800.81300813008136</v>
      </c>
      <c r="O505" s="1">
        <v>0</v>
      </c>
      <c r="P505" s="1">
        <f>VLOOKUP(MasterDataSet_after_OutliersDEL7[[#This Row],[Region]],Region_Dummy_Variables,2,FALSE)</f>
        <v>0</v>
      </c>
      <c r="Q505" s="1">
        <f>VLOOKUP(MasterDataSet_after_OutliersDEL7[[#This Row],[Region]],Region_Dummy_Variables,3,FALSE)</f>
        <v>0</v>
      </c>
      <c r="R505" s="1">
        <f>VLOOKUP(MasterDataSet_after_OutliersDEL7[[#This Row],[Region]],Region_Dummy_Variables,4,FALSE)</f>
        <v>0</v>
      </c>
      <c r="S505" s="1">
        <f>VLOOKUP(MasterDataSet_after_OutliersDEL7[[#This Row],[Region]],Region_Dummy_Variables,5,FALSE)</f>
        <v>0</v>
      </c>
      <c r="T505" s="1">
        <f>VLOOKUP(MasterDataSet_after_OutliersDEL7[[#This Row],[Region]],Region_Dummy_Variables,6,FALSE)</f>
        <v>1</v>
      </c>
      <c r="U505">
        <v>2007</v>
      </c>
      <c r="V505">
        <v>18</v>
      </c>
      <c r="W505">
        <v>776</v>
      </c>
      <c r="X505">
        <v>33.972746800000003</v>
      </c>
      <c r="Y505">
        <v>-118.4242055</v>
      </c>
    </row>
    <row r="506" spans="1:25" x14ac:dyDescent="0.3">
      <c r="A506" s="1" t="s">
        <v>16</v>
      </c>
      <c r="B506" s="1" t="s">
        <v>549</v>
      </c>
      <c r="C506" s="1" t="s">
        <v>543</v>
      </c>
      <c r="D506" s="1" t="str">
        <f>VLOOKUP(MasterDataSet_after_OutliersDEL7[[#This Row],[CITY]],Region_Values,2,FALSE)</f>
        <v>West</v>
      </c>
      <c r="E506" s="7" t="s">
        <v>19</v>
      </c>
      <c r="F506">
        <v>90094</v>
      </c>
      <c r="G506">
        <v>990000</v>
      </c>
      <c r="H506">
        <v>2</v>
      </c>
      <c r="I506">
        <v>3</v>
      </c>
      <c r="J506">
        <v>1170</v>
      </c>
      <c r="K506">
        <v>25917</v>
      </c>
      <c r="L506">
        <f>2021-MasterDataSet_after_OutliersDEL7[[#This Row],[YEAR BUILT]]</f>
        <v>18</v>
      </c>
      <c r="M506">
        <v>1.8901830165930833</v>
      </c>
      <c r="N506">
        <v>846.15384615384619</v>
      </c>
      <c r="O506" s="1">
        <v>0</v>
      </c>
      <c r="P506" s="1">
        <f>VLOOKUP(MasterDataSet_after_OutliersDEL7[[#This Row],[Region]],Region_Dummy_Variables,2,FALSE)</f>
        <v>0</v>
      </c>
      <c r="Q506" s="1">
        <f>VLOOKUP(MasterDataSet_after_OutliersDEL7[[#This Row],[Region]],Region_Dummy_Variables,3,FALSE)</f>
        <v>0</v>
      </c>
      <c r="R506" s="1">
        <f>VLOOKUP(MasterDataSet_after_OutliersDEL7[[#This Row],[Region]],Region_Dummy_Variables,4,FALSE)</f>
        <v>0</v>
      </c>
      <c r="S506" s="1">
        <f>VLOOKUP(MasterDataSet_after_OutliersDEL7[[#This Row],[Region]],Region_Dummy_Variables,5,FALSE)</f>
        <v>0</v>
      </c>
      <c r="T506" s="1">
        <f>VLOOKUP(MasterDataSet_after_OutliersDEL7[[#This Row],[Region]],Region_Dummy_Variables,6,FALSE)</f>
        <v>1</v>
      </c>
      <c r="U506">
        <v>2003</v>
      </c>
      <c r="V506">
        <v>4</v>
      </c>
      <c r="W506">
        <v>654</v>
      </c>
      <c r="X506">
        <v>33.971653600000003</v>
      </c>
      <c r="Y506">
        <v>-118.42551949999999</v>
      </c>
    </row>
    <row r="507" spans="1:25" x14ac:dyDescent="0.3">
      <c r="A507" s="1" t="s">
        <v>16</v>
      </c>
      <c r="B507" s="1" t="s">
        <v>550</v>
      </c>
      <c r="C507" s="1" t="s">
        <v>543</v>
      </c>
      <c r="D507" s="1" t="str">
        <f>VLOOKUP(MasterDataSet_after_OutliersDEL7[[#This Row],[CITY]],Region_Values,2,FALSE)</f>
        <v>West</v>
      </c>
      <c r="E507" s="7" t="s">
        <v>19</v>
      </c>
      <c r="F507">
        <v>90094</v>
      </c>
      <c r="G507">
        <v>1024990</v>
      </c>
      <c r="H507">
        <v>2</v>
      </c>
      <c r="I507">
        <v>2</v>
      </c>
      <c r="J507">
        <v>1728.5</v>
      </c>
      <c r="K507">
        <v>68243</v>
      </c>
      <c r="L507">
        <f>2021-MasterDataSet_after_OutliersDEL7[[#This Row],[YEAR BUILT]]</f>
        <v>18</v>
      </c>
      <c r="M507">
        <v>1.7938561135438043</v>
      </c>
      <c r="N507">
        <v>592.99392536881692</v>
      </c>
      <c r="O507" s="1">
        <v>0</v>
      </c>
      <c r="P507" s="1">
        <f>VLOOKUP(MasterDataSet_after_OutliersDEL7[[#This Row],[Region]],Region_Dummy_Variables,2,FALSE)</f>
        <v>0</v>
      </c>
      <c r="Q507" s="1">
        <f>VLOOKUP(MasterDataSet_after_OutliersDEL7[[#This Row],[Region]],Region_Dummy_Variables,3,FALSE)</f>
        <v>0</v>
      </c>
      <c r="R507" s="1">
        <f>VLOOKUP(MasterDataSet_after_OutliersDEL7[[#This Row],[Region]],Region_Dummy_Variables,4,FALSE)</f>
        <v>0</v>
      </c>
      <c r="S507" s="1">
        <f>VLOOKUP(MasterDataSet_after_OutliersDEL7[[#This Row],[Region]],Region_Dummy_Variables,5,FALSE)</f>
        <v>0</v>
      </c>
      <c r="T507" s="1">
        <f>VLOOKUP(MasterDataSet_after_OutliersDEL7[[#This Row],[Region]],Region_Dummy_Variables,6,FALSE)</f>
        <v>1</v>
      </c>
      <c r="U507">
        <v>2003</v>
      </c>
      <c r="V507">
        <v>2</v>
      </c>
      <c r="W507">
        <v>809</v>
      </c>
      <c r="X507">
        <v>33.970779499999999</v>
      </c>
      <c r="Y507">
        <v>-118.4269437</v>
      </c>
    </row>
    <row r="508" spans="1:25" x14ac:dyDescent="0.3">
      <c r="A508" s="1" t="s">
        <v>16</v>
      </c>
      <c r="B508" s="1" t="s">
        <v>551</v>
      </c>
      <c r="C508" s="1" t="s">
        <v>543</v>
      </c>
      <c r="D508" s="1" t="str">
        <f>VLOOKUP(MasterDataSet_after_OutliersDEL7[[#This Row],[CITY]],Region_Values,2,FALSE)</f>
        <v>West</v>
      </c>
      <c r="E508" s="7" t="s">
        <v>19</v>
      </c>
      <c r="F508">
        <v>90094</v>
      </c>
      <c r="G508">
        <v>1050000</v>
      </c>
      <c r="H508">
        <v>3</v>
      </c>
      <c r="I508">
        <v>2.5</v>
      </c>
      <c r="J508">
        <v>1560</v>
      </c>
      <c r="K508">
        <v>39637</v>
      </c>
      <c r="L508">
        <f>2021-MasterDataSet_after_OutliersDEL7[[#This Row],[YEAR BUILT]]</f>
        <v>18</v>
      </c>
      <c r="M508">
        <v>1.8137573352659275</v>
      </c>
      <c r="N508">
        <v>673.07692307692309</v>
      </c>
      <c r="O508" s="1">
        <v>0</v>
      </c>
      <c r="P508" s="1">
        <f>VLOOKUP(MasterDataSet_after_OutliersDEL7[[#This Row],[Region]],Region_Dummy_Variables,2,FALSE)</f>
        <v>0</v>
      </c>
      <c r="Q508" s="1">
        <f>VLOOKUP(MasterDataSet_after_OutliersDEL7[[#This Row],[Region]],Region_Dummy_Variables,3,FALSE)</f>
        <v>0</v>
      </c>
      <c r="R508" s="1">
        <f>VLOOKUP(MasterDataSet_after_OutliersDEL7[[#This Row],[Region]],Region_Dummy_Variables,4,FALSE)</f>
        <v>0</v>
      </c>
      <c r="S508" s="1">
        <f>VLOOKUP(MasterDataSet_after_OutliersDEL7[[#This Row],[Region]],Region_Dummy_Variables,5,FALSE)</f>
        <v>0</v>
      </c>
      <c r="T508" s="1">
        <f>VLOOKUP(MasterDataSet_after_OutliersDEL7[[#This Row],[Region]],Region_Dummy_Variables,6,FALSE)</f>
        <v>1</v>
      </c>
      <c r="U508">
        <v>2003</v>
      </c>
      <c r="V508">
        <v>38</v>
      </c>
      <c r="W508">
        <v>892</v>
      </c>
      <c r="X508">
        <v>33.972153200000001</v>
      </c>
      <c r="Y508">
        <v>-118.42891950000001</v>
      </c>
    </row>
    <row r="509" spans="1:25" x14ac:dyDescent="0.3">
      <c r="A509" s="1" t="s">
        <v>16</v>
      </c>
      <c r="B509" s="1" t="s">
        <v>552</v>
      </c>
      <c r="C509" s="1" t="s">
        <v>546</v>
      </c>
      <c r="D509" s="1" t="str">
        <f>VLOOKUP(MasterDataSet_after_OutliersDEL7[[#This Row],[CITY]],Region_Values,2,FALSE)</f>
        <v>West</v>
      </c>
      <c r="E509" s="7" t="s">
        <v>19</v>
      </c>
      <c r="F509">
        <v>90094</v>
      </c>
      <c r="G509">
        <v>1049000</v>
      </c>
      <c r="H509">
        <v>2</v>
      </c>
      <c r="I509">
        <v>2</v>
      </c>
      <c r="J509">
        <v>1620</v>
      </c>
      <c r="K509">
        <v>39637</v>
      </c>
      <c r="L509">
        <f>2021-MasterDataSet_after_OutliersDEL7[[#This Row],[YEAR BUILT]]</f>
        <v>18</v>
      </c>
      <c r="M509">
        <v>1.8137573352659275</v>
      </c>
      <c r="N509">
        <v>647.53086419753083</v>
      </c>
      <c r="O509" s="1">
        <v>0</v>
      </c>
      <c r="P509" s="1">
        <f>VLOOKUP(MasterDataSet_after_OutliersDEL7[[#This Row],[Region]],Region_Dummy_Variables,2,FALSE)</f>
        <v>0</v>
      </c>
      <c r="Q509" s="1">
        <f>VLOOKUP(MasterDataSet_after_OutliersDEL7[[#This Row],[Region]],Region_Dummy_Variables,3,FALSE)</f>
        <v>0</v>
      </c>
      <c r="R509" s="1">
        <f>VLOOKUP(MasterDataSet_after_OutliersDEL7[[#This Row],[Region]],Region_Dummy_Variables,4,FALSE)</f>
        <v>0</v>
      </c>
      <c r="S509" s="1">
        <f>VLOOKUP(MasterDataSet_after_OutliersDEL7[[#This Row],[Region]],Region_Dummy_Variables,5,FALSE)</f>
        <v>0</v>
      </c>
      <c r="T509" s="1">
        <f>VLOOKUP(MasterDataSet_after_OutliersDEL7[[#This Row],[Region]],Region_Dummy_Variables,6,FALSE)</f>
        <v>1</v>
      </c>
      <c r="U509">
        <v>2003</v>
      </c>
      <c r="V509">
        <v>19</v>
      </c>
      <c r="W509">
        <v>839</v>
      </c>
      <c r="X509">
        <v>33.972153200000001</v>
      </c>
      <c r="Y509">
        <v>-118.42891950000001</v>
      </c>
    </row>
    <row r="510" spans="1:25" x14ac:dyDescent="0.3">
      <c r="A510" s="1" t="s">
        <v>16</v>
      </c>
      <c r="B510" s="1" t="s">
        <v>553</v>
      </c>
      <c r="C510" s="1" t="s">
        <v>543</v>
      </c>
      <c r="D510" s="1" t="str">
        <f>VLOOKUP(MasterDataSet_after_OutliersDEL7[[#This Row],[CITY]],Region_Values,2,FALSE)</f>
        <v>West</v>
      </c>
      <c r="E510" s="7" t="s">
        <v>19</v>
      </c>
      <c r="F510">
        <v>90094</v>
      </c>
      <c r="G510">
        <v>999000</v>
      </c>
      <c r="H510">
        <v>2</v>
      </c>
      <c r="I510">
        <v>2.5</v>
      </c>
      <c r="J510">
        <v>1410</v>
      </c>
      <c r="K510">
        <v>92033</v>
      </c>
      <c r="L510">
        <f>2021-MasterDataSet_after_OutliersDEL7[[#This Row],[YEAR BUILT]]</f>
        <v>15</v>
      </c>
      <c r="M510">
        <v>2.1017442919861349</v>
      </c>
      <c r="N510">
        <v>708.51063829787233</v>
      </c>
      <c r="O510" s="1">
        <v>0</v>
      </c>
      <c r="P510" s="1">
        <f>VLOOKUP(MasterDataSet_after_OutliersDEL7[[#This Row],[Region]],Region_Dummy_Variables,2,FALSE)</f>
        <v>0</v>
      </c>
      <c r="Q510" s="1">
        <f>VLOOKUP(MasterDataSet_after_OutliersDEL7[[#This Row],[Region]],Region_Dummy_Variables,3,FALSE)</f>
        <v>0</v>
      </c>
      <c r="R510" s="1">
        <f>VLOOKUP(MasterDataSet_after_OutliersDEL7[[#This Row],[Region]],Region_Dummy_Variables,4,FALSE)</f>
        <v>0</v>
      </c>
      <c r="S510" s="1">
        <f>VLOOKUP(MasterDataSet_after_OutliersDEL7[[#This Row],[Region]],Region_Dummy_Variables,5,FALSE)</f>
        <v>0</v>
      </c>
      <c r="T510" s="1">
        <f>VLOOKUP(MasterDataSet_after_OutliersDEL7[[#This Row],[Region]],Region_Dummy_Variables,6,FALSE)</f>
        <v>1</v>
      </c>
      <c r="U510">
        <v>2006</v>
      </c>
      <c r="V510">
        <v>46</v>
      </c>
      <c r="W510">
        <v>775</v>
      </c>
      <c r="X510">
        <v>33.973473599999998</v>
      </c>
      <c r="Y510">
        <v>-118.4222843</v>
      </c>
    </row>
    <row r="511" spans="1:25" x14ac:dyDescent="0.3">
      <c r="A511" s="1" t="s">
        <v>16</v>
      </c>
      <c r="B511" s="1" t="s">
        <v>554</v>
      </c>
      <c r="C511" s="1" t="s">
        <v>543</v>
      </c>
      <c r="D511" s="1" t="str">
        <f>VLOOKUP(MasterDataSet_after_OutliersDEL7[[#This Row],[CITY]],Region_Values,2,FALSE)</f>
        <v>West</v>
      </c>
      <c r="E511" s="7" t="s">
        <v>19</v>
      </c>
      <c r="F511">
        <v>90094</v>
      </c>
      <c r="G511">
        <v>1699000</v>
      </c>
      <c r="H511">
        <v>3</v>
      </c>
      <c r="I511">
        <v>3</v>
      </c>
      <c r="J511">
        <v>2810</v>
      </c>
      <c r="K511">
        <v>59921</v>
      </c>
      <c r="L511">
        <f>2021-MasterDataSet_after_OutliersDEL7[[#This Row],[YEAR BUILT]]</f>
        <v>14</v>
      </c>
      <c r="M511">
        <v>1.7166500838022067</v>
      </c>
      <c r="N511">
        <v>604.62633451957299</v>
      </c>
      <c r="O511" s="1">
        <v>0</v>
      </c>
      <c r="P511" s="1">
        <f>VLOOKUP(MasterDataSet_after_OutliersDEL7[[#This Row],[Region]],Region_Dummy_Variables,2,FALSE)</f>
        <v>0</v>
      </c>
      <c r="Q511" s="1">
        <f>VLOOKUP(MasterDataSet_after_OutliersDEL7[[#This Row],[Region]],Region_Dummy_Variables,3,FALSE)</f>
        <v>0</v>
      </c>
      <c r="R511" s="1">
        <f>VLOOKUP(MasterDataSet_after_OutliersDEL7[[#This Row],[Region]],Region_Dummy_Variables,4,FALSE)</f>
        <v>0</v>
      </c>
      <c r="S511" s="1">
        <f>VLOOKUP(MasterDataSet_after_OutliersDEL7[[#This Row],[Region]],Region_Dummy_Variables,5,FALSE)</f>
        <v>0</v>
      </c>
      <c r="T511" s="1">
        <f>VLOOKUP(MasterDataSet_after_OutliersDEL7[[#This Row],[Region]],Region_Dummy_Variables,6,FALSE)</f>
        <v>1</v>
      </c>
      <c r="U511">
        <v>2007</v>
      </c>
      <c r="V511">
        <v>27</v>
      </c>
      <c r="W511">
        <v>1215</v>
      </c>
      <c r="X511">
        <v>33.970196000000001</v>
      </c>
      <c r="Y511">
        <v>-118.4283128</v>
      </c>
    </row>
    <row r="512" spans="1:25" x14ac:dyDescent="0.3">
      <c r="A512" s="1" t="s">
        <v>16</v>
      </c>
      <c r="B512" s="1" t="s">
        <v>555</v>
      </c>
      <c r="C512" s="1" t="s">
        <v>543</v>
      </c>
      <c r="D512" s="1" t="str">
        <f>VLOOKUP(MasterDataSet_after_OutliersDEL7[[#This Row],[CITY]],Region_Values,2,FALSE)</f>
        <v>West</v>
      </c>
      <c r="E512" s="7" t="s">
        <v>19</v>
      </c>
      <c r="F512">
        <v>90094</v>
      </c>
      <c r="G512">
        <v>835000</v>
      </c>
      <c r="H512">
        <v>2</v>
      </c>
      <c r="I512">
        <v>2</v>
      </c>
      <c r="J512">
        <v>1000</v>
      </c>
      <c r="K512">
        <v>35065</v>
      </c>
      <c r="L512">
        <f>2021-MasterDataSet_after_OutliersDEL7[[#This Row],[YEAR BUILT]]</f>
        <v>16</v>
      </c>
      <c r="M512">
        <v>1.7360250407779867</v>
      </c>
      <c r="N512">
        <v>835</v>
      </c>
      <c r="O512" s="1">
        <v>0</v>
      </c>
      <c r="P512" s="1">
        <f>VLOOKUP(MasterDataSet_after_OutliersDEL7[[#This Row],[Region]],Region_Dummy_Variables,2,FALSE)</f>
        <v>0</v>
      </c>
      <c r="Q512" s="1">
        <f>VLOOKUP(MasterDataSet_after_OutliersDEL7[[#This Row],[Region]],Region_Dummy_Variables,3,FALSE)</f>
        <v>0</v>
      </c>
      <c r="R512" s="1">
        <f>VLOOKUP(MasterDataSet_after_OutliersDEL7[[#This Row],[Region]],Region_Dummy_Variables,4,FALSE)</f>
        <v>0</v>
      </c>
      <c r="S512" s="1">
        <f>VLOOKUP(MasterDataSet_after_OutliersDEL7[[#This Row],[Region]],Region_Dummy_Variables,5,FALSE)</f>
        <v>0</v>
      </c>
      <c r="T512" s="1">
        <f>VLOOKUP(MasterDataSet_after_OutliersDEL7[[#This Row],[Region]],Region_Dummy_Variables,6,FALSE)</f>
        <v>1</v>
      </c>
      <c r="U512">
        <v>2005</v>
      </c>
      <c r="V512">
        <v>31</v>
      </c>
      <c r="W512">
        <v>720</v>
      </c>
      <c r="X512">
        <v>33.969679599999999</v>
      </c>
      <c r="Y512">
        <v>-118.42681880000001</v>
      </c>
    </row>
    <row r="513" spans="1:25" x14ac:dyDescent="0.3">
      <c r="A513" s="1" t="s">
        <v>16</v>
      </c>
      <c r="B513" s="1" t="s">
        <v>556</v>
      </c>
      <c r="C513" s="1" t="s">
        <v>543</v>
      </c>
      <c r="D513" s="1" t="str">
        <f>VLOOKUP(MasterDataSet_after_OutliersDEL7[[#This Row],[CITY]],Region_Values,2,FALSE)</f>
        <v>West</v>
      </c>
      <c r="E513" s="7" t="s">
        <v>19</v>
      </c>
      <c r="F513">
        <v>90094</v>
      </c>
      <c r="G513">
        <v>680000</v>
      </c>
      <c r="H513">
        <v>1</v>
      </c>
      <c r="I513">
        <v>1</v>
      </c>
      <c r="J513">
        <v>780</v>
      </c>
      <c r="K513">
        <v>35072</v>
      </c>
      <c r="L513">
        <f>2021-MasterDataSet_after_OutliersDEL7[[#This Row],[YEAR BUILT]]</f>
        <v>16</v>
      </c>
      <c r="M513">
        <v>1.7360250407779867</v>
      </c>
      <c r="N513">
        <v>871.79487179487182</v>
      </c>
      <c r="O513" s="1">
        <v>0</v>
      </c>
      <c r="P513" s="1">
        <f>VLOOKUP(MasterDataSet_after_OutliersDEL7[[#This Row],[Region]],Region_Dummy_Variables,2,FALSE)</f>
        <v>0</v>
      </c>
      <c r="Q513" s="1">
        <f>VLOOKUP(MasterDataSet_after_OutliersDEL7[[#This Row],[Region]],Region_Dummy_Variables,3,FALSE)</f>
        <v>0</v>
      </c>
      <c r="R513" s="1">
        <f>VLOOKUP(MasterDataSet_after_OutliersDEL7[[#This Row],[Region]],Region_Dummy_Variables,4,FALSE)</f>
        <v>0</v>
      </c>
      <c r="S513" s="1">
        <f>VLOOKUP(MasterDataSet_after_OutliersDEL7[[#This Row],[Region]],Region_Dummy_Variables,5,FALSE)</f>
        <v>0</v>
      </c>
      <c r="T513" s="1">
        <f>VLOOKUP(MasterDataSet_after_OutliersDEL7[[#This Row],[Region]],Region_Dummy_Variables,6,FALSE)</f>
        <v>1</v>
      </c>
      <c r="U513">
        <v>2005</v>
      </c>
      <c r="V513">
        <v>10</v>
      </c>
      <c r="W513">
        <v>715</v>
      </c>
      <c r="X513">
        <v>33.969679599999999</v>
      </c>
      <c r="Y513">
        <v>-118.42681880000001</v>
      </c>
    </row>
    <row r="514" spans="1:25" x14ac:dyDescent="0.3">
      <c r="A514" s="1" t="s">
        <v>16</v>
      </c>
      <c r="B514" s="1" t="s">
        <v>557</v>
      </c>
      <c r="C514" s="1" t="s">
        <v>543</v>
      </c>
      <c r="D514" s="1" t="str">
        <f>VLOOKUP(MasterDataSet_after_OutliersDEL7[[#This Row],[CITY]],Region_Values,2,FALSE)</f>
        <v>West</v>
      </c>
      <c r="E514" s="7" t="s">
        <v>19</v>
      </c>
      <c r="F514">
        <v>90094</v>
      </c>
      <c r="G514">
        <v>1275000</v>
      </c>
      <c r="H514">
        <v>3</v>
      </c>
      <c r="I514">
        <v>2.5</v>
      </c>
      <c r="J514">
        <v>1680</v>
      </c>
      <c r="K514">
        <v>43294</v>
      </c>
      <c r="L514">
        <f>2021-MasterDataSet_after_OutliersDEL7[[#This Row],[YEAR BUILT]]</f>
        <v>16</v>
      </c>
      <c r="M514">
        <v>1.7349679842129067</v>
      </c>
      <c r="N514">
        <v>758.92857142857144</v>
      </c>
      <c r="O514" s="1">
        <v>0</v>
      </c>
      <c r="P514" s="1">
        <f>VLOOKUP(MasterDataSet_after_OutliersDEL7[[#This Row],[Region]],Region_Dummy_Variables,2,FALSE)</f>
        <v>0</v>
      </c>
      <c r="Q514" s="1">
        <f>VLOOKUP(MasterDataSet_after_OutliersDEL7[[#This Row],[Region]],Region_Dummy_Variables,3,FALSE)</f>
        <v>0</v>
      </c>
      <c r="R514" s="1">
        <f>VLOOKUP(MasterDataSet_after_OutliersDEL7[[#This Row],[Region]],Region_Dummy_Variables,4,FALSE)</f>
        <v>0</v>
      </c>
      <c r="S514" s="1">
        <f>VLOOKUP(MasterDataSet_after_OutliersDEL7[[#This Row],[Region]],Region_Dummy_Variables,5,FALSE)</f>
        <v>0</v>
      </c>
      <c r="T514" s="1">
        <f>VLOOKUP(MasterDataSet_after_OutliersDEL7[[#This Row],[Region]],Region_Dummy_Variables,6,FALSE)</f>
        <v>1</v>
      </c>
      <c r="U514">
        <v>2005</v>
      </c>
      <c r="V514">
        <v>18</v>
      </c>
      <c r="W514">
        <v>998</v>
      </c>
      <c r="X514">
        <v>33.969224799999999</v>
      </c>
      <c r="Y514">
        <v>-118.4261223</v>
      </c>
    </row>
    <row r="515" spans="1:25" hidden="1" x14ac:dyDescent="0.3">
      <c r="A515" s="1" t="s">
        <v>20</v>
      </c>
      <c r="B515" s="1" t="s">
        <v>558</v>
      </c>
      <c r="C515" s="1" t="s">
        <v>559</v>
      </c>
      <c r="D515" s="1" t="str">
        <f>VLOOKUP(MasterDataSet_after_OutliersDEL7[[#This Row],[CITY]],Region_Values,2,FALSE)</f>
        <v>South bay</v>
      </c>
      <c r="E515" s="7" t="s">
        <v>19</v>
      </c>
      <c r="F515">
        <v>90277</v>
      </c>
      <c r="G515">
        <v>2395000</v>
      </c>
      <c r="H515">
        <v>4</v>
      </c>
      <c r="I515">
        <v>2</v>
      </c>
      <c r="J515">
        <v>2125</v>
      </c>
      <c r="K515">
        <v>6216</v>
      </c>
      <c r="L515">
        <f>2021-MasterDataSet_after_OutliersDEL7[[#This Row],[YEAR BUILT]]</f>
        <v>67</v>
      </c>
      <c r="M515">
        <v>1.0763870646253242</v>
      </c>
      <c r="N515">
        <v>1127.0588235294117</v>
      </c>
      <c r="O515" s="1">
        <v>1</v>
      </c>
      <c r="P515" s="1">
        <f>VLOOKUP(MasterDataSet_after_OutliersDEL7[[#This Row],[Region]],Region_Dummy_Variables,2,FALSE)</f>
        <v>0</v>
      </c>
      <c r="Q515" s="1">
        <f>VLOOKUP(MasterDataSet_after_OutliersDEL7[[#This Row],[Region]],Region_Dummy_Variables,3,FALSE)</f>
        <v>0</v>
      </c>
      <c r="R515" s="1">
        <f>VLOOKUP(MasterDataSet_after_OutliersDEL7[[#This Row],[Region]],Region_Dummy_Variables,4,FALSE)</f>
        <v>0</v>
      </c>
      <c r="S515" s="1">
        <f>VLOOKUP(MasterDataSet_after_OutliersDEL7[[#This Row],[Region]],Region_Dummy_Variables,5,FALSE)</f>
        <v>1</v>
      </c>
      <c r="T515" s="1">
        <f>VLOOKUP(MasterDataSet_after_OutliersDEL7[[#This Row],[Region]],Region_Dummy_Variables,6,FALSE)</f>
        <v>0</v>
      </c>
      <c r="U515">
        <v>1954</v>
      </c>
      <c r="V515">
        <v>21</v>
      </c>
      <c r="X515">
        <v>33.809699000000002</v>
      </c>
      <c r="Y515">
        <v>-118.37564140000001</v>
      </c>
    </row>
    <row r="516" spans="1:25" hidden="1" x14ac:dyDescent="0.3">
      <c r="A516" s="1" t="s">
        <v>20</v>
      </c>
      <c r="B516" s="1" t="s">
        <v>560</v>
      </c>
      <c r="C516" s="1" t="s">
        <v>559</v>
      </c>
      <c r="D516" s="1" t="str">
        <f>VLOOKUP(MasterDataSet_after_OutliersDEL7[[#This Row],[CITY]],Region_Values,2,FALSE)</f>
        <v>South bay</v>
      </c>
      <c r="E516" s="7" t="s">
        <v>19</v>
      </c>
      <c r="F516">
        <v>90277</v>
      </c>
      <c r="G516">
        <v>3245000</v>
      </c>
      <c r="H516">
        <v>4</v>
      </c>
      <c r="I516">
        <v>4</v>
      </c>
      <c r="J516">
        <v>2831</v>
      </c>
      <c r="K516">
        <v>9268</v>
      </c>
      <c r="L516">
        <f>2021-MasterDataSet_after_OutliersDEL7[[#This Row],[YEAR BUILT]]</f>
        <v>66</v>
      </c>
      <c r="M516">
        <v>0.52369150603757886</v>
      </c>
      <c r="N516">
        <v>1146.2380784175202</v>
      </c>
      <c r="O516" s="1">
        <v>1</v>
      </c>
      <c r="P516" s="1">
        <f>VLOOKUP(MasterDataSet_after_OutliersDEL7[[#This Row],[Region]],Region_Dummy_Variables,2,FALSE)</f>
        <v>0</v>
      </c>
      <c r="Q516" s="1">
        <f>VLOOKUP(MasterDataSet_after_OutliersDEL7[[#This Row],[Region]],Region_Dummy_Variables,3,FALSE)</f>
        <v>0</v>
      </c>
      <c r="R516" s="1">
        <f>VLOOKUP(MasterDataSet_after_OutliersDEL7[[#This Row],[Region]],Region_Dummy_Variables,4,FALSE)</f>
        <v>0</v>
      </c>
      <c r="S516" s="1">
        <f>VLOOKUP(MasterDataSet_after_OutliersDEL7[[#This Row],[Region]],Region_Dummy_Variables,5,FALSE)</f>
        <v>1</v>
      </c>
      <c r="T516" s="1">
        <f>VLOOKUP(MasterDataSet_after_OutliersDEL7[[#This Row],[Region]],Region_Dummy_Variables,6,FALSE)</f>
        <v>0</v>
      </c>
      <c r="U516">
        <v>1955</v>
      </c>
      <c r="V516">
        <v>5</v>
      </c>
      <c r="X516">
        <v>33.811026900000002</v>
      </c>
      <c r="Y516">
        <v>-118.3872588</v>
      </c>
    </row>
    <row r="517" spans="1:25" hidden="1" x14ac:dyDescent="0.3">
      <c r="A517" s="1" t="s">
        <v>20</v>
      </c>
      <c r="B517" s="1" t="s">
        <v>561</v>
      </c>
      <c r="C517" s="1" t="s">
        <v>559</v>
      </c>
      <c r="D517" s="1" t="str">
        <f>VLOOKUP(MasterDataSet_after_OutliersDEL7[[#This Row],[CITY]],Region_Values,2,FALSE)</f>
        <v>South bay</v>
      </c>
      <c r="E517" s="7" t="s">
        <v>19</v>
      </c>
      <c r="F517">
        <v>90277</v>
      </c>
      <c r="G517">
        <v>2200000</v>
      </c>
      <c r="H517">
        <v>3</v>
      </c>
      <c r="I517">
        <v>2</v>
      </c>
      <c r="J517">
        <v>1526</v>
      </c>
      <c r="K517">
        <v>6035</v>
      </c>
      <c r="L517">
        <f>2021-MasterDataSet_after_OutliersDEL7[[#This Row],[YEAR BUILT]]</f>
        <v>66</v>
      </c>
      <c r="M517">
        <v>0.24232584422235148</v>
      </c>
      <c r="N517">
        <v>1441.6775884665792</v>
      </c>
      <c r="O517" s="1">
        <v>1</v>
      </c>
      <c r="P517" s="1">
        <f>VLOOKUP(MasterDataSet_after_OutliersDEL7[[#This Row],[Region]],Region_Dummy_Variables,2,FALSE)</f>
        <v>0</v>
      </c>
      <c r="Q517" s="1">
        <f>VLOOKUP(MasterDataSet_after_OutliersDEL7[[#This Row],[Region]],Region_Dummy_Variables,3,FALSE)</f>
        <v>0</v>
      </c>
      <c r="R517" s="1">
        <f>VLOOKUP(MasterDataSet_after_OutliersDEL7[[#This Row],[Region]],Region_Dummy_Variables,4,FALSE)</f>
        <v>0</v>
      </c>
      <c r="S517" s="1">
        <f>VLOOKUP(MasterDataSet_after_OutliersDEL7[[#This Row],[Region]],Region_Dummy_Variables,5,FALSE)</f>
        <v>1</v>
      </c>
      <c r="T517" s="1">
        <f>VLOOKUP(MasterDataSet_after_OutliersDEL7[[#This Row],[Region]],Region_Dummy_Variables,6,FALSE)</f>
        <v>0</v>
      </c>
      <c r="U517">
        <v>1955</v>
      </c>
      <c r="V517">
        <v>1</v>
      </c>
      <c r="X517">
        <v>33.806077299999998</v>
      </c>
      <c r="Y517">
        <v>-118.3915039</v>
      </c>
    </row>
    <row r="518" spans="1:25" hidden="1" x14ac:dyDescent="0.3">
      <c r="A518" s="1" t="s">
        <v>16</v>
      </c>
      <c r="B518" s="1" t="s">
        <v>562</v>
      </c>
      <c r="C518" s="1" t="s">
        <v>559</v>
      </c>
      <c r="D518" s="1" t="str">
        <f>VLOOKUP(MasterDataSet_after_OutliersDEL7[[#This Row],[CITY]],Region_Values,2,FALSE)</f>
        <v>South bay</v>
      </c>
      <c r="E518" s="7" t="s">
        <v>19</v>
      </c>
      <c r="F518">
        <v>90277</v>
      </c>
      <c r="G518">
        <v>979000</v>
      </c>
      <c r="H518">
        <v>3</v>
      </c>
      <c r="I518">
        <v>4</v>
      </c>
      <c r="J518">
        <v>1964</v>
      </c>
      <c r="K518">
        <v>22172</v>
      </c>
      <c r="L518">
        <f>2021-MasterDataSet_after_OutliersDEL7[[#This Row],[YEAR BUILT]]</f>
        <v>50</v>
      </c>
      <c r="M518">
        <v>1.1711723248929664</v>
      </c>
      <c r="N518">
        <v>498.47250509164968</v>
      </c>
      <c r="O518" s="1">
        <v>0</v>
      </c>
      <c r="P518" s="1">
        <f>VLOOKUP(MasterDataSet_after_OutliersDEL7[[#This Row],[Region]],Region_Dummy_Variables,2,FALSE)</f>
        <v>0</v>
      </c>
      <c r="Q518" s="1">
        <f>VLOOKUP(MasterDataSet_after_OutliersDEL7[[#This Row],[Region]],Region_Dummy_Variables,3,FALSE)</f>
        <v>0</v>
      </c>
      <c r="R518" s="1">
        <f>VLOOKUP(MasterDataSet_after_OutliersDEL7[[#This Row],[Region]],Region_Dummy_Variables,4,FALSE)</f>
        <v>0</v>
      </c>
      <c r="S518" s="1">
        <f>VLOOKUP(MasterDataSet_after_OutliersDEL7[[#This Row],[Region]],Region_Dummy_Variables,5,FALSE)</f>
        <v>1</v>
      </c>
      <c r="T518" s="1">
        <f>VLOOKUP(MasterDataSet_after_OutliersDEL7[[#This Row],[Region]],Region_Dummy_Variables,6,FALSE)</f>
        <v>0</v>
      </c>
      <c r="U518">
        <v>1971</v>
      </c>
      <c r="V518">
        <v>95</v>
      </c>
      <c r="W518">
        <v>460</v>
      </c>
      <c r="X518">
        <v>33.828275699999999</v>
      </c>
      <c r="Y518">
        <v>-118.3731763</v>
      </c>
    </row>
    <row r="519" spans="1:25" hidden="1" x14ac:dyDescent="0.3">
      <c r="A519" s="1" t="s">
        <v>16</v>
      </c>
      <c r="B519" s="1" t="s">
        <v>563</v>
      </c>
      <c r="C519" s="1" t="s">
        <v>559</v>
      </c>
      <c r="D519" s="1" t="str">
        <f>VLOOKUP(MasterDataSet_after_OutliersDEL7[[#This Row],[CITY]],Region_Values,2,FALSE)</f>
        <v>South bay</v>
      </c>
      <c r="E519" s="7" t="s">
        <v>19</v>
      </c>
      <c r="F519">
        <v>90277</v>
      </c>
      <c r="G519">
        <v>999999</v>
      </c>
      <c r="H519">
        <v>3</v>
      </c>
      <c r="I519">
        <v>3</v>
      </c>
      <c r="J519">
        <v>1622</v>
      </c>
      <c r="K519">
        <v>199337</v>
      </c>
      <c r="L519">
        <f>2021-MasterDataSet_after_OutliersDEL7[[#This Row],[YEAR BUILT]]</f>
        <v>20</v>
      </c>
      <c r="M519">
        <v>0.69259960066692816</v>
      </c>
      <c r="N519">
        <v>616.52219482120836</v>
      </c>
      <c r="O519" s="1">
        <v>0</v>
      </c>
      <c r="P519" s="1">
        <f>VLOOKUP(MasterDataSet_after_OutliersDEL7[[#This Row],[Region]],Region_Dummy_Variables,2,FALSE)</f>
        <v>0</v>
      </c>
      <c r="Q519" s="1">
        <f>VLOOKUP(MasterDataSet_after_OutliersDEL7[[#This Row],[Region]],Region_Dummy_Variables,3,FALSE)</f>
        <v>0</v>
      </c>
      <c r="R519" s="1">
        <f>VLOOKUP(MasterDataSet_after_OutliersDEL7[[#This Row],[Region]],Region_Dummy_Variables,4,FALSE)</f>
        <v>0</v>
      </c>
      <c r="S519" s="1">
        <f>VLOOKUP(MasterDataSet_after_OutliersDEL7[[#This Row],[Region]],Region_Dummy_Variables,5,FALSE)</f>
        <v>1</v>
      </c>
      <c r="T519" s="1">
        <f>VLOOKUP(MasterDataSet_after_OutliersDEL7[[#This Row],[Region]],Region_Dummy_Variables,6,FALSE)</f>
        <v>0</v>
      </c>
      <c r="U519">
        <v>2001</v>
      </c>
      <c r="V519">
        <v>48</v>
      </c>
      <c r="W519">
        <v>330</v>
      </c>
      <c r="X519">
        <v>33.817242999999998</v>
      </c>
      <c r="Y519">
        <v>-118.379743</v>
      </c>
    </row>
    <row r="520" spans="1:25" hidden="1" x14ac:dyDescent="0.3">
      <c r="A520" s="1" t="s">
        <v>16</v>
      </c>
      <c r="B520" s="1" t="s">
        <v>564</v>
      </c>
      <c r="C520" s="1" t="s">
        <v>559</v>
      </c>
      <c r="D520" s="1" t="str">
        <f>VLOOKUP(MasterDataSet_after_OutliersDEL7[[#This Row],[CITY]],Region_Values,2,FALSE)</f>
        <v>South bay</v>
      </c>
      <c r="E520" s="7" t="s">
        <v>19</v>
      </c>
      <c r="F520">
        <v>90277</v>
      </c>
      <c r="G520">
        <v>910000</v>
      </c>
      <c r="H520">
        <v>1</v>
      </c>
      <c r="I520">
        <v>1</v>
      </c>
      <c r="J520">
        <v>1031</v>
      </c>
      <c r="K520">
        <v>62147</v>
      </c>
      <c r="L520">
        <f>2021-MasterDataSet_after_OutliersDEL7[[#This Row],[YEAR BUILT]]</f>
        <v>3</v>
      </c>
      <c r="M520">
        <v>0.93919488000829299</v>
      </c>
      <c r="N520">
        <v>882.63821532492727</v>
      </c>
      <c r="O520" s="1">
        <v>0</v>
      </c>
      <c r="P520" s="1">
        <f>VLOOKUP(MasterDataSet_after_OutliersDEL7[[#This Row],[Region]],Region_Dummy_Variables,2,FALSE)</f>
        <v>0</v>
      </c>
      <c r="Q520" s="1">
        <f>VLOOKUP(MasterDataSet_after_OutliersDEL7[[#This Row],[Region]],Region_Dummy_Variables,3,FALSE)</f>
        <v>0</v>
      </c>
      <c r="R520" s="1">
        <f>VLOOKUP(MasterDataSet_after_OutliersDEL7[[#This Row],[Region]],Region_Dummy_Variables,4,FALSE)</f>
        <v>0</v>
      </c>
      <c r="S520" s="1">
        <f>VLOOKUP(MasterDataSet_after_OutliersDEL7[[#This Row],[Region]],Region_Dummy_Variables,5,FALSE)</f>
        <v>1</v>
      </c>
      <c r="T520" s="1">
        <f>VLOOKUP(MasterDataSet_after_OutliersDEL7[[#This Row],[Region]],Region_Dummy_Variables,6,FALSE)</f>
        <v>0</v>
      </c>
      <c r="U520">
        <v>2018</v>
      </c>
      <c r="V520">
        <v>78</v>
      </c>
      <c r="W520">
        <v>425</v>
      </c>
      <c r="X520">
        <v>33.816004700000001</v>
      </c>
      <c r="Y520">
        <v>-118.375553</v>
      </c>
    </row>
    <row r="521" spans="1:25" hidden="1" x14ac:dyDescent="0.3">
      <c r="A521" s="1" t="s">
        <v>16</v>
      </c>
      <c r="B521" s="1" t="s">
        <v>565</v>
      </c>
      <c r="C521" s="1" t="s">
        <v>559</v>
      </c>
      <c r="D521" s="1" t="str">
        <f>VLOOKUP(MasterDataSet_after_OutliersDEL7[[#This Row],[CITY]],Region_Values,2,FALSE)</f>
        <v>South bay</v>
      </c>
      <c r="E521" s="7" t="s">
        <v>19</v>
      </c>
      <c r="F521">
        <v>90277</v>
      </c>
      <c r="G521">
        <v>1399000</v>
      </c>
      <c r="H521">
        <v>3</v>
      </c>
      <c r="I521">
        <v>2.5</v>
      </c>
      <c r="J521">
        <v>1698</v>
      </c>
      <c r="K521">
        <v>87782</v>
      </c>
      <c r="L521">
        <f>2021-MasterDataSet_after_OutliersDEL7[[#This Row],[YEAR BUILT]]</f>
        <v>44</v>
      </c>
      <c r="M521">
        <v>0.54292271659560321</v>
      </c>
      <c r="N521">
        <v>823.9104829210836</v>
      </c>
      <c r="O521" s="1">
        <v>0</v>
      </c>
      <c r="P521" s="1">
        <f>VLOOKUP(MasterDataSet_after_OutliersDEL7[[#This Row],[Region]],Region_Dummy_Variables,2,FALSE)</f>
        <v>0</v>
      </c>
      <c r="Q521" s="1">
        <f>VLOOKUP(MasterDataSet_after_OutliersDEL7[[#This Row],[Region]],Region_Dummy_Variables,3,FALSE)</f>
        <v>0</v>
      </c>
      <c r="R521" s="1">
        <f>VLOOKUP(MasterDataSet_after_OutliersDEL7[[#This Row],[Region]],Region_Dummy_Variables,4,FALSE)</f>
        <v>0</v>
      </c>
      <c r="S521" s="1">
        <f>VLOOKUP(MasterDataSet_after_OutliersDEL7[[#This Row],[Region]],Region_Dummy_Variables,5,FALSE)</f>
        <v>1</v>
      </c>
      <c r="T521" s="1">
        <f>VLOOKUP(MasterDataSet_after_OutliersDEL7[[#This Row],[Region]],Region_Dummy_Variables,6,FALSE)</f>
        <v>0</v>
      </c>
      <c r="U521">
        <v>1977</v>
      </c>
      <c r="V521">
        <v>27</v>
      </c>
      <c r="W521">
        <v>478</v>
      </c>
      <c r="X521">
        <v>33.808988900000003</v>
      </c>
      <c r="Y521">
        <v>-118.387112</v>
      </c>
    </row>
    <row r="522" spans="1:25" hidden="1" x14ac:dyDescent="0.3">
      <c r="A522" s="1" t="s">
        <v>16</v>
      </c>
      <c r="B522" s="1" t="s">
        <v>566</v>
      </c>
      <c r="C522" s="1" t="s">
        <v>559</v>
      </c>
      <c r="D522" s="1" t="str">
        <f>VLOOKUP(MasterDataSet_after_OutliersDEL7[[#This Row],[CITY]],Region_Values,2,FALSE)</f>
        <v>South bay</v>
      </c>
      <c r="E522" s="7" t="s">
        <v>19</v>
      </c>
      <c r="F522">
        <v>90278</v>
      </c>
      <c r="G522">
        <v>900000</v>
      </c>
      <c r="H522">
        <v>2</v>
      </c>
      <c r="I522">
        <v>1.5</v>
      </c>
      <c r="J522">
        <v>1464</v>
      </c>
      <c r="K522">
        <v>104089</v>
      </c>
      <c r="L522">
        <f>2021-MasterDataSet_after_OutliersDEL7[[#This Row],[YEAR BUILT]]</f>
        <v>42</v>
      </c>
      <c r="M522">
        <v>1.7723157326091186</v>
      </c>
      <c r="N522">
        <v>614.75409836065569</v>
      </c>
      <c r="O522" s="1">
        <v>0</v>
      </c>
      <c r="P522" s="1">
        <f>VLOOKUP(MasterDataSet_after_OutliersDEL7[[#This Row],[Region]],Region_Dummy_Variables,2,FALSE)</f>
        <v>0</v>
      </c>
      <c r="Q522" s="1">
        <f>VLOOKUP(MasterDataSet_after_OutliersDEL7[[#This Row],[Region]],Region_Dummy_Variables,3,FALSE)</f>
        <v>0</v>
      </c>
      <c r="R522" s="1">
        <f>VLOOKUP(MasterDataSet_after_OutliersDEL7[[#This Row],[Region]],Region_Dummy_Variables,4,FALSE)</f>
        <v>0</v>
      </c>
      <c r="S522" s="1">
        <f>VLOOKUP(MasterDataSet_after_OutliersDEL7[[#This Row],[Region]],Region_Dummy_Variables,5,FALSE)</f>
        <v>1</v>
      </c>
      <c r="T522" s="1">
        <f>VLOOKUP(MasterDataSet_after_OutliersDEL7[[#This Row],[Region]],Region_Dummy_Variables,6,FALSE)</f>
        <v>0</v>
      </c>
      <c r="U522">
        <v>1979</v>
      </c>
      <c r="V522">
        <v>37</v>
      </c>
      <c r="W522">
        <v>415</v>
      </c>
      <c r="X522">
        <v>33.859393500000003</v>
      </c>
      <c r="Y522">
        <v>-118.3703916</v>
      </c>
    </row>
    <row r="523" spans="1:25" hidden="1" x14ac:dyDescent="0.3">
      <c r="A523" s="1" t="s">
        <v>20</v>
      </c>
      <c r="B523" s="1" t="s">
        <v>567</v>
      </c>
      <c r="C523" s="1" t="s">
        <v>568</v>
      </c>
      <c r="D523" s="1" t="str">
        <f>VLOOKUP(MasterDataSet_after_OutliersDEL7[[#This Row],[CITY]],Region_Values,2,FALSE)</f>
        <v>South bay</v>
      </c>
      <c r="E523" s="7" t="s">
        <v>19</v>
      </c>
      <c r="F523">
        <v>90274</v>
      </c>
      <c r="G523">
        <v>3900000</v>
      </c>
      <c r="H523">
        <v>8</v>
      </c>
      <c r="I523">
        <v>9</v>
      </c>
      <c r="J523">
        <v>7878</v>
      </c>
      <c r="K523">
        <v>24247</v>
      </c>
      <c r="L523">
        <f>2021-MasterDataSet_after_OutliersDEL7[[#This Row],[YEAR BUILT]]</f>
        <v>42</v>
      </c>
      <c r="M523">
        <v>3.5298703434413743</v>
      </c>
      <c r="N523">
        <v>495.04950495049508</v>
      </c>
      <c r="O523" s="1">
        <v>1</v>
      </c>
      <c r="P523" s="1">
        <f>VLOOKUP(MasterDataSet_after_OutliersDEL7[[#This Row],[Region]],Region_Dummy_Variables,2,FALSE)</f>
        <v>0</v>
      </c>
      <c r="Q523" s="1">
        <f>VLOOKUP(MasterDataSet_after_OutliersDEL7[[#This Row],[Region]],Region_Dummy_Variables,3,FALSE)</f>
        <v>0</v>
      </c>
      <c r="R523" s="1">
        <f>VLOOKUP(MasterDataSet_after_OutliersDEL7[[#This Row],[Region]],Region_Dummy_Variables,4,FALSE)</f>
        <v>0</v>
      </c>
      <c r="S523" s="1">
        <f>VLOOKUP(MasterDataSet_after_OutliersDEL7[[#This Row],[Region]],Region_Dummy_Variables,5,FALSE)</f>
        <v>1</v>
      </c>
      <c r="T523" s="1">
        <f>VLOOKUP(MasterDataSet_after_OutliersDEL7[[#This Row],[Region]],Region_Dummy_Variables,6,FALSE)</f>
        <v>0</v>
      </c>
      <c r="U523">
        <v>1979</v>
      </c>
      <c r="V523">
        <v>126</v>
      </c>
      <c r="X523">
        <v>33.785032700000002</v>
      </c>
      <c r="Y523">
        <v>-118.339483</v>
      </c>
    </row>
    <row r="524" spans="1:25" x14ac:dyDescent="0.3">
      <c r="A524" s="1" t="s">
        <v>20</v>
      </c>
      <c r="B524" s="1" t="s">
        <v>569</v>
      </c>
      <c r="C524" s="1" t="s">
        <v>570</v>
      </c>
      <c r="D524" s="1" t="str">
        <f>VLOOKUP(MasterDataSet_after_OutliersDEL7[[#This Row],[CITY]],Region_Values,2,FALSE)</f>
        <v>West</v>
      </c>
      <c r="E524" s="7" t="s">
        <v>19</v>
      </c>
      <c r="F524">
        <v>90401</v>
      </c>
      <c r="G524">
        <v>5995000</v>
      </c>
      <c r="H524">
        <v>5</v>
      </c>
      <c r="I524">
        <v>5</v>
      </c>
      <c r="J524">
        <v>3213</v>
      </c>
      <c r="K524">
        <v>4800</v>
      </c>
      <c r="L524">
        <f>2021-MasterDataSet_after_OutliersDEL7[[#This Row],[YEAR BUILT]]</f>
        <v>108</v>
      </c>
      <c r="M524">
        <v>0.81261976208890507</v>
      </c>
      <c r="N524">
        <v>1865.8574540927482</v>
      </c>
      <c r="O524" s="1">
        <v>1</v>
      </c>
      <c r="P524" s="1">
        <f>VLOOKUP(MasterDataSet_after_OutliersDEL7[[#This Row],[Region]],Region_Dummy_Variables,2,FALSE)</f>
        <v>0</v>
      </c>
      <c r="Q524" s="1">
        <f>VLOOKUP(MasterDataSet_after_OutliersDEL7[[#This Row],[Region]],Region_Dummy_Variables,3,FALSE)</f>
        <v>0</v>
      </c>
      <c r="R524" s="1">
        <f>VLOOKUP(MasterDataSet_after_OutliersDEL7[[#This Row],[Region]],Region_Dummy_Variables,4,FALSE)</f>
        <v>0</v>
      </c>
      <c r="S524" s="1">
        <f>VLOOKUP(MasterDataSet_after_OutliersDEL7[[#This Row],[Region]],Region_Dummy_Variables,5,FALSE)</f>
        <v>0</v>
      </c>
      <c r="T524" s="1">
        <f>VLOOKUP(MasterDataSet_after_OutliersDEL7[[#This Row],[Region]],Region_Dummy_Variables,6,FALSE)</f>
        <v>1</v>
      </c>
      <c r="U524">
        <v>1913</v>
      </c>
      <c r="V524">
        <v>50</v>
      </c>
      <c r="X524">
        <v>34.007856099999998</v>
      </c>
      <c r="Y524">
        <v>-118.49203420000001</v>
      </c>
    </row>
    <row r="525" spans="1:25" x14ac:dyDescent="0.3">
      <c r="A525" s="1" t="s">
        <v>16</v>
      </c>
      <c r="B525" s="1" t="s">
        <v>571</v>
      </c>
      <c r="C525" s="1" t="s">
        <v>570</v>
      </c>
      <c r="D525" s="1" t="str">
        <f>VLOOKUP(MasterDataSet_after_OutliersDEL7[[#This Row],[CITY]],Region_Values,2,FALSE)</f>
        <v>West</v>
      </c>
      <c r="E525" s="7" t="s">
        <v>19</v>
      </c>
      <c r="F525">
        <v>90401</v>
      </c>
      <c r="G525">
        <v>699950</v>
      </c>
      <c r="H525">
        <v>1</v>
      </c>
      <c r="I525">
        <v>1</v>
      </c>
      <c r="J525">
        <v>647</v>
      </c>
      <c r="K525">
        <v>7485</v>
      </c>
      <c r="L525">
        <f>2021-MasterDataSet_after_OutliersDEL7[[#This Row],[YEAR BUILT]]</f>
        <v>93</v>
      </c>
      <c r="M525">
        <v>1.2377459006706633</v>
      </c>
      <c r="N525">
        <v>1081.8392581143739</v>
      </c>
      <c r="O525" s="1">
        <v>0</v>
      </c>
      <c r="P525" s="1">
        <f>VLOOKUP(MasterDataSet_after_OutliersDEL7[[#This Row],[Region]],Region_Dummy_Variables,2,FALSE)</f>
        <v>0</v>
      </c>
      <c r="Q525" s="1">
        <f>VLOOKUP(MasterDataSet_after_OutliersDEL7[[#This Row],[Region]],Region_Dummy_Variables,3,FALSE)</f>
        <v>0</v>
      </c>
      <c r="R525" s="1">
        <f>VLOOKUP(MasterDataSet_after_OutliersDEL7[[#This Row],[Region]],Region_Dummy_Variables,4,FALSE)</f>
        <v>0</v>
      </c>
      <c r="S525" s="1">
        <f>VLOOKUP(MasterDataSet_after_OutliersDEL7[[#This Row],[Region]],Region_Dummy_Variables,5,FALSE)</f>
        <v>0</v>
      </c>
      <c r="T525" s="1">
        <f>VLOOKUP(MasterDataSet_after_OutliersDEL7[[#This Row],[Region]],Region_Dummy_Variables,6,FALSE)</f>
        <v>1</v>
      </c>
      <c r="U525">
        <v>1928</v>
      </c>
      <c r="V525">
        <v>8</v>
      </c>
      <c r="W525">
        <v>500</v>
      </c>
      <c r="X525">
        <v>34.022401899999998</v>
      </c>
      <c r="Y525">
        <v>-118.4924887</v>
      </c>
    </row>
    <row r="526" spans="1:25" x14ac:dyDescent="0.3">
      <c r="A526" s="1" t="s">
        <v>16</v>
      </c>
      <c r="B526" s="1" t="s">
        <v>572</v>
      </c>
      <c r="C526" s="1" t="s">
        <v>570</v>
      </c>
      <c r="D526" s="1" t="str">
        <f>VLOOKUP(MasterDataSet_after_OutliersDEL7[[#This Row],[CITY]],Region_Values,2,FALSE)</f>
        <v>West</v>
      </c>
      <c r="E526" s="7" t="s">
        <v>19</v>
      </c>
      <c r="F526">
        <v>90401</v>
      </c>
      <c r="G526">
        <v>1899000</v>
      </c>
      <c r="H526">
        <v>2</v>
      </c>
      <c r="I526">
        <v>2.5</v>
      </c>
      <c r="J526">
        <v>1669</v>
      </c>
      <c r="K526">
        <v>7508</v>
      </c>
      <c r="L526">
        <f>2021-MasterDataSet_after_OutliersDEL7[[#This Row],[YEAR BUILT]]</f>
        <v>0</v>
      </c>
      <c r="M526">
        <v>1.4555321931413254</v>
      </c>
      <c r="N526">
        <v>1137.8070701018573</v>
      </c>
      <c r="O526" s="1">
        <v>0</v>
      </c>
      <c r="P526" s="1">
        <f>VLOOKUP(MasterDataSet_after_OutliersDEL7[[#This Row],[Region]],Region_Dummy_Variables,2,FALSE)</f>
        <v>0</v>
      </c>
      <c r="Q526" s="1">
        <f>VLOOKUP(MasterDataSet_after_OutliersDEL7[[#This Row],[Region]],Region_Dummy_Variables,3,FALSE)</f>
        <v>0</v>
      </c>
      <c r="R526" s="1">
        <f>VLOOKUP(MasterDataSet_after_OutliersDEL7[[#This Row],[Region]],Region_Dummy_Variables,4,FALSE)</f>
        <v>0</v>
      </c>
      <c r="S526" s="1">
        <f>VLOOKUP(MasterDataSet_after_OutliersDEL7[[#This Row],[Region]],Region_Dummy_Variables,5,FALSE)</f>
        <v>0</v>
      </c>
      <c r="T526" s="1">
        <f>VLOOKUP(MasterDataSet_after_OutliersDEL7[[#This Row],[Region]],Region_Dummy_Variables,6,FALSE)</f>
        <v>1</v>
      </c>
      <c r="U526">
        <v>2021</v>
      </c>
      <c r="V526">
        <v>46</v>
      </c>
      <c r="W526">
        <v>582</v>
      </c>
      <c r="X526">
        <v>34.019893500000002</v>
      </c>
      <c r="Y526">
        <v>-118.4859349</v>
      </c>
    </row>
    <row r="527" spans="1:25" x14ac:dyDescent="0.3">
      <c r="A527" s="1" t="s">
        <v>16</v>
      </c>
      <c r="B527" s="1" t="s">
        <v>573</v>
      </c>
      <c r="C527" s="1" t="s">
        <v>570</v>
      </c>
      <c r="D527" s="1" t="str">
        <f>VLOOKUP(MasterDataSet_after_OutliersDEL7[[#This Row],[CITY]],Region_Values,2,FALSE)</f>
        <v>West</v>
      </c>
      <c r="E527" s="7" t="s">
        <v>19</v>
      </c>
      <c r="F527">
        <v>90401</v>
      </c>
      <c r="G527">
        <v>1799000</v>
      </c>
      <c r="H527">
        <v>2</v>
      </c>
      <c r="I527">
        <v>2.5</v>
      </c>
      <c r="J527">
        <v>1605</v>
      </c>
      <c r="K527">
        <v>12072</v>
      </c>
      <c r="L527">
        <f>2021-MasterDataSet_after_OutliersDEL7[[#This Row],[YEAR BUILT]]</f>
        <v>0</v>
      </c>
      <c r="M527">
        <v>1.4555321931413254</v>
      </c>
      <c r="N527">
        <v>1120.8722741433021</v>
      </c>
      <c r="O527" s="1">
        <v>0</v>
      </c>
      <c r="P527" s="1">
        <f>VLOOKUP(MasterDataSet_after_OutliersDEL7[[#This Row],[Region]],Region_Dummy_Variables,2,FALSE)</f>
        <v>0</v>
      </c>
      <c r="Q527" s="1">
        <f>VLOOKUP(MasterDataSet_after_OutliersDEL7[[#This Row],[Region]],Region_Dummy_Variables,3,FALSE)</f>
        <v>0</v>
      </c>
      <c r="R527" s="1">
        <f>VLOOKUP(MasterDataSet_after_OutliersDEL7[[#This Row],[Region]],Region_Dummy_Variables,4,FALSE)</f>
        <v>0</v>
      </c>
      <c r="S527" s="1">
        <f>VLOOKUP(MasterDataSet_after_OutliersDEL7[[#This Row],[Region]],Region_Dummy_Variables,5,FALSE)</f>
        <v>0</v>
      </c>
      <c r="T527" s="1">
        <f>VLOOKUP(MasterDataSet_after_OutliersDEL7[[#This Row],[Region]],Region_Dummy_Variables,6,FALSE)</f>
        <v>1</v>
      </c>
      <c r="U527">
        <v>2021</v>
      </c>
      <c r="V527">
        <v>46</v>
      </c>
      <c r="W527">
        <v>576</v>
      </c>
      <c r="X527">
        <v>34.019893500000002</v>
      </c>
      <c r="Y527">
        <v>-118.4859349</v>
      </c>
    </row>
    <row r="528" spans="1:25" x14ac:dyDescent="0.3">
      <c r="A528" s="1" t="s">
        <v>16</v>
      </c>
      <c r="B528" s="1" t="s">
        <v>574</v>
      </c>
      <c r="C528" s="1" t="s">
        <v>570</v>
      </c>
      <c r="D528" s="1" t="str">
        <f>VLOOKUP(MasterDataSet_after_OutliersDEL7[[#This Row],[CITY]],Region_Values,2,FALSE)</f>
        <v>West</v>
      </c>
      <c r="E528" s="7" t="s">
        <v>19</v>
      </c>
      <c r="F528">
        <v>90401</v>
      </c>
      <c r="G528">
        <v>1299000</v>
      </c>
      <c r="H528">
        <v>2</v>
      </c>
      <c r="I528">
        <v>2</v>
      </c>
      <c r="J528">
        <v>1439</v>
      </c>
      <c r="K528">
        <v>12072</v>
      </c>
      <c r="L528">
        <f>2021-MasterDataSet_after_OutliersDEL7[[#This Row],[YEAR BUILT]]</f>
        <v>7</v>
      </c>
      <c r="M528">
        <v>0.93893586541565965</v>
      </c>
      <c r="N528">
        <v>902.71021542738015</v>
      </c>
      <c r="O528" s="1">
        <v>0</v>
      </c>
      <c r="P528" s="1">
        <f>VLOOKUP(MasterDataSet_after_OutliersDEL7[[#This Row],[Region]],Region_Dummy_Variables,2,FALSE)</f>
        <v>0</v>
      </c>
      <c r="Q528" s="1">
        <f>VLOOKUP(MasterDataSet_after_OutliersDEL7[[#This Row],[Region]],Region_Dummy_Variables,3,FALSE)</f>
        <v>0</v>
      </c>
      <c r="R528" s="1">
        <f>VLOOKUP(MasterDataSet_after_OutliersDEL7[[#This Row],[Region]],Region_Dummy_Variables,4,FALSE)</f>
        <v>0</v>
      </c>
      <c r="S528" s="1">
        <f>VLOOKUP(MasterDataSet_after_OutliersDEL7[[#This Row],[Region]],Region_Dummy_Variables,5,FALSE)</f>
        <v>0</v>
      </c>
      <c r="T528" s="1">
        <f>VLOOKUP(MasterDataSet_after_OutliersDEL7[[#This Row],[Region]],Region_Dummy_Variables,6,FALSE)</f>
        <v>1</v>
      </c>
      <c r="U528">
        <v>2014</v>
      </c>
      <c r="V528">
        <v>15</v>
      </c>
      <c r="W528">
        <v>1610</v>
      </c>
      <c r="X528">
        <v>34.009774200000003</v>
      </c>
      <c r="Y528">
        <v>-118.4926885</v>
      </c>
    </row>
    <row r="529" spans="1:25" x14ac:dyDescent="0.3">
      <c r="A529" s="1" t="s">
        <v>16</v>
      </c>
      <c r="B529" s="1" t="s">
        <v>575</v>
      </c>
      <c r="C529" s="1" t="s">
        <v>570</v>
      </c>
      <c r="D529" s="1" t="str">
        <f>VLOOKUP(MasterDataSet_after_OutliersDEL7[[#This Row],[CITY]],Region_Values,2,FALSE)</f>
        <v>West</v>
      </c>
      <c r="E529" s="7" t="s">
        <v>19</v>
      </c>
      <c r="F529">
        <v>90401</v>
      </c>
      <c r="G529">
        <v>1475000</v>
      </c>
      <c r="H529">
        <v>1</v>
      </c>
      <c r="I529">
        <v>1.5</v>
      </c>
      <c r="J529">
        <v>1165</v>
      </c>
      <c r="K529">
        <v>12072</v>
      </c>
      <c r="L529">
        <f>2021-MasterDataSet_after_OutliersDEL7[[#This Row],[YEAR BUILT]]</f>
        <v>7</v>
      </c>
      <c r="M529">
        <v>0.93893586541565965</v>
      </c>
      <c r="N529">
        <v>1266.0944206008583</v>
      </c>
      <c r="O529" s="1">
        <v>0</v>
      </c>
      <c r="P529" s="1">
        <f>VLOOKUP(MasterDataSet_after_OutliersDEL7[[#This Row],[Region]],Region_Dummy_Variables,2,FALSE)</f>
        <v>0</v>
      </c>
      <c r="Q529" s="1">
        <f>VLOOKUP(MasterDataSet_after_OutliersDEL7[[#This Row],[Region]],Region_Dummy_Variables,3,FALSE)</f>
        <v>0</v>
      </c>
      <c r="R529" s="1">
        <f>VLOOKUP(MasterDataSet_after_OutliersDEL7[[#This Row],[Region]],Region_Dummy_Variables,4,FALSE)</f>
        <v>0</v>
      </c>
      <c r="S529" s="1">
        <f>VLOOKUP(MasterDataSet_after_OutliersDEL7[[#This Row],[Region]],Region_Dummy_Variables,5,FALSE)</f>
        <v>0</v>
      </c>
      <c r="T529" s="1">
        <f>VLOOKUP(MasterDataSet_after_OutliersDEL7[[#This Row],[Region]],Region_Dummy_Variables,6,FALSE)</f>
        <v>1</v>
      </c>
      <c r="U529">
        <v>2014</v>
      </c>
      <c r="V529">
        <v>26</v>
      </c>
      <c r="W529">
        <v>1580</v>
      </c>
      <c r="X529">
        <v>34.009774200000003</v>
      </c>
      <c r="Y529">
        <v>-118.4926885</v>
      </c>
    </row>
    <row r="530" spans="1:25" x14ac:dyDescent="0.3">
      <c r="A530" s="1" t="s">
        <v>16</v>
      </c>
      <c r="B530" s="1" t="s">
        <v>576</v>
      </c>
      <c r="C530" s="1" t="s">
        <v>570</v>
      </c>
      <c r="D530" s="1" t="str">
        <f>VLOOKUP(MasterDataSet_after_OutliersDEL7[[#This Row],[CITY]],Region_Values,2,FALSE)</f>
        <v>West</v>
      </c>
      <c r="E530" s="7" t="s">
        <v>19</v>
      </c>
      <c r="F530">
        <v>90401</v>
      </c>
      <c r="G530">
        <v>2495000</v>
      </c>
      <c r="H530">
        <v>2</v>
      </c>
      <c r="I530">
        <v>2.5</v>
      </c>
      <c r="J530">
        <v>1609</v>
      </c>
      <c r="K530">
        <v>12072</v>
      </c>
      <c r="L530">
        <f>2021-MasterDataSet_after_OutliersDEL7[[#This Row],[YEAR BUILT]]</f>
        <v>7</v>
      </c>
      <c r="M530">
        <v>0.93893586541565965</v>
      </c>
      <c r="N530">
        <v>1550.6525792417651</v>
      </c>
      <c r="O530" s="1">
        <v>0</v>
      </c>
      <c r="P530" s="1">
        <f>VLOOKUP(MasterDataSet_after_OutliersDEL7[[#This Row],[Region]],Region_Dummy_Variables,2,FALSE)</f>
        <v>0</v>
      </c>
      <c r="Q530" s="1">
        <f>VLOOKUP(MasterDataSet_after_OutliersDEL7[[#This Row],[Region]],Region_Dummy_Variables,3,FALSE)</f>
        <v>0</v>
      </c>
      <c r="R530" s="1">
        <f>VLOOKUP(MasterDataSet_after_OutliersDEL7[[#This Row],[Region]],Region_Dummy_Variables,4,FALSE)</f>
        <v>0</v>
      </c>
      <c r="S530" s="1">
        <f>VLOOKUP(MasterDataSet_after_OutliersDEL7[[#This Row],[Region]],Region_Dummy_Variables,5,FALSE)</f>
        <v>0</v>
      </c>
      <c r="T530" s="1">
        <f>VLOOKUP(MasterDataSet_after_OutliersDEL7[[#This Row],[Region]],Region_Dummy_Variables,6,FALSE)</f>
        <v>1</v>
      </c>
      <c r="U530">
        <v>2014</v>
      </c>
      <c r="V530">
        <v>18</v>
      </c>
      <c r="W530">
        <v>1598</v>
      </c>
      <c r="X530">
        <v>34.009774200000003</v>
      </c>
      <c r="Y530">
        <v>-118.4926885</v>
      </c>
    </row>
    <row r="531" spans="1:25" x14ac:dyDescent="0.3">
      <c r="A531" s="1" t="s">
        <v>16</v>
      </c>
      <c r="B531" s="1" t="s">
        <v>577</v>
      </c>
      <c r="C531" s="1" t="s">
        <v>570</v>
      </c>
      <c r="D531" s="1" t="str">
        <f>VLOOKUP(MasterDataSet_after_OutliersDEL7[[#This Row],[CITY]],Region_Values,2,FALSE)</f>
        <v>West</v>
      </c>
      <c r="E531" s="7" t="s">
        <v>19</v>
      </c>
      <c r="F531">
        <v>90401</v>
      </c>
      <c r="G531">
        <v>1498000</v>
      </c>
      <c r="H531">
        <v>1</v>
      </c>
      <c r="I531">
        <v>1</v>
      </c>
      <c r="J531">
        <v>924</v>
      </c>
      <c r="K531">
        <v>37909</v>
      </c>
      <c r="L531">
        <f>2021-MasterDataSet_after_OutliersDEL7[[#This Row],[YEAR BUILT]]</f>
        <v>7</v>
      </c>
      <c r="M531">
        <v>0.84731385823593564</v>
      </c>
      <c r="N531">
        <v>1621.2121212121212</v>
      </c>
      <c r="O531" s="1">
        <v>0</v>
      </c>
      <c r="P531" s="1">
        <f>VLOOKUP(MasterDataSet_after_OutliersDEL7[[#This Row],[Region]],Region_Dummy_Variables,2,FALSE)</f>
        <v>0</v>
      </c>
      <c r="Q531" s="1">
        <f>VLOOKUP(MasterDataSet_after_OutliersDEL7[[#This Row],[Region]],Region_Dummy_Variables,3,FALSE)</f>
        <v>0</v>
      </c>
      <c r="R531" s="1">
        <f>VLOOKUP(MasterDataSet_after_OutliersDEL7[[#This Row],[Region]],Region_Dummy_Variables,4,FALSE)</f>
        <v>0</v>
      </c>
      <c r="S531" s="1">
        <f>VLOOKUP(MasterDataSet_after_OutliersDEL7[[#This Row],[Region]],Region_Dummy_Variables,5,FALSE)</f>
        <v>0</v>
      </c>
      <c r="T531" s="1">
        <f>VLOOKUP(MasterDataSet_after_OutliersDEL7[[#This Row],[Region]],Region_Dummy_Variables,6,FALSE)</f>
        <v>1</v>
      </c>
      <c r="U531">
        <v>2014</v>
      </c>
      <c r="V531">
        <v>3</v>
      </c>
      <c r="W531">
        <v>1542</v>
      </c>
      <c r="X531">
        <v>34.0089422</v>
      </c>
      <c r="Y531">
        <v>-118.4913586</v>
      </c>
    </row>
    <row r="532" spans="1:25" x14ac:dyDescent="0.3">
      <c r="A532" s="1" t="s">
        <v>16</v>
      </c>
      <c r="B532" s="1" t="s">
        <v>578</v>
      </c>
      <c r="C532" s="1" t="s">
        <v>570</v>
      </c>
      <c r="D532" s="1" t="str">
        <f>VLOOKUP(MasterDataSet_after_OutliersDEL7[[#This Row],[CITY]],Region_Values,2,FALSE)</f>
        <v>West</v>
      </c>
      <c r="E532" s="7" t="s">
        <v>19</v>
      </c>
      <c r="F532">
        <v>90401</v>
      </c>
      <c r="G532">
        <v>2150000</v>
      </c>
      <c r="H532">
        <v>2</v>
      </c>
      <c r="I532">
        <v>2</v>
      </c>
      <c r="J532">
        <v>1660</v>
      </c>
      <c r="K532">
        <v>12072</v>
      </c>
      <c r="L532">
        <f>2021-MasterDataSet_after_OutliersDEL7[[#This Row],[YEAR BUILT]]</f>
        <v>7</v>
      </c>
      <c r="M532">
        <v>0.83035384874749663</v>
      </c>
      <c r="N532">
        <v>1295.1807228915663</v>
      </c>
      <c r="O532" s="1">
        <v>0</v>
      </c>
      <c r="P532" s="1">
        <f>VLOOKUP(MasterDataSet_after_OutliersDEL7[[#This Row],[Region]],Region_Dummy_Variables,2,FALSE)</f>
        <v>0</v>
      </c>
      <c r="Q532" s="1">
        <f>VLOOKUP(MasterDataSet_after_OutliersDEL7[[#This Row],[Region]],Region_Dummy_Variables,3,FALSE)</f>
        <v>0</v>
      </c>
      <c r="R532" s="1">
        <f>VLOOKUP(MasterDataSet_after_OutliersDEL7[[#This Row],[Region]],Region_Dummy_Variables,4,FALSE)</f>
        <v>0</v>
      </c>
      <c r="S532" s="1">
        <f>VLOOKUP(MasterDataSet_after_OutliersDEL7[[#This Row],[Region]],Region_Dummy_Variables,5,FALSE)</f>
        <v>0</v>
      </c>
      <c r="T532" s="1">
        <f>VLOOKUP(MasterDataSet_after_OutliersDEL7[[#This Row],[Region]],Region_Dummy_Variables,6,FALSE)</f>
        <v>1</v>
      </c>
      <c r="U532">
        <v>2014</v>
      </c>
      <c r="V532">
        <v>14</v>
      </c>
      <c r="W532">
        <v>1654</v>
      </c>
      <c r="X532">
        <v>34.008634800000003</v>
      </c>
      <c r="Y532">
        <v>-118.49136350000001</v>
      </c>
    </row>
    <row r="533" spans="1:25" x14ac:dyDescent="0.3">
      <c r="A533" s="1" t="s">
        <v>16</v>
      </c>
      <c r="B533" s="1" t="s">
        <v>579</v>
      </c>
      <c r="C533" s="1" t="s">
        <v>570</v>
      </c>
      <c r="D533" s="1" t="str">
        <f>VLOOKUP(MasterDataSet_after_OutliersDEL7[[#This Row],[CITY]],Region_Values,2,FALSE)</f>
        <v>West</v>
      </c>
      <c r="E533" s="7" t="s">
        <v>19</v>
      </c>
      <c r="F533">
        <v>90401</v>
      </c>
      <c r="G533">
        <v>1695000</v>
      </c>
      <c r="H533">
        <v>1</v>
      </c>
      <c r="I533">
        <v>1.5</v>
      </c>
      <c r="J533">
        <v>1140</v>
      </c>
      <c r="K533">
        <v>12072</v>
      </c>
      <c r="L533">
        <f>2021-MasterDataSet_after_OutliersDEL7[[#This Row],[YEAR BUILT]]</f>
        <v>7</v>
      </c>
      <c r="M533">
        <v>0.84731385823593564</v>
      </c>
      <c r="N533">
        <v>1486.8421052631579</v>
      </c>
      <c r="O533" s="1">
        <v>0</v>
      </c>
      <c r="P533" s="1">
        <f>VLOOKUP(MasterDataSet_after_OutliersDEL7[[#This Row],[Region]],Region_Dummy_Variables,2,FALSE)</f>
        <v>0</v>
      </c>
      <c r="Q533" s="1">
        <f>VLOOKUP(MasterDataSet_after_OutliersDEL7[[#This Row],[Region]],Region_Dummy_Variables,3,FALSE)</f>
        <v>0</v>
      </c>
      <c r="R533" s="1">
        <f>VLOOKUP(MasterDataSet_after_OutliersDEL7[[#This Row],[Region]],Region_Dummy_Variables,4,FALSE)</f>
        <v>0</v>
      </c>
      <c r="S533" s="1">
        <f>VLOOKUP(MasterDataSet_after_OutliersDEL7[[#This Row],[Region]],Region_Dummy_Variables,5,FALSE)</f>
        <v>0</v>
      </c>
      <c r="T533" s="1">
        <f>VLOOKUP(MasterDataSet_after_OutliersDEL7[[#This Row],[Region]],Region_Dummy_Variables,6,FALSE)</f>
        <v>1</v>
      </c>
      <c r="U533">
        <v>2014</v>
      </c>
      <c r="V533">
        <v>22</v>
      </c>
      <c r="W533">
        <v>1577</v>
      </c>
      <c r="X533">
        <v>34.0089422</v>
      </c>
      <c r="Y533">
        <v>-118.4913586</v>
      </c>
    </row>
    <row r="534" spans="1:25" x14ac:dyDescent="0.3">
      <c r="A534" s="1" t="s">
        <v>16</v>
      </c>
      <c r="B534" s="1" t="s">
        <v>580</v>
      </c>
      <c r="C534" s="1" t="s">
        <v>570</v>
      </c>
      <c r="D534" s="1" t="str">
        <f>VLOOKUP(MasterDataSet_after_OutliersDEL7[[#This Row],[CITY]],Region_Values,2,FALSE)</f>
        <v>West</v>
      </c>
      <c r="E534" s="7" t="s">
        <v>19</v>
      </c>
      <c r="F534">
        <v>90401</v>
      </c>
      <c r="G534">
        <v>1375000</v>
      </c>
      <c r="H534">
        <v>1</v>
      </c>
      <c r="I534">
        <v>1</v>
      </c>
      <c r="J534">
        <v>850</v>
      </c>
      <c r="K534">
        <v>12072</v>
      </c>
      <c r="L534">
        <f>2021-MasterDataSet_after_OutliersDEL7[[#This Row],[YEAR BUILT]]</f>
        <v>7</v>
      </c>
      <c r="M534">
        <v>0.84731385823593564</v>
      </c>
      <c r="N534">
        <v>1617.6470588235295</v>
      </c>
      <c r="O534" s="1">
        <v>0</v>
      </c>
      <c r="P534" s="1">
        <f>VLOOKUP(MasterDataSet_after_OutliersDEL7[[#This Row],[Region]],Region_Dummy_Variables,2,FALSE)</f>
        <v>0</v>
      </c>
      <c r="Q534" s="1">
        <f>VLOOKUP(MasterDataSet_after_OutliersDEL7[[#This Row],[Region]],Region_Dummy_Variables,3,FALSE)</f>
        <v>0</v>
      </c>
      <c r="R534" s="1">
        <f>VLOOKUP(MasterDataSet_after_OutliersDEL7[[#This Row],[Region]],Region_Dummy_Variables,4,FALSE)</f>
        <v>0</v>
      </c>
      <c r="S534" s="1">
        <f>VLOOKUP(MasterDataSet_after_OutliersDEL7[[#This Row],[Region]],Region_Dummy_Variables,5,FALSE)</f>
        <v>0</v>
      </c>
      <c r="T534" s="1">
        <f>VLOOKUP(MasterDataSet_after_OutliersDEL7[[#This Row],[Region]],Region_Dummy_Variables,6,FALSE)</f>
        <v>1</v>
      </c>
      <c r="U534">
        <v>2014</v>
      </c>
      <c r="V534">
        <v>13</v>
      </c>
      <c r="W534">
        <v>1535</v>
      </c>
      <c r="X534">
        <v>34.0089422</v>
      </c>
      <c r="Y534">
        <v>-118.4913586</v>
      </c>
    </row>
    <row r="535" spans="1:25" x14ac:dyDescent="0.3">
      <c r="A535" s="1" t="s">
        <v>16</v>
      </c>
      <c r="B535" s="1" t="s">
        <v>581</v>
      </c>
      <c r="C535" s="1" t="s">
        <v>570</v>
      </c>
      <c r="D535" s="1" t="str">
        <f>VLOOKUP(MasterDataSet_after_OutliersDEL7[[#This Row],[CITY]],Region_Values,2,FALSE)</f>
        <v>West</v>
      </c>
      <c r="E535" s="7" t="s">
        <v>19</v>
      </c>
      <c r="F535">
        <v>90401</v>
      </c>
      <c r="G535">
        <v>3295000</v>
      </c>
      <c r="H535">
        <v>2</v>
      </c>
      <c r="I535">
        <v>2.5</v>
      </c>
      <c r="J535">
        <v>1693</v>
      </c>
      <c r="K535">
        <v>12072</v>
      </c>
      <c r="L535">
        <f>2021-MasterDataSet_after_OutliersDEL7[[#This Row],[YEAR BUILT]]</f>
        <v>7</v>
      </c>
      <c r="M535">
        <v>0.84731385823593564</v>
      </c>
      <c r="N535">
        <v>1946.2492616656823</v>
      </c>
      <c r="O535" s="1">
        <v>0</v>
      </c>
      <c r="P535" s="1">
        <f>VLOOKUP(MasterDataSet_after_OutliersDEL7[[#This Row],[Region]],Region_Dummy_Variables,2,FALSE)</f>
        <v>0</v>
      </c>
      <c r="Q535" s="1">
        <f>VLOOKUP(MasterDataSet_after_OutliersDEL7[[#This Row],[Region]],Region_Dummy_Variables,3,FALSE)</f>
        <v>0</v>
      </c>
      <c r="R535" s="1">
        <f>VLOOKUP(MasterDataSet_after_OutliersDEL7[[#This Row],[Region]],Region_Dummy_Variables,4,FALSE)</f>
        <v>0</v>
      </c>
      <c r="S535" s="1">
        <f>VLOOKUP(MasterDataSet_after_OutliersDEL7[[#This Row],[Region]],Region_Dummy_Variables,5,FALSE)</f>
        <v>0</v>
      </c>
      <c r="T535" s="1">
        <f>VLOOKUP(MasterDataSet_after_OutliersDEL7[[#This Row],[Region]],Region_Dummy_Variables,6,FALSE)</f>
        <v>1</v>
      </c>
      <c r="U535">
        <v>2014</v>
      </c>
      <c r="V535">
        <v>186</v>
      </c>
      <c r="W535">
        <v>1659</v>
      </c>
      <c r="X535">
        <v>34.0089422</v>
      </c>
      <c r="Y535">
        <v>-118.4913586</v>
      </c>
    </row>
    <row r="536" spans="1:25" x14ac:dyDescent="0.3">
      <c r="A536" s="1" t="s">
        <v>16</v>
      </c>
      <c r="B536" s="1" t="s">
        <v>582</v>
      </c>
      <c r="C536" s="1" t="s">
        <v>570</v>
      </c>
      <c r="D536" s="1" t="str">
        <f>VLOOKUP(MasterDataSet_after_OutliersDEL7[[#This Row],[CITY]],Region_Values,2,FALSE)</f>
        <v>West</v>
      </c>
      <c r="E536" s="7" t="s">
        <v>19</v>
      </c>
      <c r="F536">
        <v>90401</v>
      </c>
      <c r="G536">
        <v>783000</v>
      </c>
      <c r="H536">
        <v>2</v>
      </c>
      <c r="I536">
        <v>1</v>
      </c>
      <c r="J536">
        <v>785</v>
      </c>
      <c r="K536">
        <v>871</v>
      </c>
      <c r="L536">
        <f>2021-MasterDataSet_after_OutliersDEL7[[#This Row],[YEAR BUILT]]</f>
        <v>63</v>
      </c>
      <c r="M536">
        <v>0.93111593113787383</v>
      </c>
      <c r="N536">
        <v>997.45222929936301</v>
      </c>
      <c r="O536" s="1">
        <v>0</v>
      </c>
      <c r="P536" s="1">
        <f>VLOOKUP(MasterDataSet_after_OutliersDEL7[[#This Row],[Region]],Region_Dummy_Variables,2,FALSE)</f>
        <v>0</v>
      </c>
      <c r="Q536" s="1">
        <f>VLOOKUP(MasterDataSet_after_OutliersDEL7[[#This Row],[Region]],Region_Dummy_Variables,3,FALSE)</f>
        <v>0</v>
      </c>
      <c r="R536" s="1">
        <f>VLOOKUP(MasterDataSet_after_OutliersDEL7[[#This Row],[Region]],Region_Dummy_Variables,4,FALSE)</f>
        <v>0</v>
      </c>
      <c r="S536" s="1">
        <f>VLOOKUP(MasterDataSet_after_OutliersDEL7[[#This Row],[Region]],Region_Dummy_Variables,5,FALSE)</f>
        <v>0</v>
      </c>
      <c r="T536" s="1">
        <f>VLOOKUP(MasterDataSet_after_OutliersDEL7[[#This Row],[Region]],Region_Dummy_Variables,6,FALSE)</f>
        <v>1</v>
      </c>
      <c r="U536">
        <v>1958</v>
      </c>
      <c r="V536">
        <v>29</v>
      </c>
      <c r="W536">
        <v>378</v>
      </c>
      <c r="X536">
        <v>34.012386200000002</v>
      </c>
      <c r="Y536">
        <v>-118.484567</v>
      </c>
    </row>
    <row r="537" spans="1:25" x14ac:dyDescent="0.3">
      <c r="A537" s="1" t="s">
        <v>20</v>
      </c>
      <c r="B537" s="1" t="s">
        <v>583</v>
      </c>
      <c r="C537" s="1" t="s">
        <v>570</v>
      </c>
      <c r="D537" s="1" t="str">
        <f>VLOOKUP(MasterDataSet_after_OutliersDEL7[[#This Row],[CITY]],Region_Values,2,FALSE)</f>
        <v>West</v>
      </c>
      <c r="E537" s="7" t="s">
        <v>19</v>
      </c>
      <c r="F537">
        <v>90402</v>
      </c>
      <c r="G537">
        <v>3595000</v>
      </c>
      <c r="H537">
        <v>3</v>
      </c>
      <c r="I537">
        <v>3.5</v>
      </c>
      <c r="J537">
        <v>2405</v>
      </c>
      <c r="K537">
        <v>9400</v>
      </c>
      <c r="L537">
        <f>2021-MasterDataSet_after_OutliersDEL7[[#This Row],[YEAR BUILT]]</f>
        <v>73</v>
      </c>
      <c r="M537">
        <v>1.3223901537650984</v>
      </c>
      <c r="N537">
        <v>1494.8024948024947</v>
      </c>
      <c r="O537" s="1">
        <v>1</v>
      </c>
      <c r="P537" s="1">
        <f>VLOOKUP(MasterDataSet_after_OutliersDEL7[[#This Row],[Region]],Region_Dummy_Variables,2,FALSE)</f>
        <v>0</v>
      </c>
      <c r="Q537" s="1">
        <f>VLOOKUP(MasterDataSet_after_OutliersDEL7[[#This Row],[Region]],Region_Dummy_Variables,3,FALSE)</f>
        <v>0</v>
      </c>
      <c r="R537" s="1">
        <f>VLOOKUP(MasterDataSet_after_OutliersDEL7[[#This Row],[Region]],Region_Dummy_Variables,4,FALSE)</f>
        <v>0</v>
      </c>
      <c r="S537" s="1">
        <f>VLOOKUP(MasterDataSet_after_OutliersDEL7[[#This Row],[Region]],Region_Dummy_Variables,5,FALSE)</f>
        <v>0</v>
      </c>
      <c r="T537" s="1">
        <f>VLOOKUP(MasterDataSet_after_OutliersDEL7[[#This Row],[Region]],Region_Dummy_Variables,6,FALSE)</f>
        <v>1</v>
      </c>
      <c r="U537">
        <v>1948</v>
      </c>
      <c r="V537">
        <v>76</v>
      </c>
      <c r="X537">
        <v>34.0393489</v>
      </c>
      <c r="Y537">
        <v>-118.5038485</v>
      </c>
    </row>
    <row r="538" spans="1:25" x14ac:dyDescent="0.3">
      <c r="A538" s="1" t="s">
        <v>20</v>
      </c>
      <c r="B538" s="1" t="s">
        <v>584</v>
      </c>
      <c r="C538" s="1" t="s">
        <v>570</v>
      </c>
      <c r="D538" s="1" t="str">
        <f>VLOOKUP(MasterDataSet_after_OutliersDEL7[[#This Row],[CITY]],Region_Values,2,FALSE)</f>
        <v>West</v>
      </c>
      <c r="E538" s="7" t="s">
        <v>19</v>
      </c>
      <c r="F538">
        <v>90402</v>
      </c>
      <c r="G538">
        <v>4995000</v>
      </c>
      <c r="H538">
        <v>5</v>
      </c>
      <c r="I538">
        <v>6</v>
      </c>
      <c r="J538">
        <v>4443</v>
      </c>
      <c r="K538">
        <v>8113</v>
      </c>
      <c r="L538">
        <f>2021-MasterDataSet_after_OutliersDEL7[[#This Row],[YEAR BUILT]]</f>
        <v>86</v>
      </c>
      <c r="M538">
        <v>1.2802055430169004</v>
      </c>
      <c r="N538">
        <v>1124.24037812289</v>
      </c>
      <c r="O538" s="1">
        <v>1</v>
      </c>
      <c r="P538" s="1">
        <f>VLOOKUP(MasterDataSet_after_OutliersDEL7[[#This Row],[Region]],Region_Dummy_Variables,2,FALSE)</f>
        <v>0</v>
      </c>
      <c r="Q538" s="1">
        <f>VLOOKUP(MasterDataSet_after_OutliersDEL7[[#This Row],[Region]],Region_Dummy_Variables,3,FALSE)</f>
        <v>0</v>
      </c>
      <c r="R538" s="1">
        <f>VLOOKUP(MasterDataSet_after_OutliersDEL7[[#This Row],[Region]],Region_Dummy_Variables,4,FALSE)</f>
        <v>0</v>
      </c>
      <c r="S538" s="1">
        <f>VLOOKUP(MasterDataSet_after_OutliersDEL7[[#This Row],[Region]],Region_Dummy_Variables,5,FALSE)</f>
        <v>0</v>
      </c>
      <c r="T538" s="1">
        <f>VLOOKUP(MasterDataSet_after_OutliersDEL7[[#This Row],[Region]],Region_Dummy_Variables,6,FALSE)</f>
        <v>1</v>
      </c>
      <c r="U538">
        <v>1935</v>
      </c>
      <c r="V538">
        <v>111</v>
      </c>
      <c r="X538">
        <v>34.038182200000001</v>
      </c>
      <c r="Y538">
        <v>-118.5027911</v>
      </c>
    </row>
    <row r="539" spans="1:25" x14ac:dyDescent="0.3">
      <c r="A539" s="1" t="s">
        <v>20</v>
      </c>
      <c r="B539" s="1" t="s">
        <v>585</v>
      </c>
      <c r="C539" s="1" t="s">
        <v>570</v>
      </c>
      <c r="D539" s="1" t="str">
        <f>VLOOKUP(MasterDataSet_after_OutliersDEL7[[#This Row],[CITY]],Region_Values,2,FALSE)</f>
        <v>West</v>
      </c>
      <c r="E539" s="7" t="s">
        <v>19</v>
      </c>
      <c r="F539">
        <v>90402</v>
      </c>
      <c r="G539">
        <v>5500000</v>
      </c>
      <c r="H539">
        <v>4</v>
      </c>
      <c r="I539">
        <v>3</v>
      </c>
      <c r="J539">
        <v>2782</v>
      </c>
      <c r="K539">
        <v>10668</v>
      </c>
      <c r="L539">
        <f>2021-MasterDataSet_after_OutliersDEL7[[#This Row],[YEAR BUILT]]</f>
        <v>50</v>
      </c>
      <c r="M539">
        <v>0.43045035655876185</v>
      </c>
      <c r="N539">
        <v>1976.9949676491733</v>
      </c>
      <c r="O539" s="1">
        <v>1</v>
      </c>
      <c r="P539" s="1">
        <f>VLOOKUP(MasterDataSet_after_OutliersDEL7[[#This Row],[Region]],Region_Dummy_Variables,2,FALSE)</f>
        <v>0</v>
      </c>
      <c r="Q539" s="1">
        <f>VLOOKUP(MasterDataSet_after_OutliersDEL7[[#This Row],[Region]],Region_Dummy_Variables,3,FALSE)</f>
        <v>0</v>
      </c>
      <c r="R539" s="1">
        <f>VLOOKUP(MasterDataSet_after_OutliersDEL7[[#This Row],[Region]],Region_Dummy_Variables,4,FALSE)</f>
        <v>0</v>
      </c>
      <c r="S539" s="1">
        <f>VLOOKUP(MasterDataSet_after_OutliersDEL7[[#This Row],[Region]],Region_Dummy_Variables,5,FALSE)</f>
        <v>0</v>
      </c>
      <c r="T539" s="1">
        <f>VLOOKUP(MasterDataSet_after_OutliersDEL7[[#This Row],[Region]],Region_Dummy_Variables,6,FALSE)</f>
        <v>1</v>
      </c>
      <c r="U539">
        <v>1971</v>
      </c>
      <c r="V539">
        <v>21</v>
      </c>
      <c r="X539">
        <v>34.0257875</v>
      </c>
      <c r="Y539">
        <v>-118.5079551</v>
      </c>
    </row>
    <row r="540" spans="1:25" x14ac:dyDescent="0.3">
      <c r="A540" s="1" t="s">
        <v>20</v>
      </c>
      <c r="B540" s="1" t="s">
        <v>586</v>
      </c>
      <c r="C540" s="1" t="s">
        <v>570</v>
      </c>
      <c r="D540" s="1" t="str">
        <f>VLOOKUP(MasterDataSet_after_OutliersDEL7[[#This Row],[CITY]],Region_Values,2,FALSE)</f>
        <v>West</v>
      </c>
      <c r="E540" s="7" t="s">
        <v>19</v>
      </c>
      <c r="F540">
        <v>90402</v>
      </c>
      <c r="G540">
        <v>3450000</v>
      </c>
      <c r="H540">
        <v>3</v>
      </c>
      <c r="I540">
        <v>2</v>
      </c>
      <c r="J540">
        <v>1728.5</v>
      </c>
      <c r="K540">
        <v>7530</v>
      </c>
      <c r="L540">
        <f>2021-MasterDataSet_after_OutliersDEL7[[#This Row],[YEAR BUILT]]</f>
        <v>74</v>
      </c>
      <c r="M540">
        <v>1.9113604848630965</v>
      </c>
      <c r="N540">
        <v>1995.9502458779289</v>
      </c>
      <c r="O540" s="1">
        <v>1</v>
      </c>
      <c r="P540" s="1">
        <f>VLOOKUP(MasterDataSet_after_OutliersDEL7[[#This Row],[Region]],Region_Dummy_Variables,2,FALSE)</f>
        <v>0</v>
      </c>
      <c r="Q540" s="1">
        <f>VLOOKUP(MasterDataSet_after_OutliersDEL7[[#This Row],[Region]],Region_Dummy_Variables,3,FALSE)</f>
        <v>0</v>
      </c>
      <c r="R540" s="1">
        <f>VLOOKUP(MasterDataSet_after_OutliersDEL7[[#This Row],[Region]],Region_Dummy_Variables,4,FALSE)</f>
        <v>0</v>
      </c>
      <c r="S540" s="1">
        <f>VLOOKUP(MasterDataSet_after_OutliersDEL7[[#This Row],[Region]],Region_Dummy_Variables,5,FALSE)</f>
        <v>0</v>
      </c>
      <c r="T540" s="1">
        <f>VLOOKUP(MasterDataSet_after_OutliersDEL7[[#This Row],[Region]],Region_Dummy_Variables,6,FALSE)</f>
        <v>1</v>
      </c>
      <c r="U540">
        <v>1947</v>
      </c>
      <c r="V540">
        <v>67</v>
      </c>
      <c r="X540">
        <v>34.044526400000002</v>
      </c>
      <c r="Y540">
        <v>-118.49439340000001</v>
      </c>
    </row>
    <row r="541" spans="1:25" x14ac:dyDescent="0.3">
      <c r="A541" s="1" t="s">
        <v>20</v>
      </c>
      <c r="B541" s="1" t="s">
        <v>587</v>
      </c>
      <c r="C541" s="1" t="s">
        <v>570</v>
      </c>
      <c r="D541" s="1" t="str">
        <f>VLOOKUP(MasterDataSet_after_OutliersDEL7[[#This Row],[CITY]],Region_Values,2,FALSE)</f>
        <v>West</v>
      </c>
      <c r="E541" s="7" t="s">
        <v>19</v>
      </c>
      <c r="F541">
        <v>90402</v>
      </c>
      <c r="G541">
        <v>3750000</v>
      </c>
      <c r="H541">
        <v>3</v>
      </c>
      <c r="I541">
        <v>3</v>
      </c>
      <c r="J541">
        <v>2639</v>
      </c>
      <c r="K541">
        <v>7610</v>
      </c>
      <c r="L541">
        <f>2021-MasterDataSet_after_OutliersDEL7[[#This Row],[YEAR BUILT]]</f>
        <v>84</v>
      </c>
      <c r="M541">
        <v>1.8673033125953575</v>
      </c>
      <c r="N541">
        <v>1420.992800303145</v>
      </c>
      <c r="O541" s="1">
        <v>1</v>
      </c>
      <c r="P541" s="1">
        <f>VLOOKUP(MasterDataSet_after_OutliersDEL7[[#This Row],[Region]],Region_Dummy_Variables,2,FALSE)</f>
        <v>0</v>
      </c>
      <c r="Q541" s="1">
        <f>VLOOKUP(MasterDataSet_after_OutliersDEL7[[#This Row],[Region]],Region_Dummy_Variables,3,FALSE)</f>
        <v>0</v>
      </c>
      <c r="R541" s="1">
        <f>VLOOKUP(MasterDataSet_after_OutliersDEL7[[#This Row],[Region]],Region_Dummy_Variables,4,FALSE)</f>
        <v>0</v>
      </c>
      <c r="S541" s="1">
        <f>VLOOKUP(MasterDataSet_after_OutliersDEL7[[#This Row],[Region]],Region_Dummy_Variables,5,FALSE)</f>
        <v>0</v>
      </c>
      <c r="T541" s="1">
        <f>VLOOKUP(MasterDataSet_after_OutliersDEL7[[#This Row],[Region]],Region_Dummy_Variables,6,FALSE)</f>
        <v>1</v>
      </c>
      <c r="U541">
        <v>1937</v>
      </c>
      <c r="V541">
        <v>1</v>
      </c>
      <c r="X541">
        <v>34.043740800000002</v>
      </c>
      <c r="Y541">
        <v>-118.49440850000001</v>
      </c>
    </row>
    <row r="542" spans="1:25" x14ac:dyDescent="0.3">
      <c r="A542" s="1" t="s">
        <v>20</v>
      </c>
      <c r="B542" s="1" t="s">
        <v>588</v>
      </c>
      <c r="C542" s="1" t="s">
        <v>570</v>
      </c>
      <c r="D542" s="1" t="str">
        <f>VLOOKUP(MasterDataSet_after_OutliersDEL7[[#This Row],[CITY]],Region_Values,2,FALSE)</f>
        <v>West</v>
      </c>
      <c r="E542" s="7" t="s">
        <v>19</v>
      </c>
      <c r="F542">
        <v>90402</v>
      </c>
      <c r="G542">
        <v>4295000</v>
      </c>
      <c r="H542">
        <v>4</v>
      </c>
      <c r="I542">
        <v>4</v>
      </c>
      <c r="J542">
        <v>3380</v>
      </c>
      <c r="K542">
        <v>4320</v>
      </c>
      <c r="L542">
        <f>2021-MasterDataSet_after_OutliersDEL7[[#This Row],[YEAR BUILT]]</f>
        <v>92</v>
      </c>
      <c r="M542">
        <v>0.70582549461228306</v>
      </c>
      <c r="N542">
        <v>1270.7100591715975</v>
      </c>
      <c r="O542" s="1">
        <v>1</v>
      </c>
      <c r="P542" s="1">
        <f>VLOOKUP(MasterDataSet_after_OutliersDEL7[[#This Row],[Region]],Region_Dummy_Variables,2,FALSE)</f>
        <v>0</v>
      </c>
      <c r="Q542" s="1">
        <f>VLOOKUP(MasterDataSet_after_OutliersDEL7[[#This Row],[Region]],Region_Dummy_Variables,3,FALSE)</f>
        <v>0</v>
      </c>
      <c r="R542" s="1">
        <f>VLOOKUP(MasterDataSet_after_OutliersDEL7[[#This Row],[Region]],Region_Dummy_Variables,4,FALSE)</f>
        <v>0</v>
      </c>
      <c r="S542" s="1">
        <f>VLOOKUP(MasterDataSet_after_OutliersDEL7[[#This Row],[Region]],Region_Dummy_Variables,5,FALSE)</f>
        <v>0</v>
      </c>
      <c r="T542" s="1">
        <f>VLOOKUP(MasterDataSet_after_OutliersDEL7[[#This Row],[Region]],Region_Dummy_Variables,6,FALSE)</f>
        <v>1</v>
      </c>
      <c r="U542">
        <v>1929</v>
      </c>
      <c r="V542">
        <v>73</v>
      </c>
      <c r="X542">
        <v>34.032312500000003</v>
      </c>
      <c r="Y542">
        <v>-118.5158409</v>
      </c>
    </row>
    <row r="543" spans="1:25" x14ac:dyDescent="0.3">
      <c r="A543" s="1" t="s">
        <v>20</v>
      </c>
      <c r="B543" s="1" t="s">
        <v>589</v>
      </c>
      <c r="C543" s="1" t="s">
        <v>570</v>
      </c>
      <c r="D543" s="1" t="str">
        <f>VLOOKUP(MasterDataSet_after_OutliersDEL7[[#This Row],[CITY]],Region_Values,2,FALSE)</f>
        <v>West</v>
      </c>
      <c r="E543" s="7" t="s">
        <v>19</v>
      </c>
      <c r="F543">
        <v>90402</v>
      </c>
      <c r="G543">
        <v>6150000</v>
      </c>
      <c r="H543">
        <v>5</v>
      </c>
      <c r="I543">
        <v>5.5</v>
      </c>
      <c r="J543">
        <v>4783</v>
      </c>
      <c r="K543">
        <v>8694</v>
      </c>
      <c r="L543">
        <f>2021-MasterDataSet_after_OutliersDEL7[[#This Row],[YEAR BUILT]]</f>
        <v>26</v>
      </c>
      <c r="M543">
        <v>2.092552187041294</v>
      </c>
      <c r="N543">
        <v>1285.8038887727369</v>
      </c>
      <c r="O543" s="1">
        <v>1</v>
      </c>
      <c r="P543" s="1">
        <f>VLOOKUP(MasterDataSet_after_OutliersDEL7[[#This Row],[Region]],Region_Dummy_Variables,2,FALSE)</f>
        <v>0</v>
      </c>
      <c r="Q543" s="1">
        <f>VLOOKUP(MasterDataSet_after_OutliersDEL7[[#This Row],[Region]],Region_Dummy_Variables,3,FALSE)</f>
        <v>0</v>
      </c>
      <c r="R543" s="1">
        <f>VLOOKUP(MasterDataSet_after_OutliersDEL7[[#This Row],[Region]],Region_Dummy_Variables,4,FALSE)</f>
        <v>0</v>
      </c>
      <c r="S543" s="1">
        <f>VLOOKUP(MasterDataSet_after_OutliersDEL7[[#This Row],[Region]],Region_Dummy_Variables,5,FALSE)</f>
        <v>0</v>
      </c>
      <c r="T543" s="1">
        <f>VLOOKUP(MasterDataSet_after_OutliersDEL7[[#This Row],[Region]],Region_Dummy_Variables,6,FALSE)</f>
        <v>1</v>
      </c>
      <c r="U543">
        <v>1995</v>
      </c>
      <c r="V543">
        <v>91</v>
      </c>
      <c r="X543">
        <v>34.0446326</v>
      </c>
      <c r="Y543">
        <v>-118.4895504</v>
      </c>
    </row>
    <row r="544" spans="1:25" x14ac:dyDescent="0.3">
      <c r="A544" s="1" t="s">
        <v>20</v>
      </c>
      <c r="B544" s="1" t="s">
        <v>590</v>
      </c>
      <c r="C544" s="1" t="s">
        <v>570</v>
      </c>
      <c r="D544" s="1" t="str">
        <f>VLOOKUP(MasterDataSet_after_OutliersDEL7[[#This Row],[CITY]],Region_Values,2,FALSE)</f>
        <v>West</v>
      </c>
      <c r="E544" s="7" t="s">
        <v>19</v>
      </c>
      <c r="F544">
        <v>90402</v>
      </c>
      <c r="G544">
        <v>5950000</v>
      </c>
      <c r="H544">
        <v>5</v>
      </c>
      <c r="I544">
        <v>4</v>
      </c>
      <c r="J544">
        <v>3150</v>
      </c>
      <c r="K544">
        <v>8749</v>
      </c>
      <c r="L544">
        <f>2021-MasterDataSet_after_OutliersDEL7[[#This Row],[YEAR BUILT]]</f>
        <v>55</v>
      </c>
      <c r="M544">
        <v>0.58481451540463447</v>
      </c>
      <c r="N544">
        <v>1888.8888888888889</v>
      </c>
      <c r="O544" s="1">
        <v>1</v>
      </c>
      <c r="P544" s="1">
        <f>VLOOKUP(MasterDataSet_after_OutliersDEL7[[#This Row],[Region]],Region_Dummy_Variables,2,FALSE)</f>
        <v>0</v>
      </c>
      <c r="Q544" s="1">
        <f>VLOOKUP(MasterDataSet_after_OutliersDEL7[[#This Row],[Region]],Region_Dummy_Variables,3,FALSE)</f>
        <v>0</v>
      </c>
      <c r="R544" s="1">
        <f>VLOOKUP(MasterDataSet_after_OutliersDEL7[[#This Row],[Region]],Region_Dummy_Variables,4,FALSE)</f>
        <v>0</v>
      </c>
      <c r="S544" s="1">
        <f>VLOOKUP(MasterDataSet_after_OutliersDEL7[[#This Row],[Region]],Region_Dummy_Variables,5,FALSE)</f>
        <v>0</v>
      </c>
      <c r="T544" s="1">
        <f>VLOOKUP(MasterDataSet_after_OutliersDEL7[[#This Row],[Region]],Region_Dummy_Variables,6,FALSE)</f>
        <v>1</v>
      </c>
      <c r="U544">
        <v>1966</v>
      </c>
      <c r="V544">
        <v>8</v>
      </c>
      <c r="X544">
        <v>34.026294999999998</v>
      </c>
      <c r="Y544">
        <v>-118.505163</v>
      </c>
    </row>
    <row r="545" spans="1:25" x14ac:dyDescent="0.3">
      <c r="A545" s="1" t="s">
        <v>20</v>
      </c>
      <c r="B545" s="1" t="s">
        <v>591</v>
      </c>
      <c r="C545" s="1" t="s">
        <v>570</v>
      </c>
      <c r="D545" s="1" t="str">
        <f>VLOOKUP(MasterDataSet_after_OutliersDEL7[[#This Row],[CITY]],Region_Values,2,FALSE)</f>
        <v>West</v>
      </c>
      <c r="E545" s="7" t="s">
        <v>19</v>
      </c>
      <c r="F545">
        <v>90402</v>
      </c>
      <c r="G545">
        <v>3195000</v>
      </c>
      <c r="H545">
        <v>4</v>
      </c>
      <c r="I545">
        <v>5.5</v>
      </c>
      <c r="J545">
        <v>3969</v>
      </c>
      <c r="K545">
        <v>8694</v>
      </c>
      <c r="L545">
        <f>2021-MasterDataSet_after_OutliersDEL7[[#This Row],[YEAR BUILT]]</f>
        <v>74</v>
      </c>
      <c r="M545">
        <v>2.1551664625995199</v>
      </c>
      <c r="N545">
        <v>804.98866213151928</v>
      </c>
      <c r="O545" s="1">
        <v>1</v>
      </c>
      <c r="P545" s="1">
        <f>VLOOKUP(MasterDataSet_after_OutliersDEL7[[#This Row],[Region]],Region_Dummy_Variables,2,FALSE)</f>
        <v>0</v>
      </c>
      <c r="Q545" s="1">
        <f>VLOOKUP(MasterDataSet_after_OutliersDEL7[[#This Row],[Region]],Region_Dummy_Variables,3,FALSE)</f>
        <v>0</v>
      </c>
      <c r="R545" s="1">
        <f>VLOOKUP(MasterDataSet_after_OutliersDEL7[[#This Row],[Region]],Region_Dummy_Variables,4,FALSE)</f>
        <v>0</v>
      </c>
      <c r="S545" s="1">
        <f>VLOOKUP(MasterDataSet_after_OutliersDEL7[[#This Row],[Region]],Region_Dummy_Variables,5,FALSE)</f>
        <v>0</v>
      </c>
      <c r="T545" s="1">
        <f>VLOOKUP(MasterDataSet_after_OutliersDEL7[[#This Row],[Region]],Region_Dummy_Variables,6,FALSE)</f>
        <v>1</v>
      </c>
      <c r="U545">
        <v>1947</v>
      </c>
      <c r="V545">
        <v>55</v>
      </c>
      <c r="X545">
        <v>34.044949600000002</v>
      </c>
      <c r="Y545">
        <v>-118.4883523</v>
      </c>
    </row>
    <row r="546" spans="1:25" x14ac:dyDescent="0.3">
      <c r="A546" s="1" t="s">
        <v>20</v>
      </c>
      <c r="B546" s="1" t="s">
        <v>592</v>
      </c>
      <c r="C546" s="1" t="s">
        <v>570</v>
      </c>
      <c r="D546" s="1" t="str">
        <f>VLOOKUP(MasterDataSet_after_OutliersDEL7[[#This Row],[CITY]],Region_Values,2,FALSE)</f>
        <v>West</v>
      </c>
      <c r="E546" s="7" t="s">
        <v>19</v>
      </c>
      <c r="F546">
        <v>90402</v>
      </c>
      <c r="G546">
        <v>3699000</v>
      </c>
      <c r="H546">
        <v>2</v>
      </c>
      <c r="I546">
        <v>3</v>
      </c>
      <c r="J546">
        <v>1324</v>
      </c>
      <c r="K546">
        <v>7496</v>
      </c>
      <c r="L546">
        <f>2021-MasterDataSet_after_OutliersDEL7[[#This Row],[YEAR BUILT]]</f>
        <v>95</v>
      </c>
      <c r="M546">
        <v>0.94874136853548219</v>
      </c>
      <c r="N546">
        <v>2793.8066465256798</v>
      </c>
      <c r="O546" s="1">
        <v>1</v>
      </c>
      <c r="P546" s="1">
        <f>VLOOKUP(MasterDataSet_after_OutliersDEL7[[#This Row],[Region]],Region_Dummy_Variables,2,FALSE)</f>
        <v>0</v>
      </c>
      <c r="Q546" s="1">
        <f>VLOOKUP(MasterDataSet_after_OutliersDEL7[[#This Row],[Region]],Region_Dummy_Variables,3,FALSE)</f>
        <v>0</v>
      </c>
      <c r="R546" s="1">
        <f>VLOOKUP(MasterDataSet_after_OutliersDEL7[[#This Row],[Region]],Region_Dummy_Variables,4,FALSE)</f>
        <v>0</v>
      </c>
      <c r="S546" s="1">
        <f>VLOOKUP(MasterDataSet_after_OutliersDEL7[[#This Row],[Region]],Region_Dummy_Variables,5,FALSE)</f>
        <v>0</v>
      </c>
      <c r="T546" s="1">
        <f>VLOOKUP(MasterDataSet_after_OutliersDEL7[[#This Row],[Region]],Region_Dummy_Variables,6,FALSE)</f>
        <v>1</v>
      </c>
      <c r="U546">
        <v>1926</v>
      </c>
      <c r="V546">
        <v>15</v>
      </c>
      <c r="X546">
        <v>34.030099100000001</v>
      </c>
      <c r="Y546">
        <v>-118.5005491</v>
      </c>
    </row>
    <row r="547" spans="1:25" x14ac:dyDescent="0.3">
      <c r="A547" s="1" t="s">
        <v>20</v>
      </c>
      <c r="B547" s="1" t="s">
        <v>593</v>
      </c>
      <c r="C547" s="1" t="s">
        <v>570</v>
      </c>
      <c r="D547" s="1" t="str">
        <f>VLOOKUP(MasterDataSet_after_OutliersDEL7[[#This Row],[CITY]],Region_Values,2,FALSE)</f>
        <v>West</v>
      </c>
      <c r="E547" s="7" t="s">
        <v>19</v>
      </c>
      <c r="F547">
        <v>90402</v>
      </c>
      <c r="G547">
        <v>6995000</v>
      </c>
      <c r="H547">
        <v>7</v>
      </c>
      <c r="I547">
        <v>6</v>
      </c>
      <c r="J547">
        <v>6010</v>
      </c>
      <c r="K547">
        <v>7638</v>
      </c>
      <c r="L547">
        <f>2021-MasterDataSet_after_OutliersDEL7[[#This Row],[YEAR BUILT]]</f>
        <v>31</v>
      </c>
      <c r="M547">
        <v>1.8518891900334289</v>
      </c>
      <c r="N547">
        <v>1163.8935108153078</v>
      </c>
      <c r="O547" s="1">
        <v>1</v>
      </c>
      <c r="P547" s="1">
        <f>VLOOKUP(MasterDataSet_after_OutliersDEL7[[#This Row],[Region]],Region_Dummy_Variables,2,FALSE)</f>
        <v>0</v>
      </c>
      <c r="Q547" s="1">
        <f>VLOOKUP(MasterDataSet_after_OutliersDEL7[[#This Row],[Region]],Region_Dummy_Variables,3,FALSE)</f>
        <v>0</v>
      </c>
      <c r="R547" s="1">
        <f>VLOOKUP(MasterDataSet_after_OutliersDEL7[[#This Row],[Region]],Region_Dummy_Variables,4,FALSE)</f>
        <v>0</v>
      </c>
      <c r="S547" s="1">
        <f>VLOOKUP(MasterDataSet_after_OutliersDEL7[[#This Row],[Region]],Region_Dummy_Variables,5,FALSE)</f>
        <v>0</v>
      </c>
      <c r="T547" s="1">
        <f>VLOOKUP(MasterDataSet_after_OutliersDEL7[[#This Row],[Region]],Region_Dummy_Variables,6,FALSE)</f>
        <v>1</v>
      </c>
      <c r="U547">
        <v>1990</v>
      </c>
      <c r="V547">
        <v>78</v>
      </c>
      <c r="X547">
        <v>34.039035900000002</v>
      </c>
      <c r="Y547">
        <v>-118.4889376</v>
      </c>
    </row>
    <row r="548" spans="1:25" x14ac:dyDescent="0.3">
      <c r="A548" s="1" t="s">
        <v>20</v>
      </c>
      <c r="B548" s="1" t="s">
        <v>594</v>
      </c>
      <c r="C548" s="1" t="s">
        <v>570</v>
      </c>
      <c r="D548" s="1" t="str">
        <f>VLOOKUP(MasterDataSet_after_OutliersDEL7[[#This Row],[CITY]],Region_Values,2,FALSE)</f>
        <v>West</v>
      </c>
      <c r="E548" s="7" t="s">
        <v>19</v>
      </c>
      <c r="F548">
        <v>90402</v>
      </c>
      <c r="G548">
        <v>3999000</v>
      </c>
      <c r="H548">
        <v>2</v>
      </c>
      <c r="I548">
        <v>3</v>
      </c>
      <c r="J548">
        <v>2875</v>
      </c>
      <c r="K548">
        <v>5660</v>
      </c>
      <c r="L548">
        <f>2021-MasterDataSet_after_OutliersDEL7[[#This Row],[YEAR BUILT]]</f>
        <v>73</v>
      </c>
      <c r="M548">
        <v>1.1603166126804729</v>
      </c>
      <c r="N548">
        <v>1390.9565217391305</v>
      </c>
      <c r="O548" s="1">
        <v>1</v>
      </c>
      <c r="P548" s="1">
        <f>VLOOKUP(MasterDataSet_after_OutliersDEL7[[#This Row],[Region]],Region_Dummy_Variables,2,FALSE)</f>
        <v>0</v>
      </c>
      <c r="Q548" s="1">
        <f>VLOOKUP(MasterDataSet_after_OutliersDEL7[[#This Row],[Region]],Region_Dummy_Variables,3,FALSE)</f>
        <v>0</v>
      </c>
      <c r="R548" s="1">
        <f>VLOOKUP(MasterDataSet_after_OutliersDEL7[[#This Row],[Region]],Region_Dummy_Variables,4,FALSE)</f>
        <v>0</v>
      </c>
      <c r="S548" s="1">
        <f>VLOOKUP(MasterDataSet_after_OutliersDEL7[[#This Row],[Region]],Region_Dummy_Variables,5,FALSE)</f>
        <v>0</v>
      </c>
      <c r="T548" s="1">
        <f>VLOOKUP(MasterDataSet_after_OutliersDEL7[[#This Row],[Region]],Region_Dummy_Variables,6,FALSE)</f>
        <v>1</v>
      </c>
      <c r="U548">
        <v>1948</v>
      </c>
      <c r="V548">
        <v>85</v>
      </c>
      <c r="X548">
        <v>34.038317399999997</v>
      </c>
      <c r="Y548">
        <v>-118.50841269999999</v>
      </c>
    </row>
    <row r="549" spans="1:25" x14ac:dyDescent="0.3">
      <c r="A549" s="1" t="s">
        <v>20</v>
      </c>
      <c r="B549" s="1" t="s">
        <v>595</v>
      </c>
      <c r="C549" s="1" t="s">
        <v>570</v>
      </c>
      <c r="D549" s="1" t="str">
        <f>VLOOKUP(MasterDataSet_after_OutliersDEL7[[#This Row],[CITY]],Region_Values,2,FALSE)</f>
        <v>West</v>
      </c>
      <c r="E549" s="7" t="s">
        <v>19</v>
      </c>
      <c r="F549">
        <v>90402</v>
      </c>
      <c r="G549">
        <v>3295000</v>
      </c>
      <c r="H549">
        <v>4</v>
      </c>
      <c r="I549">
        <v>4</v>
      </c>
      <c r="J549">
        <v>3163</v>
      </c>
      <c r="K549">
        <v>8960</v>
      </c>
      <c r="L549">
        <f>2021-MasterDataSet_after_OutliersDEL7[[#This Row],[YEAR BUILT]]</f>
        <v>35</v>
      </c>
      <c r="M549">
        <v>1.688543697540025</v>
      </c>
      <c r="N549">
        <v>1041.7325324059436</v>
      </c>
      <c r="O549" s="1">
        <v>1</v>
      </c>
      <c r="P549" s="1">
        <f>VLOOKUP(MasterDataSet_after_OutliersDEL7[[#This Row],[Region]],Region_Dummy_Variables,2,FALSE)</f>
        <v>0</v>
      </c>
      <c r="Q549" s="1">
        <f>VLOOKUP(MasterDataSet_after_OutliersDEL7[[#This Row],[Region]],Region_Dummy_Variables,3,FALSE)</f>
        <v>0</v>
      </c>
      <c r="R549" s="1">
        <f>VLOOKUP(MasterDataSet_after_OutliersDEL7[[#This Row],[Region]],Region_Dummy_Variables,4,FALSE)</f>
        <v>0</v>
      </c>
      <c r="S549" s="1">
        <f>VLOOKUP(MasterDataSet_after_OutliersDEL7[[#This Row],[Region]],Region_Dummy_Variables,5,FALSE)</f>
        <v>0</v>
      </c>
      <c r="T549" s="1">
        <f>VLOOKUP(MasterDataSet_after_OutliersDEL7[[#This Row],[Region]],Region_Dummy_Variables,6,FALSE)</f>
        <v>1</v>
      </c>
      <c r="U549">
        <v>1986</v>
      </c>
      <c r="V549">
        <v>8</v>
      </c>
      <c r="X549">
        <v>34.036640800000001</v>
      </c>
      <c r="Y549">
        <v>-118.4903126</v>
      </c>
    </row>
    <row r="550" spans="1:25" x14ac:dyDescent="0.3">
      <c r="A550" s="1" t="s">
        <v>20</v>
      </c>
      <c r="B550" s="1" t="s">
        <v>596</v>
      </c>
      <c r="C550" s="1" t="s">
        <v>570</v>
      </c>
      <c r="D550" s="1" t="str">
        <f>VLOOKUP(MasterDataSet_after_OutliersDEL7[[#This Row],[CITY]],Region_Values,2,FALSE)</f>
        <v>West</v>
      </c>
      <c r="E550" s="7" t="s">
        <v>19</v>
      </c>
      <c r="F550">
        <v>90402</v>
      </c>
      <c r="G550">
        <v>6450000</v>
      </c>
      <c r="H550">
        <v>4</v>
      </c>
      <c r="I550">
        <v>3</v>
      </c>
      <c r="J550">
        <v>2998</v>
      </c>
      <c r="K550">
        <v>8093</v>
      </c>
      <c r="L550">
        <f>2021-MasterDataSet_after_OutliersDEL7[[#This Row],[YEAR BUILT]]</f>
        <v>95</v>
      </c>
      <c r="M550">
        <v>0.37476555349185814</v>
      </c>
      <c r="N550">
        <v>2151.4342895263508</v>
      </c>
      <c r="O550" s="1">
        <v>1</v>
      </c>
      <c r="P550" s="1">
        <f>VLOOKUP(MasterDataSet_after_OutliersDEL7[[#This Row],[Region]],Region_Dummy_Variables,2,FALSE)</f>
        <v>0</v>
      </c>
      <c r="Q550" s="1">
        <f>VLOOKUP(MasterDataSet_after_OutliersDEL7[[#This Row],[Region]],Region_Dummy_Variables,3,FALSE)</f>
        <v>0</v>
      </c>
      <c r="R550" s="1">
        <f>VLOOKUP(MasterDataSet_after_OutliersDEL7[[#This Row],[Region]],Region_Dummy_Variables,4,FALSE)</f>
        <v>0</v>
      </c>
      <c r="S550" s="1">
        <f>VLOOKUP(MasterDataSet_after_OutliersDEL7[[#This Row],[Region]],Region_Dummy_Variables,5,FALSE)</f>
        <v>0</v>
      </c>
      <c r="T550" s="1">
        <f>VLOOKUP(MasterDataSet_after_OutliersDEL7[[#This Row],[Region]],Region_Dummy_Variables,6,FALSE)</f>
        <v>1</v>
      </c>
      <c r="U550">
        <v>1926</v>
      </c>
      <c r="V550">
        <v>161</v>
      </c>
      <c r="X550">
        <v>34.027198400000003</v>
      </c>
      <c r="Y550">
        <v>-118.51664030000001</v>
      </c>
    </row>
    <row r="551" spans="1:25" x14ac:dyDescent="0.3">
      <c r="A551" s="1" t="s">
        <v>16</v>
      </c>
      <c r="B551" s="1" t="s">
        <v>597</v>
      </c>
      <c r="C551" s="1" t="s">
        <v>570</v>
      </c>
      <c r="D551" s="1" t="str">
        <f>VLOOKUP(MasterDataSet_after_OutliersDEL7[[#This Row],[CITY]],Region_Values,2,FALSE)</f>
        <v>West</v>
      </c>
      <c r="E551" s="7" t="s">
        <v>19</v>
      </c>
      <c r="F551">
        <v>90402</v>
      </c>
      <c r="G551">
        <v>5995000</v>
      </c>
      <c r="H551">
        <v>2</v>
      </c>
      <c r="I551">
        <v>3</v>
      </c>
      <c r="J551">
        <v>2902</v>
      </c>
      <c r="K551">
        <v>85220</v>
      </c>
      <c r="L551">
        <f>2021-MasterDataSet_after_OutliersDEL7[[#This Row],[YEAR BUILT]]</f>
        <v>58</v>
      </c>
      <c r="M551">
        <v>0.33924690138915059</v>
      </c>
      <c r="N551">
        <v>2065.8166781529981</v>
      </c>
      <c r="O551" s="1">
        <v>0</v>
      </c>
      <c r="P551" s="1">
        <f>VLOOKUP(MasterDataSet_after_OutliersDEL7[[#This Row],[Region]],Region_Dummy_Variables,2,FALSE)</f>
        <v>0</v>
      </c>
      <c r="Q551" s="1">
        <f>VLOOKUP(MasterDataSet_after_OutliersDEL7[[#This Row],[Region]],Region_Dummy_Variables,3,FALSE)</f>
        <v>0</v>
      </c>
      <c r="R551" s="1">
        <f>VLOOKUP(MasterDataSet_after_OutliersDEL7[[#This Row],[Region]],Region_Dummy_Variables,4,FALSE)</f>
        <v>0</v>
      </c>
      <c r="S551" s="1">
        <f>VLOOKUP(MasterDataSet_after_OutliersDEL7[[#This Row],[Region]],Region_Dummy_Variables,5,FALSE)</f>
        <v>0</v>
      </c>
      <c r="T551" s="1">
        <f>VLOOKUP(MasterDataSet_after_OutliersDEL7[[#This Row],[Region]],Region_Dummy_Variables,6,FALSE)</f>
        <v>1</v>
      </c>
      <c r="U551">
        <v>1963</v>
      </c>
      <c r="V551">
        <v>116</v>
      </c>
      <c r="W551">
        <v>3554</v>
      </c>
      <c r="X551">
        <v>34.0269318</v>
      </c>
      <c r="Y551">
        <v>-118.5156801</v>
      </c>
    </row>
    <row r="552" spans="1:25" x14ac:dyDescent="0.3">
      <c r="A552" s="1" t="s">
        <v>16</v>
      </c>
      <c r="B552" s="1" t="s">
        <v>598</v>
      </c>
      <c r="C552" s="1" t="s">
        <v>570</v>
      </c>
      <c r="D552" s="1" t="str">
        <f>VLOOKUP(MasterDataSet_after_OutliersDEL7[[#This Row],[CITY]],Region_Values,2,FALSE)</f>
        <v>West</v>
      </c>
      <c r="E552" s="7" t="s">
        <v>19</v>
      </c>
      <c r="F552">
        <v>90402</v>
      </c>
      <c r="G552">
        <v>5450000</v>
      </c>
      <c r="H552">
        <v>1</v>
      </c>
      <c r="I552">
        <v>1.5</v>
      </c>
      <c r="J552">
        <v>1397</v>
      </c>
      <c r="K552">
        <v>85220</v>
      </c>
      <c r="L552">
        <f>2021-MasterDataSet_after_OutliersDEL7[[#This Row],[YEAR BUILT]]</f>
        <v>58</v>
      </c>
      <c r="M552">
        <v>0.33924690138915059</v>
      </c>
      <c r="N552">
        <v>3901.2168933428775</v>
      </c>
      <c r="O552" s="1">
        <v>0</v>
      </c>
      <c r="P552" s="1">
        <f>VLOOKUP(MasterDataSet_after_OutliersDEL7[[#This Row],[Region]],Region_Dummy_Variables,2,FALSE)</f>
        <v>0</v>
      </c>
      <c r="Q552" s="1">
        <f>VLOOKUP(MasterDataSet_after_OutliersDEL7[[#This Row],[Region]],Region_Dummy_Variables,3,FALSE)</f>
        <v>0</v>
      </c>
      <c r="R552" s="1">
        <f>VLOOKUP(MasterDataSet_after_OutliersDEL7[[#This Row],[Region]],Region_Dummy_Variables,4,FALSE)</f>
        <v>0</v>
      </c>
      <c r="S552" s="1">
        <f>VLOOKUP(MasterDataSet_after_OutliersDEL7[[#This Row],[Region]],Region_Dummy_Variables,5,FALSE)</f>
        <v>0</v>
      </c>
      <c r="T552" s="1">
        <f>VLOOKUP(MasterDataSet_after_OutliersDEL7[[#This Row],[Region]],Region_Dummy_Variables,6,FALSE)</f>
        <v>1</v>
      </c>
      <c r="U552">
        <v>1963</v>
      </c>
      <c r="V552">
        <v>74</v>
      </c>
      <c r="W552">
        <v>1750</v>
      </c>
      <c r="X552">
        <v>34.0269318</v>
      </c>
      <c r="Y552">
        <v>-118.5156801</v>
      </c>
    </row>
    <row r="553" spans="1:25" x14ac:dyDescent="0.3">
      <c r="A553" s="1" t="s">
        <v>16</v>
      </c>
      <c r="B553" s="1" t="s">
        <v>599</v>
      </c>
      <c r="C553" s="1" t="s">
        <v>570</v>
      </c>
      <c r="D553" s="1" t="str">
        <f>VLOOKUP(MasterDataSet_after_OutliersDEL7[[#This Row],[CITY]],Region_Values,2,FALSE)</f>
        <v>West</v>
      </c>
      <c r="E553" s="7" t="s">
        <v>19</v>
      </c>
      <c r="F553">
        <v>90402</v>
      </c>
      <c r="G553">
        <v>1950000</v>
      </c>
      <c r="H553">
        <v>2</v>
      </c>
      <c r="I553">
        <v>2</v>
      </c>
      <c r="J553">
        <v>1228</v>
      </c>
      <c r="K553">
        <v>38608</v>
      </c>
      <c r="L553">
        <f>2021-MasterDataSet_after_OutliersDEL7[[#This Row],[YEAR BUILT]]</f>
        <v>50</v>
      </c>
      <c r="M553">
        <v>0.33242946792669437</v>
      </c>
      <c r="N553">
        <v>1587.9478827361563</v>
      </c>
      <c r="O553" s="1">
        <v>0</v>
      </c>
      <c r="P553" s="1">
        <f>VLOOKUP(MasterDataSet_after_OutliersDEL7[[#This Row],[Region]],Region_Dummy_Variables,2,FALSE)</f>
        <v>0</v>
      </c>
      <c r="Q553" s="1">
        <f>VLOOKUP(MasterDataSet_after_OutliersDEL7[[#This Row],[Region]],Region_Dummy_Variables,3,FALSE)</f>
        <v>0</v>
      </c>
      <c r="R553" s="1">
        <f>VLOOKUP(MasterDataSet_after_OutliersDEL7[[#This Row],[Region]],Region_Dummy_Variables,4,FALSE)</f>
        <v>0</v>
      </c>
      <c r="S553" s="1">
        <f>VLOOKUP(MasterDataSet_after_OutliersDEL7[[#This Row],[Region]],Region_Dummy_Variables,5,FALSE)</f>
        <v>0</v>
      </c>
      <c r="T553" s="1">
        <f>VLOOKUP(MasterDataSet_after_OutliersDEL7[[#This Row],[Region]],Region_Dummy_Variables,6,FALSE)</f>
        <v>1</v>
      </c>
      <c r="U553">
        <v>1971</v>
      </c>
      <c r="V553">
        <v>146</v>
      </c>
      <c r="W553">
        <v>2730</v>
      </c>
      <c r="X553">
        <v>34.027001300000002</v>
      </c>
      <c r="Y553">
        <v>-118.51446869999999</v>
      </c>
    </row>
    <row r="554" spans="1:25" x14ac:dyDescent="0.3">
      <c r="A554" s="1" t="s">
        <v>16</v>
      </c>
      <c r="B554" s="1" t="s">
        <v>600</v>
      </c>
      <c r="C554" s="1" t="s">
        <v>570</v>
      </c>
      <c r="D554" s="1" t="str">
        <f>VLOOKUP(MasterDataSet_after_OutliersDEL7[[#This Row],[CITY]],Region_Values,2,FALSE)</f>
        <v>West</v>
      </c>
      <c r="E554" s="7" t="s">
        <v>19</v>
      </c>
      <c r="F554">
        <v>90402</v>
      </c>
      <c r="G554">
        <v>3200000</v>
      </c>
      <c r="H554">
        <v>3</v>
      </c>
      <c r="I554">
        <v>2.5</v>
      </c>
      <c r="J554">
        <v>1554</v>
      </c>
      <c r="K554">
        <v>38608</v>
      </c>
      <c r="L554">
        <f>2021-MasterDataSet_after_OutliersDEL7[[#This Row],[YEAR BUILT]]</f>
        <v>50</v>
      </c>
      <c r="M554">
        <v>0.33242946792669437</v>
      </c>
      <c r="N554">
        <v>2059.202059202059</v>
      </c>
      <c r="O554" s="1">
        <v>0</v>
      </c>
      <c r="P554" s="1">
        <f>VLOOKUP(MasterDataSet_after_OutliersDEL7[[#This Row],[Region]],Region_Dummy_Variables,2,FALSE)</f>
        <v>0</v>
      </c>
      <c r="Q554" s="1">
        <f>VLOOKUP(MasterDataSet_after_OutliersDEL7[[#This Row],[Region]],Region_Dummy_Variables,3,FALSE)</f>
        <v>0</v>
      </c>
      <c r="R554" s="1">
        <f>VLOOKUP(MasterDataSet_after_OutliersDEL7[[#This Row],[Region]],Region_Dummy_Variables,4,FALSE)</f>
        <v>0</v>
      </c>
      <c r="S554" s="1">
        <f>VLOOKUP(MasterDataSet_after_OutliersDEL7[[#This Row],[Region]],Region_Dummy_Variables,5,FALSE)</f>
        <v>0</v>
      </c>
      <c r="T554" s="1">
        <f>VLOOKUP(MasterDataSet_after_OutliersDEL7[[#This Row],[Region]],Region_Dummy_Variables,6,FALSE)</f>
        <v>1</v>
      </c>
      <c r="U554">
        <v>1971</v>
      </c>
      <c r="V554">
        <v>88</v>
      </c>
      <c r="W554">
        <v>3449</v>
      </c>
      <c r="X554">
        <v>34.027001300000002</v>
      </c>
      <c r="Y554">
        <v>-118.51446869999999</v>
      </c>
    </row>
    <row r="555" spans="1:25" x14ac:dyDescent="0.3">
      <c r="A555" s="1" t="s">
        <v>16</v>
      </c>
      <c r="B555" s="1" t="s">
        <v>601</v>
      </c>
      <c r="C555" s="1" t="s">
        <v>570</v>
      </c>
      <c r="D555" s="1" t="str">
        <f>VLOOKUP(MasterDataSet_after_OutliersDEL7[[#This Row],[CITY]],Region_Values,2,FALSE)</f>
        <v>West</v>
      </c>
      <c r="E555" s="7" t="s">
        <v>19</v>
      </c>
      <c r="F555">
        <v>90402</v>
      </c>
      <c r="G555">
        <v>3600000</v>
      </c>
      <c r="H555">
        <v>3</v>
      </c>
      <c r="I555">
        <v>2.5</v>
      </c>
      <c r="J555">
        <v>1566</v>
      </c>
      <c r="K555">
        <v>38608</v>
      </c>
      <c r="L555">
        <f>2021-MasterDataSet_after_OutliersDEL7[[#This Row],[YEAR BUILT]]</f>
        <v>50</v>
      </c>
      <c r="M555">
        <v>0.33242946792669437</v>
      </c>
      <c r="N555">
        <v>2298.8505747126437</v>
      </c>
      <c r="O555" s="1">
        <v>0</v>
      </c>
      <c r="P555" s="1">
        <f>VLOOKUP(MasterDataSet_after_OutliersDEL7[[#This Row],[Region]],Region_Dummy_Variables,2,FALSE)</f>
        <v>0</v>
      </c>
      <c r="Q555" s="1">
        <f>VLOOKUP(MasterDataSet_after_OutliersDEL7[[#This Row],[Region]],Region_Dummy_Variables,3,FALSE)</f>
        <v>0</v>
      </c>
      <c r="R555" s="1">
        <f>VLOOKUP(MasterDataSet_after_OutliersDEL7[[#This Row],[Region]],Region_Dummy_Variables,4,FALSE)</f>
        <v>0</v>
      </c>
      <c r="S555" s="1">
        <f>VLOOKUP(MasterDataSet_after_OutliersDEL7[[#This Row],[Region]],Region_Dummy_Variables,5,FALSE)</f>
        <v>0</v>
      </c>
      <c r="T555" s="1">
        <f>VLOOKUP(MasterDataSet_after_OutliersDEL7[[#This Row],[Region]],Region_Dummy_Variables,6,FALSE)</f>
        <v>1</v>
      </c>
      <c r="U555">
        <v>1971</v>
      </c>
      <c r="V555">
        <v>88</v>
      </c>
      <c r="W555">
        <v>3550</v>
      </c>
      <c r="X555">
        <v>34.027001300000002</v>
      </c>
      <c r="Y555">
        <v>-118.51446869999999</v>
      </c>
    </row>
    <row r="556" spans="1:25" x14ac:dyDescent="0.3">
      <c r="A556" s="1" t="s">
        <v>16</v>
      </c>
      <c r="B556" s="1" t="s">
        <v>602</v>
      </c>
      <c r="C556" s="1" t="s">
        <v>570</v>
      </c>
      <c r="D556" s="1" t="str">
        <f>VLOOKUP(MasterDataSet_after_OutliersDEL7[[#This Row],[CITY]],Region_Values,2,FALSE)</f>
        <v>West</v>
      </c>
      <c r="E556" s="7" t="s">
        <v>19</v>
      </c>
      <c r="F556">
        <v>90402</v>
      </c>
      <c r="G556">
        <v>1329000</v>
      </c>
      <c r="H556">
        <v>2</v>
      </c>
      <c r="I556">
        <v>2</v>
      </c>
      <c r="J556">
        <v>1216</v>
      </c>
      <c r="K556">
        <v>38608</v>
      </c>
      <c r="L556">
        <f>2021-MasterDataSet_after_OutliersDEL7[[#This Row],[YEAR BUILT]]</f>
        <v>50</v>
      </c>
      <c r="M556">
        <v>0.33242946792669437</v>
      </c>
      <c r="N556">
        <v>1092.9276315789473</v>
      </c>
      <c r="O556" s="1">
        <v>0</v>
      </c>
      <c r="P556" s="1">
        <f>VLOOKUP(MasterDataSet_after_OutliersDEL7[[#This Row],[Region]],Region_Dummy_Variables,2,FALSE)</f>
        <v>0</v>
      </c>
      <c r="Q556" s="1">
        <f>VLOOKUP(MasterDataSet_after_OutliersDEL7[[#This Row],[Region]],Region_Dummy_Variables,3,FALSE)</f>
        <v>0</v>
      </c>
      <c r="R556" s="1">
        <f>VLOOKUP(MasterDataSet_after_OutliersDEL7[[#This Row],[Region]],Region_Dummy_Variables,4,FALSE)</f>
        <v>0</v>
      </c>
      <c r="S556" s="1">
        <f>VLOOKUP(MasterDataSet_after_OutliersDEL7[[#This Row],[Region]],Region_Dummy_Variables,5,FALSE)</f>
        <v>0</v>
      </c>
      <c r="T556" s="1">
        <f>VLOOKUP(MasterDataSet_after_OutliersDEL7[[#This Row],[Region]],Region_Dummy_Variables,6,FALSE)</f>
        <v>1</v>
      </c>
      <c r="U556">
        <v>1971</v>
      </c>
      <c r="V556">
        <v>84</v>
      </c>
      <c r="W556">
        <v>2733</v>
      </c>
      <c r="X556">
        <v>34.027001300000002</v>
      </c>
      <c r="Y556">
        <v>-118.51446869999999</v>
      </c>
    </row>
    <row r="557" spans="1:25" x14ac:dyDescent="0.3">
      <c r="A557" s="1" t="s">
        <v>16</v>
      </c>
      <c r="B557" s="1" t="s">
        <v>603</v>
      </c>
      <c r="C557" s="1" t="s">
        <v>570</v>
      </c>
      <c r="D557" s="1" t="str">
        <f>VLOOKUP(MasterDataSet_after_OutliersDEL7[[#This Row],[CITY]],Region_Values,2,FALSE)</f>
        <v>West</v>
      </c>
      <c r="E557" s="7" t="s">
        <v>19</v>
      </c>
      <c r="F557">
        <v>90402</v>
      </c>
      <c r="G557">
        <v>1850000</v>
      </c>
      <c r="H557">
        <v>3</v>
      </c>
      <c r="I557">
        <v>2.5</v>
      </c>
      <c r="J557">
        <v>1554</v>
      </c>
      <c r="K557">
        <v>38608</v>
      </c>
      <c r="L557">
        <f>2021-MasterDataSet_after_OutliersDEL7[[#This Row],[YEAR BUILT]]</f>
        <v>50</v>
      </c>
      <c r="M557">
        <v>0.33242946792669437</v>
      </c>
      <c r="N557">
        <v>1190.4761904761904</v>
      </c>
      <c r="O557" s="1">
        <v>0</v>
      </c>
      <c r="P557" s="1">
        <f>VLOOKUP(MasterDataSet_after_OutliersDEL7[[#This Row],[Region]],Region_Dummy_Variables,2,FALSE)</f>
        <v>0</v>
      </c>
      <c r="Q557" s="1">
        <f>VLOOKUP(MasterDataSet_after_OutliersDEL7[[#This Row],[Region]],Region_Dummy_Variables,3,FALSE)</f>
        <v>0</v>
      </c>
      <c r="R557" s="1">
        <f>VLOOKUP(MasterDataSet_after_OutliersDEL7[[#This Row],[Region]],Region_Dummy_Variables,4,FALSE)</f>
        <v>0</v>
      </c>
      <c r="S557" s="1">
        <f>VLOOKUP(MasterDataSet_after_OutliersDEL7[[#This Row],[Region]],Region_Dummy_Variables,5,FALSE)</f>
        <v>0</v>
      </c>
      <c r="T557" s="1">
        <f>VLOOKUP(MasterDataSet_after_OutliersDEL7[[#This Row],[Region]],Region_Dummy_Variables,6,FALSE)</f>
        <v>1</v>
      </c>
      <c r="U557">
        <v>1971</v>
      </c>
      <c r="V557">
        <v>53</v>
      </c>
      <c r="W557">
        <v>3429</v>
      </c>
      <c r="X557">
        <v>34.027001300000002</v>
      </c>
      <c r="Y557">
        <v>-118.51446869999999</v>
      </c>
    </row>
    <row r="558" spans="1:25" x14ac:dyDescent="0.3">
      <c r="A558" s="1" t="s">
        <v>16</v>
      </c>
      <c r="B558" s="1" t="s">
        <v>604</v>
      </c>
      <c r="C558" s="1" t="s">
        <v>570</v>
      </c>
      <c r="D558" s="1" t="str">
        <f>VLOOKUP(MasterDataSet_after_OutliersDEL7[[#This Row],[CITY]],Region_Values,2,FALSE)</f>
        <v>West</v>
      </c>
      <c r="E558" s="7" t="s">
        <v>19</v>
      </c>
      <c r="F558">
        <v>90402</v>
      </c>
      <c r="G558">
        <v>4000000</v>
      </c>
      <c r="H558">
        <v>2</v>
      </c>
      <c r="I558">
        <v>3</v>
      </c>
      <c r="J558">
        <v>1744</v>
      </c>
      <c r="K558">
        <v>57733</v>
      </c>
      <c r="L558">
        <f>2021-MasterDataSet_after_OutliersDEL7[[#This Row],[YEAR BUILT]]</f>
        <v>50</v>
      </c>
      <c r="M558">
        <v>0.33242946792669437</v>
      </c>
      <c r="N558">
        <v>2293.5779816513759</v>
      </c>
      <c r="O558" s="1">
        <v>0</v>
      </c>
      <c r="P558" s="1">
        <f>VLOOKUP(MasterDataSet_after_OutliersDEL7[[#This Row],[Region]],Region_Dummy_Variables,2,FALSE)</f>
        <v>0</v>
      </c>
      <c r="Q558" s="1">
        <f>VLOOKUP(MasterDataSet_after_OutliersDEL7[[#This Row],[Region]],Region_Dummy_Variables,3,FALSE)</f>
        <v>0</v>
      </c>
      <c r="R558" s="1">
        <f>VLOOKUP(MasterDataSet_after_OutliersDEL7[[#This Row],[Region]],Region_Dummy_Variables,4,FALSE)</f>
        <v>0</v>
      </c>
      <c r="S558" s="1">
        <f>VLOOKUP(MasterDataSet_after_OutliersDEL7[[#This Row],[Region]],Region_Dummy_Variables,5,FALSE)</f>
        <v>0</v>
      </c>
      <c r="T558" s="1">
        <f>VLOOKUP(MasterDataSet_after_OutliersDEL7[[#This Row],[Region]],Region_Dummy_Variables,6,FALSE)</f>
        <v>1</v>
      </c>
      <c r="U558">
        <v>1971</v>
      </c>
      <c r="V558">
        <v>11</v>
      </c>
      <c r="W558">
        <v>4200</v>
      </c>
      <c r="X558">
        <v>34.027001300000002</v>
      </c>
      <c r="Y558">
        <v>-118.51446869999999</v>
      </c>
    </row>
    <row r="559" spans="1:25" x14ac:dyDescent="0.3">
      <c r="A559" s="1" t="s">
        <v>16</v>
      </c>
      <c r="B559" s="1" t="s">
        <v>605</v>
      </c>
      <c r="C559" s="1" t="s">
        <v>570</v>
      </c>
      <c r="D559" s="1" t="str">
        <f>VLOOKUP(MasterDataSet_after_OutliersDEL7[[#This Row],[CITY]],Region_Values,2,FALSE)</f>
        <v>West</v>
      </c>
      <c r="E559" s="7" t="s">
        <v>19</v>
      </c>
      <c r="F559">
        <v>90402</v>
      </c>
      <c r="G559">
        <v>1225000</v>
      </c>
      <c r="H559">
        <v>2</v>
      </c>
      <c r="I559">
        <v>2</v>
      </c>
      <c r="J559">
        <v>1234</v>
      </c>
      <c r="K559">
        <v>38608</v>
      </c>
      <c r="L559">
        <f>2021-MasterDataSet_after_OutliersDEL7[[#This Row],[YEAR BUILT]]</f>
        <v>50</v>
      </c>
      <c r="M559">
        <v>0.33242946792669437</v>
      </c>
      <c r="N559">
        <v>992.70664505672607</v>
      </c>
      <c r="O559" s="1">
        <v>0</v>
      </c>
      <c r="P559" s="1">
        <f>VLOOKUP(MasterDataSet_after_OutliersDEL7[[#This Row],[Region]],Region_Dummy_Variables,2,FALSE)</f>
        <v>0</v>
      </c>
      <c r="Q559" s="1">
        <f>VLOOKUP(MasterDataSet_after_OutliersDEL7[[#This Row],[Region]],Region_Dummy_Variables,3,FALSE)</f>
        <v>0</v>
      </c>
      <c r="R559" s="1">
        <f>VLOOKUP(MasterDataSet_after_OutliersDEL7[[#This Row],[Region]],Region_Dummy_Variables,4,FALSE)</f>
        <v>0</v>
      </c>
      <c r="S559" s="1">
        <f>VLOOKUP(MasterDataSet_after_OutliersDEL7[[#This Row],[Region]],Region_Dummy_Variables,5,FALSE)</f>
        <v>0</v>
      </c>
      <c r="T559" s="1">
        <f>VLOOKUP(MasterDataSet_after_OutliersDEL7[[#This Row],[Region]],Region_Dummy_Variables,6,FALSE)</f>
        <v>1</v>
      </c>
      <c r="U559">
        <v>1971</v>
      </c>
      <c r="V559">
        <v>152</v>
      </c>
      <c r="W559">
        <v>3152</v>
      </c>
      <c r="X559">
        <v>34.027001300000002</v>
      </c>
      <c r="Y559">
        <v>-118.51446869999999</v>
      </c>
    </row>
    <row r="560" spans="1:25" x14ac:dyDescent="0.3">
      <c r="A560" s="1" t="s">
        <v>16</v>
      </c>
      <c r="B560" s="1" t="s">
        <v>606</v>
      </c>
      <c r="C560" s="1" t="s">
        <v>570</v>
      </c>
      <c r="D560" s="1" t="str">
        <f>VLOOKUP(MasterDataSet_after_OutliersDEL7[[#This Row],[CITY]],Region_Values,2,FALSE)</f>
        <v>West</v>
      </c>
      <c r="E560" s="7" t="s">
        <v>19</v>
      </c>
      <c r="F560">
        <v>90402</v>
      </c>
      <c r="G560">
        <v>1650000</v>
      </c>
      <c r="H560">
        <v>2</v>
      </c>
      <c r="I560">
        <v>2</v>
      </c>
      <c r="J560">
        <v>1258</v>
      </c>
      <c r="K560">
        <v>57733</v>
      </c>
      <c r="L560">
        <f>2021-MasterDataSet_after_OutliersDEL7[[#This Row],[YEAR BUILT]]</f>
        <v>50</v>
      </c>
      <c r="M560">
        <v>0.33242946792669437</v>
      </c>
      <c r="N560">
        <v>1311.6057233704294</v>
      </c>
      <c r="O560" s="1">
        <v>0</v>
      </c>
      <c r="P560" s="1">
        <f>VLOOKUP(MasterDataSet_after_OutliersDEL7[[#This Row],[Region]],Region_Dummy_Variables,2,FALSE)</f>
        <v>0</v>
      </c>
      <c r="Q560" s="1">
        <f>VLOOKUP(MasterDataSet_after_OutliersDEL7[[#This Row],[Region]],Region_Dummy_Variables,3,FALSE)</f>
        <v>0</v>
      </c>
      <c r="R560" s="1">
        <f>VLOOKUP(MasterDataSet_after_OutliersDEL7[[#This Row],[Region]],Region_Dummy_Variables,4,FALSE)</f>
        <v>0</v>
      </c>
      <c r="S560" s="1">
        <f>VLOOKUP(MasterDataSet_after_OutliersDEL7[[#This Row],[Region]],Region_Dummy_Variables,5,FALSE)</f>
        <v>0</v>
      </c>
      <c r="T560" s="1">
        <f>VLOOKUP(MasterDataSet_after_OutliersDEL7[[#This Row],[Region]],Region_Dummy_Variables,6,FALSE)</f>
        <v>1</v>
      </c>
      <c r="U560">
        <v>1971</v>
      </c>
      <c r="V560">
        <v>54</v>
      </c>
      <c r="W560">
        <v>2727</v>
      </c>
      <c r="X560">
        <v>34.027001300000002</v>
      </c>
      <c r="Y560">
        <v>-118.51446869999999</v>
      </c>
    </row>
    <row r="561" spans="1:25" x14ac:dyDescent="0.3">
      <c r="A561" s="1" t="s">
        <v>16</v>
      </c>
      <c r="B561" s="1" t="s">
        <v>607</v>
      </c>
      <c r="C561" s="1" t="s">
        <v>570</v>
      </c>
      <c r="D561" s="1" t="str">
        <f>VLOOKUP(MasterDataSet_after_OutliersDEL7[[#This Row],[CITY]],Region_Values,2,FALSE)</f>
        <v>West</v>
      </c>
      <c r="E561" s="7" t="s">
        <v>19</v>
      </c>
      <c r="F561">
        <v>90402</v>
      </c>
      <c r="G561">
        <v>1295000</v>
      </c>
      <c r="H561">
        <v>3</v>
      </c>
      <c r="I561">
        <v>3</v>
      </c>
      <c r="J561">
        <v>1562</v>
      </c>
      <c r="K561">
        <v>57733</v>
      </c>
      <c r="L561">
        <f>2021-MasterDataSet_after_OutliersDEL7[[#This Row],[YEAR BUILT]]</f>
        <v>50</v>
      </c>
      <c r="M561">
        <v>0.33242946792669437</v>
      </c>
      <c r="N561">
        <v>829.06530089628677</v>
      </c>
      <c r="O561" s="1">
        <v>0</v>
      </c>
      <c r="P561" s="1">
        <f>VLOOKUP(MasterDataSet_after_OutliersDEL7[[#This Row],[Region]],Region_Dummy_Variables,2,FALSE)</f>
        <v>0</v>
      </c>
      <c r="Q561" s="1">
        <f>VLOOKUP(MasterDataSet_after_OutliersDEL7[[#This Row],[Region]],Region_Dummy_Variables,3,FALSE)</f>
        <v>0</v>
      </c>
      <c r="R561" s="1">
        <f>VLOOKUP(MasterDataSet_after_OutliersDEL7[[#This Row],[Region]],Region_Dummy_Variables,4,FALSE)</f>
        <v>0</v>
      </c>
      <c r="S561" s="1">
        <f>VLOOKUP(MasterDataSet_after_OutliersDEL7[[#This Row],[Region]],Region_Dummy_Variables,5,FALSE)</f>
        <v>0</v>
      </c>
      <c r="T561" s="1">
        <f>VLOOKUP(MasterDataSet_after_OutliersDEL7[[#This Row],[Region]],Region_Dummy_Variables,6,FALSE)</f>
        <v>1</v>
      </c>
      <c r="U561">
        <v>1971</v>
      </c>
      <c r="V561">
        <v>18</v>
      </c>
      <c r="W561">
        <v>3152</v>
      </c>
      <c r="X561">
        <v>34.027001300000002</v>
      </c>
      <c r="Y561">
        <v>-118.51446869999999</v>
      </c>
    </row>
    <row r="562" spans="1:25" x14ac:dyDescent="0.3">
      <c r="A562" s="1" t="s">
        <v>16</v>
      </c>
      <c r="B562" s="1" t="s">
        <v>608</v>
      </c>
      <c r="C562" s="1" t="s">
        <v>570</v>
      </c>
      <c r="D562" s="1" t="str">
        <f>VLOOKUP(MasterDataSet_after_OutliersDEL7[[#This Row],[CITY]],Region_Values,2,FALSE)</f>
        <v>West</v>
      </c>
      <c r="E562" s="7" t="s">
        <v>19</v>
      </c>
      <c r="F562">
        <v>90402</v>
      </c>
      <c r="G562">
        <v>3600000</v>
      </c>
      <c r="H562">
        <v>3</v>
      </c>
      <c r="I562">
        <v>2.5</v>
      </c>
      <c r="J562">
        <v>1566</v>
      </c>
      <c r="K562">
        <v>38608</v>
      </c>
      <c r="L562">
        <f>2021-MasterDataSet_after_OutliersDEL7[[#This Row],[YEAR BUILT]]</f>
        <v>50</v>
      </c>
      <c r="M562">
        <v>0.33242946792669437</v>
      </c>
      <c r="N562">
        <v>2298.8505747126437</v>
      </c>
      <c r="O562" s="1">
        <v>0</v>
      </c>
      <c r="P562" s="1">
        <f>VLOOKUP(MasterDataSet_after_OutliersDEL7[[#This Row],[Region]],Region_Dummy_Variables,2,FALSE)</f>
        <v>0</v>
      </c>
      <c r="Q562" s="1">
        <f>VLOOKUP(MasterDataSet_after_OutliersDEL7[[#This Row],[Region]],Region_Dummy_Variables,3,FALSE)</f>
        <v>0</v>
      </c>
      <c r="R562" s="1">
        <f>VLOOKUP(MasterDataSet_after_OutliersDEL7[[#This Row],[Region]],Region_Dummy_Variables,4,FALSE)</f>
        <v>0</v>
      </c>
      <c r="S562" s="1">
        <f>VLOOKUP(MasterDataSet_after_OutliersDEL7[[#This Row],[Region]],Region_Dummy_Variables,5,FALSE)</f>
        <v>0</v>
      </c>
      <c r="T562" s="1">
        <f>VLOOKUP(MasterDataSet_after_OutliersDEL7[[#This Row],[Region]],Region_Dummy_Variables,6,FALSE)</f>
        <v>1</v>
      </c>
      <c r="U562">
        <v>1971</v>
      </c>
      <c r="V562">
        <v>88</v>
      </c>
      <c r="W562">
        <v>3563</v>
      </c>
      <c r="X562">
        <v>34.027001300000002</v>
      </c>
      <c r="Y562">
        <v>-118.51446869999999</v>
      </c>
    </row>
    <row r="563" spans="1:25" x14ac:dyDescent="0.3">
      <c r="A563" s="1" t="s">
        <v>16</v>
      </c>
      <c r="B563" s="1" t="s">
        <v>609</v>
      </c>
      <c r="C563" s="1" t="s">
        <v>570</v>
      </c>
      <c r="D563" s="1" t="str">
        <f>VLOOKUP(MasterDataSet_after_OutliersDEL7[[#This Row],[CITY]],Region_Values,2,FALSE)</f>
        <v>West</v>
      </c>
      <c r="E563" s="7" t="s">
        <v>19</v>
      </c>
      <c r="F563">
        <v>90402</v>
      </c>
      <c r="G563">
        <v>1750000</v>
      </c>
      <c r="H563">
        <v>2</v>
      </c>
      <c r="I563">
        <v>2</v>
      </c>
      <c r="J563">
        <v>1228</v>
      </c>
      <c r="K563">
        <v>57733</v>
      </c>
      <c r="L563">
        <f>2021-MasterDataSet_after_OutliersDEL7[[#This Row],[YEAR BUILT]]</f>
        <v>50</v>
      </c>
      <c r="M563">
        <v>0.33242946792669437</v>
      </c>
      <c r="N563">
        <v>1425.0814332247558</v>
      </c>
      <c r="O563" s="1">
        <v>0</v>
      </c>
      <c r="P563" s="1">
        <f>VLOOKUP(MasterDataSet_after_OutliersDEL7[[#This Row],[Region]],Region_Dummy_Variables,2,FALSE)</f>
        <v>0</v>
      </c>
      <c r="Q563" s="1">
        <f>VLOOKUP(MasterDataSet_after_OutliersDEL7[[#This Row],[Region]],Region_Dummy_Variables,3,FALSE)</f>
        <v>0</v>
      </c>
      <c r="R563" s="1">
        <f>VLOOKUP(MasterDataSet_after_OutliersDEL7[[#This Row],[Region]],Region_Dummy_Variables,4,FALSE)</f>
        <v>0</v>
      </c>
      <c r="S563" s="1">
        <f>VLOOKUP(MasterDataSet_after_OutliersDEL7[[#This Row],[Region]],Region_Dummy_Variables,5,FALSE)</f>
        <v>0</v>
      </c>
      <c r="T563" s="1">
        <f>VLOOKUP(MasterDataSet_after_OutliersDEL7[[#This Row],[Region]],Region_Dummy_Variables,6,FALSE)</f>
        <v>1</v>
      </c>
      <c r="U563">
        <v>1971</v>
      </c>
      <c r="V563">
        <v>53</v>
      </c>
      <c r="W563">
        <v>2821</v>
      </c>
      <c r="X563">
        <v>34.027001300000002</v>
      </c>
      <c r="Y563">
        <v>-118.51446869999999</v>
      </c>
    </row>
    <row r="564" spans="1:25" x14ac:dyDescent="0.3">
      <c r="A564" s="1" t="s">
        <v>16</v>
      </c>
      <c r="B564" s="1" t="s">
        <v>610</v>
      </c>
      <c r="C564" s="1" t="s">
        <v>570</v>
      </c>
      <c r="D564" s="1" t="str">
        <f>VLOOKUP(MasterDataSet_after_OutliersDEL7[[#This Row],[CITY]],Region_Values,2,FALSE)</f>
        <v>West</v>
      </c>
      <c r="E564" s="7" t="s">
        <v>19</v>
      </c>
      <c r="F564">
        <v>90402</v>
      </c>
      <c r="G564">
        <v>1195000</v>
      </c>
      <c r="H564">
        <v>2</v>
      </c>
      <c r="I564">
        <v>2</v>
      </c>
      <c r="J564">
        <v>1235</v>
      </c>
      <c r="K564">
        <v>57733</v>
      </c>
      <c r="L564">
        <f>2021-MasterDataSet_after_OutliersDEL7[[#This Row],[YEAR BUILT]]</f>
        <v>50</v>
      </c>
      <c r="M564">
        <v>0.33242946792669437</v>
      </c>
      <c r="N564">
        <v>967.61133603238864</v>
      </c>
      <c r="O564" s="1">
        <v>0</v>
      </c>
      <c r="P564" s="1">
        <f>VLOOKUP(MasterDataSet_after_OutliersDEL7[[#This Row],[Region]],Region_Dummy_Variables,2,FALSE)</f>
        <v>0</v>
      </c>
      <c r="Q564" s="1">
        <f>VLOOKUP(MasterDataSet_after_OutliersDEL7[[#This Row],[Region]],Region_Dummy_Variables,3,FALSE)</f>
        <v>0</v>
      </c>
      <c r="R564" s="1">
        <f>VLOOKUP(MasterDataSet_after_OutliersDEL7[[#This Row],[Region]],Region_Dummy_Variables,4,FALSE)</f>
        <v>0</v>
      </c>
      <c r="S564" s="1">
        <f>VLOOKUP(MasterDataSet_after_OutliersDEL7[[#This Row],[Region]],Region_Dummy_Variables,5,FALSE)</f>
        <v>0</v>
      </c>
      <c r="T564" s="1">
        <f>VLOOKUP(MasterDataSet_after_OutliersDEL7[[#This Row],[Region]],Region_Dummy_Variables,6,FALSE)</f>
        <v>1</v>
      </c>
      <c r="U564">
        <v>1971</v>
      </c>
      <c r="V564">
        <v>118</v>
      </c>
      <c r="W564">
        <v>2746</v>
      </c>
      <c r="X564">
        <v>34.027001300000002</v>
      </c>
      <c r="Y564">
        <v>-118.51446869999999</v>
      </c>
    </row>
    <row r="565" spans="1:25" x14ac:dyDescent="0.3">
      <c r="A565" s="1" t="s">
        <v>16</v>
      </c>
      <c r="B565" s="1" t="s">
        <v>611</v>
      </c>
      <c r="C565" s="1" t="s">
        <v>570</v>
      </c>
      <c r="D565" s="1" t="str">
        <f>VLOOKUP(MasterDataSet_after_OutliersDEL7[[#This Row],[CITY]],Region_Values,2,FALSE)</f>
        <v>West</v>
      </c>
      <c r="E565" s="7" t="s">
        <v>19</v>
      </c>
      <c r="F565">
        <v>90402</v>
      </c>
      <c r="G565">
        <v>675000</v>
      </c>
      <c r="H565">
        <v>1</v>
      </c>
      <c r="I565">
        <v>1</v>
      </c>
      <c r="J565">
        <v>868</v>
      </c>
      <c r="K565">
        <v>38608</v>
      </c>
      <c r="L565">
        <f>2021-MasterDataSet_after_OutliersDEL7[[#This Row],[YEAR BUILT]]</f>
        <v>50</v>
      </c>
      <c r="M565">
        <v>0.33242946792669437</v>
      </c>
      <c r="N565">
        <v>777.64976958525347</v>
      </c>
      <c r="O565" s="1">
        <v>0</v>
      </c>
      <c r="P565" s="1">
        <f>VLOOKUP(MasterDataSet_after_OutliersDEL7[[#This Row],[Region]],Region_Dummy_Variables,2,FALSE)</f>
        <v>0</v>
      </c>
      <c r="Q565" s="1">
        <f>VLOOKUP(MasterDataSet_after_OutliersDEL7[[#This Row],[Region]],Region_Dummy_Variables,3,FALSE)</f>
        <v>0</v>
      </c>
      <c r="R565" s="1">
        <f>VLOOKUP(MasterDataSet_after_OutliersDEL7[[#This Row],[Region]],Region_Dummy_Variables,4,FALSE)</f>
        <v>0</v>
      </c>
      <c r="S565" s="1">
        <f>VLOOKUP(MasterDataSet_after_OutliersDEL7[[#This Row],[Region]],Region_Dummy_Variables,5,FALSE)</f>
        <v>0</v>
      </c>
      <c r="T565" s="1">
        <f>VLOOKUP(MasterDataSet_after_OutliersDEL7[[#This Row],[Region]],Region_Dummy_Variables,6,FALSE)</f>
        <v>1</v>
      </c>
      <c r="U565">
        <v>1971</v>
      </c>
      <c r="V565">
        <v>8</v>
      </c>
      <c r="W565">
        <v>1984</v>
      </c>
      <c r="X565">
        <v>34.027001300000002</v>
      </c>
      <c r="Y565">
        <v>-118.51446869999999</v>
      </c>
    </row>
    <row r="566" spans="1:25" x14ac:dyDescent="0.3">
      <c r="A566" s="1" t="s">
        <v>16</v>
      </c>
      <c r="B566" s="1" t="s">
        <v>612</v>
      </c>
      <c r="C566" s="1" t="s">
        <v>570</v>
      </c>
      <c r="D566" s="1" t="str">
        <f>VLOOKUP(MasterDataSet_after_OutliersDEL7[[#This Row],[CITY]],Region_Values,2,FALSE)</f>
        <v>West</v>
      </c>
      <c r="E566" s="7" t="s">
        <v>19</v>
      </c>
      <c r="F566">
        <v>90402</v>
      </c>
      <c r="G566">
        <v>3400000</v>
      </c>
      <c r="H566">
        <v>3</v>
      </c>
      <c r="I566">
        <v>2.5</v>
      </c>
      <c r="J566">
        <v>1566</v>
      </c>
      <c r="K566">
        <v>38608</v>
      </c>
      <c r="L566">
        <f>2021-MasterDataSet_after_OutliersDEL7[[#This Row],[YEAR BUILT]]</f>
        <v>50</v>
      </c>
      <c r="M566">
        <v>0.33242946792669437</v>
      </c>
      <c r="N566">
        <v>2171.1366538952748</v>
      </c>
      <c r="O566" s="1">
        <v>0</v>
      </c>
      <c r="P566" s="1">
        <f>VLOOKUP(MasterDataSet_after_OutliersDEL7[[#This Row],[Region]],Region_Dummy_Variables,2,FALSE)</f>
        <v>0</v>
      </c>
      <c r="Q566" s="1">
        <f>VLOOKUP(MasterDataSet_after_OutliersDEL7[[#This Row],[Region]],Region_Dummy_Variables,3,FALSE)</f>
        <v>0</v>
      </c>
      <c r="R566" s="1">
        <f>VLOOKUP(MasterDataSet_after_OutliersDEL7[[#This Row],[Region]],Region_Dummy_Variables,4,FALSE)</f>
        <v>0</v>
      </c>
      <c r="S566" s="1">
        <f>VLOOKUP(MasterDataSet_after_OutliersDEL7[[#This Row],[Region]],Region_Dummy_Variables,5,FALSE)</f>
        <v>0</v>
      </c>
      <c r="T566" s="1">
        <f>VLOOKUP(MasterDataSet_after_OutliersDEL7[[#This Row],[Region]],Region_Dummy_Variables,6,FALSE)</f>
        <v>1</v>
      </c>
      <c r="U566">
        <v>1971</v>
      </c>
      <c r="V566">
        <v>88</v>
      </c>
      <c r="W566">
        <v>3475</v>
      </c>
      <c r="X566">
        <v>34.027001300000002</v>
      </c>
      <c r="Y566">
        <v>-118.51446869999999</v>
      </c>
    </row>
    <row r="567" spans="1:25" x14ac:dyDescent="0.3">
      <c r="A567" s="1" t="s">
        <v>16</v>
      </c>
      <c r="B567" s="1" t="s">
        <v>613</v>
      </c>
      <c r="C567" s="1" t="s">
        <v>570</v>
      </c>
      <c r="D567" s="1" t="str">
        <f>VLOOKUP(MasterDataSet_after_OutliersDEL7[[#This Row],[CITY]],Region_Values,2,FALSE)</f>
        <v>West</v>
      </c>
      <c r="E567" s="7" t="s">
        <v>19</v>
      </c>
      <c r="F567">
        <v>90402</v>
      </c>
      <c r="G567">
        <v>2499000</v>
      </c>
      <c r="H567">
        <v>2</v>
      </c>
      <c r="I567">
        <v>2.5</v>
      </c>
      <c r="J567">
        <v>1577</v>
      </c>
      <c r="K567">
        <v>21899</v>
      </c>
      <c r="L567">
        <f>2021-MasterDataSet_after_OutliersDEL7[[#This Row],[YEAR BUILT]]</f>
        <v>39</v>
      </c>
      <c r="M567">
        <v>0.37875513863709642</v>
      </c>
      <c r="N567">
        <v>1584.6544071020926</v>
      </c>
      <c r="O567" s="1">
        <v>0</v>
      </c>
      <c r="P567" s="1">
        <f>VLOOKUP(MasterDataSet_after_OutliersDEL7[[#This Row],[Region]],Region_Dummy_Variables,2,FALSE)</f>
        <v>0</v>
      </c>
      <c r="Q567" s="1">
        <f>VLOOKUP(MasterDataSet_after_OutliersDEL7[[#This Row],[Region]],Region_Dummy_Variables,3,FALSE)</f>
        <v>0</v>
      </c>
      <c r="R567" s="1">
        <f>VLOOKUP(MasterDataSet_after_OutliersDEL7[[#This Row],[Region]],Region_Dummy_Variables,4,FALSE)</f>
        <v>0</v>
      </c>
      <c r="S567" s="1">
        <f>VLOOKUP(MasterDataSet_after_OutliersDEL7[[#This Row],[Region]],Region_Dummy_Variables,5,FALSE)</f>
        <v>0</v>
      </c>
      <c r="T567" s="1">
        <f>VLOOKUP(MasterDataSet_after_OutliersDEL7[[#This Row],[Region]],Region_Dummy_Variables,6,FALSE)</f>
        <v>1</v>
      </c>
      <c r="U567">
        <v>1982</v>
      </c>
      <c r="V567">
        <v>90</v>
      </c>
      <c r="W567">
        <v>635</v>
      </c>
      <c r="X567">
        <v>34.027488599999998</v>
      </c>
      <c r="Y567">
        <v>-118.51236110000001</v>
      </c>
    </row>
    <row r="568" spans="1:25" x14ac:dyDescent="0.3">
      <c r="A568" s="1" t="s">
        <v>16</v>
      </c>
      <c r="B568" s="1" t="s">
        <v>614</v>
      </c>
      <c r="C568" s="1" t="s">
        <v>570</v>
      </c>
      <c r="D568" s="1" t="str">
        <f>VLOOKUP(MasterDataSet_after_OutliersDEL7[[#This Row],[CITY]],Region_Values,2,FALSE)</f>
        <v>West</v>
      </c>
      <c r="E568" s="7" t="s">
        <v>19</v>
      </c>
      <c r="F568">
        <v>90402</v>
      </c>
      <c r="G568">
        <v>1750000</v>
      </c>
      <c r="H568">
        <v>3</v>
      </c>
      <c r="I568">
        <v>2</v>
      </c>
      <c r="J568">
        <v>1527</v>
      </c>
      <c r="K568">
        <v>14641</v>
      </c>
      <c r="L568">
        <f>2021-MasterDataSet_after_OutliersDEL7[[#This Row],[YEAR BUILT]]</f>
        <v>52</v>
      </c>
      <c r="M568">
        <v>0.65814891052078472</v>
      </c>
      <c r="N568">
        <v>1146.0379829731501</v>
      </c>
      <c r="O568" s="1">
        <v>0</v>
      </c>
      <c r="P568" s="1">
        <f>VLOOKUP(MasterDataSet_after_OutliersDEL7[[#This Row],[Region]],Region_Dummy_Variables,2,FALSE)</f>
        <v>0</v>
      </c>
      <c r="Q568" s="1">
        <f>VLOOKUP(MasterDataSet_after_OutliersDEL7[[#This Row],[Region]],Region_Dummy_Variables,3,FALSE)</f>
        <v>0</v>
      </c>
      <c r="R568" s="1">
        <f>VLOOKUP(MasterDataSet_after_OutliersDEL7[[#This Row],[Region]],Region_Dummy_Variables,4,FALSE)</f>
        <v>0</v>
      </c>
      <c r="S568" s="1">
        <f>VLOOKUP(MasterDataSet_after_OutliersDEL7[[#This Row],[Region]],Region_Dummy_Variables,5,FALSE)</f>
        <v>0</v>
      </c>
      <c r="T568" s="1">
        <f>VLOOKUP(MasterDataSet_after_OutliersDEL7[[#This Row],[Region]],Region_Dummy_Variables,6,FALSE)</f>
        <v>1</v>
      </c>
      <c r="U568">
        <v>1969</v>
      </c>
      <c r="V568">
        <v>89</v>
      </c>
      <c r="W568">
        <v>743</v>
      </c>
      <c r="X568">
        <v>34.031042999999997</v>
      </c>
      <c r="Y568">
        <v>-118.5098297</v>
      </c>
    </row>
    <row r="569" spans="1:25" x14ac:dyDescent="0.3">
      <c r="A569" s="1" t="s">
        <v>16</v>
      </c>
      <c r="B569" s="1" t="s">
        <v>615</v>
      </c>
      <c r="C569" s="1" t="s">
        <v>570</v>
      </c>
      <c r="D569" s="1" t="str">
        <f>VLOOKUP(MasterDataSet_after_OutliersDEL7[[#This Row],[CITY]],Region_Values,2,FALSE)</f>
        <v>West</v>
      </c>
      <c r="E569" s="7" t="s">
        <v>19</v>
      </c>
      <c r="F569">
        <v>90402</v>
      </c>
      <c r="G569">
        <v>5995000</v>
      </c>
      <c r="H569">
        <v>4</v>
      </c>
      <c r="I569">
        <v>3.5</v>
      </c>
      <c r="J569">
        <v>3175</v>
      </c>
      <c r="K569">
        <v>67408</v>
      </c>
      <c r="L569">
        <f>2021-MasterDataSet_after_OutliersDEL7[[#This Row],[YEAR BUILT]]</f>
        <v>45</v>
      </c>
      <c r="M569">
        <v>0.28209430781099343</v>
      </c>
      <c r="N569">
        <v>1888.1889763779527</v>
      </c>
      <c r="O569" s="1">
        <v>0</v>
      </c>
      <c r="P569" s="1">
        <f>VLOOKUP(MasterDataSet_after_OutliersDEL7[[#This Row],[Region]],Region_Dummy_Variables,2,FALSE)</f>
        <v>0</v>
      </c>
      <c r="Q569" s="1">
        <f>VLOOKUP(MasterDataSet_after_OutliersDEL7[[#This Row],[Region]],Region_Dummy_Variables,3,FALSE)</f>
        <v>0</v>
      </c>
      <c r="R569" s="1">
        <f>VLOOKUP(MasterDataSet_after_OutliersDEL7[[#This Row],[Region]],Region_Dummy_Variables,4,FALSE)</f>
        <v>0</v>
      </c>
      <c r="S569" s="1">
        <f>VLOOKUP(MasterDataSet_after_OutliersDEL7[[#This Row],[Region]],Region_Dummy_Variables,5,FALSE)</f>
        <v>0</v>
      </c>
      <c r="T569" s="1">
        <f>VLOOKUP(MasterDataSet_after_OutliersDEL7[[#This Row],[Region]],Region_Dummy_Variables,6,FALSE)</f>
        <v>1</v>
      </c>
      <c r="U569">
        <v>1976</v>
      </c>
      <c r="V569">
        <v>75</v>
      </c>
      <c r="W569">
        <v>3013</v>
      </c>
      <c r="X569">
        <v>34.024479700000001</v>
      </c>
      <c r="Y569">
        <v>-118.5100137</v>
      </c>
    </row>
    <row r="570" spans="1:25" x14ac:dyDescent="0.3">
      <c r="A570" s="1" t="s">
        <v>16</v>
      </c>
      <c r="B570" s="1" t="s">
        <v>616</v>
      </c>
      <c r="C570" s="1" t="s">
        <v>570</v>
      </c>
      <c r="D570" s="1" t="str">
        <f>VLOOKUP(MasterDataSet_after_OutliersDEL7[[#This Row],[CITY]],Region_Values,2,FALSE)</f>
        <v>West</v>
      </c>
      <c r="E570" s="7" t="s">
        <v>19</v>
      </c>
      <c r="F570">
        <v>90402</v>
      </c>
      <c r="G570">
        <v>1895000</v>
      </c>
      <c r="H570">
        <v>3</v>
      </c>
      <c r="I570">
        <v>2.5</v>
      </c>
      <c r="J570">
        <v>1900</v>
      </c>
      <c r="K570">
        <v>67408</v>
      </c>
      <c r="L570">
        <f>2021-MasterDataSet_after_OutliersDEL7[[#This Row],[YEAR BUILT]]</f>
        <v>45</v>
      </c>
      <c r="M570">
        <v>0.28209430781099343</v>
      </c>
      <c r="N570">
        <v>997.36842105263156</v>
      </c>
      <c r="O570" s="1">
        <v>0</v>
      </c>
      <c r="P570" s="1">
        <f>VLOOKUP(MasterDataSet_after_OutliersDEL7[[#This Row],[Region]],Region_Dummy_Variables,2,FALSE)</f>
        <v>0</v>
      </c>
      <c r="Q570" s="1">
        <f>VLOOKUP(MasterDataSet_after_OutliersDEL7[[#This Row],[Region]],Region_Dummy_Variables,3,FALSE)</f>
        <v>0</v>
      </c>
      <c r="R570" s="1">
        <f>VLOOKUP(MasterDataSet_after_OutliersDEL7[[#This Row],[Region]],Region_Dummy_Variables,4,FALSE)</f>
        <v>0</v>
      </c>
      <c r="S570" s="1">
        <f>VLOOKUP(MasterDataSet_after_OutliersDEL7[[#This Row],[Region]],Region_Dummy_Variables,5,FALSE)</f>
        <v>0</v>
      </c>
      <c r="T570" s="1">
        <f>VLOOKUP(MasterDataSet_after_OutliersDEL7[[#This Row],[Region]],Region_Dummy_Variables,6,FALSE)</f>
        <v>1</v>
      </c>
      <c r="U570">
        <v>1976</v>
      </c>
      <c r="V570">
        <v>5</v>
      </c>
      <c r="W570">
        <v>1690</v>
      </c>
      <c r="X570">
        <v>34.024479700000001</v>
      </c>
      <c r="Y570">
        <v>-118.5100137</v>
      </c>
    </row>
    <row r="571" spans="1:25" x14ac:dyDescent="0.3">
      <c r="A571" s="1" t="s">
        <v>16</v>
      </c>
      <c r="B571" s="1" t="s">
        <v>617</v>
      </c>
      <c r="C571" s="1" t="s">
        <v>570</v>
      </c>
      <c r="D571" s="1" t="str">
        <f>VLOOKUP(MasterDataSet_after_OutliersDEL7[[#This Row],[CITY]],Region_Values,2,FALSE)</f>
        <v>West</v>
      </c>
      <c r="E571" s="7" t="s">
        <v>19</v>
      </c>
      <c r="F571">
        <v>90402</v>
      </c>
      <c r="G571">
        <v>3289000</v>
      </c>
      <c r="H571">
        <v>2</v>
      </c>
      <c r="I571">
        <v>2.5</v>
      </c>
      <c r="J571">
        <v>1900</v>
      </c>
      <c r="K571">
        <v>67408</v>
      </c>
      <c r="L571">
        <f>2021-MasterDataSet_after_OutliersDEL7[[#This Row],[YEAR BUILT]]</f>
        <v>45</v>
      </c>
      <c r="M571">
        <v>0.28209430781099343</v>
      </c>
      <c r="N571">
        <v>1731.0526315789473</v>
      </c>
      <c r="O571" s="1">
        <v>0</v>
      </c>
      <c r="P571" s="1">
        <f>VLOOKUP(MasterDataSet_after_OutliersDEL7[[#This Row],[Region]],Region_Dummy_Variables,2,FALSE)</f>
        <v>0</v>
      </c>
      <c r="Q571" s="1">
        <f>VLOOKUP(MasterDataSet_after_OutliersDEL7[[#This Row],[Region]],Region_Dummy_Variables,3,FALSE)</f>
        <v>0</v>
      </c>
      <c r="R571" s="1">
        <f>VLOOKUP(MasterDataSet_after_OutliersDEL7[[#This Row],[Region]],Region_Dummy_Variables,4,FALSE)</f>
        <v>0</v>
      </c>
      <c r="S571" s="1">
        <f>VLOOKUP(MasterDataSet_after_OutliersDEL7[[#This Row],[Region]],Region_Dummy_Variables,5,FALSE)</f>
        <v>0</v>
      </c>
      <c r="T571" s="1">
        <f>VLOOKUP(MasterDataSet_after_OutliersDEL7[[#This Row],[Region]],Region_Dummy_Variables,6,FALSE)</f>
        <v>1</v>
      </c>
      <c r="U571">
        <v>1976</v>
      </c>
      <c r="V571">
        <v>11</v>
      </c>
      <c r="W571">
        <v>1756</v>
      </c>
      <c r="X571">
        <v>34.024479700000001</v>
      </c>
      <c r="Y571">
        <v>-118.5100137</v>
      </c>
    </row>
    <row r="572" spans="1:25" x14ac:dyDescent="0.3">
      <c r="A572" s="1" t="s">
        <v>16</v>
      </c>
      <c r="B572" s="1" t="s">
        <v>618</v>
      </c>
      <c r="C572" s="1" t="s">
        <v>570</v>
      </c>
      <c r="D572" s="1" t="str">
        <f>VLOOKUP(MasterDataSet_after_OutliersDEL7[[#This Row],[CITY]],Region_Values,2,FALSE)</f>
        <v>West</v>
      </c>
      <c r="E572" s="7" t="s">
        <v>19</v>
      </c>
      <c r="F572">
        <v>90402</v>
      </c>
      <c r="G572">
        <v>2475000</v>
      </c>
      <c r="H572">
        <v>2</v>
      </c>
      <c r="I572">
        <v>2</v>
      </c>
      <c r="J572">
        <v>1490</v>
      </c>
      <c r="K572">
        <v>67408</v>
      </c>
      <c r="L572">
        <f>2021-MasterDataSet_after_OutliersDEL7[[#This Row],[YEAR BUILT]]</f>
        <v>45</v>
      </c>
      <c r="M572">
        <v>0.28209430781099343</v>
      </c>
      <c r="N572">
        <v>1661.0738255033557</v>
      </c>
      <c r="O572" s="1">
        <v>0</v>
      </c>
      <c r="P572" s="1">
        <f>VLOOKUP(MasterDataSet_after_OutliersDEL7[[#This Row],[Region]],Region_Dummy_Variables,2,FALSE)</f>
        <v>0</v>
      </c>
      <c r="Q572" s="1">
        <f>VLOOKUP(MasterDataSet_after_OutliersDEL7[[#This Row],[Region]],Region_Dummy_Variables,3,FALSE)</f>
        <v>0</v>
      </c>
      <c r="R572" s="1">
        <f>VLOOKUP(MasterDataSet_after_OutliersDEL7[[#This Row],[Region]],Region_Dummy_Variables,4,FALSE)</f>
        <v>0</v>
      </c>
      <c r="S572" s="1">
        <f>VLOOKUP(MasterDataSet_after_OutliersDEL7[[#This Row],[Region]],Region_Dummy_Variables,5,FALSE)</f>
        <v>0</v>
      </c>
      <c r="T572" s="1">
        <f>VLOOKUP(MasterDataSet_after_OutliersDEL7[[#This Row],[Region]],Region_Dummy_Variables,6,FALSE)</f>
        <v>1</v>
      </c>
      <c r="U572">
        <v>1976</v>
      </c>
      <c r="V572">
        <v>141</v>
      </c>
      <c r="W572">
        <v>1300</v>
      </c>
      <c r="X572">
        <v>34.024479700000001</v>
      </c>
      <c r="Y572">
        <v>-118.5100137</v>
      </c>
    </row>
    <row r="573" spans="1:25" x14ac:dyDescent="0.3">
      <c r="A573" s="1" t="s">
        <v>16</v>
      </c>
      <c r="B573" s="1" t="s">
        <v>619</v>
      </c>
      <c r="C573" s="1" t="s">
        <v>570</v>
      </c>
      <c r="D573" s="1" t="str">
        <f>VLOOKUP(MasterDataSet_after_OutliersDEL7[[#This Row],[CITY]],Region_Values,2,FALSE)</f>
        <v>West</v>
      </c>
      <c r="E573" s="7" t="s">
        <v>19</v>
      </c>
      <c r="F573">
        <v>90402</v>
      </c>
      <c r="G573">
        <v>2599000</v>
      </c>
      <c r="H573">
        <v>2</v>
      </c>
      <c r="I573">
        <v>2</v>
      </c>
      <c r="J573">
        <v>1585</v>
      </c>
      <c r="K573">
        <v>22462</v>
      </c>
      <c r="L573">
        <f>2021-MasterDataSet_after_OutliersDEL7[[#This Row],[YEAR BUILT]]</f>
        <v>58</v>
      </c>
      <c r="M573">
        <v>0.28996395377359696</v>
      </c>
      <c r="N573">
        <v>1639.7476340694006</v>
      </c>
      <c r="O573" s="1">
        <v>0</v>
      </c>
      <c r="P573" s="1">
        <f>VLOOKUP(MasterDataSet_after_OutliersDEL7[[#This Row],[Region]],Region_Dummy_Variables,2,FALSE)</f>
        <v>0</v>
      </c>
      <c r="Q573" s="1">
        <f>VLOOKUP(MasterDataSet_after_OutliersDEL7[[#This Row],[Region]],Region_Dummy_Variables,3,FALSE)</f>
        <v>0</v>
      </c>
      <c r="R573" s="1">
        <f>VLOOKUP(MasterDataSet_after_OutliersDEL7[[#This Row],[Region]],Region_Dummy_Variables,4,FALSE)</f>
        <v>0</v>
      </c>
      <c r="S573" s="1">
        <f>VLOOKUP(MasterDataSet_after_OutliersDEL7[[#This Row],[Region]],Region_Dummy_Variables,5,FALSE)</f>
        <v>0</v>
      </c>
      <c r="T573" s="1">
        <f>VLOOKUP(MasterDataSet_after_OutliersDEL7[[#This Row],[Region]],Region_Dummy_Variables,6,FALSE)</f>
        <v>1</v>
      </c>
      <c r="U573">
        <v>1963</v>
      </c>
      <c r="V573">
        <v>11</v>
      </c>
      <c r="W573">
        <v>1654</v>
      </c>
      <c r="X573">
        <v>34.024285200000001</v>
      </c>
      <c r="Y573">
        <v>-118.5097061</v>
      </c>
    </row>
    <row r="574" spans="1:25" x14ac:dyDescent="0.3">
      <c r="A574" s="1" t="s">
        <v>16</v>
      </c>
      <c r="B574" s="1" t="s">
        <v>620</v>
      </c>
      <c r="C574" s="1" t="s">
        <v>570</v>
      </c>
      <c r="D574" s="1" t="str">
        <f>VLOOKUP(MasterDataSet_after_OutliersDEL7[[#This Row],[CITY]],Region_Values,2,FALSE)</f>
        <v>West</v>
      </c>
      <c r="E574" s="7" t="s">
        <v>19</v>
      </c>
      <c r="F574">
        <v>90402</v>
      </c>
      <c r="G574">
        <v>3999000</v>
      </c>
      <c r="H574">
        <v>2</v>
      </c>
      <c r="I574">
        <v>2</v>
      </c>
      <c r="J574">
        <v>1848</v>
      </c>
      <c r="K574">
        <v>41940</v>
      </c>
      <c r="L574">
        <f>2021-MasterDataSet_after_OutliersDEL7[[#This Row],[YEAR BUILT]]</f>
        <v>28</v>
      </c>
      <c r="M574">
        <v>0.36475884071630649</v>
      </c>
      <c r="N574">
        <v>2163.9610389610389</v>
      </c>
      <c r="O574" s="1">
        <v>0</v>
      </c>
      <c r="P574" s="1">
        <f>VLOOKUP(MasterDataSet_after_OutliersDEL7[[#This Row],[Region]],Region_Dummy_Variables,2,FALSE)</f>
        <v>0</v>
      </c>
      <c r="Q574" s="1">
        <f>VLOOKUP(MasterDataSet_after_OutliersDEL7[[#This Row],[Region]],Region_Dummy_Variables,3,FALSE)</f>
        <v>0</v>
      </c>
      <c r="R574" s="1">
        <f>VLOOKUP(MasterDataSet_after_OutliersDEL7[[#This Row],[Region]],Region_Dummy_Variables,4,FALSE)</f>
        <v>0</v>
      </c>
      <c r="S574" s="1">
        <f>VLOOKUP(MasterDataSet_after_OutliersDEL7[[#This Row],[Region]],Region_Dummy_Variables,5,FALSE)</f>
        <v>0</v>
      </c>
      <c r="T574" s="1">
        <f>VLOOKUP(MasterDataSet_after_OutliersDEL7[[#This Row],[Region]],Region_Dummy_Variables,6,FALSE)</f>
        <v>1</v>
      </c>
      <c r="U574">
        <v>1993</v>
      </c>
      <c r="V574">
        <v>20</v>
      </c>
      <c r="W574">
        <v>1800</v>
      </c>
      <c r="X574">
        <v>34.023117300000003</v>
      </c>
      <c r="Y574">
        <v>-118.50782770000001</v>
      </c>
    </row>
    <row r="575" spans="1:25" x14ac:dyDescent="0.3">
      <c r="A575" s="1" t="s">
        <v>16</v>
      </c>
      <c r="B575" s="1" t="s">
        <v>621</v>
      </c>
      <c r="C575" s="1" t="s">
        <v>570</v>
      </c>
      <c r="D575" s="1" t="str">
        <f>VLOOKUP(MasterDataSet_after_OutliersDEL7[[#This Row],[CITY]],Region_Values,2,FALSE)</f>
        <v>West</v>
      </c>
      <c r="E575" s="7" t="s">
        <v>19</v>
      </c>
      <c r="F575">
        <v>90402</v>
      </c>
      <c r="G575">
        <v>5495000</v>
      </c>
      <c r="H575">
        <v>3</v>
      </c>
      <c r="I575">
        <v>2.5</v>
      </c>
      <c r="J575">
        <v>3067</v>
      </c>
      <c r="K575">
        <v>41940</v>
      </c>
      <c r="L575">
        <f>2021-MasterDataSet_after_OutliersDEL7[[#This Row],[YEAR BUILT]]</f>
        <v>28</v>
      </c>
      <c r="M575">
        <v>0.36475884071630649</v>
      </c>
      <c r="N575">
        <v>1791.6530811868274</v>
      </c>
      <c r="O575" s="1">
        <v>0</v>
      </c>
      <c r="P575" s="1">
        <f>VLOOKUP(MasterDataSet_after_OutliersDEL7[[#This Row],[Region]],Region_Dummy_Variables,2,FALSE)</f>
        <v>0</v>
      </c>
      <c r="Q575" s="1">
        <f>VLOOKUP(MasterDataSet_after_OutliersDEL7[[#This Row],[Region]],Region_Dummy_Variables,3,FALSE)</f>
        <v>0</v>
      </c>
      <c r="R575" s="1">
        <f>VLOOKUP(MasterDataSet_after_OutliersDEL7[[#This Row],[Region]],Region_Dummy_Variables,4,FALSE)</f>
        <v>0</v>
      </c>
      <c r="S575" s="1">
        <f>VLOOKUP(MasterDataSet_after_OutliersDEL7[[#This Row],[Region]],Region_Dummy_Variables,5,FALSE)</f>
        <v>0</v>
      </c>
      <c r="T575" s="1">
        <f>VLOOKUP(MasterDataSet_after_OutliersDEL7[[#This Row],[Region]],Region_Dummy_Variables,6,FALSE)</f>
        <v>1</v>
      </c>
      <c r="U575">
        <v>1993</v>
      </c>
      <c r="V575">
        <v>158</v>
      </c>
      <c r="W575">
        <v>3600</v>
      </c>
      <c r="X575">
        <v>34.023117300000003</v>
      </c>
      <c r="Y575">
        <v>-118.50782770000001</v>
      </c>
    </row>
    <row r="576" spans="1:25" x14ac:dyDescent="0.3">
      <c r="A576" s="1" t="s">
        <v>20</v>
      </c>
      <c r="B576" s="1" t="s">
        <v>622</v>
      </c>
      <c r="C576" s="1" t="s">
        <v>570</v>
      </c>
      <c r="D576" s="1" t="str">
        <f>VLOOKUP(MasterDataSet_after_OutliersDEL7[[#This Row],[CITY]],Region_Values,2,FALSE)</f>
        <v>West</v>
      </c>
      <c r="E576" s="7" t="s">
        <v>19</v>
      </c>
      <c r="F576">
        <v>90403</v>
      </c>
      <c r="G576">
        <v>2850000</v>
      </c>
      <c r="H576">
        <v>2</v>
      </c>
      <c r="I576">
        <v>2</v>
      </c>
      <c r="J576">
        <v>1778</v>
      </c>
      <c r="K576">
        <v>5270</v>
      </c>
      <c r="L576">
        <f>2021-MasterDataSet_after_OutliersDEL7[[#This Row],[YEAR BUILT]]</f>
        <v>75</v>
      </c>
      <c r="M576">
        <v>2.179667082714146</v>
      </c>
      <c r="N576">
        <v>1602.9246344206974</v>
      </c>
      <c r="O576" s="1">
        <v>1</v>
      </c>
      <c r="P576" s="1">
        <f>VLOOKUP(MasterDataSet_after_OutliersDEL7[[#This Row],[Region]],Region_Dummy_Variables,2,FALSE)</f>
        <v>0</v>
      </c>
      <c r="Q576" s="1">
        <f>VLOOKUP(MasterDataSet_after_OutliersDEL7[[#This Row],[Region]],Region_Dummy_Variables,3,FALSE)</f>
        <v>0</v>
      </c>
      <c r="R576" s="1">
        <f>VLOOKUP(MasterDataSet_after_OutliersDEL7[[#This Row],[Region]],Region_Dummy_Variables,4,FALSE)</f>
        <v>0</v>
      </c>
      <c r="S576" s="1">
        <f>VLOOKUP(MasterDataSet_after_OutliersDEL7[[#This Row],[Region]],Region_Dummy_Variables,5,FALSE)</f>
        <v>0</v>
      </c>
      <c r="T576" s="1">
        <f>VLOOKUP(MasterDataSet_after_OutliersDEL7[[#This Row],[Region]],Region_Dummy_Variables,6,FALSE)</f>
        <v>1</v>
      </c>
      <c r="U576">
        <v>1946</v>
      </c>
      <c r="V576">
        <v>19</v>
      </c>
      <c r="X576">
        <v>34.038038</v>
      </c>
      <c r="Y576">
        <v>-118.481182</v>
      </c>
    </row>
    <row r="577" spans="1:25" x14ac:dyDescent="0.3">
      <c r="A577" s="1" t="s">
        <v>20</v>
      </c>
      <c r="B577" s="1" t="s">
        <v>623</v>
      </c>
      <c r="C577" s="1" t="s">
        <v>570</v>
      </c>
      <c r="D577" s="1" t="str">
        <f>VLOOKUP(MasterDataSet_after_OutliersDEL7[[#This Row],[CITY]],Region_Values,2,FALSE)</f>
        <v>West</v>
      </c>
      <c r="E577" s="7" t="s">
        <v>19</v>
      </c>
      <c r="F577">
        <v>90403</v>
      </c>
      <c r="G577">
        <v>4395000</v>
      </c>
      <c r="H577">
        <v>4</v>
      </c>
      <c r="I577">
        <v>3.5</v>
      </c>
      <c r="J577">
        <v>3604</v>
      </c>
      <c r="K577">
        <v>10559</v>
      </c>
      <c r="L577">
        <f>2021-MasterDataSet_after_OutliersDEL7[[#This Row],[YEAR BUILT]]</f>
        <v>82</v>
      </c>
      <c r="M577">
        <v>2.686070964927211</v>
      </c>
      <c r="N577">
        <v>1219.4783573806881</v>
      </c>
      <c r="O577" s="1">
        <v>1</v>
      </c>
      <c r="P577" s="1">
        <f>VLOOKUP(MasterDataSet_after_OutliersDEL7[[#This Row],[Region]],Region_Dummy_Variables,2,FALSE)</f>
        <v>0</v>
      </c>
      <c r="Q577" s="1">
        <f>VLOOKUP(MasterDataSet_after_OutliersDEL7[[#This Row],[Region]],Region_Dummy_Variables,3,FALSE)</f>
        <v>0</v>
      </c>
      <c r="R577" s="1">
        <f>VLOOKUP(MasterDataSet_after_OutliersDEL7[[#This Row],[Region]],Region_Dummy_Variables,4,FALSE)</f>
        <v>0</v>
      </c>
      <c r="S577" s="1">
        <f>VLOOKUP(MasterDataSet_after_OutliersDEL7[[#This Row],[Region]],Region_Dummy_Variables,5,FALSE)</f>
        <v>0</v>
      </c>
      <c r="T577" s="1">
        <f>VLOOKUP(MasterDataSet_after_OutliersDEL7[[#This Row],[Region]],Region_Dummy_Variables,6,FALSE)</f>
        <v>1</v>
      </c>
      <c r="U577">
        <v>1939</v>
      </c>
      <c r="V577">
        <v>4</v>
      </c>
      <c r="X577">
        <v>34.042873200000002</v>
      </c>
      <c r="Y577">
        <v>-118.4743752</v>
      </c>
    </row>
    <row r="578" spans="1:25" x14ac:dyDescent="0.3">
      <c r="A578" s="1" t="s">
        <v>20</v>
      </c>
      <c r="B578" s="1" t="s">
        <v>624</v>
      </c>
      <c r="C578" s="1" t="s">
        <v>570</v>
      </c>
      <c r="D578" s="1" t="str">
        <f>VLOOKUP(MasterDataSet_after_OutliersDEL7[[#This Row],[CITY]],Region_Values,2,FALSE)</f>
        <v>West</v>
      </c>
      <c r="E578" s="7" t="s">
        <v>19</v>
      </c>
      <c r="F578">
        <v>90403</v>
      </c>
      <c r="G578">
        <v>5995000</v>
      </c>
      <c r="H578">
        <v>5</v>
      </c>
      <c r="I578">
        <v>6</v>
      </c>
      <c r="J578">
        <v>4548</v>
      </c>
      <c r="K578">
        <v>7882</v>
      </c>
      <c r="L578">
        <f>2021-MasterDataSet_after_OutliersDEL7[[#This Row],[YEAR BUILT]]</f>
        <v>7</v>
      </c>
      <c r="M578">
        <v>2.4120962033267603</v>
      </c>
      <c r="N578">
        <v>1318.1618293755496</v>
      </c>
      <c r="O578" s="1">
        <v>1</v>
      </c>
      <c r="P578" s="1">
        <f>VLOOKUP(MasterDataSet_after_OutliersDEL7[[#This Row],[Region]],Region_Dummy_Variables,2,FALSE)</f>
        <v>0</v>
      </c>
      <c r="Q578" s="1">
        <f>VLOOKUP(MasterDataSet_after_OutliersDEL7[[#This Row],[Region]],Region_Dummy_Variables,3,FALSE)</f>
        <v>0</v>
      </c>
      <c r="R578" s="1">
        <f>VLOOKUP(MasterDataSet_after_OutliersDEL7[[#This Row],[Region]],Region_Dummy_Variables,4,FALSE)</f>
        <v>0</v>
      </c>
      <c r="S578" s="1">
        <f>VLOOKUP(MasterDataSet_after_OutliersDEL7[[#This Row],[Region]],Region_Dummy_Variables,5,FALSE)</f>
        <v>0</v>
      </c>
      <c r="T578" s="1">
        <f>VLOOKUP(MasterDataSet_after_OutliersDEL7[[#This Row],[Region]],Region_Dummy_Variables,6,FALSE)</f>
        <v>1</v>
      </c>
      <c r="U578">
        <v>2014</v>
      </c>
      <c r="V578">
        <v>15</v>
      </c>
      <c r="X578">
        <v>34.039529899999998</v>
      </c>
      <c r="Y578">
        <v>-118.4775345</v>
      </c>
    </row>
    <row r="579" spans="1:25" x14ac:dyDescent="0.3">
      <c r="A579" s="1" t="s">
        <v>20</v>
      </c>
      <c r="B579" s="1" t="s">
        <v>625</v>
      </c>
      <c r="C579" s="1" t="s">
        <v>570</v>
      </c>
      <c r="D579" s="1" t="str">
        <f>VLOOKUP(MasterDataSet_after_OutliersDEL7[[#This Row],[CITY]],Region_Values,2,FALSE)</f>
        <v>West</v>
      </c>
      <c r="E579" s="7" t="s">
        <v>19</v>
      </c>
      <c r="F579">
        <v>90403</v>
      </c>
      <c r="G579">
        <v>2595000</v>
      </c>
      <c r="H579">
        <v>3</v>
      </c>
      <c r="I579">
        <v>2</v>
      </c>
      <c r="J579">
        <v>1450</v>
      </c>
      <c r="K579">
        <v>5072</v>
      </c>
      <c r="L579">
        <f>2021-MasterDataSet_after_OutliersDEL7[[#This Row],[YEAR BUILT]]</f>
        <v>92</v>
      </c>
      <c r="M579">
        <v>2.2158160395134798</v>
      </c>
      <c r="N579">
        <v>1789.655172413793</v>
      </c>
      <c r="O579" s="1">
        <v>1</v>
      </c>
      <c r="P579" s="1">
        <f>VLOOKUP(MasterDataSet_after_OutliersDEL7[[#This Row],[Region]],Region_Dummy_Variables,2,FALSE)</f>
        <v>0</v>
      </c>
      <c r="Q579" s="1">
        <f>VLOOKUP(MasterDataSet_after_OutliersDEL7[[#This Row],[Region]],Region_Dummy_Variables,3,FALSE)</f>
        <v>0</v>
      </c>
      <c r="R579" s="1">
        <f>VLOOKUP(MasterDataSet_after_OutliersDEL7[[#This Row],[Region]],Region_Dummy_Variables,4,FALSE)</f>
        <v>0</v>
      </c>
      <c r="S579" s="1">
        <f>VLOOKUP(MasterDataSet_after_OutliersDEL7[[#This Row],[Region]],Region_Dummy_Variables,5,FALSE)</f>
        <v>0</v>
      </c>
      <c r="T579" s="1">
        <f>VLOOKUP(MasterDataSet_after_OutliersDEL7[[#This Row],[Region]],Region_Dummy_Variables,6,FALSE)</f>
        <v>1</v>
      </c>
      <c r="U579">
        <v>1929</v>
      </c>
      <c r="V579">
        <v>64</v>
      </c>
      <c r="X579">
        <v>34.037063000000003</v>
      </c>
      <c r="Y579">
        <v>-118.4798127</v>
      </c>
    </row>
    <row r="580" spans="1:25" x14ac:dyDescent="0.3">
      <c r="A580" s="1" t="s">
        <v>20</v>
      </c>
      <c r="B580" s="1" t="s">
        <v>626</v>
      </c>
      <c r="C580" s="1" t="s">
        <v>570</v>
      </c>
      <c r="D580" s="1" t="str">
        <f>VLOOKUP(MasterDataSet_after_OutliersDEL7[[#This Row],[CITY]],Region_Values,2,FALSE)</f>
        <v>West</v>
      </c>
      <c r="E580" s="7" t="s">
        <v>19</v>
      </c>
      <c r="F580">
        <v>90403</v>
      </c>
      <c r="G580">
        <v>2250000</v>
      </c>
      <c r="H580">
        <v>2</v>
      </c>
      <c r="I580">
        <v>2</v>
      </c>
      <c r="J580">
        <v>1124</v>
      </c>
      <c r="K580">
        <v>3664</v>
      </c>
      <c r="L580">
        <f>2021-MasterDataSet_after_OutliersDEL7[[#This Row],[YEAR BUILT]]</f>
        <v>98</v>
      </c>
      <c r="M580">
        <v>1.3346645739243075</v>
      </c>
      <c r="N580">
        <v>2001.7793594306049</v>
      </c>
      <c r="O580" s="1">
        <v>1</v>
      </c>
      <c r="P580" s="1">
        <f>VLOOKUP(MasterDataSet_after_OutliersDEL7[[#This Row],[Region]],Region_Dummy_Variables,2,FALSE)</f>
        <v>0</v>
      </c>
      <c r="Q580" s="1">
        <f>VLOOKUP(MasterDataSet_after_OutliersDEL7[[#This Row],[Region]],Region_Dummy_Variables,3,FALSE)</f>
        <v>0</v>
      </c>
      <c r="R580" s="1">
        <f>VLOOKUP(MasterDataSet_after_OutliersDEL7[[#This Row],[Region]],Region_Dummy_Variables,4,FALSE)</f>
        <v>0</v>
      </c>
      <c r="S580" s="1">
        <f>VLOOKUP(MasterDataSet_after_OutliersDEL7[[#This Row],[Region]],Region_Dummy_Variables,5,FALSE)</f>
        <v>0</v>
      </c>
      <c r="T580" s="1">
        <f>VLOOKUP(MasterDataSet_after_OutliersDEL7[[#This Row],[Region]],Region_Dummy_Variables,6,FALSE)</f>
        <v>1</v>
      </c>
      <c r="U580">
        <v>1923</v>
      </c>
      <c r="V580">
        <v>19</v>
      </c>
      <c r="X580">
        <v>34.030912200000003</v>
      </c>
      <c r="Y580">
        <v>-118.4932992</v>
      </c>
    </row>
    <row r="581" spans="1:25" x14ac:dyDescent="0.3">
      <c r="A581" s="1" t="s">
        <v>16</v>
      </c>
      <c r="B581" s="1" t="s">
        <v>627</v>
      </c>
      <c r="C581" s="1" t="s">
        <v>570</v>
      </c>
      <c r="D581" s="1" t="str">
        <f>VLOOKUP(MasterDataSet_after_OutliersDEL7[[#This Row],[CITY]],Region_Values,2,FALSE)</f>
        <v>West</v>
      </c>
      <c r="E581" s="7" t="s">
        <v>19</v>
      </c>
      <c r="F581">
        <v>90403</v>
      </c>
      <c r="G581">
        <v>2295000</v>
      </c>
      <c r="H581">
        <v>2</v>
      </c>
      <c r="I581">
        <v>2</v>
      </c>
      <c r="J581">
        <v>1232</v>
      </c>
      <c r="K581">
        <v>18745</v>
      </c>
      <c r="L581">
        <f>2021-MasterDataSet_after_OutliersDEL7[[#This Row],[YEAR BUILT]]</f>
        <v>57</v>
      </c>
      <c r="M581">
        <v>0.69291341359961511</v>
      </c>
      <c r="N581">
        <v>1862.8246753246754</v>
      </c>
      <c r="O581" s="1">
        <v>0</v>
      </c>
      <c r="P581" s="1">
        <f>VLOOKUP(MasterDataSet_after_OutliersDEL7[[#This Row],[Region]],Region_Dummy_Variables,2,FALSE)</f>
        <v>0</v>
      </c>
      <c r="Q581" s="1">
        <f>VLOOKUP(MasterDataSet_after_OutliersDEL7[[#This Row],[Region]],Region_Dummy_Variables,3,FALSE)</f>
        <v>0</v>
      </c>
      <c r="R581" s="1">
        <f>VLOOKUP(MasterDataSet_after_OutliersDEL7[[#This Row],[Region]],Region_Dummy_Variables,4,FALSE)</f>
        <v>0</v>
      </c>
      <c r="S581" s="1">
        <f>VLOOKUP(MasterDataSet_after_OutliersDEL7[[#This Row],[Region]],Region_Dummy_Variables,5,FALSE)</f>
        <v>0</v>
      </c>
      <c r="T581" s="1">
        <f>VLOOKUP(MasterDataSet_after_OutliersDEL7[[#This Row],[Region]],Region_Dummy_Variables,6,FALSE)</f>
        <v>1</v>
      </c>
      <c r="U581">
        <v>1964</v>
      </c>
      <c r="V581">
        <v>60</v>
      </c>
      <c r="W581">
        <v>1642</v>
      </c>
      <c r="X581">
        <v>34.018675899999998</v>
      </c>
      <c r="Y581">
        <v>-118.5027728</v>
      </c>
    </row>
    <row r="582" spans="1:25" x14ac:dyDescent="0.3">
      <c r="A582" s="1" t="s">
        <v>16</v>
      </c>
      <c r="B582" s="1" t="s">
        <v>628</v>
      </c>
      <c r="C582" s="1" t="s">
        <v>570</v>
      </c>
      <c r="D582" s="1" t="str">
        <f>VLOOKUP(MasterDataSet_after_OutliersDEL7[[#This Row],[CITY]],Region_Values,2,FALSE)</f>
        <v>West</v>
      </c>
      <c r="E582" s="7" t="s">
        <v>19</v>
      </c>
      <c r="F582">
        <v>90403</v>
      </c>
      <c r="G582">
        <v>995000</v>
      </c>
      <c r="H582">
        <v>1</v>
      </c>
      <c r="I582">
        <v>1</v>
      </c>
      <c r="J582">
        <v>674</v>
      </c>
      <c r="K582">
        <v>18745</v>
      </c>
      <c r="L582">
        <f>2021-MasterDataSet_after_OutliersDEL7[[#This Row],[YEAR BUILT]]</f>
        <v>57</v>
      </c>
      <c r="M582">
        <v>0.69291341359961511</v>
      </c>
      <c r="N582">
        <v>1476.2611275964391</v>
      </c>
      <c r="O582" s="1">
        <v>0</v>
      </c>
      <c r="P582" s="1">
        <f>VLOOKUP(MasterDataSet_after_OutliersDEL7[[#This Row],[Region]],Region_Dummy_Variables,2,FALSE)</f>
        <v>0</v>
      </c>
      <c r="Q582" s="1">
        <f>VLOOKUP(MasterDataSet_after_OutliersDEL7[[#This Row],[Region]],Region_Dummy_Variables,3,FALSE)</f>
        <v>0</v>
      </c>
      <c r="R582" s="1">
        <f>VLOOKUP(MasterDataSet_after_OutliersDEL7[[#This Row],[Region]],Region_Dummy_Variables,4,FALSE)</f>
        <v>0</v>
      </c>
      <c r="S582" s="1">
        <f>VLOOKUP(MasterDataSet_after_OutliersDEL7[[#This Row],[Region]],Region_Dummy_Variables,5,FALSE)</f>
        <v>0</v>
      </c>
      <c r="T582" s="1">
        <f>VLOOKUP(MasterDataSet_after_OutliersDEL7[[#This Row],[Region]],Region_Dummy_Variables,6,FALSE)</f>
        <v>1</v>
      </c>
      <c r="U582">
        <v>1964</v>
      </c>
      <c r="V582">
        <v>71</v>
      </c>
      <c r="W582">
        <v>1021</v>
      </c>
      <c r="X582">
        <v>34.018675899999998</v>
      </c>
      <c r="Y582">
        <v>-118.5027728</v>
      </c>
    </row>
    <row r="583" spans="1:25" x14ac:dyDescent="0.3">
      <c r="A583" s="1" t="s">
        <v>16</v>
      </c>
      <c r="B583" s="1" t="s">
        <v>629</v>
      </c>
      <c r="C583" s="1" t="s">
        <v>570</v>
      </c>
      <c r="D583" s="1" t="str">
        <f>VLOOKUP(MasterDataSet_after_OutliersDEL7[[#This Row],[CITY]],Region_Values,2,FALSE)</f>
        <v>West</v>
      </c>
      <c r="E583" s="7" t="s">
        <v>19</v>
      </c>
      <c r="F583">
        <v>90403</v>
      </c>
      <c r="G583">
        <v>2650000</v>
      </c>
      <c r="H583">
        <v>2</v>
      </c>
      <c r="I583">
        <v>2.5</v>
      </c>
      <c r="J583">
        <v>1501</v>
      </c>
      <c r="K583">
        <v>18745</v>
      </c>
      <c r="L583">
        <f>2021-MasterDataSet_after_OutliersDEL7[[#This Row],[YEAR BUILT]]</f>
        <v>57</v>
      </c>
      <c r="M583">
        <v>0.69291341359961511</v>
      </c>
      <c r="N583">
        <v>1765.489673550966</v>
      </c>
      <c r="O583" s="1">
        <v>0</v>
      </c>
      <c r="P583" s="1">
        <f>VLOOKUP(MasterDataSet_after_OutliersDEL7[[#This Row],[Region]],Region_Dummy_Variables,2,FALSE)</f>
        <v>0</v>
      </c>
      <c r="Q583" s="1">
        <f>VLOOKUP(MasterDataSet_after_OutliersDEL7[[#This Row],[Region]],Region_Dummy_Variables,3,FALSE)</f>
        <v>0</v>
      </c>
      <c r="R583" s="1">
        <f>VLOOKUP(MasterDataSet_after_OutliersDEL7[[#This Row],[Region]],Region_Dummy_Variables,4,FALSE)</f>
        <v>0</v>
      </c>
      <c r="S583" s="1">
        <f>VLOOKUP(MasterDataSet_after_OutliersDEL7[[#This Row],[Region]],Region_Dummy_Variables,5,FALSE)</f>
        <v>0</v>
      </c>
      <c r="T583" s="1">
        <f>VLOOKUP(MasterDataSet_after_OutliersDEL7[[#This Row],[Region]],Region_Dummy_Variables,6,FALSE)</f>
        <v>1</v>
      </c>
      <c r="U583">
        <v>1964</v>
      </c>
      <c r="V583">
        <v>5</v>
      </c>
      <c r="W583">
        <v>2100</v>
      </c>
      <c r="X583">
        <v>34.018675899999998</v>
      </c>
      <c r="Y583">
        <v>-118.5027728</v>
      </c>
    </row>
    <row r="584" spans="1:25" x14ac:dyDescent="0.3">
      <c r="A584" s="1" t="s">
        <v>16</v>
      </c>
      <c r="B584" s="1" t="s">
        <v>630</v>
      </c>
      <c r="C584" s="1" t="s">
        <v>570</v>
      </c>
      <c r="D584" s="1" t="str">
        <f>VLOOKUP(MasterDataSet_after_OutliersDEL7[[#This Row],[CITY]],Region_Values,2,FALSE)</f>
        <v>West</v>
      </c>
      <c r="E584" s="7" t="s">
        <v>19</v>
      </c>
      <c r="F584">
        <v>90403</v>
      </c>
      <c r="G584">
        <v>608000</v>
      </c>
      <c r="H584">
        <v>1</v>
      </c>
      <c r="I584">
        <v>1</v>
      </c>
      <c r="J584">
        <v>668</v>
      </c>
      <c r="K584">
        <v>15006</v>
      </c>
      <c r="L584">
        <f>2021-MasterDataSet_after_OutliersDEL7[[#This Row],[YEAR BUILT]]</f>
        <v>51</v>
      </c>
      <c r="M584">
        <v>0.88870079343019515</v>
      </c>
      <c r="N584">
        <v>910.17964071856284</v>
      </c>
      <c r="O584" s="1">
        <v>0</v>
      </c>
      <c r="P584" s="1">
        <f>VLOOKUP(MasterDataSet_after_OutliersDEL7[[#This Row],[Region]],Region_Dummy_Variables,2,FALSE)</f>
        <v>0</v>
      </c>
      <c r="Q584" s="1">
        <f>VLOOKUP(MasterDataSet_after_OutliersDEL7[[#This Row],[Region]],Region_Dummy_Variables,3,FALSE)</f>
        <v>0</v>
      </c>
      <c r="R584" s="1">
        <f>VLOOKUP(MasterDataSet_after_OutliersDEL7[[#This Row],[Region]],Region_Dummy_Variables,4,FALSE)</f>
        <v>0</v>
      </c>
      <c r="S584" s="1">
        <f>VLOOKUP(MasterDataSet_after_OutliersDEL7[[#This Row],[Region]],Region_Dummy_Variables,5,FALSE)</f>
        <v>0</v>
      </c>
      <c r="T584" s="1">
        <f>VLOOKUP(MasterDataSet_after_OutliersDEL7[[#This Row],[Region]],Region_Dummy_Variables,6,FALSE)</f>
        <v>1</v>
      </c>
      <c r="U584">
        <v>1970</v>
      </c>
      <c r="V584">
        <v>57</v>
      </c>
      <c r="W584">
        <v>385</v>
      </c>
      <c r="X584">
        <v>34.023547399999998</v>
      </c>
      <c r="Y584">
        <v>-118.4986674</v>
      </c>
    </row>
    <row r="585" spans="1:25" x14ac:dyDescent="0.3">
      <c r="A585" s="1" t="s">
        <v>16</v>
      </c>
      <c r="B585" s="1" t="s">
        <v>631</v>
      </c>
      <c r="C585" s="1" t="s">
        <v>570</v>
      </c>
      <c r="D585" s="1" t="str">
        <f>VLOOKUP(MasterDataSet_after_OutliersDEL7[[#This Row],[CITY]],Region_Values,2,FALSE)</f>
        <v>West</v>
      </c>
      <c r="E585" s="7" t="s">
        <v>19</v>
      </c>
      <c r="F585">
        <v>90403</v>
      </c>
      <c r="G585">
        <v>649000</v>
      </c>
      <c r="H585">
        <v>1</v>
      </c>
      <c r="I585">
        <v>1</v>
      </c>
      <c r="J585">
        <v>668</v>
      </c>
      <c r="K585">
        <v>15006</v>
      </c>
      <c r="L585">
        <f>2021-MasterDataSet_after_OutliersDEL7[[#This Row],[YEAR BUILT]]</f>
        <v>51</v>
      </c>
      <c r="M585">
        <v>0.88870079343019515</v>
      </c>
      <c r="N585">
        <v>971.55688622754496</v>
      </c>
      <c r="O585" s="1">
        <v>0</v>
      </c>
      <c r="P585" s="1">
        <f>VLOOKUP(MasterDataSet_after_OutliersDEL7[[#This Row],[Region]],Region_Dummy_Variables,2,FALSE)</f>
        <v>0</v>
      </c>
      <c r="Q585" s="1">
        <f>VLOOKUP(MasterDataSet_after_OutliersDEL7[[#This Row],[Region]],Region_Dummy_Variables,3,FALSE)</f>
        <v>0</v>
      </c>
      <c r="R585" s="1">
        <f>VLOOKUP(MasterDataSet_after_OutliersDEL7[[#This Row],[Region]],Region_Dummy_Variables,4,FALSE)</f>
        <v>0</v>
      </c>
      <c r="S585" s="1">
        <f>VLOOKUP(MasterDataSet_after_OutliersDEL7[[#This Row],[Region]],Region_Dummy_Variables,5,FALSE)</f>
        <v>0</v>
      </c>
      <c r="T585" s="1">
        <f>VLOOKUP(MasterDataSet_after_OutliersDEL7[[#This Row],[Region]],Region_Dummy_Variables,6,FALSE)</f>
        <v>1</v>
      </c>
      <c r="U585">
        <v>1970</v>
      </c>
      <c r="V585">
        <v>16</v>
      </c>
      <c r="W585">
        <v>385</v>
      </c>
      <c r="X585">
        <v>34.023547399999998</v>
      </c>
      <c r="Y585">
        <v>-118.4986674</v>
      </c>
    </row>
    <row r="586" spans="1:25" x14ac:dyDescent="0.3">
      <c r="A586" s="1" t="s">
        <v>16</v>
      </c>
      <c r="B586" s="1" t="s">
        <v>632</v>
      </c>
      <c r="C586" s="1" t="s">
        <v>570</v>
      </c>
      <c r="D586" s="1" t="str">
        <f>VLOOKUP(MasterDataSet_after_OutliersDEL7[[#This Row],[CITY]],Region_Values,2,FALSE)</f>
        <v>West</v>
      </c>
      <c r="E586" s="7" t="s">
        <v>19</v>
      </c>
      <c r="F586">
        <v>90403</v>
      </c>
      <c r="G586">
        <v>699000</v>
      </c>
      <c r="H586">
        <v>1</v>
      </c>
      <c r="I586">
        <v>1</v>
      </c>
      <c r="J586">
        <v>728</v>
      </c>
      <c r="K586">
        <v>15010</v>
      </c>
      <c r="L586">
        <f>2021-MasterDataSet_after_OutliersDEL7[[#This Row],[YEAR BUILT]]</f>
        <v>50</v>
      </c>
      <c r="M586">
        <v>0.83059462877237045</v>
      </c>
      <c r="N586">
        <v>960.16483516483515</v>
      </c>
      <c r="O586" s="1">
        <v>0</v>
      </c>
      <c r="P586" s="1">
        <f>VLOOKUP(MasterDataSet_after_OutliersDEL7[[#This Row],[Region]],Region_Dummy_Variables,2,FALSE)</f>
        <v>0</v>
      </c>
      <c r="Q586" s="1">
        <f>VLOOKUP(MasterDataSet_after_OutliersDEL7[[#This Row],[Region]],Region_Dummy_Variables,3,FALSE)</f>
        <v>0</v>
      </c>
      <c r="R586" s="1">
        <f>VLOOKUP(MasterDataSet_after_OutliersDEL7[[#This Row],[Region]],Region_Dummy_Variables,4,FALSE)</f>
        <v>0</v>
      </c>
      <c r="S586" s="1">
        <f>VLOOKUP(MasterDataSet_after_OutliersDEL7[[#This Row],[Region]],Region_Dummy_Variables,5,FALSE)</f>
        <v>0</v>
      </c>
      <c r="T586" s="1">
        <f>VLOOKUP(MasterDataSet_after_OutliersDEL7[[#This Row],[Region]],Region_Dummy_Variables,6,FALSE)</f>
        <v>1</v>
      </c>
      <c r="U586">
        <v>1971</v>
      </c>
      <c r="V586">
        <v>11</v>
      </c>
      <c r="W586">
        <v>285</v>
      </c>
      <c r="X586">
        <v>34.022359199999997</v>
      </c>
      <c r="Y586">
        <v>-118.49959800000001</v>
      </c>
    </row>
    <row r="587" spans="1:25" x14ac:dyDescent="0.3">
      <c r="A587" s="1" t="s">
        <v>16</v>
      </c>
      <c r="B587" s="1" t="s">
        <v>633</v>
      </c>
      <c r="C587" s="1" t="s">
        <v>570</v>
      </c>
      <c r="D587" s="1" t="str">
        <f>VLOOKUP(MasterDataSet_after_OutliersDEL7[[#This Row],[CITY]],Region_Values,2,FALSE)</f>
        <v>West</v>
      </c>
      <c r="E587" s="7" t="s">
        <v>19</v>
      </c>
      <c r="F587">
        <v>90403</v>
      </c>
      <c r="G587">
        <v>985000</v>
      </c>
      <c r="H587">
        <v>2</v>
      </c>
      <c r="I587">
        <v>2</v>
      </c>
      <c r="J587">
        <v>904</v>
      </c>
      <c r="K587">
        <v>7511</v>
      </c>
      <c r="L587">
        <f>2021-MasterDataSet_after_OutliersDEL7[[#This Row],[YEAR BUILT]]</f>
        <v>52</v>
      </c>
      <c r="M587">
        <v>0.79530611724245603</v>
      </c>
      <c r="N587">
        <v>1089.6017699115043</v>
      </c>
      <c r="O587" s="1">
        <v>0</v>
      </c>
      <c r="P587" s="1">
        <f>VLOOKUP(MasterDataSet_after_OutliersDEL7[[#This Row],[Region]],Region_Dummy_Variables,2,FALSE)</f>
        <v>0</v>
      </c>
      <c r="Q587" s="1">
        <f>VLOOKUP(MasterDataSet_after_OutliersDEL7[[#This Row],[Region]],Region_Dummy_Variables,3,FALSE)</f>
        <v>0</v>
      </c>
      <c r="R587" s="1">
        <f>VLOOKUP(MasterDataSet_after_OutliersDEL7[[#This Row],[Region]],Region_Dummy_Variables,4,FALSE)</f>
        <v>0</v>
      </c>
      <c r="S587" s="1">
        <f>VLOOKUP(MasterDataSet_after_OutliersDEL7[[#This Row],[Region]],Region_Dummy_Variables,5,FALSE)</f>
        <v>0</v>
      </c>
      <c r="T587" s="1">
        <f>VLOOKUP(MasterDataSet_after_OutliersDEL7[[#This Row],[Region]],Region_Dummy_Variables,6,FALSE)</f>
        <v>1</v>
      </c>
      <c r="U587">
        <v>1969</v>
      </c>
      <c r="V587">
        <v>81</v>
      </c>
      <c r="W587">
        <v>350</v>
      </c>
      <c r="X587">
        <v>34.021877600000003</v>
      </c>
      <c r="Y587">
        <v>-118.50021839999999</v>
      </c>
    </row>
    <row r="588" spans="1:25" x14ac:dyDescent="0.3">
      <c r="A588" s="1" t="s">
        <v>16</v>
      </c>
      <c r="B588" s="1" t="s">
        <v>634</v>
      </c>
      <c r="C588" s="1" t="s">
        <v>570</v>
      </c>
      <c r="D588" s="1" t="str">
        <f>VLOOKUP(MasterDataSet_after_OutliersDEL7[[#This Row],[CITY]],Region_Values,2,FALSE)</f>
        <v>West</v>
      </c>
      <c r="E588" s="7" t="s">
        <v>19</v>
      </c>
      <c r="F588">
        <v>90403</v>
      </c>
      <c r="G588">
        <v>2485000</v>
      </c>
      <c r="H588">
        <v>3</v>
      </c>
      <c r="I588">
        <v>4</v>
      </c>
      <c r="J588">
        <v>2260</v>
      </c>
      <c r="K588">
        <v>7487</v>
      </c>
      <c r="L588">
        <f>2021-MasterDataSet_after_OutliersDEL7[[#This Row],[YEAR BUILT]]</f>
        <v>14</v>
      </c>
      <c r="M588">
        <v>0.7139610398388494</v>
      </c>
      <c r="N588">
        <v>1099.5575221238937</v>
      </c>
      <c r="O588" s="1">
        <v>0</v>
      </c>
      <c r="P588" s="1">
        <f>VLOOKUP(MasterDataSet_after_OutliersDEL7[[#This Row],[Region]],Region_Dummy_Variables,2,FALSE)</f>
        <v>0</v>
      </c>
      <c r="Q588" s="1">
        <f>VLOOKUP(MasterDataSet_after_OutliersDEL7[[#This Row],[Region]],Region_Dummy_Variables,3,FALSE)</f>
        <v>0</v>
      </c>
      <c r="R588" s="1">
        <f>VLOOKUP(MasterDataSet_after_OutliersDEL7[[#This Row],[Region]],Region_Dummy_Variables,4,FALSE)</f>
        <v>0</v>
      </c>
      <c r="S588" s="1">
        <f>VLOOKUP(MasterDataSet_after_OutliersDEL7[[#This Row],[Region]],Region_Dummy_Variables,5,FALSE)</f>
        <v>0</v>
      </c>
      <c r="T588" s="1">
        <f>VLOOKUP(MasterDataSet_after_OutliersDEL7[[#This Row],[Region]],Region_Dummy_Variables,6,FALSE)</f>
        <v>1</v>
      </c>
      <c r="U588">
        <v>2007</v>
      </c>
      <c r="V588">
        <v>47</v>
      </c>
      <c r="W588">
        <v>342</v>
      </c>
      <c r="X588">
        <v>34.020142999999997</v>
      </c>
      <c r="Y588">
        <v>-118.50188300000001</v>
      </c>
    </row>
    <row r="589" spans="1:25" x14ac:dyDescent="0.3">
      <c r="A589" s="1" t="s">
        <v>16</v>
      </c>
      <c r="B589" s="1" t="s">
        <v>635</v>
      </c>
      <c r="C589" s="1" t="s">
        <v>570</v>
      </c>
      <c r="D589" s="1" t="str">
        <f>VLOOKUP(MasterDataSet_after_OutliersDEL7[[#This Row],[CITY]],Region_Values,2,FALSE)</f>
        <v>West</v>
      </c>
      <c r="E589" s="7" t="s">
        <v>19</v>
      </c>
      <c r="F589">
        <v>90403</v>
      </c>
      <c r="G589">
        <v>1150000</v>
      </c>
      <c r="H589">
        <v>1</v>
      </c>
      <c r="I589">
        <v>1</v>
      </c>
      <c r="J589">
        <v>1043</v>
      </c>
      <c r="K589">
        <v>30025</v>
      </c>
      <c r="L589">
        <f>2021-MasterDataSet_after_OutliersDEL7[[#This Row],[YEAR BUILT]]</f>
        <v>31</v>
      </c>
      <c r="M589">
        <v>0.76993244519826631</v>
      </c>
      <c r="N589">
        <v>1102.588686481304</v>
      </c>
      <c r="O589" s="1">
        <v>0</v>
      </c>
      <c r="P589" s="1">
        <f>VLOOKUP(MasterDataSet_after_OutliersDEL7[[#This Row],[Region]],Region_Dummy_Variables,2,FALSE)</f>
        <v>0</v>
      </c>
      <c r="Q589" s="1">
        <f>VLOOKUP(MasterDataSet_after_OutliersDEL7[[#This Row],[Region]],Region_Dummy_Variables,3,FALSE)</f>
        <v>0</v>
      </c>
      <c r="R589" s="1">
        <f>VLOOKUP(MasterDataSet_after_OutliersDEL7[[#This Row],[Region]],Region_Dummy_Variables,4,FALSE)</f>
        <v>0</v>
      </c>
      <c r="S589" s="1">
        <f>VLOOKUP(MasterDataSet_after_OutliersDEL7[[#This Row],[Region]],Region_Dummy_Variables,5,FALSE)</f>
        <v>0</v>
      </c>
      <c r="T589" s="1">
        <f>VLOOKUP(MasterDataSet_after_OutliersDEL7[[#This Row],[Region]],Region_Dummy_Variables,6,FALSE)</f>
        <v>1</v>
      </c>
      <c r="U589">
        <v>1990</v>
      </c>
      <c r="V589">
        <v>60</v>
      </c>
      <c r="W589">
        <v>518</v>
      </c>
      <c r="X589">
        <v>34.020752600000002</v>
      </c>
      <c r="Y589">
        <v>-118.50077</v>
      </c>
    </row>
    <row r="590" spans="1:25" x14ac:dyDescent="0.3">
      <c r="A590" s="1" t="s">
        <v>16</v>
      </c>
      <c r="B590" s="1" t="s">
        <v>636</v>
      </c>
      <c r="C590" s="1" t="s">
        <v>570</v>
      </c>
      <c r="D590" s="1" t="str">
        <f>VLOOKUP(MasterDataSet_after_OutliersDEL7[[#This Row],[CITY]],Region_Values,2,FALSE)</f>
        <v>West</v>
      </c>
      <c r="E590" s="7" t="s">
        <v>19</v>
      </c>
      <c r="F590">
        <v>90403</v>
      </c>
      <c r="G590">
        <v>1688888</v>
      </c>
      <c r="H590">
        <v>3</v>
      </c>
      <c r="I590">
        <v>2.5</v>
      </c>
      <c r="J590">
        <v>2067</v>
      </c>
      <c r="K590">
        <v>7506</v>
      </c>
      <c r="L590">
        <f>2021-MasterDataSet_after_OutliersDEL7[[#This Row],[YEAR BUILT]]</f>
        <v>41</v>
      </c>
      <c r="M590">
        <v>1.6192553755837122</v>
      </c>
      <c r="N590">
        <v>817.07208514755689</v>
      </c>
      <c r="O590" s="1">
        <v>0</v>
      </c>
      <c r="P590" s="1">
        <f>VLOOKUP(MasterDataSet_after_OutliersDEL7[[#This Row],[Region]],Region_Dummy_Variables,2,FALSE)</f>
        <v>0</v>
      </c>
      <c r="Q590" s="1">
        <f>VLOOKUP(MasterDataSet_after_OutliersDEL7[[#This Row],[Region]],Region_Dummy_Variables,3,FALSE)</f>
        <v>0</v>
      </c>
      <c r="R590" s="1">
        <f>VLOOKUP(MasterDataSet_after_OutliersDEL7[[#This Row],[Region]],Region_Dummy_Variables,4,FALSE)</f>
        <v>0</v>
      </c>
      <c r="S590" s="1">
        <f>VLOOKUP(MasterDataSet_after_OutliersDEL7[[#This Row],[Region]],Region_Dummy_Variables,5,FALSE)</f>
        <v>0</v>
      </c>
      <c r="T590" s="1">
        <f>VLOOKUP(MasterDataSet_after_OutliersDEL7[[#This Row],[Region]],Region_Dummy_Variables,6,FALSE)</f>
        <v>1</v>
      </c>
      <c r="U590">
        <v>1980</v>
      </c>
      <c r="V590">
        <v>8</v>
      </c>
      <c r="W590">
        <v>500</v>
      </c>
      <c r="X590">
        <v>34.029821699999999</v>
      </c>
      <c r="Y590">
        <v>-118.48736169999999</v>
      </c>
    </row>
    <row r="591" spans="1:25" x14ac:dyDescent="0.3">
      <c r="A591" s="1" t="s">
        <v>16</v>
      </c>
      <c r="B591" s="1" t="s">
        <v>637</v>
      </c>
      <c r="C591" s="1" t="s">
        <v>570</v>
      </c>
      <c r="D591" s="1" t="str">
        <f>VLOOKUP(MasterDataSet_after_OutliersDEL7[[#This Row],[CITY]],Region_Values,2,FALSE)</f>
        <v>West</v>
      </c>
      <c r="E591" s="7" t="s">
        <v>19</v>
      </c>
      <c r="F591">
        <v>90403</v>
      </c>
      <c r="G591">
        <v>1598000</v>
      </c>
      <c r="H591">
        <v>2</v>
      </c>
      <c r="I591">
        <v>2</v>
      </c>
      <c r="J591">
        <v>1501</v>
      </c>
      <c r="K591">
        <v>30007</v>
      </c>
      <c r="L591">
        <f>2021-MasterDataSet_after_OutliersDEL7[[#This Row],[YEAR BUILT]]</f>
        <v>39</v>
      </c>
      <c r="M591">
        <v>0.81445438320094721</v>
      </c>
      <c r="N591">
        <v>1064.6235842771487</v>
      </c>
      <c r="O591" s="1">
        <v>0</v>
      </c>
      <c r="P591" s="1">
        <f>VLOOKUP(MasterDataSet_after_OutliersDEL7[[#This Row],[Region]],Region_Dummy_Variables,2,FALSE)</f>
        <v>0</v>
      </c>
      <c r="Q591" s="1">
        <f>VLOOKUP(MasterDataSet_after_OutliersDEL7[[#This Row],[Region]],Region_Dummy_Variables,3,FALSE)</f>
        <v>0</v>
      </c>
      <c r="R591" s="1">
        <f>VLOOKUP(MasterDataSet_after_OutliersDEL7[[#This Row],[Region]],Region_Dummy_Variables,4,FALSE)</f>
        <v>0</v>
      </c>
      <c r="S591" s="1">
        <f>VLOOKUP(MasterDataSet_after_OutliersDEL7[[#This Row],[Region]],Region_Dummy_Variables,5,FALSE)</f>
        <v>0</v>
      </c>
      <c r="T591" s="1">
        <f>VLOOKUP(MasterDataSet_after_OutliersDEL7[[#This Row],[Region]],Region_Dummy_Variables,6,FALSE)</f>
        <v>1</v>
      </c>
      <c r="U591">
        <v>1982</v>
      </c>
      <c r="V591">
        <v>41</v>
      </c>
      <c r="W591">
        <v>785</v>
      </c>
      <c r="X591">
        <v>34.018912999999998</v>
      </c>
      <c r="Y591">
        <v>-118.500443</v>
      </c>
    </row>
    <row r="592" spans="1:25" x14ac:dyDescent="0.3">
      <c r="A592" s="1" t="s">
        <v>16</v>
      </c>
      <c r="B592" s="1" t="s">
        <v>638</v>
      </c>
      <c r="C592" s="1" t="s">
        <v>570</v>
      </c>
      <c r="D592" s="1" t="str">
        <f>VLOOKUP(MasterDataSet_after_OutliersDEL7[[#This Row],[CITY]],Region_Values,2,FALSE)</f>
        <v>West</v>
      </c>
      <c r="E592" s="7" t="s">
        <v>19</v>
      </c>
      <c r="F592">
        <v>90403</v>
      </c>
      <c r="G592">
        <v>639000</v>
      </c>
      <c r="H592">
        <v>1</v>
      </c>
      <c r="I592">
        <v>1</v>
      </c>
      <c r="J592">
        <v>672</v>
      </c>
      <c r="K592">
        <v>7492</v>
      </c>
      <c r="L592">
        <f>2021-MasterDataSet_after_OutliersDEL7[[#This Row],[YEAR BUILT]]</f>
        <v>53</v>
      </c>
      <c r="M592">
        <v>1.0770562562651032</v>
      </c>
      <c r="N592">
        <v>950.89285714285711</v>
      </c>
      <c r="O592" s="1">
        <v>0</v>
      </c>
      <c r="P592" s="1">
        <f>VLOOKUP(MasterDataSet_after_OutliersDEL7[[#This Row],[Region]],Region_Dummy_Variables,2,FALSE)</f>
        <v>0</v>
      </c>
      <c r="Q592" s="1">
        <f>VLOOKUP(MasterDataSet_after_OutliersDEL7[[#This Row],[Region]],Region_Dummy_Variables,3,FALSE)</f>
        <v>0</v>
      </c>
      <c r="R592" s="1">
        <f>VLOOKUP(MasterDataSet_after_OutliersDEL7[[#This Row],[Region]],Region_Dummy_Variables,4,FALSE)</f>
        <v>0</v>
      </c>
      <c r="S592" s="1">
        <f>VLOOKUP(MasterDataSet_after_OutliersDEL7[[#This Row],[Region]],Region_Dummy_Variables,5,FALSE)</f>
        <v>0</v>
      </c>
      <c r="T592" s="1">
        <f>VLOOKUP(MasterDataSet_after_OutliersDEL7[[#This Row],[Region]],Region_Dummy_Variables,6,FALSE)</f>
        <v>1</v>
      </c>
      <c r="U592">
        <v>1968</v>
      </c>
      <c r="V592">
        <v>85</v>
      </c>
      <c r="W592">
        <v>335</v>
      </c>
      <c r="X592">
        <v>34.023335000000003</v>
      </c>
      <c r="Y592">
        <v>-118.49534300000001</v>
      </c>
    </row>
    <row r="593" spans="1:25" x14ac:dyDescent="0.3">
      <c r="A593" s="1" t="s">
        <v>16</v>
      </c>
      <c r="B593" s="1" t="s">
        <v>639</v>
      </c>
      <c r="C593" s="1" t="s">
        <v>570</v>
      </c>
      <c r="D593" s="1" t="str">
        <f>VLOOKUP(MasterDataSet_after_OutliersDEL7[[#This Row],[CITY]],Region_Values,2,FALSE)</f>
        <v>West</v>
      </c>
      <c r="E593" s="7" t="s">
        <v>19</v>
      </c>
      <c r="F593">
        <v>90403</v>
      </c>
      <c r="G593">
        <v>1300000</v>
      </c>
      <c r="H593">
        <v>2</v>
      </c>
      <c r="I593">
        <v>2.5</v>
      </c>
      <c r="J593">
        <v>1432</v>
      </c>
      <c r="K593">
        <v>7987</v>
      </c>
      <c r="L593">
        <f>2021-MasterDataSet_after_OutliersDEL7[[#This Row],[YEAR BUILT]]</f>
        <v>30</v>
      </c>
      <c r="M593">
        <v>1.859483634226734</v>
      </c>
      <c r="N593">
        <v>907.82122905027938</v>
      </c>
      <c r="O593" s="1">
        <v>0</v>
      </c>
      <c r="P593" s="1">
        <f>VLOOKUP(MasterDataSet_after_OutliersDEL7[[#This Row],[Region]],Region_Dummy_Variables,2,FALSE)</f>
        <v>0</v>
      </c>
      <c r="Q593" s="1">
        <f>VLOOKUP(MasterDataSet_after_OutliersDEL7[[#This Row],[Region]],Region_Dummy_Variables,3,FALSE)</f>
        <v>0</v>
      </c>
      <c r="R593" s="1">
        <f>VLOOKUP(MasterDataSet_after_OutliersDEL7[[#This Row],[Region]],Region_Dummy_Variables,4,FALSE)</f>
        <v>0</v>
      </c>
      <c r="S593" s="1">
        <f>VLOOKUP(MasterDataSet_after_OutliersDEL7[[#This Row],[Region]],Region_Dummy_Variables,5,FALSE)</f>
        <v>0</v>
      </c>
      <c r="T593" s="1">
        <f>VLOOKUP(MasterDataSet_after_OutliersDEL7[[#This Row],[Region]],Region_Dummy_Variables,6,FALSE)</f>
        <v>1</v>
      </c>
      <c r="U593">
        <v>1991</v>
      </c>
      <c r="V593">
        <v>5</v>
      </c>
      <c r="W593">
        <v>350</v>
      </c>
      <c r="X593">
        <v>34.032342200000002</v>
      </c>
      <c r="Y593">
        <v>-118.4840234</v>
      </c>
    </row>
    <row r="594" spans="1:25" x14ac:dyDescent="0.3">
      <c r="A594" s="1" t="s">
        <v>16</v>
      </c>
      <c r="B594" s="1" t="s">
        <v>640</v>
      </c>
      <c r="C594" s="1" t="s">
        <v>570</v>
      </c>
      <c r="D594" s="1" t="str">
        <f>VLOOKUP(MasterDataSet_after_OutliersDEL7[[#This Row],[CITY]],Region_Values,2,FALSE)</f>
        <v>West</v>
      </c>
      <c r="E594" s="7" t="s">
        <v>19</v>
      </c>
      <c r="F594">
        <v>90403</v>
      </c>
      <c r="G594">
        <v>1375000</v>
      </c>
      <c r="H594">
        <v>2</v>
      </c>
      <c r="I594">
        <v>2</v>
      </c>
      <c r="J594">
        <v>1344</v>
      </c>
      <c r="K594">
        <v>30008</v>
      </c>
      <c r="L594">
        <f>2021-MasterDataSet_after_OutliersDEL7[[#This Row],[YEAR BUILT]]</f>
        <v>39</v>
      </c>
      <c r="M594">
        <v>1.1592177472047793</v>
      </c>
      <c r="N594">
        <v>1023.0654761904761</v>
      </c>
      <c r="O594" s="1">
        <v>0</v>
      </c>
      <c r="P594" s="1">
        <f>VLOOKUP(MasterDataSet_after_OutliersDEL7[[#This Row],[Region]],Region_Dummy_Variables,2,FALSE)</f>
        <v>0</v>
      </c>
      <c r="Q594" s="1">
        <f>VLOOKUP(MasterDataSet_after_OutliersDEL7[[#This Row],[Region]],Region_Dummy_Variables,3,FALSE)</f>
        <v>0</v>
      </c>
      <c r="R594" s="1">
        <f>VLOOKUP(MasterDataSet_after_OutliersDEL7[[#This Row],[Region]],Region_Dummy_Variables,4,FALSE)</f>
        <v>0</v>
      </c>
      <c r="S594" s="1">
        <f>VLOOKUP(MasterDataSet_after_OutliersDEL7[[#This Row],[Region]],Region_Dummy_Variables,5,FALSE)</f>
        <v>0</v>
      </c>
      <c r="T594" s="1">
        <f>VLOOKUP(MasterDataSet_after_OutliersDEL7[[#This Row],[Region]],Region_Dummy_Variables,6,FALSE)</f>
        <v>1</v>
      </c>
      <c r="U594">
        <v>1982</v>
      </c>
      <c r="V594">
        <v>12</v>
      </c>
      <c r="W594">
        <v>595</v>
      </c>
      <c r="X594">
        <v>34.023542399999997</v>
      </c>
      <c r="Y594">
        <v>-118.49392330000001</v>
      </c>
    </row>
    <row r="595" spans="1:25" x14ac:dyDescent="0.3">
      <c r="A595" s="1" t="s">
        <v>16</v>
      </c>
      <c r="B595" s="1" t="s">
        <v>641</v>
      </c>
      <c r="C595" s="1" t="s">
        <v>570</v>
      </c>
      <c r="D595" s="1" t="str">
        <f>VLOOKUP(MasterDataSet_after_OutliersDEL7[[#This Row],[CITY]],Region_Values,2,FALSE)</f>
        <v>West</v>
      </c>
      <c r="E595" s="7" t="s">
        <v>19</v>
      </c>
      <c r="F595">
        <v>90403</v>
      </c>
      <c r="G595">
        <v>660000</v>
      </c>
      <c r="H595">
        <v>1</v>
      </c>
      <c r="I595">
        <v>1</v>
      </c>
      <c r="J595">
        <v>660</v>
      </c>
      <c r="K595">
        <v>7514</v>
      </c>
      <c r="L595">
        <f>2021-MasterDataSet_after_OutliersDEL7[[#This Row],[YEAR BUILT]]</f>
        <v>56</v>
      </c>
      <c r="M595">
        <v>1.3069500397559415</v>
      </c>
      <c r="N595">
        <v>1000</v>
      </c>
      <c r="O595" s="1">
        <v>0</v>
      </c>
      <c r="P595" s="1">
        <f>VLOOKUP(MasterDataSet_after_OutliersDEL7[[#This Row],[Region]],Region_Dummy_Variables,2,FALSE)</f>
        <v>0</v>
      </c>
      <c r="Q595" s="1">
        <f>VLOOKUP(MasterDataSet_after_OutliersDEL7[[#This Row],[Region]],Region_Dummy_Variables,3,FALSE)</f>
        <v>0</v>
      </c>
      <c r="R595" s="1">
        <f>VLOOKUP(MasterDataSet_after_OutliersDEL7[[#This Row],[Region]],Region_Dummy_Variables,4,FALSE)</f>
        <v>0</v>
      </c>
      <c r="S595" s="1">
        <f>VLOOKUP(MasterDataSet_after_OutliersDEL7[[#This Row],[Region]],Region_Dummy_Variables,5,FALSE)</f>
        <v>0</v>
      </c>
      <c r="T595" s="1">
        <f>VLOOKUP(MasterDataSet_after_OutliersDEL7[[#This Row],[Region]],Region_Dummy_Variables,6,FALSE)</f>
        <v>1</v>
      </c>
      <c r="U595">
        <v>1965</v>
      </c>
      <c r="V595">
        <v>61</v>
      </c>
      <c r="W595">
        <v>291</v>
      </c>
      <c r="X595">
        <v>34.025567000000002</v>
      </c>
      <c r="Y595">
        <v>-118.491643</v>
      </c>
    </row>
    <row r="596" spans="1:25" x14ac:dyDescent="0.3">
      <c r="A596" s="1" t="s">
        <v>16</v>
      </c>
      <c r="B596" s="1" t="s">
        <v>642</v>
      </c>
      <c r="C596" s="1" t="s">
        <v>570</v>
      </c>
      <c r="D596" s="1" t="str">
        <f>VLOOKUP(MasterDataSet_after_OutliersDEL7[[#This Row],[CITY]],Region_Values,2,FALSE)</f>
        <v>West</v>
      </c>
      <c r="E596" s="7" t="s">
        <v>19</v>
      </c>
      <c r="F596">
        <v>90403</v>
      </c>
      <c r="G596">
        <v>1575000</v>
      </c>
      <c r="H596">
        <v>3</v>
      </c>
      <c r="I596">
        <v>2.5</v>
      </c>
      <c r="J596">
        <v>1775</v>
      </c>
      <c r="K596">
        <v>4998</v>
      </c>
      <c r="L596">
        <f>2021-MasterDataSet_after_OutliersDEL7[[#This Row],[YEAR BUILT]]</f>
        <v>39</v>
      </c>
      <c r="M596">
        <v>1.2902040639275361</v>
      </c>
      <c r="N596">
        <v>887.32394366197184</v>
      </c>
      <c r="O596" s="1">
        <v>0</v>
      </c>
      <c r="P596" s="1">
        <f>VLOOKUP(MasterDataSet_after_OutliersDEL7[[#This Row],[Region]],Region_Dummy_Variables,2,FALSE)</f>
        <v>0</v>
      </c>
      <c r="Q596" s="1">
        <f>VLOOKUP(MasterDataSet_after_OutliersDEL7[[#This Row],[Region]],Region_Dummy_Variables,3,FALSE)</f>
        <v>0</v>
      </c>
      <c r="R596" s="1">
        <f>VLOOKUP(MasterDataSet_after_OutliersDEL7[[#This Row],[Region]],Region_Dummy_Variables,4,FALSE)</f>
        <v>0</v>
      </c>
      <c r="S596" s="1">
        <f>VLOOKUP(MasterDataSet_after_OutliersDEL7[[#This Row],[Region]],Region_Dummy_Variables,5,FALSE)</f>
        <v>0</v>
      </c>
      <c r="T596" s="1">
        <f>VLOOKUP(MasterDataSet_after_OutliersDEL7[[#This Row],[Region]],Region_Dummy_Variables,6,FALSE)</f>
        <v>1</v>
      </c>
      <c r="U596">
        <v>1982</v>
      </c>
      <c r="V596">
        <v>8</v>
      </c>
      <c r="W596">
        <v>500</v>
      </c>
      <c r="X596">
        <v>34.026944</v>
      </c>
      <c r="Y596">
        <v>-118.49231</v>
      </c>
    </row>
    <row r="597" spans="1:25" x14ac:dyDescent="0.3">
      <c r="A597" s="1" t="s">
        <v>16</v>
      </c>
      <c r="B597" s="1" t="s">
        <v>643</v>
      </c>
      <c r="C597" s="1" t="s">
        <v>570</v>
      </c>
      <c r="D597" s="1" t="str">
        <f>VLOOKUP(MasterDataSet_after_OutliersDEL7[[#This Row],[CITY]],Region_Values,2,FALSE)</f>
        <v>West</v>
      </c>
      <c r="E597" s="7" t="s">
        <v>19</v>
      </c>
      <c r="F597">
        <v>90403</v>
      </c>
      <c r="G597">
        <v>3388000</v>
      </c>
      <c r="H597">
        <v>2</v>
      </c>
      <c r="I597">
        <v>2.5</v>
      </c>
      <c r="J597">
        <v>2259</v>
      </c>
      <c r="K597">
        <v>10000</v>
      </c>
      <c r="L597">
        <f>2021-MasterDataSet_after_OutliersDEL7[[#This Row],[YEAR BUILT]]</f>
        <v>0</v>
      </c>
      <c r="M597">
        <v>1.3913090933710304</v>
      </c>
      <c r="N597">
        <v>1499.7786631252766</v>
      </c>
      <c r="O597" s="1">
        <v>0</v>
      </c>
      <c r="P597" s="1">
        <f>VLOOKUP(MasterDataSet_after_OutliersDEL7[[#This Row],[Region]],Region_Dummy_Variables,2,FALSE)</f>
        <v>0</v>
      </c>
      <c r="Q597" s="1">
        <f>VLOOKUP(MasterDataSet_after_OutliersDEL7[[#This Row],[Region]],Region_Dummy_Variables,3,FALSE)</f>
        <v>0</v>
      </c>
      <c r="R597" s="1">
        <f>VLOOKUP(MasterDataSet_after_OutliersDEL7[[#This Row],[Region]],Region_Dummy_Variables,4,FALSE)</f>
        <v>0</v>
      </c>
      <c r="S597" s="1">
        <f>VLOOKUP(MasterDataSet_after_OutliersDEL7[[#This Row],[Region]],Region_Dummy_Variables,5,FALSE)</f>
        <v>0</v>
      </c>
      <c r="T597" s="1">
        <f>VLOOKUP(MasterDataSet_after_OutliersDEL7[[#This Row],[Region]],Region_Dummy_Variables,6,FALSE)</f>
        <v>1</v>
      </c>
      <c r="U597">
        <v>2021</v>
      </c>
      <c r="V597">
        <v>131</v>
      </c>
      <c r="W597">
        <v>630</v>
      </c>
      <c r="X597">
        <v>34.028182000000001</v>
      </c>
      <c r="Y597">
        <v>-118.49090200000001</v>
      </c>
    </row>
    <row r="598" spans="1:25" x14ac:dyDescent="0.3">
      <c r="A598" s="1" t="s">
        <v>16</v>
      </c>
      <c r="B598" s="1" t="s">
        <v>644</v>
      </c>
      <c r="C598" s="1" t="s">
        <v>570</v>
      </c>
      <c r="D598" s="1" t="str">
        <f>VLOOKUP(MasterDataSet_after_OutliersDEL7[[#This Row],[CITY]],Region_Values,2,FALSE)</f>
        <v>West</v>
      </c>
      <c r="E598" s="7" t="s">
        <v>19</v>
      </c>
      <c r="F598">
        <v>90403</v>
      </c>
      <c r="G598">
        <v>1150000</v>
      </c>
      <c r="H598">
        <v>2</v>
      </c>
      <c r="I598">
        <v>2</v>
      </c>
      <c r="J598">
        <v>1380</v>
      </c>
      <c r="K598">
        <v>8022</v>
      </c>
      <c r="L598">
        <f>2021-MasterDataSet_after_OutliersDEL7[[#This Row],[YEAR BUILT]]</f>
        <v>49</v>
      </c>
      <c r="M598">
        <v>1.6742643040466887</v>
      </c>
      <c r="N598">
        <v>833.33333333333337</v>
      </c>
      <c r="O598" s="1">
        <v>0</v>
      </c>
      <c r="P598" s="1">
        <f>VLOOKUP(MasterDataSet_after_OutliersDEL7[[#This Row],[Region]],Region_Dummy_Variables,2,FALSE)</f>
        <v>0</v>
      </c>
      <c r="Q598" s="1">
        <f>VLOOKUP(MasterDataSet_after_OutliersDEL7[[#This Row],[Region]],Region_Dummy_Variables,3,FALSE)</f>
        <v>0</v>
      </c>
      <c r="R598" s="1">
        <f>VLOOKUP(MasterDataSet_after_OutliersDEL7[[#This Row],[Region]],Region_Dummy_Variables,4,FALSE)</f>
        <v>0</v>
      </c>
      <c r="S598" s="1">
        <f>VLOOKUP(MasterDataSet_after_OutliersDEL7[[#This Row],[Region]],Region_Dummy_Variables,5,FALSE)</f>
        <v>0</v>
      </c>
      <c r="T598" s="1">
        <f>VLOOKUP(MasterDataSet_after_OutliersDEL7[[#This Row],[Region]],Region_Dummy_Variables,6,FALSE)</f>
        <v>1</v>
      </c>
      <c r="U598">
        <v>1972</v>
      </c>
      <c r="V598">
        <v>53</v>
      </c>
      <c r="W598">
        <v>550</v>
      </c>
      <c r="X598">
        <v>34.030925099999997</v>
      </c>
      <c r="Y598">
        <v>-118.4868249</v>
      </c>
    </row>
    <row r="599" spans="1:25" x14ac:dyDescent="0.3">
      <c r="A599" s="1" t="s">
        <v>16</v>
      </c>
      <c r="B599" s="1" t="s">
        <v>645</v>
      </c>
      <c r="C599" s="1" t="s">
        <v>570</v>
      </c>
      <c r="D599" s="1" t="str">
        <f>VLOOKUP(MasterDataSet_after_OutliersDEL7[[#This Row],[CITY]],Region_Values,2,FALSE)</f>
        <v>West</v>
      </c>
      <c r="E599" s="7" t="s">
        <v>19</v>
      </c>
      <c r="F599">
        <v>90403</v>
      </c>
      <c r="G599">
        <v>2695000</v>
      </c>
      <c r="H599">
        <v>3</v>
      </c>
      <c r="I599">
        <v>3</v>
      </c>
      <c r="J599">
        <v>2147</v>
      </c>
      <c r="K599">
        <v>9900</v>
      </c>
      <c r="L599">
        <f>2021-MasterDataSet_after_OutliersDEL7[[#This Row],[YEAR BUILT]]</f>
        <v>30</v>
      </c>
      <c r="M599">
        <v>0.81910624903557916</v>
      </c>
      <c r="N599">
        <v>1255.2398695854681</v>
      </c>
      <c r="O599" s="1">
        <v>0</v>
      </c>
      <c r="P599" s="1">
        <f>VLOOKUP(MasterDataSet_after_OutliersDEL7[[#This Row],[Region]],Region_Dummy_Variables,2,FALSE)</f>
        <v>0</v>
      </c>
      <c r="Q599" s="1">
        <f>VLOOKUP(MasterDataSet_after_OutliersDEL7[[#This Row],[Region]],Region_Dummy_Variables,3,FALSE)</f>
        <v>0</v>
      </c>
      <c r="R599" s="1">
        <f>VLOOKUP(MasterDataSet_after_OutliersDEL7[[#This Row],[Region]],Region_Dummy_Variables,4,FALSE)</f>
        <v>0</v>
      </c>
      <c r="S599" s="1">
        <f>VLOOKUP(MasterDataSet_after_OutliersDEL7[[#This Row],[Region]],Region_Dummy_Variables,5,FALSE)</f>
        <v>0</v>
      </c>
      <c r="T599" s="1">
        <f>VLOOKUP(MasterDataSet_after_OutliersDEL7[[#This Row],[Region]],Region_Dummy_Variables,6,FALSE)</f>
        <v>1</v>
      </c>
      <c r="U599">
        <v>1991</v>
      </c>
      <c r="V599">
        <v>6</v>
      </c>
      <c r="W599">
        <v>810</v>
      </c>
      <c r="X599">
        <v>34.020848600000001</v>
      </c>
      <c r="Y599">
        <v>-118.49989069999999</v>
      </c>
    </row>
    <row r="600" spans="1:25" x14ac:dyDescent="0.3">
      <c r="A600" s="1" t="s">
        <v>16</v>
      </c>
      <c r="B600" s="1" t="s">
        <v>646</v>
      </c>
      <c r="C600" s="1" t="s">
        <v>570</v>
      </c>
      <c r="D600" s="1" t="str">
        <f>VLOOKUP(MasterDataSet_after_OutliersDEL7[[#This Row],[CITY]],Region_Values,2,FALSE)</f>
        <v>West</v>
      </c>
      <c r="E600" s="7" t="s">
        <v>19</v>
      </c>
      <c r="F600">
        <v>90403</v>
      </c>
      <c r="G600">
        <v>949000</v>
      </c>
      <c r="H600">
        <v>1</v>
      </c>
      <c r="I600">
        <v>1.5</v>
      </c>
      <c r="J600">
        <v>1030</v>
      </c>
      <c r="K600">
        <v>29999</v>
      </c>
      <c r="L600">
        <f>2021-MasterDataSet_after_OutliersDEL7[[#This Row],[YEAR BUILT]]</f>
        <v>52</v>
      </c>
      <c r="M600">
        <v>0.66143803846112337</v>
      </c>
      <c r="N600">
        <v>921.35922330097083</v>
      </c>
      <c r="O600" s="1">
        <v>0</v>
      </c>
      <c r="P600" s="1">
        <f>VLOOKUP(MasterDataSet_after_OutliersDEL7[[#This Row],[Region]],Region_Dummy_Variables,2,FALSE)</f>
        <v>0</v>
      </c>
      <c r="Q600" s="1">
        <f>VLOOKUP(MasterDataSet_after_OutliersDEL7[[#This Row],[Region]],Region_Dummy_Variables,3,FALSE)</f>
        <v>0</v>
      </c>
      <c r="R600" s="1">
        <f>VLOOKUP(MasterDataSet_after_OutliersDEL7[[#This Row],[Region]],Region_Dummy_Variables,4,FALSE)</f>
        <v>0</v>
      </c>
      <c r="S600" s="1">
        <f>VLOOKUP(MasterDataSet_after_OutliersDEL7[[#This Row],[Region]],Region_Dummy_Variables,5,FALSE)</f>
        <v>0</v>
      </c>
      <c r="T600" s="1">
        <f>VLOOKUP(MasterDataSet_after_OutliersDEL7[[#This Row],[Region]],Region_Dummy_Variables,6,FALSE)</f>
        <v>1</v>
      </c>
      <c r="U600">
        <v>1969</v>
      </c>
      <c r="V600">
        <v>1</v>
      </c>
      <c r="W600">
        <v>359</v>
      </c>
      <c r="X600">
        <v>34.025922000000001</v>
      </c>
      <c r="Y600">
        <v>-118.50345900000001</v>
      </c>
    </row>
    <row r="601" spans="1:25" x14ac:dyDescent="0.3">
      <c r="A601" s="1" t="s">
        <v>16</v>
      </c>
      <c r="B601" s="1" t="s">
        <v>647</v>
      </c>
      <c r="C601" s="1" t="s">
        <v>570</v>
      </c>
      <c r="D601" s="1" t="str">
        <f>VLOOKUP(MasterDataSet_after_OutliersDEL7[[#This Row],[CITY]],Region_Values,2,FALSE)</f>
        <v>West</v>
      </c>
      <c r="E601" s="7" t="s">
        <v>19</v>
      </c>
      <c r="F601">
        <v>90403</v>
      </c>
      <c r="G601">
        <v>698000</v>
      </c>
      <c r="H601">
        <v>1</v>
      </c>
      <c r="I601">
        <v>1</v>
      </c>
      <c r="J601">
        <v>636</v>
      </c>
      <c r="K601">
        <v>14994</v>
      </c>
      <c r="L601">
        <f>2021-MasterDataSet_after_OutliersDEL7[[#This Row],[YEAR BUILT]]</f>
        <v>64</v>
      </c>
      <c r="M601">
        <v>0.7969017157711511</v>
      </c>
      <c r="N601">
        <v>1097.4842767295597</v>
      </c>
      <c r="O601" s="1">
        <v>0</v>
      </c>
      <c r="P601" s="1">
        <f>VLOOKUP(MasterDataSet_after_OutliersDEL7[[#This Row],[Region]],Region_Dummy_Variables,2,FALSE)</f>
        <v>0</v>
      </c>
      <c r="Q601" s="1">
        <f>VLOOKUP(MasterDataSet_after_OutliersDEL7[[#This Row],[Region]],Region_Dummy_Variables,3,FALSE)</f>
        <v>0</v>
      </c>
      <c r="R601" s="1">
        <f>VLOOKUP(MasterDataSet_after_OutliersDEL7[[#This Row],[Region]],Region_Dummy_Variables,4,FALSE)</f>
        <v>0</v>
      </c>
      <c r="S601" s="1">
        <f>VLOOKUP(MasterDataSet_after_OutliersDEL7[[#This Row],[Region]],Region_Dummy_Variables,5,FALSE)</f>
        <v>0</v>
      </c>
      <c r="T601" s="1">
        <f>VLOOKUP(MasterDataSet_after_OutliersDEL7[[#This Row],[Region]],Region_Dummy_Variables,6,FALSE)</f>
        <v>1</v>
      </c>
      <c r="U601">
        <v>1957</v>
      </c>
      <c r="V601">
        <v>41</v>
      </c>
      <c r="W601">
        <v>324</v>
      </c>
      <c r="X601">
        <v>34.0254975</v>
      </c>
      <c r="Y601">
        <v>-118.5007657</v>
      </c>
    </row>
    <row r="602" spans="1:25" x14ac:dyDescent="0.3">
      <c r="A602" s="1" t="s">
        <v>16</v>
      </c>
      <c r="B602" s="1" t="s">
        <v>648</v>
      </c>
      <c r="C602" s="1" t="s">
        <v>570</v>
      </c>
      <c r="D602" s="1" t="str">
        <f>VLOOKUP(MasterDataSet_after_OutliersDEL7[[#This Row],[CITY]],Region_Values,2,FALSE)</f>
        <v>West</v>
      </c>
      <c r="E602" s="7" t="s">
        <v>19</v>
      </c>
      <c r="F602">
        <v>90403</v>
      </c>
      <c r="G602">
        <v>699000</v>
      </c>
      <c r="H602">
        <v>1</v>
      </c>
      <c r="I602">
        <v>1</v>
      </c>
      <c r="J602">
        <v>756</v>
      </c>
      <c r="K602">
        <v>15005</v>
      </c>
      <c r="L602">
        <f>2021-MasterDataSet_after_OutliersDEL7[[#This Row],[YEAR BUILT]]</f>
        <v>48</v>
      </c>
      <c r="M602">
        <v>1.2042291011802526</v>
      </c>
      <c r="N602">
        <v>924.60317460317458</v>
      </c>
      <c r="O602" s="1">
        <v>0</v>
      </c>
      <c r="P602" s="1">
        <f>VLOOKUP(MasterDataSet_after_OutliersDEL7[[#This Row],[Region]],Region_Dummy_Variables,2,FALSE)</f>
        <v>0</v>
      </c>
      <c r="Q602" s="1">
        <f>VLOOKUP(MasterDataSet_after_OutliersDEL7[[#This Row],[Region]],Region_Dummy_Variables,3,FALSE)</f>
        <v>0</v>
      </c>
      <c r="R602" s="1">
        <f>VLOOKUP(MasterDataSet_after_OutliersDEL7[[#This Row],[Region]],Region_Dummy_Variables,4,FALSE)</f>
        <v>0</v>
      </c>
      <c r="S602" s="1">
        <f>VLOOKUP(MasterDataSet_after_OutliersDEL7[[#This Row],[Region]],Region_Dummy_Variables,5,FALSE)</f>
        <v>0</v>
      </c>
      <c r="T602" s="1">
        <f>VLOOKUP(MasterDataSet_after_OutliersDEL7[[#This Row],[Region]],Region_Dummy_Variables,6,FALSE)</f>
        <v>1</v>
      </c>
      <c r="U602">
        <v>1973</v>
      </c>
      <c r="V602">
        <v>13</v>
      </c>
      <c r="W602">
        <v>332</v>
      </c>
      <c r="X602">
        <v>34.030484899999998</v>
      </c>
      <c r="Y602">
        <v>-118.49559960000001</v>
      </c>
    </row>
    <row r="603" spans="1:25" x14ac:dyDescent="0.3">
      <c r="A603" s="1" t="s">
        <v>16</v>
      </c>
      <c r="B603" s="1" t="s">
        <v>649</v>
      </c>
      <c r="C603" s="1" t="s">
        <v>570</v>
      </c>
      <c r="D603" s="1" t="str">
        <f>VLOOKUP(MasterDataSet_after_OutliersDEL7[[#This Row],[CITY]],Region_Values,2,FALSE)</f>
        <v>West</v>
      </c>
      <c r="E603" s="7" t="s">
        <v>19</v>
      </c>
      <c r="F603">
        <v>90403</v>
      </c>
      <c r="G603">
        <v>2690000</v>
      </c>
      <c r="H603">
        <v>3</v>
      </c>
      <c r="I603">
        <v>2.5</v>
      </c>
      <c r="J603">
        <v>2510</v>
      </c>
      <c r="K603">
        <v>14997</v>
      </c>
      <c r="L603">
        <f>2021-MasterDataSet_after_OutliersDEL7[[#This Row],[YEAR BUILT]]</f>
        <v>29</v>
      </c>
      <c r="M603">
        <v>1.5440820952371925</v>
      </c>
      <c r="N603">
        <v>1071.7131474103585</v>
      </c>
      <c r="O603" s="1">
        <v>0</v>
      </c>
      <c r="P603" s="1">
        <f>VLOOKUP(MasterDataSet_after_OutliersDEL7[[#This Row],[Region]],Region_Dummy_Variables,2,FALSE)</f>
        <v>0</v>
      </c>
      <c r="Q603" s="1">
        <f>VLOOKUP(MasterDataSet_after_OutliersDEL7[[#This Row],[Region]],Region_Dummy_Variables,3,FALSE)</f>
        <v>0</v>
      </c>
      <c r="R603" s="1">
        <f>VLOOKUP(MasterDataSet_after_OutliersDEL7[[#This Row],[Region]],Region_Dummy_Variables,4,FALSE)</f>
        <v>0</v>
      </c>
      <c r="S603" s="1">
        <f>VLOOKUP(MasterDataSet_after_OutliersDEL7[[#This Row],[Region]],Region_Dummy_Variables,5,FALSE)</f>
        <v>0</v>
      </c>
      <c r="T603" s="1">
        <f>VLOOKUP(MasterDataSet_after_OutliersDEL7[[#This Row],[Region]],Region_Dummy_Variables,6,FALSE)</f>
        <v>1</v>
      </c>
      <c r="U603">
        <v>1992</v>
      </c>
      <c r="V603">
        <v>82</v>
      </c>
      <c r="W603">
        <v>575</v>
      </c>
      <c r="X603">
        <v>34.034016800000003</v>
      </c>
      <c r="Y603">
        <v>-118.49121479999999</v>
      </c>
    </row>
    <row r="604" spans="1:25" x14ac:dyDescent="0.3">
      <c r="A604" s="1" t="s">
        <v>16</v>
      </c>
      <c r="B604" s="1" t="s">
        <v>650</v>
      </c>
      <c r="C604" s="1" t="s">
        <v>570</v>
      </c>
      <c r="D604" s="1" t="str">
        <f>VLOOKUP(MasterDataSet_after_OutliersDEL7[[#This Row],[CITY]],Region_Values,2,FALSE)</f>
        <v>West</v>
      </c>
      <c r="E604" s="7" t="s">
        <v>19</v>
      </c>
      <c r="F604">
        <v>90403</v>
      </c>
      <c r="G604">
        <v>599000</v>
      </c>
      <c r="H604">
        <v>1</v>
      </c>
      <c r="I604">
        <v>1</v>
      </c>
      <c r="J604">
        <v>576</v>
      </c>
      <c r="K604">
        <v>15005</v>
      </c>
      <c r="L604">
        <f>2021-MasterDataSet_after_OutliersDEL7[[#This Row],[YEAR BUILT]]</f>
        <v>53</v>
      </c>
      <c r="M604">
        <v>1.1033692009937195</v>
      </c>
      <c r="N604">
        <v>1039.9305555555557</v>
      </c>
      <c r="O604" s="1">
        <v>0</v>
      </c>
      <c r="P604" s="1">
        <f>VLOOKUP(MasterDataSet_after_OutliersDEL7[[#This Row],[Region]],Region_Dummy_Variables,2,FALSE)</f>
        <v>0</v>
      </c>
      <c r="Q604" s="1">
        <f>VLOOKUP(MasterDataSet_after_OutliersDEL7[[#This Row],[Region]],Region_Dummy_Variables,3,FALSE)</f>
        <v>0</v>
      </c>
      <c r="R604" s="1">
        <f>VLOOKUP(MasterDataSet_after_OutliersDEL7[[#This Row],[Region]],Region_Dummy_Variables,4,FALSE)</f>
        <v>0</v>
      </c>
      <c r="S604" s="1">
        <f>VLOOKUP(MasterDataSet_after_OutliersDEL7[[#This Row],[Region]],Region_Dummy_Variables,5,FALSE)</f>
        <v>0</v>
      </c>
      <c r="T604" s="1">
        <f>VLOOKUP(MasterDataSet_after_OutliersDEL7[[#This Row],[Region]],Region_Dummy_Variables,6,FALSE)</f>
        <v>1</v>
      </c>
      <c r="U604">
        <v>1968</v>
      </c>
      <c r="V604">
        <v>48</v>
      </c>
      <c r="W604">
        <v>110</v>
      </c>
      <c r="X604">
        <v>34.029146599999997</v>
      </c>
      <c r="Y604">
        <v>-118.4967516</v>
      </c>
    </row>
    <row r="605" spans="1:25" x14ac:dyDescent="0.3">
      <c r="A605" s="1" t="s">
        <v>16</v>
      </c>
      <c r="B605" s="1" t="s">
        <v>651</v>
      </c>
      <c r="C605" s="1" t="s">
        <v>570</v>
      </c>
      <c r="D605" s="1" t="str">
        <f>VLOOKUP(MasterDataSet_after_OutliersDEL7[[#This Row],[CITY]],Region_Values,2,FALSE)</f>
        <v>West</v>
      </c>
      <c r="E605" s="7" t="s">
        <v>19</v>
      </c>
      <c r="F605">
        <v>90403</v>
      </c>
      <c r="G605">
        <v>1649000</v>
      </c>
      <c r="H605">
        <v>2</v>
      </c>
      <c r="I605">
        <v>3</v>
      </c>
      <c r="J605">
        <v>1381</v>
      </c>
      <c r="K605">
        <v>7489</v>
      </c>
      <c r="L605">
        <f>2021-MasterDataSet_after_OutliersDEL7[[#This Row],[YEAR BUILT]]</f>
        <v>23</v>
      </c>
      <c r="M605">
        <v>1.401100316256414</v>
      </c>
      <c r="N605">
        <v>1194.0622737146996</v>
      </c>
      <c r="O605" s="1">
        <v>0</v>
      </c>
      <c r="P605" s="1">
        <f>VLOOKUP(MasterDataSet_after_OutliersDEL7[[#This Row],[Region]],Region_Dummy_Variables,2,FALSE)</f>
        <v>0</v>
      </c>
      <c r="Q605" s="1">
        <f>VLOOKUP(MasterDataSet_after_OutliersDEL7[[#This Row],[Region]],Region_Dummy_Variables,3,FALSE)</f>
        <v>0</v>
      </c>
      <c r="R605" s="1">
        <f>VLOOKUP(MasterDataSet_after_OutliersDEL7[[#This Row],[Region]],Region_Dummy_Variables,4,FALSE)</f>
        <v>0</v>
      </c>
      <c r="S605" s="1">
        <f>VLOOKUP(MasterDataSet_after_OutliersDEL7[[#This Row],[Region]],Region_Dummy_Variables,5,FALSE)</f>
        <v>0</v>
      </c>
      <c r="T605" s="1">
        <f>VLOOKUP(MasterDataSet_after_OutliersDEL7[[#This Row],[Region]],Region_Dummy_Variables,6,FALSE)</f>
        <v>1</v>
      </c>
      <c r="U605">
        <v>1998</v>
      </c>
      <c r="V605">
        <v>173</v>
      </c>
      <c r="W605">
        <v>558</v>
      </c>
      <c r="X605">
        <v>34.032298400000002</v>
      </c>
      <c r="Y605">
        <v>-118.4928835</v>
      </c>
    </row>
    <row r="606" spans="1:25" x14ac:dyDescent="0.3">
      <c r="A606" s="1" t="s">
        <v>16</v>
      </c>
      <c r="B606" s="1" t="s">
        <v>652</v>
      </c>
      <c r="C606" s="1" t="s">
        <v>570</v>
      </c>
      <c r="D606" s="1" t="str">
        <f>VLOOKUP(MasterDataSet_after_OutliersDEL7[[#This Row],[CITY]],Region_Values,2,FALSE)</f>
        <v>West</v>
      </c>
      <c r="E606" s="7" t="s">
        <v>19</v>
      </c>
      <c r="F606">
        <v>90403</v>
      </c>
      <c r="G606">
        <v>1299999</v>
      </c>
      <c r="H606">
        <v>3</v>
      </c>
      <c r="I606">
        <v>3</v>
      </c>
      <c r="J606">
        <v>1669</v>
      </c>
      <c r="K606">
        <v>15003</v>
      </c>
      <c r="L606">
        <f>2021-MasterDataSet_after_OutliersDEL7[[#This Row],[YEAR BUILT]]</f>
        <v>49</v>
      </c>
      <c r="M606">
        <v>0.63214017370797615</v>
      </c>
      <c r="N606">
        <v>778.90892750149794</v>
      </c>
      <c r="O606" s="1">
        <v>0</v>
      </c>
      <c r="P606" s="1">
        <f>VLOOKUP(MasterDataSet_after_OutliersDEL7[[#This Row],[Region]],Region_Dummy_Variables,2,FALSE)</f>
        <v>0</v>
      </c>
      <c r="Q606" s="1">
        <f>VLOOKUP(MasterDataSet_after_OutliersDEL7[[#This Row],[Region]],Region_Dummy_Variables,3,FALSE)</f>
        <v>0</v>
      </c>
      <c r="R606" s="1">
        <f>VLOOKUP(MasterDataSet_after_OutliersDEL7[[#This Row],[Region]],Region_Dummy_Variables,4,FALSE)</f>
        <v>0</v>
      </c>
      <c r="S606" s="1">
        <f>VLOOKUP(MasterDataSet_after_OutliersDEL7[[#This Row],[Region]],Region_Dummy_Variables,5,FALSE)</f>
        <v>0</v>
      </c>
      <c r="T606" s="1">
        <f>VLOOKUP(MasterDataSet_after_OutliersDEL7[[#This Row],[Region]],Region_Dummy_Variables,6,FALSE)</f>
        <v>1</v>
      </c>
      <c r="U606">
        <v>1972</v>
      </c>
      <c r="V606">
        <v>90</v>
      </c>
      <c r="W606">
        <v>694</v>
      </c>
      <c r="X606">
        <v>34.023767300000003</v>
      </c>
      <c r="Y606">
        <v>-118.50322509999999</v>
      </c>
    </row>
    <row r="607" spans="1:25" x14ac:dyDescent="0.3">
      <c r="A607" s="1" t="s">
        <v>16</v>
      </c>
      <c r="B607" s="1" t="s">
        <v>653</v>
      </c>
      <c r="C607" s="1" t="s">
        <v>570</v>
      </c>
      <c r="D607" s="1" t="str">
        <f>VLOOKUP(MasterDataSet_after_OutliersDEL7[[#This Row],[CITY]],Region_Values,2,FALSE)</f>
        <v>West</v>
      </c>
      <c r="E607" s="7" t="s">
        <v>19</v>
      </c>
      <c r="F607">
        <v>90403</v>
      </c>
      <c r="G607">
        <v>1199000</v>
      </c>
      <c r="H607">
        <v>2</v>
      </c>
      <c r="I607">
        <v>2</v>
      </c>
      <c r="J607">
        <v>1243</v>
      </c>
      <c r="K607">
        <v>15001</v>
      </c>
      <c r="L607">
        <f>2021-MasterDataSet_after_OutliersDEL7[[#This Row],[YEAR BUILT]]</f>
        <v>52</v>
      </c>
      <c r="M607">
        <v>0.69554679862586988</v>
      </c>
      <c r="N607">
        <v>964.60176991150445</v>
      </c>
      <c r="O607" s="1">
        <v>0</v>
      </c>
      <c r="P607" s="1">
        <f>VLOOKUP(MasterDataSet_after_OutliersDEL7[[#This Row],[Region]],Region_Dummy_Variables,2,FALSE)</f>
        <v>0</v>
      </c>
      <c r="Q607" s="1">
        <f>VLOOKUP(MasterDataSet_after_OutliersDEL7[[#This Row],[Region]],Region_Dummy_Variables,3,FALSE)</f>
        <v>0</v>
      </c>
      <c r="R607" s="1">
        <f>VLOOKUP(MasterDataSet_after_OutliersDEL7[[#This Row],[Region]],Region_Dummy_Variables,4,FALSE)</f>
        <v>0</v>
      </c>
      <c r="S607" s="1">
        <f>VLOOKUP(MasterDataSet_after_OutliersDEL7[[#This Row],[Region]],Region_Dummy_Variables,5,FALSE)</f>
        <v>0</v>
      </c>
      <c r="T607" s="1">
        <f>VLOOKUP(MasterDataSet_after_OutliersDEL7[[#This Row],[Region]],Region_Dummy_Variables,6,FALSE)</f>
        <v>1</v>
      </c>
      <c r="U607">
        <v>1969</v>
      </c>
      <c r="V607">
        <v>13</v>
      </c>
      <c r="W607">
        <v>450</v>
      </c>
      <c r="X607">
        <v>34.024549</v>
      </c>
      <c r="Y607">
        <v>-118.50229</v>
      </c>
    </row>
    <row r="608" spans="1:25" x14ac:dyDescent="0.3">
      <c r="A608" s="1" t="s">
        <v>16</v>
      </c>
      <c r="B608" s="1" t="s">
        <v>654</v>
      </c>
      <c r="C608" s="1" t="s">
        <v>570</v>
      </c>
      <c r="D608" s="1" t="str">
        <f>VLOOKUP(MasterDataSet_after_OutliersDEL7[[#This Row],[CITY]],Region_Values,2,FALSE)</f>
        <v>West</v>
      </c>
      <c r="E608" s="7" t="s">
        <v>19</v>
      </c>
      <c r="F608">
        <v>90403</v>
      </c>
      <c r="G608">
        <v>2399000</v>
      </c>
      <c r="H608">
        <v>3</v>
      </c>
      <c r="I608">
        <v>3</v>
      </c>
      <c r="J608">
        <v>2550</v>
      </c>
      <c r="K608">
        <v>7476</v>
      </c>
      <c r="L608">
        <f>2021-MasterDataSet_after_OutliersDEL7[[#This Row],[YEAR BUILT]]</f>
        <v>42</v>
      </c>
      <c r="M608">
        <v>0.68572687411332689</v>
      </c>
      <c r="N608">
        <v>940.78431372549016</v>
      </c>
      <c r="O608" s="1">
        <v>0</v>
      </c>
      <c r="P608" s="1">
        <f>VLOOKUP(MasterDataSet_after_OutliersDEL7[[#This Row],[Region]],Region_Dummy_Variables,2,FALSE)</f>
        <v>0</v>
      </c>
      <c r="Q608" s="1">
        <f>VLOOKUP(MasterDataSet_after_OutliersDEL7[[#This Row],[Region]],Region_Dummy_Variables,3,FALSE)</f>
        <v>0</v>
      </c>
      <c r="R608" s="1">
        <f>VLOOKUP(MasterDataSet_after_OutliersDEL7[[#This Row],[Region]],Region_Dummy_Variables,4,FALSE)</f>
        <v>0</v>
      </c>
      <c r="S608" s="1">
        <f>VLOOKUP(MasterDataSet_after_OutliersDEL7[[#This Row],[Region]],Region_Dummy_Variables,5,FALSE)</f>
        <v>0</v>
      </c>
      <c r="T608" s="1">
        <f>VLOOKUP(MasterDataSet_after_OutliersDEL7[[#This Row],[Region]],Region_Dummy_Variables,6,FALSE)</f>
        <v>1</v>
      </c>
      <c r="U608">
        <v>1979</v>
      </c>
      <c r="V608">
        <v>78</v>
      </c>
      <c r="W608">
        <v>675</v>
      </c>
      <c r="X608">
        <v>34.023606000000001</v>
      </c>
      <c r="Y608">
        <v>-118.502247</v>
      </c>
    </row>
    <row r="609" spans="1:25" x14ac:dyDescent="0.3">
      <c r="A609" s="1" t="s">
        <v>16</v>
      </c>
      <c r="B609" s="1" t="s">
        <v>655</v>
      </c>
      <c r="C609" s="1" t="s">
        <v>570</v>
      </c>
      <c r="D609" s="1" t="str">
        <f>VLOOKUP(MasterDataSet_after_OutliersDEL7[[#This Row],[CITY]],Region_Values,2,FALSE)</f>
        <v>West</v>
      </c>
      <c r="E609" s="7" t="s">
        <v>19</v>
      </c>
      <c r="F609">
        <v>90403</v>
      </c>
      <c r="G609">
        <v>1495000</v>
      </c>
      <c r="H609">
        <v>2</v>
      </c>
      <c r="I609">
        <v>2.5</v>
      </c>
      <c r="J609">
        <v>1583</v>
      </c>
      <c r="K609">
        <v>7506</v>
      </c>
      <c r="L609">
        <f>2021-MasterDataSet_after_OutliersDEL7[[#This Row],[YEAR BUILT]]</f>
        <v>35</v>
      </c>
      <c r="M609">
        <v>0.73721398650500714</v>
      </c>
      <c r="N609">
        <v>944.40934933670246</v>
      </c>
      <c r="O609" s="1">
        <v>0</v>
      </c>
      <c r="P609" s="1">
        <f>VLOOKUP(MasterDataSet_after_OutliersDEL7[[#This Row],[Region]],Region_Dummy_Variables,2,FALSE)</f>
        <v>0</v>
      </c>
      <c r="Q609" s="1">
        <f>VLOOKUP(MasterDataSet_after_OutliersDEL7[[#This Row],[Region]],Region_Dummy_Variables,3,FALSE)</f>
        <v>0</v>
      </c>
      <c r="R609" s="1">
        <f>VLOOKUP(MasterDataSet_after_OutliersDEL7[[#This Row],[Region]],Region_Dummy_Variables,4,FALSE)</f>
        <v>0</v>
      </c>
      <c r="S609" s="1">
        <f>VLOOKUP(MasterDataSet_after_OutliersDEL7[[#This Row],[Region]],Region_Dummy_Variables,5,FALSE)</f>
        <v>0</v>
      </c>
      <c r="T609" s="1">
        <f>VLOOKUP(MasterDataSet_after_OutliersDEL7[[#This Row],[Region]],Region_Dummy_Variables,6,FALSE)</f>
        <v>1</v>
      </c>
      <c r="U609">
        <v>1986</v>
      </c>
      <c r="V609">
        <v>60</v>
      </c>
      <c r="W609">
        <v>600</v>
      </c>
      <c r="X609">
        <v>34.023926899999999</v>
      </c>
      <c r="Y609">
        <v>-118.5013969</v>
      </c>
    </row>
    <row r="610" spans="1:25" x14ac:dyDescent="0.3">
      <c r="A610" s="1" t="s">
        <v>16</v>
      </c>
      <c r="B610" s="1" t="s">
        <v>656</v>
      </c>
      <c r="C610" s="1" t="s">
        <v>570</v>
      </c>
      <c r="D610" s="1" t="str">
        <f>VLOOKUP(MasterDataSet_after_OutliersDEL7[[#This Row],[CITY]],Region_Values,2,FALSE)</f>
        <v>West</v>
      </c>
      <c r="E610" s="7" t="s">
        <v>19</v>
      </c>
      <c r="F610">
        <v>90403</v>
      </c>
      <c r="G610">
        <v>739000</v>
      </c>
      <c r="H610">
        <v>1</v>
      </c>
      <c r="I610">
        <v>1</v>
      </c>
      <c r="J610">
        <v>724</v>
      </c>
      <c r="K610">
        <v>14996</v>
      </c>
      <c r="L610">
        <f>2021-MasterDataSet_after_OutliersDEL7[[#This Row],[YEAR BUILT]]</f>
        <v>47</v>
      </c>
      <c r="M610">
        <v>0.89277540266546973</v>
      </c>
      <c r="N610">
        <v>1020.7182320441989</v>
      </c>
      <c r="O610" s="1">
        <v>0</v>
      </c>
      <c r="P610" s="1">
        <f>VLOOKUP(MasterDataSet_after_OutliersDEL7[[#This Row],[Region]],Region_Dummy_Variables,2,FALSE)</f>
        <v>0</v>
      </c>
      <c r="Q610" s="1">
        <f>VLOOKUP(MasterDataSet_after_OutliersDEL7[[#This Row],[Region]],Region_Dummy_Variables,3,FALSE)</f>
        <v>0</v>
      </c>
      <c r="R610" s="1">
        <f>VLOOKUP(MasterDataSet_after_OutliersDEL7[[#This Row],[Region]],Region_Dummy_Variables,4,FALSE)</f>
        <v>0</v>
      </c>
      <c r="S610" s="1">
        <f>VLOOKUP(MasterDataSet_after_OutliersDEL7[[#This Row],[Region]],Region_Dummy_Variables,5,FALSE)</f>
        <v>0</v>
      </c>
      <c r="T610" s="1">
        <f>VLOOKUP(MasterDataSet_after_OutliersDEL7[[#This Row],[Region]],Region_Dummy_Variables,6,FALSE)</f>
        <v>1</v>
      </c>
      <c r="U610">
        <v>1974</v>
      </c>
      <c r="V610">
        <v>14</v>
      </c>
      <c r="W610">
        <v>523</v>
      </c>
      <c r="X610">
        <v>34.025588399999997</v>
      </c>
      <c r="Y610">
        <v>-118.49905630000001</v>
      </c>
    </row>
    <row r="611" spans="1:25" x14ac:dyDescent="0.3">
      <c r="A611" s="1" t="s">
        <v>16</v>
      </c>
      <c r="B611" s="1" t="s">
        <v>657</v>
      </c>
      <c r="C611" s="1" t="s">
        <v>570</v>
      </c>
      <c r="D611" s="1" t="str">
        <f>VLOOKUP(MasterDataSet_after_OutliersDEL7[[#This Row],[CITY]],Region_Values,2,FALSE)</f>
        <v>West</v>
      </c>
      <c r="E611" s="7" t="s">
        <v>19</v>
      </c>
      <c r="F611">
        <v>90403</v>
      </c>
      <c r="G611">
        <v>749000</v>
      </c>
      <c r="H611">
        <v>1</v>
      </c>
      <c r="I611">
        <v>1</v>
      </c>
      <c r="J611">
        <v>811</v>
      </c>
      <c r="K611">
        <v>14995</v>
      </c>
      <c r="L611">
        <f>2021-MasterDataSet_after_OutliersDEL7[[#This Row],[YEAR BUILT]]</f>
        <v>47</v>
      </c>
      <c r="M611">
        <v>1.3067750046577988</v>
      </c>
      <c r="N611">
        <v>923.55117139334152</v>
      </c>
      <c r="O611" s="1">
        <v>0</v>
      </c>
      <c r="P611" s="1">
        <f>VLOOKUP(MasterDataSet_after_OutliersDEL7[[#This Row],[Region]],Region_Dummy_Variables,2,FALSE)</f>
        <v>0</v>
      </c>
      <c r="Q611" s="1">
        <f>VLOOKUP(MasterDataSet_after_OutliersDEL7[[#This Row],[Region]],Region_Dummy_Variables,3,FALSE)</f>
        <v>0</v>
      </c>
      <c r="R611" s="1">
        <f>VLOOKUP(MasterDataSet_after_OutliersDEL7[[#This Row],[Region]],Region_Dummy_Variables,4,FALSE)</f>
        <v>0</v>
      </c>
      <c r="S611" s="1">
        <f>VLOOKUP(MasterDataSet_after_OutliersDEL7[[#This Row],[Region]],Region_Dummy_Variables,5,FALSE)</f>
        <v>0</v>
      </c>
      <c r="T611" s="1">
        <f>VLOOKUP(MasterDataSet_after_OutliersDEL7[[#This Row],[Region]],Region_Dummy_Variables,6,FALSE)</f>
        <v>1</v>
      </c>
      <c r="U611">
        <v>1974</v>
      </c>
      <c r="V611">
        <v>22</v>
      </c>
      <c r="W611">
        <v>349</v>
      </c>
      <c r="X611">
        <v>34.030177600000002</v>
      </c>
      <c r="Y611">
        <v>-118.4934105</v>
      </c>
    </row>
    <row r="612" spans="1:25" x14ac:dyDescent="0.3">
      <c r="A612" s="1" t="s">
        <v>16</v>
      </c>
      <c r="B612" s="1" t="s">
        <v>658</v>
      </c>
      <c r="C612" s="1" t="s">
        <v>570</v>
      </c>
      <c r="D612" s="1" t="str">
        <f>VLOOKUP(MasterDataSet_after_OutliersDEL7[[#This Row],[CITY]],Region_Values,2,FALSE)</f>
        <v>West</v>
      </c>
      <c r="E612" s="7" t="s">
        <v>19</v>
      </c>
      <c r="F612">
        <v>90403</v>
      </c>
      <c r="G612">
        <v>1225000</v>
      </c>
      <c r="H612">
        <v>2</v>
      </c>
      <c r="I612">
        <v>2.5</v>
      </c>
      <c r="J612">
        <v>1317</v>
      </c>
      <c r="K612">
        <v>37499</v>
      </c>
      <c r="L612">
        <f>2021-MasterDataSet_after_OutliersDEL7[[#This Row],[YEAR BUILT]]</f>
        <v>47</v>
      </c>
      <c r="M612">
        <v>1.3570461932355875</v>
      </c>
      <c r="N612">
        <v>930.14426727410785</v>
      </c>
      <c r="O612" s="1">
        <v>0</v>
      </c>
      <c r="P612" s="1">
        <f>VLOOKUP(MasterDataSet_after_OutliersDEL7[[#This Row],[Region]],Region_Dummy_Variables,2,FALSE)</f>
        <v>0</v>
      </c>
      <c r="Q612" s="1">
        <f>VLOOKUP(MasterDataSet_after_OutliersDEL7[[#This Row],[Region]],Region_Dummy_Variables,3,FALSE)</f>
        <v>0</v>
      </c>
      <c r="R612" s="1">
        <f>VLOOKUP(MasterDataSet_after_OutliersDEL7[[#This Row],[Region]],Region_Dummy_Variables,4,FALSE)</f>
        <v>0</v>
      </c>
      <c r="S612" s="1">
        <f>VLOOKUP(MasterDataSet_after_OutliersDEL7[[#This Row],[Region]],Region_Dummy_Variables,5,FALSE)</f>
        <v>0</v>
      </c>
      <c r="T612" s="1">
        <f>VLOOKUP(MasterDataSet_after_OutliersDEL7[[#This Row],[Region]],Region_Dummy_Variables,6,FALSE)</f>
        <v>1</v>
      </c>
      <c r="U612">
        <v>1974</v>
      </c>
      <c r="V612">
        <v>36</v>
      </c>
      <c r="W612">
        <v>525</v>
      </c>
      <c r="X612">
        <v>34.030732700000002</v>
      </c>
      <c r="Y612">
        <v>-118.4927564</v>
      </c>
    </row>
    <row r="613" spans="1:25" x14ac:dyDescent="0.3">
      <c r="A613" s="1" t="s">
        <v>16</v>
      </c>
      <c r="B613" s="1" t="s">
        <v>659</v>
      </c>
      <c r="C613" s="1" t="s">
        <v>570</v>
      </c>
      <c r="D613" s="1" t="str">
        <f>VLOOKUP(MasterDataSet_after_OutliersDEL7[[#This Row],[CITY]],Region_Values,2,FALSE)</f>
        <v>West</v>
      </c>
      <c r="E613" s="7" t="s">
        <v>19</v>
      </c>
      <c r="F613">
        <v>90403</v>
      </c>
      <c r="G613">
        <v>1295000</v>
      </c>
      <c r="H613">
        <v>2</v>
      </c>
      <c r="I613">
        <v>2</v>
      </c>
      <c r="J613">
        <v>1453</v>
      </c>
      <c r="K613">
        <v>15007</v>
      </c>
      <c r="L613">
        <f>2021-MasterDataSet_after_OutliersDEL7[[#This Row],[YEAR BUILT]]</f>
        <v>58</v>
      </c>
      <c r="M613">
        <v>0.61253428552762768</v>
      </c>
      <c r="N613">
        <v>891.25946317962837</v>
      </c>
      <c r="O613" s="1">
        <v>0</v>
      </c>
      <c r="P613" s="1">
        <f>VLOOKUP(MasterDataSet_after_OutliersDEL7[[#This Row],[Region]],Region_Dummy_Variables,2,FALSE)</f>
        <v>0</v>
      </c>
      <c r="Q613" s="1">
        <f>VLOOKUP(MasterDataSet_after_OutliersDEL7[[#This Row],[Region]],Region_Dummy_Variables,3,FALSE)</f>
        <v>0</v>
      </c>
      <c r="R613" s="1">
        <f>VLOOKUP(MasterDataSet_after_OutliersDEL7[[#This Row],[Region]],Region_Dummy_Variables,4,FALSE)</f>
        <v>0</v>
      </c>
      <c r="S613" s="1">
        <f>VLOOKUP(MasterDataSet_after_OutliersDEL7[[#This Row],[Region]],Region_Dummy_Variables,5,FALSE)</f>
        <v>0</v>
      </c>
      <c r="T613" s="1">
        <f>VLOOKUP(MasterDataSet_after_OutliersDEL7[[#This Row],[Region]],Region_Dummy_Variables,6,FALSE)</f>
        <v>1</v>
      </c>
      <c r="U613">
        <v>1963</v>
      </c>
      <c r="V613">
        <v>5</v>
      </c>
      <c r="W613">
        <v>433</v>
      </c>
      <c r="X613">
        <v>34.021577499999999</v>
      </c>
      <c r="Y613">
        <v>-118.5034308</v>
      </c>
    </row>
    <row r="614" spans="1:25" x14ac:dyDescent="0.3">
      <c r="A614" s="1" t="s">
        <v>16</v>
      </c>
      <c r="B614" s="1" t="s">
        <v>660</v>
      </c>
      <c r="C614" s="1" t="s">
        <v>570</v>
      </c>
      <c r="D614" s="1" t="str">
        <f>VLOOKUP(MasterDataSet_after_OutliersDEL7[[#This Row],[CITY]],Region_Values,2,FALSE)</f>
        <v>West</v>
      </c>
      <c r="E614" s="7" t="s">
        <v>19</v>
      </c>
      <c r="F614">
        <v>90403</v>
      </c>
      <c r="G614">
        <v>2299000</v>
      </c>
      <c r="H614">
        <v>3</v>
      </c>
      <c r="I614">
        <v>3</v>
      </c>
      <c r="J614">
        <v>2034</v>
      </c>
      <c r="K614">
        <v>7524</v>
      </c>
      <c r="L614">
        <f>2021-MasterDataSet_after_OutliersDEL7[[#This Row],[YEAR BUILT]]</f>
        <v>19</v>
      </c>
      <c r="M614">
        <v>1.0792012375254869</v>
      </c>
      <c r="N614">
        <v>1130.2851524090463</v>
      </c>
      <c r="O614" s="1">
        <v>0</v>
      </c>
      <c r="P614" s="1">
        <f>VLOOKUP(MasterDataSet_after_OutliersDEL7[[#This Row],[Region]],Region_Dummy_Variables,2,FALSE)</f>
        <v>0</v>
      </c>
      <c r="Q614" s="1">
        <f>VLOOKUP(MasterDataSet_after_OutliersDEL7[[#This Row],[Region]],Region_Dummy_Variables,3,FALSE)</f>
        <v>0</v>
      </c>
      <c r="R614" s="1">
        <f>VLOOKUP(MasterDataSet_after_OutliersDEL7[[#This Row],[Region]],Region_Dummy_Variables,4,FALSE)</f>
        <v>0</v>
      </c>
      <c r="S614" s="1">
        <f>VLOOKUP(MasterDataSet_after_OutliersDEL7[[#This Row],[Region]],Region_Dummy_Variables,5,FALSE)</f>
        <v>0</v>
      </c>
      <c r="T614" s="1">
        <f>VLOOKUP(MasterDataSet_after_OutliersDEL7[[#This Row],[Region]],Region_Dummy_Variables,6,FALSE)</f>
        <v>1</v>
      </c>
      <c r="U614">
        <v>2002</v>
      </c>
      <c r="V614">
        <v>76</v>
      </c>
      <c r="W614">
        <v>400</v>
      </c>
      <c r="X614">
        <v>34.027290000000001</v>
      </c>
      <c r="Y614">
        <v>-118.496284</v>
      </c>
    </row>
    <row r="615" spans="1:25" x14ac:dyDescent="0.3">
      <c r="A615" s="1" t="s">
        <v>16</v>
      </c>
      <c r="B615" s="1" t="s">
        <v>661</v>
      </c>
      <c r="C615" s="1" t="s">
        <v>570</v>
      </c>
      <c r="D615" s="1" t="str">
        <f>VLOOKUP(MasterDataSet_after_OutliersDEL7[[#This Row],[CITY]],Region_Values,2,FALSE)</f>
        <v>West</v>
      </c>
      <c r="E615" s="7" t="s">
        <v>19</v>
      </c>
      <c r="F615">
        <v>90403</v>
      </c>
      <c r="G615">
        <v>899000</v>
      </c>
      <c r="H615">
        <v>2</v>
      </c>
      <c r="I615">
        <v>2</v>
      </c>
      <c r="J615">
        <v>1018</v>
      </c>
      <c r="K615">
        <v>15001</v>
      </c>
      <c r="L615">
        <f>2021-MasterDataSet_after_OutliersDEL7[[#This Row],[YEAR BUILT]]</f>
        <v>52</v>
      </c>
      <c r="M615">
        <v>1.150669800384466</v>
      </c>
      <c r="N615">
        <v>883.10412573673875</v>
      </c>
      <c r="O615" s="1">
        <v>0</v>
      </c>
      <c r="P615" s="1">
        <f>VLOOKUP(MasterDataSet_after_OutliersDEL7[[#This Row],[Region]],Region_Dummy_Variables,2,FALSE)</f>
        <v>0</v>
      </c>
      <c r="Q615" s="1">
        <f>VLOOKUP(MasterDataSet_after_OutliersDEL7[[#This Row],[Region]],Region_Dummy_Variables,3,FALSE)</f>
        <v>0</v>
      </c>
      <c r="R615" s="1">
        <f>VLOOKUP(MasterDataSet_after_OutliersDEL7[[#This Row],[Region]],Region_Dummy_Variables,4,FALSE)</f>
        <v>0</v>
      </c>
      <c r="S615" s="1">
        <f>VLOOKUP(MasterDataSet_after_OutliersDEL7[[#This Row],[Region]],Region_Dummy_Variables,5,FALSE)</f>
        <v>0</v>
      </c>
      <c r="T615" s="1">
        <f>VLOOKUP(MasterDataSet_after_OutliersDEL7[[#This Row],[Region]],Region_Dummy_Variables,6,FALSE)</f>
        <v>1</v>
      </c>
      <c r="U615">
        <v>1969</v>
      </c>
      <c r="V615">
        <v>91</v>
      </c>
      <c r="W615">
        <v>496</v>
      </c>
      <c r="X615">
        <v>34.028075299999998</v>
      </c>
      <c r="Y615">
        <v>-118.49529920000001</v>
      </c>
    </row>
    <row r="616" spans="1:25" x14ac:dyDescent="0.3">
      <c r="A616" s="1" t="s">
        <v>16</v>
      </c>
      <c r="B616" s="1" t="s">
        <v>662</v>
      </c>
      <c r="C616" s="1" t="s">
        <v>570</v>
      </c>
      <c r="D616" s="1" t="str">
        <f>VLOOKUP(MasterDataSet_after_OutliersDEL7[[#This Row],[CITY]],Region_Values,2,FALSE)</f>
        <v>West</v>
      </c>
      <c r="E616" s="7" t="s">
        <v>19</v>
      </c>
      <c r="F616">
        <v>90403</v>
      </c>
      <c r="G616">
        <v>1565000</v>
      </c>
      <c r="H616">
        <v>3</v>
      </c>
      <c r="I616">
        <v>3</v>
      </c>
      <c r="J616">
        <v>1718</v>
      </c>
      <c r="K616">
        <v>7994</v>
      </c>
      <c r="L616">
        <f>2021-MasterDataSet_after_OutliersDEL7[[#This Row],[YEAR BUILT]]</f>
        <v>54</v>
      </c>
      <c r="M616">
        <v>1.6405213046788423</v>
      </c>
      <c r="N616">
        <v>910.94295692665889</v>
      </c>
      <c r="O616" s="1">
        <v>0</v>
      </c>
      <c r="P616" s="1">
        <f>VLOOKUP(MasterDataSet_after_OutliersDEL7[[#This Row],[Region]],Region_Dummy_Variables,2,FALSE)</f>
        <v>0</v>
      </c>
      <c r="Q616" s="1">
        <f>VLOOKUP(MasterDataSet_after_OutliersDEL7[[#This Row],[Region]],Region_Dummy_Variables,3,FALSE)</f>
        <v>0</v>
      </c>
      <c r="R616" s="1">
        <f>VLOOKUP(MasterDataSet_after_OutliersDEL7[[#This Row],[Region]],Region_Dummy_Variables,4,FALSE)</f>
        <v>0</v>
      </c>
      <c r="S616" s="1">
        <f>VLOOKUP(MasterDataSet_after_OutliersDEL7[[#This Row],[Region]],Region_Dummy_Variables,5,FALSE)</f>
        <v>0</v>
      </c>
      <c r="T616" s="1">
        <f>VLOOKUP(MasterDataSet_after_OutliersDEL7[[#This Row],[Region]],Region_Dummy_Variables,6,FALSE)</f>
        <v>1</v>
      </c>
      <c r="U616">
        <v>1967</v>
      </c>
      <c r="V616">
        <v>26</v>
      </c>
      <c r="W616">
        <v>492</v>
      </c>
      <c r="X616">
        <v>34.033249900000001</v>
      </c>
      <c r="Y616">
        <v>-118.48874429999999</v>
      </c>
    </row>
    <row r="617" spans="1:25" x14ac:dyDescent="0.3">
      <c r="A617" s="1" t="s">
        <v>16</v>
      </c>
      <c r="B617" s="1" t="s">
        <v>663</v>
      </c>
      <c r="C617" s="1" t="s">
        <v>570</v>
      </c>
      <c r="D617" s="1" t="str">
        <f>VLOOKUP(MasterDataSet_after_OutliersDEL7[[#This Row],[CITY]],Region_Values,2,FALSE)</f>
        <v>West</v>
      </c>
      <c r="E617" s="7" t="s">
        <v>19</v>
      </c>
      <c r="F617">
        <v>90403</v>
      </c>
      <c r="G617">
        <v>999000</v>
      </c>
      <c r="H617">
        <v>3</v>
      </c>
      <c r="I617">
        <v>2</v>
      </c>
      <c r="J617">
        <v>1079</v>
      </c>
      <c r="K617">
        <v>12072</v>
      </c>
      <c r="L617">
        <f>2021-MasterDataSet_after_OutliersDEL7[[#This Row],[YEAR BUILT]]</f>
        <v>61</v>
      </c>
      <c r="M617">
        <v>0.76176388663135675</v>
      </c>
      <c r="N617">
        <v>925.85727525486561</v>
      </c>
      <c r="O617" s="1">
        <v>0</v>
      </c>
      <c r="P617" s="1">
        <f>VLOOKUP(MasterDataSet_after_OutliersDEL7[[#This Row],[Region]],Region_Dummy_Variables,2,FALSE)</f>
        <v>0</v>
      </c>
      <c r="Q617" s="1">
        <f>VLOOKUP(MasterDataSet_after_OutliersDEL7[[#This Row],[Region]],Region_Dummy_Variables,3,FALSE)</f>
        <v>0</v>
      </c>
      <c r="R617" s="1">
        <f>VLOOKUP(MasterDataSet_after_OutliersDEL7[[#This Row],[Region]],Region_Dummy_Variables,4,FALSE)</f>
        <v>0</v>
      </c>
      <c r="S617" s="1">
        <f>VLOOKUP(MasterDataSet_after_OutliersDEL7[[#This Row],[Region]],Region_Dummy_Variables,5,FALSE)</f>
        <v>0</v>
      </c>
      <c r="T617" s="1">
        <f>VLOOKUP(MasterDataSet_after_OutliersDEL7[[#This Row],[Region]],Region_Dummy_Variables,6,FALSE)</f>
        <v>1</v>
      </c>
      <c r="U617">
        <v>1960</v>
      </c>
      <c r="V617">
        <v>3</v>
      </c>
      <c r="W617">
        <v>394</v>
      </c>
      <c r="X617">
        <v>34.023401100000001</v>
      </c>
      <c r="Y617">
        <v>-118.5008777</v>
      </c>
    </row>
    <row r="618" spans="1:25" x14ac:dyDescent="0.3">
      <c r="A618" s="1" t="s">
        <v>20</v>
      </c>
      <c r="B618" s="1" t="s">
        <v>664</v>
      </c>
      <c r="C618" s="1" t="s">
        <v>570</v>
      </c>
      <c r="D618" s="1" t="str">
        <f>VLOOKUP(MasterDataSet_after_OutliersDEL7[[#This Row],[CITY]],Region_Values,2,FALSE)</f>
        <v>West</v>
      </c>
      <c r="E618" s="7" t="s">
        <v>19</v>
      </c>
      <c r="F618">
        <v>90404</v>
      </c>
      <c r="G618">
        <v>2150000</v>
      </c>
      <c r="H618">
        <v>3</v>
      </c>
      <c r="I618">
        <v>1</v>
      </c>
      <c r="J618">
        <v>1142</v>
      </c>
      <c r="K618">
        <v>7808</v>
      </c>
      <c r="L618">
        <f>2021-MasterDataSet_after_OutliersDEL7[[#This Row],[YEAR BUILT]]</f>
        <v>74</v>
      </c>
      <c r="M618">
        <v>2.683870952999666</v>
      </c>
      <c r="N618">
        <v>1882.6619964973731</v>
      </c>
      <c r="O618" s="1">
        <v>1</v>
      </c>
      <c r="P618" s="1">
        <f>VLOOKUP(MasterDataSet_after_OutliersDEL7[[#This Row],[Region]],Region_Dummy_Variables,2,FALSE)</f>
        <v>0</v>
      </c>
      <c r="Q618" s="1">
        <f>VLOOKUP(MasterDataSet_after_OutliersDEL7[[#This Row],[Region]],Region_Dummy_Variables,3,FALSE)</f>
        <v>0</v>
      </c>
      <c r="R618" s="1">
        <f>VLOOKUP(MasterDataSet_after_OutliersDEL7[[#This Row],[Region]],Region_Dummy_Variables,4,FALSE)</f>
        <v>0</v>
      </c>
      <c r="S618" s="1">
        <f>VLOOKUP(MasterDataSet_after_OutliersDEL7[[#This Row],[Region]],Region_Dummy_Variables,5,FALSE)</f>
        <v>0</v>
      </c>
      <c r="T618" s="1">
        <f>VLOOKUP(MasterDataSet_after_OutliersDEL7[[#This Row],[Region]],Region_Dummy_Variables,6,FALSE)</f>
        <v>1</v>
      </c>
      <c r="U618">
        <v>1947</v>
      </c>
      <c r="V618">
        <v>26</v>
      </c>
      <c r="X618">
        <v>34.036090399999999</v>
      </c>
      <c r="Y618">
        <v>-118.46878719999999</v>
      </c>
    </row>
    <row r="619" spans="1:25" x14ac:dyDescent="0.3">
      <c r="A619" s="1" t="s">
        <v>20</v>
      </c>
      <c r="B619" s="1" t="s">
        <v>665</v>
      </c>
      <c r="C619" s="1" t="s">
        <v>570</v>
      </c>
      <c r="D619" s="1" t="str">
        <f>VLOOKUP(MasterDataSet_after_OutliersDEL7[[#This Row],[CITY]],Region_Values,2,FALSE)</f>
        <v>West</v>
      </c>
      <c r="E619" s="7" t="s">
        <v>19</v>
      </c>
      <c r="F619">
        <v>90404</v>
      </c>
      <c r="G619">
        <v>1750000</v>
      </c>
      <c r="H619">
        <v>3</v>
      </c>
      <c r="I619">
        <v>1</v>
      </c>
      <c r="J619">
        <v>1213</v>
      </c>
      <c r="K619">
        <v>6261</v>
      </c>
      <c r="L619">
        <f>2021-MasterDataSet_after_OutliersDEL7[[#This Row],[YEAR BUILT]]</f>
        <v>70</v>
      </c>
      <c r="M619">
        <v>2.5200781138514703</v>
      </c>
      <c r="N619">
        <v>1442.7040395713109</v>
      </c>
      <c r="O619" s="1">
        <v>1</v>
      </c>
      <c r="P619" s="1">
        <f>VLOOKUP(MasterDataSet_after_OutliersDEL7[[#This Row],[Region]],Region_Dummy_Variables,2,FALSE)</f>
        <v>0</v>
      </c>
      <c r="Q619" s="1">
        <f>VLOOKUP(MasterDataSet_after_OutliersDEL7[[#This Row],[Region]],Region_Dummy_Variables,3,FALSE)</f>
        <v>0</v>
      </c>
      <c r="R619" s="1">
        <f>VLOOKUP(MasterDataSet_after_OutliersDEL7[[#This Row],[Region]],Region_Dummy_Variables,4,FALSE)</f>
        <v>0</v>
      </c>
      <c r="S619" s="1">
        <f>VLOOKUP(MasterDataSet_after_OutliersDEL7[[#This Row],[Region]],Region_Dummy_Variables,5,FALSE)</f>
        <v>0</v>
      </c>
      <c r="T619" s="1">
        <f>VLOOKUP(MasterDataSet_after_OutliersDEL7[[#This Row],[Region]],Region_Dummy_Variables,6,FALSE)</f>
        <v>1</v>
      </c>
      <c r="U619">
        <v>1951</v>
      </c>
      <c r="V619">
        <v>26</v>
      </c>
      <c r="X619">
        <v>34.029332799999999</v>
      </c>
      <c r="Y619">
        <v>-118.45826959999999</v>
      </c>
    </row>
    <row r="620" spans="1:25" x14ac:dyDescent="0.3">
      <c r="A620" s="1" t="s">
        <v>20</v>
      </c>
      <c r="B620" s="1" t="s">
        <v>666</v>
      </c>
      <c r="C620" s="1" t="s">
        <v>570</v>
      </c>
      <c r="D620" s="1" t="str">
        <f>VLOOKUP(MasterDataSet_after_OutliersDEL7[[#This Row],[CITY]],Region_Values,2,FALSE)</f>
        <v>West</v>
      </c>
      <c r="E620" s="7" t="s">
        <v>19</v>
      </c>
      <c r="F620">
        <v>90404</v>
      </c>
      <c r="G620">
        <v>1444000</v>
      </c>
      <c r="H620">
        <v>2</v>
      </c>
      <c r="I620">
        <v>1</v>
      </c>
      <c r="J620">
        <v>624</v>
      </c>
      <c r="K620">
        <v>1950</v>
      </c>
      <c r="L620">
        <f>2021-MasterDataSet_after_OutliersDEL7[[#This Row],[YEAR BUILT]]</f>
        <v>99</v>
      </c>
      <c r="M620">
        <v>2.0773951632845238</v>
      </c>
      <c r="N620">
        <v>2314.102564102564</v>
      </c>
      <c r="O620" s="1">
        <v>1</v>
      </c>
      <c r="P620" s="1">
        <f>VLOOKUP(MasterDataSet_after_OutliersDEL7[[#This Row],[Region]],Region_Dummy_Variables,2,FALSE)</f>
        <v>0</v>
      </c>
      <c r="Q620" s="1">
        <f>VLOOKUP(MasterDataSet_after_OutliersDEL7[[#This Row],[Region]],Region_Dummy_Variables,3,FALSE)</f>
        <v>0</v>
      </c>
      <c r="R620" s="1">
        <f>VLOOKUP(MasterDataSet_after_OutliersDEL7[[#This Row],[Region]],Region_Dummy_Variables,4,FALSE)</f>
        <v>0</v>
      </c>
      <c r="S620" s="1">
        <f>VLOOKUP(MasterDataSet_after_OutliersDEL7[[#This Row],[Region]],Region_Dummy_Variables,5,FALSE)</f>
        <v>0</v>
      </c>
      <c r="T620" s="1">
        <f>VLOOKUP(MasterDataSet_after_OutliersDEL7[[#This Row],[Region]],Region_Dummy_Variables,6,FALSE)</f>
        <v>1</v>
      </c>
      <c r="U620">
        <v>1922</v>
      </c>
      <c r="V620">
        <v>11</v>
      </c>
      <c r="X620">
        <v>34.031803199999999</v>
      </c>
      <c r="Y620">
        <v>-118.4797243</v>
      </c>
    </row>
    <row r="621" spans="1:25" x14ac:dyDescent="0.3">
      <c r="A621" s="1" t="s">
        <v>20</v>
      </c>
      <c r="B621" s="1" t="s">
        <v>667</v>
      </c>
      <c r="C621" s="1" t="s">
        <v>570</v>
      </c>
      <c r="D621" s="1" t="str">
        <f>VLOOKUP(MasterDataSet_after_OutliersDEL7[[#This Row],[CITY]],Region_Values,2,FALSE)</f>
        <v>West</v>
      </c>
      <c r="E621" s="7" t="s">
        <v>19</v>
      </c>
      <c r="F621">
        <v>90404</v>
      </c>
      <c r="G621">
        <v>2950000</v>
      </c>
      <c r="H621">
        <v>4</v>
      </c>
      <c r="I621">
        <v>4.5</v>
      </c>
      <c r="J621">
        <v>3000</v>
      </c>
      <c r="K621">
        <v>6503</v>
      </c>
      <c r="L621">
        <f>2021-MasterDataSet_after_OutliersDEL7[[#This Row],[YEAR BUILT]]</f>
        <v>1</v>
      </c>
      <c r="M621">
        <v>2.2652608309367168</v>
      </c>
      <c r="N621">
        <v>983.33333333333337</v>
      </c>
      <c r="O621" s="1">
        <v>1</v>
      </c>
      <c r="P621" s="1">
        <f>VLOOKUP(MasterDataSet_after_OutliersDEL7[[#This Row],[Region]],Region_Dummy_Variables,2,FALSE)</f>
        <v>0</v>
      </c>
      <c r="Q621" s="1">
        <f>VLOOKUP(MasterDataSet_after_OutliersDEL7[[#This Row],[Region]],Region_Dummy_Variables,3,FALSE)</f>
        <v>0</v>
      </c>
      <c r="R621" s="1">
        <f>VLOOKUP(MasterDataSet_after_OutliersDEL7[[#This Row],[Region]],Region_Dummy_Variables,4,FALSE)</f>
        <v>0</v>
      </c>
      <c r="S621" s="1">
        <f>VLOOKUP(MasterDataSet_after_OutliersDEL7[[#This Row],[Region]],Region_Dummy_Variables,5,FALSE)</f>
        <v>0</v>
      </c>
      <c r="T621" s="1">
        <f>VLOOKUP(MasterDataSet_after_OutliersDEL7[[#This Row],[Region]],Region_Dummy_Variables,6,FALSE)</f>
        <v>1</v>
      </c>
      <c r="U621">
        <v>2020</v>
      </c>
      <c r="V621">
        <v>176</v>
      </c>
      <c r="X621">
        <v>34.026160300000001</v>
      </c>
      <c r="Y621">
        <v>-118.460551</v>
      </c>
    </row>
    <row r="622" spans="1:25" x14ac:dyDescent="0.3">
      <c r="A622" s="1" t="s">
        <v>16</v>
      </c>
      <c r="B622" s="1" t="s">
        <v>668</v>
      </c>
      <c r="C622" s="1" t="s">
        <v>570</v>
      </c>
      <c r="D622" s="1" t="str">
        <f>VLOOKUP(MasterDataSet_after_OutliersDEL7[[#This Row],[CITY]],Region_Values,2,FALSE)</f>
        <v>West</v>
      </c>
      <c r="E622" s="7" t="s">
        <v>19</v>
      </c>
      <c r="F622">
        <v>90404</v>
      </c>
      <c r="G622">
        <v>1499000</v>
      </c>
      <c r="H622">
        <v>3</v>
      </c>
      <c r="I622">
        <v>2.5</v>
      </c>
      <c r="J622">
        <v>2159</v>
      </c>
      <c r="K622">
        <v>7477</v>
      </c>
      <c r="L622">
        <f>2021-MasterDataSet_after_OutliersDEL7[[#This Row],[YEAR BUILT]]</f>
        <v>30</v>
      </c>
      <c r="M622">
        <v>1.4776957960563513</v>
      </c>
      <c r="N622">
        <v>694.30291801760075</v>
      </c>
      <c r="O622" s="1">
        <v>0</v>
      </c>
      <c r="P622" s="1">
        <f>VLOOKUP(MasterDataSet_after_OutliersDEL7[[#This Row],[Region]],Region_Dummy_Variables,2,FALSE)</f>
        <v>0</v>
      </c>
      <c r="Q622" s="1">
        <f>VLOOKUP(MasterDataSet_after_OutliersDEL7[[#This Row],[Region]],Region_Dummy_Variables,3,FALSE)</f>
        <v>0</v>
      </c>
      <c r="R622" s="1">
        <f>VLOOKUP(MasterDataSet_after_OutliersDEL7[[#This Row],[Region]],Region_Dummy_Variables,4,FALSE)</f>
        <v>0</v>
      </c>
      <c r="S622" s="1">
        <f>VLOOKUP(MasterDataSet_after_OutliersDEL7[[#This Row],[Region]],Region_Dummy_Variables,5,FALSE)</f>
        <v>0</v>
      </c>
      <c r="T622" s="1">
        <f>VLOOKUP(MasterDataSet_after_OutliersDEL7[[#This Row],[Region]],Region_Dummy_Variables,6,FALSE)</f>
        <v>1</v>
      </c>
      <c r="U622">
        <v>1991</v>
      </c>
      <c r="V622">
        <v>5</v>
      </c>
      <c r="W622">
        <v>550</v>
      </c>
      <c r="X622">
        <v>34.026217899999999</v>
      </c>
      <c r="Y622">
        <v>-118.4887564</v>
      </c>
    </row>
    <row r="623" spans="1:25" x14ac:dyDescent="0.3">
      <c r="A623" s="1" t="s">
        <v>16</v>
      </c>
      <c r="B623" s="1" t="s">
        <v>669</v>
      </c>
      <c r="C623" s="1" t="s">
        <v>570</v>
      </c>
      <c r="D623" s="1" t="str">
        <f>VLOOKUP(MasterDataSet_after_OutliersDEL7[[#This Row],[CITY]],Region_Values,2,FALSE)</f>
        <v>West</v>
      </c>
      <c r="E623" s="7" t="s">
        <v>19</v>
      </c>
      <c r="F623">
        <v>90404</v>
      </c>
      <c r="G623">
        <v>885000</v>
      </c>
      <c r="H623">
        <v>2</v>
      </c>
      <c r="I623">
        <v>2</v>
      </c>
      <c r="J623">
        <v>933</v>
      </c>
      <c r="K623">
        <v>933</v>
      </c>
      <c r="L623">
        <f>2021-MasterDataSet_after_OutliersDEL7[[#This Row],[YEAR BUILT]]</f>
        <v>65</v>
      </c>
      <c r="M623">
        <v>2.3745820873874388</v>
      </c>
      <c r="N623">
        <v>948.5530546623794</v>
      </c>
      <c r="O623" s="1">
        <v>0</v>
      </c>
      <c r="P623" s="1">
        <f>VLOOKUP(MasterDataSet_after_OutliersDEL7[[#This Row],[Region]],Region_Dummy_Variables,2,FALSE)</f>
        <v>0</v>
      </c>
      <c r="Q623" s="1">
        <f>VLOOKUP(MasterDataSet_after_OutliersDEL7[[#This Row],[Region]],Region_Dummy_Variables,3,FALSE)</f>
        <v>0</v>
      </c>
      <c r="R623" s="1">
        <f>VLOOKUP(MasterDataSet_after_OutliersDEL7[[#This Row],[Region]],Region_Dummy_Variables,4,FALSE)</f>
        <v>0</v>
      </c>
      <c r="S623" s="1">
        <f>VLOOKUP(MasterDataSet_after_OutliersDEL7[[#This Row],[Region]],Region_Dummy_Variables,5,FALSE)</f>
        <v>0</v>
      </c>
      <c r="T623" s="1">
        <f>VLOOKUP(MasterDataSet_after_OutliersDEL7[[#This Row],[Region]],Region_Dummy_Variables,6,FALSE)</f>
        <v>1</v>
      </c>
      <c r="U623">
        <v>1956</v>
      </c>
      <c r="V623">
        <v>11</v>
      </c>
      <c r="W623">
        <v>268</v>
      </c>
      <c r="X623">
        <v>34.036015200000001</v>
      </c>
      <c r="Y623">
        <v>-118.4761316</v>
      </c>
    </row>
    <row r="624" spans="1:25" x14ac:dyDescent="0.3">
      <c r="A624" s="1" t="s">
        <v>16</v>
      </c>
      <c r="B624" s="1" t="s">
        <v>670</v>
      </c>
      <c r="C624" s="1" t="s">
        <v>570</v>
      </c>
      <c r="D624" s="1" t="str">
        <f>VLOOKUP(MasterDataSet_after_OutliersDEL7[[#This Row],[CITY]],Region_Values,2,FALSE)</f>
        <v>West</v>
      </c>
      <c r="E624" s="7" t="s">
        <v>19</v>
      </c>
      <c r="F624">
        <v>90404</v>
      </c>
      <c r="G624">
        <v>650000</v>
      </c>
      <c r="H624">
        <v>1</v>
      </c>
      <c r="I624">
        <v>1</v>
      </c>
      <c r="J624">
        <v>490</v>
      </c>
      <c r="K624">
        <v>7484</v>
      </c>
      <c r="L624">
        <f>2021-MasterDataSet_after_OutliersDEL7[[#This Row],[YEAR BUILT]]</f>
        <v>65</v>
      </c>
      <c r="M624">
        <v>1.7375482668177202</v>
      </c>
      <c r="N624">
        <v>1326.5306122448981</v>
      </c>
      <c r="O624" s="1">
        <v>0</v>
      </c>
      <c r="P624" s="1">
        <f>VLOOKUP(MasterDataSet_after_OutliersDEL7[[#This Row],[Region]],Region_Dummy_Variables,2,FALSE)</f>
        <v>0</v>
      </c>
      <c r="Q624" s="1">
        <f>VLOOKUP(MasterDataSet_after_OutliersDEL7[[#This Row],[Region]],Region_Dummy_Variables,3,FALSE)</f>
        <v>0</v>
      </c>
      <c r="R624" s="1">
        <f>VLOOKUP(MasterDataSet_after_OutliersDEL7[[#This Row],[Region]],Region_Dummy_Variables,4,FALSE)</f>
        <v>0</v>
      </c>
      <c r="S624" s="1">
        <f>VLOOKUP(MasterDataSet_after_OutliersDEL7[[#This Row],[Region]],Region_Dummy_Variables,5,FALSE)</f>
        <v>0</v>
      </c>
      <c r="T624" s="1">
        <f>VLOOKUP(MasterDataSet_after_OutliersDEL7[[#This Row],[Region]],Region_Dummy_Variables,6,FALSE)</f>
        <v>1</v>
      </c>
      <c r="U624">
        <v>1956</v>
      </c>
      <c r="V624">
        <v>91</v>
      </c>
      <c r="W624">
        <v>1100</v>
      </c>
      <c r="X624">
        <v>34.0285145</v>
      </c>
      <c r="Y624">
        <v>-118.4847312</v>
      </c>
    </row>
    <row r="625" spans="1:25" x14ac:dyDescent="0.3">
      <c r="A625" s="1" t="s">
        <v>16</v>
      </c>
      <c r="B625" s="1" t="s">
        <v>671</v>
      </c>
      <c r="C625" s="1" t="s">
        <v>570</v>
      </c>
      <c r="D625" s="1" t="str">
        <f>VLOOKUP(MasterDataSet_after_OutliersDEL7[[#This Row],[CITY]],Region_Values,2,FALSE)</f>
        <v>West</v>
      </c>
      <c r="E625" s="7" t="s">
        <v>19</v>
      </c>
      <c r="F625">
        <v>90404</v>
      </c>
      <c r="G625">
        <v>650000</v>
      </c>
      <c r="H625">
        <v>1</v>
      </c>
      <c r="I625">
        <v>1</v>
      </c>
      <c r="J625">
        <v>490</v>
      </c>
      <c r="K625">
        <v>7484</v>
      </c>
      <c r="L625">
        <f>2021-MasterDataSet_after_OutliersDEL7[[#This Row],[YEAR BUILT]]</f>
        <v>65</v>
      </c>
      <c r="M625">
        <v>1.7375482668177202</v>
      </c>
      <c r="N625">
        <v>1326.5306122448981</v>
      </c>
      <c r="O625" s="1">
        <v>0</v>
      </c>
      <c r="P625" s="1">
        <f>VLOOKUP(MasterDataSet_after_OutliersDEL7[[#This Row],[Region]],Region_Dummy_Variables,2,FALSE)</f>
        <v>0</v>
      </c>
      <c r="Q625" s="1">
        <f>VLOOKUP(MasterDataSet_after_OutliersDEL7[[#This Row],[Region]],Region_Dummy_Variables,3,FALSE)</f>
        <v>0</v>
      </c>
      <c r="R625" s="1">
        <f>VLOOKUP(MasterDataSet_after_OutliersDEL7[[#This Row],[Region]],Region_Dummy_Variables,4,FALSE)</f>
        <v>0</v>
      </c>
      <c r="S625" s="1">
        <f>VLOOKUP(MasterDataSet_after_OutliersDEL7[[#This Row],[Region]],Region_Dummy_Variables,5,FALSE)</f>
        <v>0</v>
      </c>
      <c r="T625" s="1">
        <f>VLOOKUP(MasterDataSet_after_OutliersDEL7[[#This Row],[Region]],Region_Dummy_Variables,6,FALSE)</f>
        <v>1</v>
      </c>
      <c r="U625">
        <v>1956</v>
      </c>
      <c r="V625">
        <v>91</v>
      </c>
      <c r="W625">
        <v>1100</v>
      </c>
      <c r="X625">
        <v>34.0285145</v>
      </c>
      <c r="Y625">
        <v>-118.4847312</v>
      </c>
    </row>
    <row r="626" spans="1:25" x14ac:dyDescent="0.3">
      <c r="A626" s="1" t="s">
        <v>16</v>
      </c>
      <c r="B626" s="1" t="s">
        <v>672</v>
      </c>
      <c r="C626" s="1" t="s">
        <v>570</v>
      </c>
      <c r="D626" s="1" t="str">
        <f>VLOOKUP(MasterDataSet_after_OutliersDEL7[[#This Row],[CITY]],Region_Values,2,FALSE)</f>
        <v>West</v>
      </c>
      <c r="E626" s="7" t="s">
        <v>19</v>
      </c>
      <c r="F626">
        <v>90404</v>
      </c>
      <c r="G626">
        <v>650000</v>
      </c>
      <c r="H626">
        <v>1</v>
      </c>
      <c r="I626">
        <v>1</v>
      </c>
      <c r="J626">
        <v>490</v>
      </c>
      <c r="K626">
        <v>7484</v>
      </c>
      <c r="L626">
        <f>2021-MasterDataSet_after_OutliersDEL7[[#This Row],[YEAR BUILT]]</f>
        <v>65</v>
      </c>
      <c r="M626">
        <v>1.7375482668177202</v>
      </c>
      <c r="N626">
        <v>1326.5306122448981</v>
      </c>
      <c r="O626" s="1">
        <v>0</v>
      </c>
      <c r="P626" s="1">
        <f>VLOOKUP(MasterDataSet_after_OutliersDEL7[[#This Row],[Region]],Region_Dummy_Variables,2,FALSE)</f>
        <v>0</v>
      </c>
      <c r="Q626" s="1">
        <f>VLOOKUP(MasterDataSet_after_OutliersDEL7[[#This Row],[Region]],Region_Dummy_Variables,3,FALSE)</f>
        <v>0</v>
      </c>
      <c r="R626" s="1">
        <f>VLOOKUP(MasterDataSet_after_OutliersDEL7[[#This Row],[Region]],Region_Dummy_Variables,4,FALSE)</f>
        <v>0</v>
      </c>
      <c r="S626" s="1">
        <f>VLOOKUP(MasterDataSet_after_OutliersDEL7[[#This Row],[Region]],Region_Dummy_Variables,5,FALSE)</f>
        <v>0</v>
      </c>
      <c r="T626" s="1">
        <f>VLOOKUP(MasterDataSet_after_OutliersDEL7[[#This Row],[Region]],Region_Dummy_Variables,6,FALSE)</f>
        <v>1</v>
      </c>
      <c r="U626">
        <v>1956</v>
      </c>
      <c r="V626">
        <v>91</v>
      </c>
      <c r="W626">
        <v>1100</v>
      </c>
      <c r="X626">
        <v>34.0285145</v>
      </c>
      <c r="Y626">
        <v>-118.4847312</v>
      </c>
    </row>
    <row r="627" spans="1:25" x14ac:dyDescent="0.3">
      <c r="A627" s="1" t="s">
        <v>16</v>
      </c>
      <c r="B627" s="1" t="s">
        <v>673</v>
      </c>
      <c r="C627" s="1" t="s">
        <v>570</v>
      </c>
      <c r="D627" s="1" t="str">
        <f>VLOOKUP(MasterDataSet_after_OutliersDEL7[[#This Row],[CITY]],Region_Values,2,FALSE)</f>
        <v>West</v>
      </c>
      <c r="E627" s="7" t="s">
        <v>19</v>
      </c>
      <c r="F627">
        <v>90404</v>
      </c>
      <c r="G627">
        <v>1455000</v>
      </c>
      <c r="H627">
        <v>2</v>
      </c>
      <c r="I627">
        <v>2.5</v>
      </c>
      <c r="J627">
        <v>1596</v>
      </c>
      <c r="K627">
        <v>5306</v>
      </c>
      <c r="L627">
        <f>2021-MasterDataSet_after_OutliersDEL7[[#This Row],[YEAR BUILT]]</f>
        <v>41</v>
      </c>
      <c r="M627">
        <v>2.1128329052432102</v>
      </c>
      <c r="N627">
        <v>911.6541353383459</v>
      </c>
      <c r="O627" s="1">
        <v>0</v>
      </c>
      <c r="P627" s="1">
        <f>VLOOKUP(MasterDataSet_after_OutliersDEL7[[#This Row],[Region]],Region_Dummy_Variables,2,FALSE)</f>
        <v>0</v>
      </c>
      <c r="Q627" s="1">
        <f>VLOOKUP(MasterDataSet_after_OutliersDEL7[[#This Row],[Region]],Region_Dummy_Variables,3,FALSE)</f>
        <v>0</v>
      </c>
      <c r="R627" s="1">
        <f>VLOOKUP(MasterDataSet_after_OutliersDEL7[[#This Row],[Region]],Region_Dummy_Variables,4,FALSE)</f>
        <v>0</v>
      </c>
      <c r="S627" s="1">
        <f>VLOOKUP(MasterDataSet_after_OutliersDEL7[[#This Row],[Region]],Region_Dummy_Variables,5,FALSE)</f>
        <v>0</v>
      </c>
      <c r="T627" s="1">
        <f>VLOOKUP(MasterDataSet_after_OutliersDEL7[[#This Row],[Region]],Region_Dummy_Variables,6,FALSE)</f>
        <v>1</v>
      </c>
      <c r="U627">
        <v>1980</v>
      </c>
      <c r="V627">
        <v>20</v>
      </c>
      <c r="W627">
        <v>450</v>
      </c>
      <c r="X627">
        <v>34.032750900000003</v>
      </c>
      <c r="Y627">
        <v>-118.4794709</v>
      </c>
    </row>
    <row r="628" spans="1:25" x14ac:dyDescent="0.3">
      <c r="A628" s="1" t="s">
        <v>16</v>
      </c>
      <c r="B628" s="1" t="s">
        <v>674</v>
      </c>
      <c r="C628" s="1" t="s">
        <v>570</v>
      </c>
      <c r="D628" s="1" t="str">
        <f>VLOOKUP(MasterDataSet_after_OutliersDEL7[[#This Row],[CITY]],Region_Values,2,FALSE)</f>
        <v>West</v>
      </c>
      <c r="E628" s="7" t="s">
        <v>19</v>
      </c>
      <c r="F628">
        <v>90404</v>
      </c>
      <c r="G628">
        <v>585000</v>
      </c>
      <c r="H628">
        <v>1</v>
      </c>
      <c r="I628">
        <v>1</v>
      </c>
      <c r="J628">
        <v>503</v>
      </c>
      <c r="K628">
        <v>29047</v>
      </c>
      <c r="L628">
        <f>2021-MasterDataSet_after_OutliersDEL7[[#This Row],[YEAR BUILT]]</f>
        <v>68</v>
      </c>
      <c r="M628">
        <v>2.8025926316854926</v>
      </c>
      <c r="N628">
        <v>1163.0218687872764</v>
      </c>
      <c r="O628" s="1">
        <v>0</v>
      </c>
      <c r="P628" s="1">
        <f>VLOOKUP(MasterDataSet_after_OutliersDEL7[[#This Row],[Region]],Region_Dummy_Variables,2,FALSE)</f>
        <v>0</v>
      </c>
      <c r="Q628" s="1">
        <f>VLOOKUP(MasterDataSet_after_OutliersDEL7[[#This Row],[Region]],Region_Dummy_Variables,3,FALSE)</f>
        <v>0</v>
      </c>
      <c r="R628" s="1">
        <f>VLOOKUP(MasterDataSet_after_OutliersDEL7[[#This Row],[Region]],Region_Dummy_Variables,4,FALSE)</f>
        <v>0</v>
      </c>
      <c r="S628" s="1">
        <f>VLOOKUP(MasterDataSet_after_OutliersDEL7[[#This Row],[Region]],Region_Dummy_Variables,5,FALSE)</f>
        <v>0</v>
      </c>
      <c r="T628" s="1">
        <f>VLOOKUP(MasterDataSet_after_OutliersDEL7[[#This Row],[Region]],Region_Dummy_Variables,6,FALSE)</f>
        <v>1</v>
      </c>
      <c r="U628">
        <v>1953</v>
      </c>
      <c r="V628">
        <v>32</v>
      </c>
      <c r="W628">
        <v>345</v>
      </c>
      <c r="X628">
        <v>34.038972899999997</v>
      </c>
      <c r="Y628">
        <v>-118.46953910000001</v>
      </c>
    </row>
    <row r="629" spans="1:25" x14ac:dyDescent="0.3">
      <c r="A629" s="1" t="s">
        <v>16</v>
      </c>
      <c r="B629" s="1" t="s">
        <v>675</v>
      </c>
      <c r="C629" s="1" t="s">
        <v>570</v>
      </c>
      <c r="D629" s="1" t="str">
        <f>VLOOKUP(MasterDataSet_after_OutliersDEL7[[#This Row],[CITY]],Region_Values,2,FALSE)</f>
        <v>West</v>
      </c>
      <c r="E629" s="7" t="s">
        <v>19</v>
      </c>
      <c r="F629">
        <v>90404</v>
      </c>
      <c r="G629">
        <v>1369000</v>
      </c>
      <c r="H629">
        <v>2</v>
      </c>
      <c r="I629">
        <v>2.5</v>
      </c>
      <c r="J629">
        <v>1890</v>
      </c>
      <c r="K629">
        <v>7506</v>
      </c>
      <c r="L629">
        <f>2021-MasterDataSet_after_OutliersDEL7[[#This Row],[YEAR BUILT]]</f>
        <v>41</v>
      </c>
      <c r="M629">
        <v>2.5168457931695802</v>
      </c>
      <c r="N629">
        <v>724.3386243386243</v>
      </c>
      <c r="O629" s="1">
        <v>0</v>
      </c>
      <c r="P629" s="1">
        <f>VLOOKUP(MasterDataSet_after_OutliersDEL7[[#This Row],[Region]],Region_Dummy_Variables,2,FALSE)</f>
        <v>0</v>
      </c>
      <c r="Q629" s="1">
        <f>VLOOKUP(MasterDataSet_after_OutliersDEL7[[#This Row],[Region]],Region_Dummy_Variables,3,FALSE)</f>
        <v>0</v>
      </c>
      <c r="R629" s="1">
        <f>VLOOKUP(MasterDataSet_after_OutliersDEL7[[#This Row],[Region]],Region_Dummy_Variables,4,FALSE)</f>
        <v>0</v>
      </c>
      <c r="S629" s="1">
        <f>VLOOKUP(MasterDataSet_after_OutliersDEL7[[#This Row],[Region]],Region_Dummy_Variables,5,FALSE)</f>
        <v>0</v>
      </c>
      <c r="T629" s="1">
        <f>VLOOKUP(MasterDataSet_after_OutliersDEL7[[#This Row],[Region]],Region_Dummy_Variables,6,FALSE)</f>
        <v>1</v>
      </c>
      <c r="U629">
        <v>1980</v>
      </c>
      <c r="V629">
        <v>53</v>
      </c>
      <c r="W629">
        <v>395</v>
      </c>
      <c r="X629">
        <v>34.035890100000003</v>
      </c>
      <c r="Y629">
        <v>-118.4733715</v>
      </c>
    </row>
    <row r="630" spans="1:25" x14ac:dyDescent="0.3">
      <c r="A630" s="1" t="s">
        <v>16</v>
      </c>
      <c r="B630" s="1" t="s">
        <v>676</v>
      </c>
      <c r="C630" s="1" t="s">
        <v>570</v>
      </c>
      <c r="D630" s="1" t="str">
        <f>VLOOKUP(MasterDataSet_after_OutliersDEL7[[#This Row],[CITY]],Region_Values,2,FALSE)</f>
        <v>West</v>
      </c>
      <c r="E630" s="7" t="s">
        <v>19</v>
      </c>
      <c r="F630">
        <v>90404</v>
      </c>
      <c r="G630">
        <v>869000</v>
      </c>
      <c r="H630">
        <v>2</v>
      </c>
      <c r="I630">
        <v>2</v>
      </c>
      <c r="J630">
        <v>1123</v>
      </c>
      <c r="K630">
        <v>26004</v>
      </c>
      <c r="L630">
        <f>2021-MasterDataSet_after_OutliersDEL7[[#This Row],[YEAR BUILT]]</f>
        <v>49</v>
      </c>
      <c r="M630">
        <v>2.4190440171934053</v>
      </c>
      <c r="N630">
        <v>773.82012466607307</v>
      </c>
      <c r="O630" s="1">
        <v>0</v>
      </c>
      <c r="P630" s="1">
        <f>VLOOKUP(MasterDataSet_after_OutliersDEL7[[#This Row],[Region]],Region_Dummy_Variables,2,FALSE)</f>
        <v>0</v>
      </c>
      <c r="Q630" s="1">
        <f>VLOOKUP(MasterDataSet_after_OutliersDEL7[[#This Row],[Region]],Region_Dummy_Variables,3,FALSE)</f>
        <v>0</v>
      </c>
      <c r="R630" s="1">
        <f>VLOOKUP(MasterDataSet_after_OutliersDEL7[[#This Row],[Region]],Region_Dummy_Variables,4,FALSE)</f>
        <v>0</v>
      </c>
      <c r="S630" s="1">
        <f>VLOOKUP(MasterDataSet_after_OutliersDEL7[[#This Row],[Region]],Region_Dummy_Variables,5,FALSE)</f>
        <v>0</v>
      </c>
      <c r="T630" s="1">
        <f>VLOOKUP(MasterDataSet_after_OutliersDEL7[[#This Row],[Region]],Region_Dummy_Variables,6,FALSE)</f>
        <v>1</v>
      </c>
      <c r="U630">
        <v>1972</v>
      </c>
      <c r="V630">
        <v>93</v>
      </c>
      <c r="W630">
        <v>393</v>
      </c>
      <c r="X630">
        <v>34.034566499999997</v>
      </c>
      <c r="Y630">
        <v>-118.4745805</v>
      </c>
    </row>
    <row r="631" spans="1:25" x14ac:dyDescent="0.3">
      <c r="A631" s="1" t="s">
        <v>16</v>
      </c>
      <c r="B631" s="1" t="s">
        <v>677</v>
      </c>
      <c r="C631" s="1" t="s">
        <v>570</v>
      </c>
      <c r="D631" s="1" t="str">
        <f>VLOOKUP(MasterDataSet_after_OutliersDEL7[[#This Row],[CITY]],Region_Values,2,FALSE)</f>
        <v>West</v>
      </c>
      <c r="E631" s="7" t="s">
        <v>19</v>
      </c>
      <c r="F631">
        <v>90404</v>
      </c>
      <c r="G631">
        <v>949000</v>
      </c>
      <c r="H631">
        <v>2</v>
      </c>
      <c r="I631">
        <v>2</v>
      </c>
      <c r="J631">
        <v>1157</v>
      </c>
      <c r="K631">
        <v>7524</v>
      </c>
      <c r="L631">
        <f>2021-MasterDataSet_after_OutliersDEL7[[#This Row],[YEAR BUILT]]</f>
        <v>58</v>
      </c>
      <c r="M631">
        <v>2.5259728688194585</v>
      </c>
      <c r="N631">
        <v>820.22471910112358</v>
      </c>
      <c r="O631" s="1">
        <v>0</v>
      </c>
      <c r="P631" s="1">
        <f>VLOOKUP(MasterDataSet_after_OutliersDEL7[[#This Row],[Region]],Region_Dummy_Variables,2,FALSE)</f>
        <v>0</v>
      </c>
      <c r="Q631" s="1">
        <f>VLOOKUP(MasterDataSet_after_OutliersDEL7[[#This Row],[Region]],Region_Dummy_Variables,3,FALSE)</f>
        <v>0</v>
      </c>
      <c r="R631" s="1">
        <f>VLOOKUP(MasterDataSet_after_OutliersDEL7[[#This Row],[Region]],Region_Dummy_Variables,4,FALSE)</f>
        <v>0</v>
      </c>
      <c r="S631" s="1">
        <f>VLOOKUP(MasterDataSet_after_OutliersDEL7[[#This Row],[Region]],Region_Dummy_Variables,5,FALSE)</f>
        <v>0</v>
      </c>
      <c r="T631" s="1">
        <f>VLOOKUP(MasterDataSet_after_OutliersDEL7[[#This Row],[Region]],Region_Dummy_Variables,6,FALSE)</f>
        <v>1</v>
      </c>
      <c r="U631">
        <v>1963</v>
      </c>
      <c r="V631">
        <v>26</v>
      </c>
      <c r="W631">
        <v>300</v>
      </c>
      <c r="X631">
        <v>34.035679100000003</v>
      </c>
      <c r="Y631">
        <v>-118.4730977</v>
      </c>
    </row>
    <row r="632" spans="1:25" x14ac:dyDescent="0.3">
      <c r="A632" s="1" t="s">
        <v>16</v>
      </c>
      <c r="B632" s="1" t="s">
        <v>678</v>
      </c>
      <c r="C632" s="1" t="s">
        <v>570</v>
      </c>
      <c r="D632" s="1" t="str">
        <f>VLOOKUP(MasterDataSet_after_OutliersDEL7[[#This Row],[CITY]],Region_Values,2,FALSE)</f>
        <v>West</v>
      </c>
      <c r="E632" s="7" t="s">
        <v>19</v>
      </c>
      <c r="F632">
        <v>90404</v>
      </c>
      <c r="G632">
        <v>499000</v>
      </c>
      <c r="H632">
        <v>1</v>
      </c>
      <c r="I632">
        <v>1</v>
      </c>
      <c r="J632">
        <v>588</v>
      </c>
      <c r="K632">
        <v>7493</v>
      </c>
      <c r="L632">
        <f>2021-MasterDataSet_after_OutliersDEL7[[#This Row],[YEAR BUILT]]</f>
        <v>65</v>
      </c>
      <c r="M632">
        <v>1.7331363837936762</v>
      </c>
      <c r="N632">
        <v>848.63945578231289</v>
      </c>
      <c r="O632" s="1">
        <v>0</v>
      </c>
      <c r="P632" s="1">
        <f>VLOOKUP(MasterDataSet_after_OutliersDEL7[[#This Row],[Region]],Region_Dummy_Variables,2,FALSE)</f>
        <v>0</v>
      </c>
      <c r="Q632" s="1">
        <f>VLOOKUP(MasterDataSet_after_OutliersDEL7[[#This Row],[Region]],Region_Dummy_Variables,3,FALSE)</f>
        <v>0</v>
      </c>
      <c r="R632" s="1">
        <f>VLOOKUP(MasterDataSet_after_OutliersDEL7[[#This Row],[Region]],Region_Dummy_Variables,4,FALSE)</f>
        <v>0</v>
      </c>
      <c r="S632" s="1">
        <f>VLOOKUP(MasterDataSet_after_OutliersDEL7[[#This Row],[Region]],Region_Dummy_Variables,5,FALSE)</f>
        <v>0</v>
      </c>
      <c r="T632" s="1">
        <f>VLOOKUP(MasterDataSet_after_OutliersDEL7[[#This Row],[Region]],Region_Dummy_Variables,6,FALSE)</f>
        <v>1</v>
      </c>
      <c r="U632">
        <v>1956</v>
      </c>
      <c r="V632">
        <v>7</v>
      </c>
      <c r="W632">
        <v>255</v>
      </c>
      <c r="X632">
        <v>34.024645999999997</v>
      </c>
      <c r="Y632">
        <v>-118.483981</v>
      </c>
    </row>
    <row r="633" spans="1:25" x14ac:dyDescent="0.3">
      <c r="A633" s="1" t="s">
        <v>16</v>
      </c>
      <c r="B633" s="1" t="s">
        <v>679</v>
      </c>
      <c r="C633" s="1" t="s">
        <v>570</v>
      </c>
      <c r="D633" s="1" t="str">
        <f>VLOOKUP(MasterDataSet_after_OutliersDEL7[[#This Row],[CITY]],Region_Values,2,FALSE)</f>
        <v>West</v>
      </c>
      <c r="E633" s="7" t="s">
        <v>19</v>
      </c>
      <c r="F633">
        <v>90404</v>
      </c>
      <c r="G633">
        <v>1149000</v>
      </c>
      <c r="H633">
        <v>2</v>
      </c>
      <c r="I633">
        <v>2.5</v>
      </c>
      <c r="J633">
        <v>1700</v>
      </c>
      <c r="K633">
        <v>7490</v>
      </c>
      <c r="L633">
        <f>2021-MasterDataSet_after_OutliersDEL7[[#This Row],[YEAR BUILT]]</f>
        <v>30</v>
      </c>
      <c r="M633">
        <v>1.9475939875253401</v>
      </c>
      <c r="N633">
        <v>675.88235294117646</v>
      </c>
      <c r="O633" s="1">
        <v>0</v>
      </c>
      <c r="P633" s="1">
        <f>VLOOKUP(MasterDataSet_after_OutliersDEL7[[#This Row],[Region]],Region_Dummy_Variables,2,FALSE)</f>
        <v>0</v>
      </c>
      <c r="Q633" s="1">
        <f>VLOOKUP(MasterDataSet_after_OutliersDEL7[[#This Row],[Region]],Region_Dummy_Variables,3,FALSE)</f>
        <v>0</v>
      </c>
      <c r="R633" s="1">
        <f>VLOOKUP(MasterDataSet_after_OutliersDEL7[[#This Row],[Region]],Region_Dummy_Variables,4,FALSE)</f>
        <v>0</v>
      </c>
      <c r="S633" s="1">
        <f>VLOOKUP(MasterDataSet_after_OutliersDEL7[[#This Row],[Region]],Region_Dummy_Variables,5,FALSE)</f>
        <v>0</v>
      </c>
      <c r="T633" s="1">
        <f>VLOOKUP(MasterDataSet_after_OutliersDEL7[[#This Row],[Region]],Region_Dummy_Variables,6,FALSE)</f>
        <v>1</v>
      </c>
      <c r="U633">
        <v>1991</v>
      </c>
      <c r="V633">
        <v>18</v>
      </c>
      <c r="W633">
        <v>250</v>
      </c>
      <c r="X633">
        <v>34.027172999999998</v>
      </c>
      <c r="Y633">
        <v>-118.480625</v>
      </c>
    </row>
    <row r="634" spans="1:25" x14ac:dyDescent="0.3">
      <c r="A634" s="1" t="s">
        <v>16</v>
      </c>
      <c r="B634" s="1" t="s">
        <v>680</v>
      </c>
      <c r="C634" s="1" t="s">
        <v>570</v>
      </c>
      <c r="D634" s="1" t="str">
        <f>VLOOKUP(MasterDataSet_after_OutliersDEL7[[#This Row],[CITY]],Region_Values,2,FALSE)</f>
        <v>West</v>
      </c>
      <c r="E634" s="7" t="s">
        <v>19</v>
      </c>
      <c r="F634">
        <v>90404</v>
      </c>
      <c r="G634">
        <v>869000</v>
      </c>
      <c r="H634">
        <v>2</v>
      </c>
      <c r="I634">
        <v>2</v>
      </c>
      <c r="J634">
        <v>1053</v>
      </c>
      <c r="K634">
        <v>7809</v>
      </c>
      <c r="L634">
        <f>2021-MasterDataSet_after_OutliersDEL7[[#This Row],[YEAR BUILT]]</f>
        <v>45</v>
      </c>
      <c r="M634">
        <v>2.6623375869782429</v>
      </c>
      <c r="N634">
        <v>825.26115859449192</v>
      </c>
      <c r="O634" s="1">
        <v>0</v>
      </c>
      <c r="P634" s="1">
        <f>VLOOKUP(MasterDataSet_after_OutliersDEL7[[#This Row],[Region]],Region_Dummy_Variables,2,FALSE)</f>
        <v>0</v>
      </c>
      <c r="Q634" s="1">
        <f>VLOOKUP(MasterDataSet_after_OutliersDEL7[[#This Row],[Region]],Region_Dummy_Variables,3,FALSE)</f>
        <v>0</v>
      </c>
      <c r="R634" s="1">
        <f>VLOOKUP(MasterDataSet_after_OutliersDEL7[[#This Row],[Region]],Region_Dummy_Variables,4,FALSE)</f>
        <v>0</v>
      </c>
      <c r="S634" s="1">
        <f>VLOOKUP(MasterDataSet_after_OutliersDEL7[[#This Row],[Region]],Region_Dummy_Variables,5,FALSE)</f>
        <v>0</v>
      </c>
      <c r="T634" s="1">
        <f>VLOOKUP(MasterDataSet_after_OutliersDEL7[[#This Row],[Region]],Region_Dummy_Variables,6,FALSE)</f>
        <v>1</v>
      </c>
      <c r="U634">
        <v>1976</v>
      </c>
      <c r="V634">
        <v>3</v>
      </c>
      <c r="W634">
        <v>345</v>
      </c>
      <c r="X634">
        <v>34.035895400000001</v>
      </c>
      <c r="Y634">
        <v>-118.4693034</v>
      </c>
    </row>
    <row r="635" spans="1:25" x14ac:dyDescent="0.3">
      <c r="A635" s="1" t="s">
        <v>16</v>
      </c>
      <c r="B635" s="1" t="s">
        <v>681</v>
      </c>
      <c r="C635" s="1" t="s">
        <v>570</v>
      </c>
      <c r="D635" s="1" t="str">
        <f>VLOOKUP(MasterDataSet_after_OutliersDEL7[[#This Row],[CITY]],Region_Values,2,FALSE)</f>
        <v>West</v>
      </c>
      <c r="E635" s="7" t="s">
        <v>19</v>
      </c>
      <c r="F635">
        <v>90404</v>
      </c>
      <c r="G635">
        <v>1199000</v>
      </c>
      <c r="H635">
        <v>3</v>
      </c>
      <c r="I635">
        <v>2.5</v>
      </c>
      <c r="J635">
        <v>1403</v>
      </c>
      <c r="K635">
        <v>7490</v>
      </c>
      <c r="L635">
        <f>2021-MasterDataSet_after_OutliersDEL7[[#This Row],[YEAR BUILT]]</f>
        <v>37</v>
      </c>
      <c r="M635">
        <v>1.9375770114581206</v>
      </c>
      <c r="N635">
        <v>854.59729151817533</v>
      </c>
      <c r="O635" s="1">
        <v>0</v>
      </c>
      <c r="P635" s="1">
        <f>VLOOKUP(MasterDataSet_after_OutliersDEL7[[#This Row],[Region]],Region_Dummy_Variables,2,FALSE)</f>
        <v>0</v>
      </c>
      <c r="Q635" s="1">
        <f>VLOOKUP(MasterDataSet_after_OutliersDEL7[[#This Row],[Region]],Region_Dummy_Variables,3,FALSE)</f>
        <v>0</v>
      </c>
      <c r="R635" s="1">
        <f>VLOOKUP(MasterDataSet_after_OutliersDEL7[[#This Row],[Region]],Region_Dummy_Variables,4,FALSE)</f>
        <v>0</v>
      </c>
      <c r="S635" s="1">
        <f>VLOOKUP(MasterDataSet_after_OutliersDEL7[[#This Row],[Region]],Region_Dummy_Variables,5,FALSE)</f>
        <v>0</v>
      </c>
      <c r="T635" s="1">
        <f>VLOOKUP(MasterDataSet_after_OutliersDEL7[[#This Row],[Region]],Region_Dummy_Variables,6,FALSE)</f>
        <v>1</v>
      </c>
      <c r="U635">
        <v>1984</v>
      </c>
      <c r="V635">
        <v>5</v>
      </c>
      <c r="W635">
        <v>350</v>
      </c>
      <c r="X635">
        <v>34.026975999999998</v>
      </c>
      <c r="Y635">
        <v>-118.480395</v>
      </c>
    </row>
    <row r="636" spans="1:25" x14ac:dyDescent="0.3">
      <c r="A636" s="1" t="s">
        <v>16</v>
      </c>
      <c r="B636" s="1" t="s">
        <v>682</v>
      </c>
      <c r="C636" s="1" t="s">
        <v>570</v>
      </c>
      <c r="D636" s="1" t="str">
        <f>VLOOKUP(MasterDataSet_after_OutliersDEL7[[#This Row],[CITY]],Region_Values,2,FALSE)</f>
        <v>West</v>
      </c>
      <c r="E636" s="7" t="s">
        <v>19</v>
      </c>
      <c r="F636">
        <v>90404</v>
      </c>
      <c r="G636">
        <v>755000</v>
      </c>
      <c r="H636">
        <v>2</v>
      </c>
      <c r="I636">
        <v>2</v>
      </c>
      <c r="J636">
        <v>938</v>
      </c>
      <c r="K636">
        <v>34140</v>
      </c>
      <c r="L636">
        <f>2021-MasterDataSet_after_OutliersDEL7[[#This Row],[YEAR BUILT]]</f>
        <v>48</v>
      </c>
      <c r="M636">
        <v>2.1450169257418228</v>
      </c>
      <c r="N636">
        <v>804.90405117270791</v>
      </c>
      <c r="O636" s="1">
        <v>0</v>
      </c>
      <c r="P636" s="1">
        <f>VLOOKUP(MasterDataSet_after_OutliersDEL7[[#This Row],[Region]],Region_Dummy_Variables,2,FALSE)</f>
        <v>0</v>
      </c>
      <c r="Q636" s="1">
        <f>VLOOKUP(MasterDataSet_after_OutliersDEL7[[#This Row],[Region]],Region_Dummy_Variables,3,FALSE)</f>
        <v>0</v>
      </c>
      <c r="R636" s="1">
        <f>VLOOKUP(MasterDataSet_after_OutliersDEL7[[#This Row],[Region]],Region_Dummy_Variables,4,FALSE)</f>
        <v>0</v>
      </c>
      <c r="S636" s="1">
        <f>VLOOKUP(MasterDataSet_after_OutliersDEL7[[#This Row],[Region]],Region_Dummy_Variables,5,FALSE)</f>
        <v>0</v>
      </c>
      <c r="T636" s="1">
        <f>VLOOKUP(MasterDataSet_after_OutliersDEL7[[#This Row],[Region]],Region_Dummy_Variables,6,FALSE)</f>
        <v>1</v>
      </c>
      <c r="U636">
        <v>1973</v>
      </c>
      <c r="V636">
        <v>1</v>
      </c>
      <c r="W636">
        <v>395</v>
      </c>
      <c r="X636">
        <v>34.029653500000002</v>
      </c>
      <c r="Y636">
        <v>-118.4767837</v>
      </c>
    </row>
    <row r="637" spans="1:25" x14ac:dyDescent="0.3">
      <c r="A637" s="1" t="s">
        <v>16</v>
      </c>
      <c r="B637" s="1" t="s">
        <v>683</v>
      </c>
      <c r="C637" s="1" t="s">
        <v>570</v>
      </c>
      <c r="D637" s="1" t="str">
        <f>VLOOKUP(MasterDataSet_after_OutliersDEL7[[#This Row],[CITY]],Region_Values,2,FALSE)</f>
        <v>West</v>
      </c>
      <c r="E637" s="7" t="s">
        <v>19</v>
      </c>
      <c r="F637">
        <v>90404</v>
      </c>
      <c r="G637">
        <v>549000</v>
      </c>
      <c r="H637">
        <v>1</v>
      </c>
      <c r="I637">
        <v>1</v>
      </c>
      <c r="J637">
        <v>660</v>
      </c>
      <c r="K637">
        <v>34140</v>
      </c>
      <c r="L637">
        <f>2021-MasterDataSet_after_OutliersDEL7[[#This Row],[YEAR BUILT]]</f>
        <v>48</v>
      </c>
      <c r="M637">
        <v>2.1450169257418228</v>
      </c>
      <c r="N637">
        <v>831.81818181818187</v>
      </c>
      <c r="O637" s="1">
        <v>0</v>
      </c>
      <c r="P637" s="1">
        <f>VLOOKUP(MasterDataSet_after_OutliersDEL7[[#This Row],[Region]],Region_Dummy_Variables,2,FALSE)</f>
        <v>0</v>
      </c>
      <c r="Q637" s="1">
        <f>VLOOKUP(MasterDataSet_after_OutliersDEL7[[#This Row],[Region]],Region_Dummy_Variables,3,FALSE)</f>
        <v>0</v>
      </c>
      <c r="R637" s="1">
        <f>VLOOKUP(MasterDataSet_after_OutliersDEL7[[#This Row],[Region]],Region_Dummy_Variables,4,FALSE)</f>
        <v>0</v>
      </c>
      <c r="S637" s="1">
        <f>VLOOKUP(MasterDataSet_after_OutliersDEL7[[#This Row],[Region]],Region_Dummy_Variables,5,FALSE)</f>
        <v>0</v>
      </c>
      <c r="T637" s="1">
        <f>VLOOKUP(MasterDataSet_after_OutliersDEL7[[#This Row],[Region]],Region_Dummy_Variables,6,FALSE)</f>
        <v>1</v>
      </c>
      <c r="U637">
        <v>1973</v>
      </c>
      <c r="V637">
        <v>88</v>
      </c>
      <c r="W637">
        <v>395</v>
      </c>
      <c r="X637">
        <v>34.029653500000002</v>
      </c>
      <c r="Y637">
        <v>-118.4767837</v>
      </c>
    </row>
    <row r="638" spans="1:25" x14ac:dyDescent="0.3">
      <c r="A638" s="1" t="s">
        <v>16</v>
      </c>
      <c r="B638" s="1" t="s">
        <v>684</v>
      </c>
      <c r="C638" s="1" t="s">
        <v>570</v>
      </c>
      <c r="D638" s="1" t="str">
        <f>VLOOKUP(MasterDataSet_after_OutliersDEL7[[#This Row],[CITY]],Region_Values,2,FALSE)</f>
        <v>West</v>
      </c>
      <c r="E638" s="7" t="s">
        <v>19</v>
      </c>
      <c r="F638">
        <v>90404</v>
      </c>
      <c r="G638">
        <v>749000</v>
      </c>
      <c r="H638">
        <v>2</v>
      </c>
      <c r="I638">
        <v>2</v>
      </c>
      <c r="J638">
        <v>964</v>
      </c>
      <c r="K638">
        <v>34140</v>
      </c>
      <c r="L638">
        <f>2021-MasterDataSet_after_OutliersDEL7[[#This Row],[YEAR BUILT]]</f>
        <v>48</v>
      </c>
      <c r="M638">
        <v>2.1450169257418228</v>
      </c>
      <c r="N638">
        <v>776.97095435684651</v>
      </c>
      <c r="O638" s="1">
        <v>0</v>
      </c>
      <c r="P638" s="1">
        <f>VLOOKUP(MasterDataSet_after_OutliersDEL7[[#This Row],[Region]],Region_Dummy_Variables,2,FALSE)</f>
        <v>0</v>
      </c>
      <c r="Q638" s="1">
        <f>VLOOKUP(MasterDataSet_after_OutliersDEL7[[#This Row],[Region]],Region_Dummy_Variables,3,FALSE)</f>
        <v>0</v>
      </c>
      <c r="R638" s="1">
        <f>VLOOKUP(MasterDataSet_after_OutliersDEL7[[#This Row],[Region]],Region_Dummy_Variables,4,FALSE)</f>
        <v>0</v>
      </c>
      <c r="S638" s="1">
        <f>VLOOKUP(MasterDataSet_after_OutliersDEL7[[#This Row],[Region]],Region_Dummy_Variables,5,FALSE)</f>
        <v>0</v>
      </c>
      <c r="T638" s="1">
        <f>VLOOKUP(MasterDataSet_after_OutliersDEL7[[#This Row],[Region]],Region_Dummy_Variables,6,FALSE)</f>
        <v>1</v>
      </c>
      <c r="U638">
        <v>1973</v>
      </c>
      <c r="V638">
        <v>42</v>
      </c>
      <c r="W638">
        <v>395</v>
      </c>
      <c r="X638">
        <v>34.029653500000002</v>
      </c>
      <c r="Y638">
        <v>-118.4767837</v>
      </c>
    </row>
    <row r="639" spans="1:25" x14ac:dyDescent="0.3">
      <c r="A639" s="1" t="s">
        <v>16</v>
      </c>
      <c r="B639" s="1" t="s">
        <v>685</v>
      </c>
      <c r="C639" s="1" t="s">
        <v>570</v>
      </c>
      <c r="D639" s="1" t="str">
        <f>VLOOKUP(MasterDataSet_after_OutliersDEL7[[#This Row],[CITY]],Region_Values,2,FALSE)</f>
        <v>West</v>
      </c>
      <c r="E639" s="7" t="s">
        <v>19</v>
      </c>
      <c r="F639">
        <v>90404</v>
      </c>
      <c r="G639">
        <v>995000</v>
      </c>
      <c r="H639">
        <v>2</v>
      </c>
      <c r="I639">
        <v>2</v>
      </c>
      <c r="J639">
        <v>1248</v>
      </c>
      <c r="K639">
        <v>31232</v>
      </c>
      <c r="L639">
        <f>2021-MasterDataSet_after_OutliersDEL7[[#This Row],[YEAR BUILT]]</f>
        <v>72</v>
      </c>
      <c r="M639">
        <v>2.6448033994755944</v>
      </c>
      <c r="N639">
        <v>797.27564102564099</v>
      </c>
      <c r="O639" s="1">
        <v>0</v>
      </c>
      <c r="P639" s="1">
        <f>VLOOKUP(MasterDataSet_after_OutliersDEL7[[#This Row],[Region]],Region_Dummy_Variables,2,FALSE)</f>
        <v>0</v>
      </c>
      <c r="Q639" s="1">
        <f>VLOOKUP(MasterDataSet_after_OutliersDEL7[[#This Row],[Region]],Region_Dummy_Variables,3,FALSE)</f>
        <v>0</v>
      </c>
      <c r="R639" s="1">
        <f>VLOOKUP(MasterDataSet_after_OutliersDEL7[[#This Row],[Region]],Region_Dummy_Variables,4,FALSE)</f>
        <v>0</v>
      </c>
      <c r="S639" s="1">
        <f>VLOOKUP(MasterDataSet_after_OutliersDEL7[[#This Row],[Region]],Region_Dummy_Variables,5,FALSE)</f>
        <v>0</v>
      </c>
      <c r="T639" s="1">
        <f>VLOOKUP(MasterDataSet_after_OutliersDEL7[[#This Row],[Region]],Region_Dummy_Variables,6,FALSE)</f>
        <v>1</v>
      </c>
      <c r="U639">
        <v>1949</v>
      </c>
      <c r="V639">
        <v>4</v>
      </c>
      <c r="W639">
        <v>436</v>
      </c>
      <c r="X639">
        <v>34.035606399999999</v>
      </c>
      <c r="Y639">
        <v>-118.4692086</v>
      </c>
    </row>
    <row r="640" spans="1:25" x14ac:dyDescent="0.3">
      <c r="A640" s="1" t="s">
        <v>16</v>
      </c>
      <c r="B640" s="1" t="s">
        <v>686</v>
      </c>
      <c r="C640" s="1" t="s">
        <v>570</v>
      </c>
      <c r="D640" s="1" t="str">
        <f>VLOOKUP(MasterDataSet_after_OutliersDEL7[[#This Row],[CITY]],Region_Values,2,FALSE)</f>
        <v>West</v>
      </c>
      <c r="E640" s="7" t="s">
        <v>19</v>
      </c>
      <c r="F640">
        <v>90404</v>
      </c>
      <c r="G640">
        <v>949000</v>
      </c>
      <c r="H640">
        <v>3</v>
      </c>
      <c r="I640">
        <v>2</v>
      </c>
      <c r="J640">
        <v>1120</v>
      </c>
      <c r="K640">
        <v>7123</v>
      </c>
      <c r="L640">
        <f>2021-MasterDataSet_after_OutliersDEL7[[#This Row],[YEAR BUILT]]</f>
        <v>45</v>
      </c>
      <c r="M640">
        <v>2.3671719565667999</v>
      </c>
      <c r="N640">
        <v>847.32142857142856</v>
      </c>
      <c r="O640" s="1">
        <v>0</v>
      </c>
      <c r="P640" s="1">
        <f>VLOOKUP(MasterDataSet_after_OutliersDEL7[[#This Row],[Region]],Region_Dummy_Variables,2,FALSE)</f>
        <v>0</v>
      </c>
      <c r="Q640" s="1">
        <f>VLOOKUP(MasterDataSet_after_OutliersDEL7[[#This Row],[Region]],Region_Dummy_Variables,3,FALSE)</f>
        <v>0</v>
      </c>
      <c r="R640" s="1">
        <f>VLOOKUP(MasterDataSet_after_OutliersDEL7[[#This Row],[Region]],Region_Dummy_Variables,4,FALSE)</f>
        <v>0</v>
      </c>
      <c r="S640" s="1">
        <f>VLOOKUP(MasterDataSet_after_OutliersDEL7[[#This Row],[Region]],Region_Dummy_Variables,5,FALSE)</f>
        <v>0</v>
      </c>
      <c r="T640" s="1">
        <f>VLOOKUP(MasterDataSet_after_OutliersDEL7[[#This Row],[Region]],Region_Dummy_Variables,6,FALSE)</f>
        <v>1</v>
      </c>
      <c r="U640">
        <v>1976</v>
      </c>
      <c r="V640">
        <v>86</v>
      </c>
      <c r="W640">
        <v>375</v>
      </c>
      <c r="X640">
        <v>34.032008500000003</v>
      </c>
      <c r="Y640">
        <v>-118.4716378</v>
      </c>
    </row>
    <row r="641" spans="1:25" x14ac:dyDescent="0.3">
      <c r="A641" s="1" t="s">
        <v>16</v>
      </c>
      <c r="B641" s="1" t="s">
        <v>687</v>
      </c>
      <c r="C641" s="1" t="s">
        <v>570</v>
      </c>
      <c r="D641" s="1" t="str">
        <f>VLOOKUP(MasterDataSet_after_OutliersDEL7[[#This Row],[CITY]],Region_Values,2,FALSE)</f>
        <v>West</v>
      </c>
      <c r="E641" s="7" t="s">
        <v>19</v>
      </c>
      <c r="F641">
        <v>90404</v>
      </c>
      <c r="G641">
        <v>909000</v>
      </c>
      <c r="H641">
        <v>3</v>
      </c>
      <c r="I641">
        <v>2</v>
      </c>
      <c r="J641">
        <v>1294</v>
      </c>
      <c r="K641">
        <v>8131</v>
      </c>
      <c r="L641">
        <f>2021-MasterDataSet_after_OutliersDEL7[[#This Row],[YEAR BUILT]]</f>
        <v>49</v>
      </c>
      <c r="M641">
        <v>2.6300555885995962</v>
      </c>
      <c r="N641">
        <v>702.47295208655328</v>
      </c>
      <c r="O641" s="1">
        <v>0</v>
      </c>
      <c r="P641" s="1">
        <f>VLOOKUP(MasterDataSet_after_OutliersDEL7[[#This Row],[Region]],Region_Dummy_Variables,2,FALSE)</f>
        <v>0</v>
      </c>
      <c r="Q641" s="1">
        <f>VLOOKUP(MasterDataSet_after_OutliersDEL7[[#This Row],[Region]],Region_Dummy_Variables,3,FALSE)</f>
        <v>0</v>
      </c>
      <c r="R641" s="1">
        <f>VLOOKUP(MasterDataSet_after_OutliersDEL7[[#This Row],[Region]],Region_Dummy_Variables,4,FALSE)</f>
        <v>0</v>
      </c>
      <c r="S641" s="1">
        <f>VLOOKUP(MasterDataSet_after_OutliersDEL7[[#This Row],[Region]],Region_Dummy_Variables,5,FALSE)</f>
        <v>0</v>
      </c>
      <c r="T641" s="1">
        <f>VLOOKUP(MasterDataSet_after_OutliersDEL7[[#This Row],[Region]],Region_Dummy_Variables,6,FALSE)</f>
        <v>1</v>
      </c>
      <c r="U641">
        <v>1972</v>
      </c>
      <c r="V641">
        <v>45</v>
      </c>
      <c r="W641">
        <v>257</v>
      </c>
      <c r="X641">
        <v>34.034943900000002</v>
      </c>
      <c r="Y641">
        <v>-118.4675917</v>
      </c>
    </row>
    <row r="642" spans="1:25" x14ac:dyDescent="0.3">
      <c r="A642" s="1" t="s">
        <v>16</v>
      </c>
      <c r="B642" s="1" t="s">
        <v>688</v>
      </c>
      <c r="C642" s="1" t="s">
        <v>570</v>
      </c>
      <c r="D642" s="1" t="str">
        <f>VLOOKUP(MasterDataSet_after_OutliersDEL7[[#This Row],[CITY]],Region_Values,2,FALSE)</f>
        <v>West</v>
      </c>
      <c r="E642" s="7" t="s">
        <v>19</v>
      </c>
      <c r="F642">
        <v>90404</v>
      </c>
      <c r="G642">
        <v>650000</v>
      </c>
      <c r="H642">
        <v>2</v>
      </c>
      <c r="I642">
        <v>2</v>
      </c>
      <c r="J642">
        <v>958</v>
      </c>
      <c r="K642">
        <v>7383</v>
      </c>
      <c r="L642">
        <f>2021-MasterDataSet_after_OutliersDEL7[[#This Row],[YEAR BUILT]]</f>
        <v>54</v>
      </c>
      <c r="M642">
        <v>2.38841711404798</v>
      </c>
      <c r="N642">
        <v>678.49686847599162</v>
      </c>
      <c r="O642" s="1">
        <v>0</v>
      </c>
      <c r="P642" s="1">
        <f>VLOOKUP(MasterDataSet_after_OutliersDEL7[[#This Row],[Region]],Region_Dummy_Variables,2,FALSE)</f>
        <v>0</v>
      </c>
      <c r="Q642" s="1">
        <f>VLOOKUP(MasterDataSet_after_OutliersDEL7[[#This Row],[Region]],Region_Dummy_Variables,3,FALSE)</f>
        <v>0</v>
      </c>
      <c r="R642" s="1">
        <f>VLOOKUP(MasterDataSet_after_OutliersDEL7[[#This Row],[Region]],Region_Dummy_Variables,4,FALSE)</f>
        <v>0</v>
      </c>
      <c r="S642" s="1">
        <f>VLOOKUP(MasterDataSet_after_OutliersDEL7[[#This Row],[Region]],Region_Dummy_Variables,5,FALSE)</f>
        <v>0</v>
      </c>
      <c r="T642" s="1">
        <f>VLOOKUP(MasterDataSet_after_OutliersDEL7[[#This Row],[Region]],Region_Dummy_Variables,6,FALSE)</f>
        <v>1</v>
      </c>
      <c r="U642">
        <v>1967</v>
      </c>
      <c r="V642">
        <v>32</v>
      </c>
      <c r="W642">
        <v>285</v>
      </c>
      <c r="X642">
        <v>34.032142299999997</v>
      </c>
      <c r="Y642">
        <v>-118.47085559999999</v>
      </c>
    </row>
    <row r="643" spans="1:25" x14ac:dyDescent="0.3">
      <c r="A643" s="1" t="s">
        <v>16</v>
      </c>
      <c r="B643" s="1" t="s">
        <v>689</v>
      </c>
      <c r="C643" s="1" t="s">
        <v>570</v>
      </c>
      <c r="D643" s="1" t="str">
        <f>VLOOKUP(MasterDataSet_after_OutliersDEL7[[#This Row],[CITY]],Region_Values,2,FALSE)</f>
        <v>West</v>
      </c>
      <c r="E643" s="7" t="s">
        <v>19</v>
      </c>
      <c r="F643">
        <v>90404</v>
      </c>
      <c r="G643">
        <v>1399000</v>
      </c>
      <c r="H643">
        <v>1</v>
      </c>
      <c r="I643">
        <v>2</v>
      </c>
      <c r="J643">
        <v>1300</v>
      </c>
      <c r="K643">
        <v>15000</v>
      </c>
      <c r="L643">
        <f>2021-MasterDataSet_after_OutliersDEL7[[#This Row],[YEAR BUILT]]</f>
        <v>19</v>
      </c>
      <c r="M643">
        <v>1.7418197881565527</v>
      </c>
      <c r="N643">
        <v>1076.1538461538462</v>
      </c>
      <c r="O643" s="1">
        <v>0</v>
      </c>
      <c r="P643" s="1">
        <f>VLOOKUP(MasterDataSet_after_OutliersDEL7[[#This Row],[Region]],Region_Dummy_Variables,2,FALSE)</f>
        <v>0</v>
      </c>
      <c r="Q643" s="1">
        <f>VLOOKUP(MasterDataSet_after_OutliersDEL7[[#This Row],[Region]],Region_Dummy_Variables,3,FALSE)</f>
        <v>0</v>
      </c>
      <c r="R643" s="1">
        <f>VLOOKUP(MasterDataSet_after_OutliersDEL7[[#This Row],[Region]],Region_Dummy_Variables,4,FALSE)</f>
        <v>0</v>
      </c>
      <c r="S643" s="1">
        <f>VLOOKUP(MasterDataSet_after_OutliersDEL7[[#This Row],[Region]],Region_Dummy_Variables,5,FALSE)</f>
        <v>0</v>
      </c>
      <c r="T643" s="1">
        <f>VLOOKUP(MasterDataSet_after_OutliersDEL7[[#This Row],[Region]],Region_Dummy_Variables,6,FALSE)</f>
        <v>1</v>
      </c>
      <c r="U643">
        <v>2002</v>
      </c>
      <c r="V643">
        <v>33</v>
      </c>
      <c r="W643">
        <v>250</v>
      </c>
      <c r="X643">
        <v>34.024153200000001</v>
      </c>
      <c r="Y643">
        <v>-118.4806938</v>
      </c>
    </row>
    <row r="644" spans="1:25" x14ac:dyDescent="0.3">
      <c r="A644" s="1" t="s">
        <v>16</v>
      </c>
      <c r="B644" s="1" t="s">
        <v>690</v>
      </c>
      <c r="C644" s="1" t="s">
        <v>570</v>
      </c>
      <c r="D644" s="1" t="str">
        <f>VLOOKUP(MasterDataSet_after_OutliersDEL7[[#This Row],[CITY]],Region_Values,2,FALSE)</f>
        <v>West</v>
      </c>
      <c r="E644" s="7" t="s">
        <v>19</v>
      </c>
      <c r="F644">
        <v>90404</v>
      </c>
      <c r="G644">
        <v>900000</v>
      </c>
      <c r="H644">
        <v>2</v>
      </c>
      <c r="I644">
        <v>2</v>
      </c>
      <c r="J644">
        <v>1022</v>
      </c>
      <c r="K644">
        <v>6853</v>
      </c>
      <c r="L644">
        <f>2021-MasterDataSet_after_OutliersDEL7[[#This Row],[YEAR BUILT]]</f>
        <v>30</v>
      </c>
      <c r="M644">
        <v>1.1445538101092776</v>
      </c>
      <c r="N644">
        <v>880.6262230919765</v>
      </c>
      <c r="O644" s="1">
        <v>0</v>
      </c>
      <c r="P644" s="1">
        <f>VLOOKUP(MasterDataSet_after_OutliersDEL7[[#This Row],[Region]],Region_Dummy_Variables,2,FALSE)</f>
        <v>0</v>
      </c>
      <c r="Q644" s="1">
        <f>VLOOKUP(MasterDataSet_after_OutliersDEL7[[#This Row],[Region]],Region_Dummy_Variables,3,FALSE)</f>
        <v>0</v>
      </c>
      <c r="R644" s="1">
        <f>VLOOKUP(MasterDataSet_after_OutliersDEL7[[#This Row],[Region]],Region_Dummy_Variables,4,FALSE)</f>
        <v>0</v>
      </c>
      <c r="S644" s="1">
        <f>VLOOKUP(MasterDataSet_after_OutliersDEL7[[#This Row],[Region]],Region_Dummy_Variables,5,FALSE)</f>
        <v>0</v>
      </c>
      <c r="T644" s="1">
        <f>VLOOKUP(MasterDataSet_after_OutliersDEL7[[#This Row],[Region]],Region_Dummy_Variables,6,FALSE)</f>
        <v>1</v>
      </c>
      <c r="U644">
        <v>1991</v>
      </c>
      <c r="V644">
        <v>57</v>
      </c>
      <c r="W644">
        <v>350</v>
      </c>
      <c r="X644">
        <v>34.015546899999997</v>
      </c>
      <c r="Y644">
        <v>-118.4836159</v>
      </c>
    </row>
    <row r="645" spans="1:25" x14ac:dyDescent="0.3">
      <c r="A645" s="1" t="s">
        <v>16</v>
      </c>
      <c r="B645" s="1" t="s">
        <v>691</v>
      </c>
      <c r="C645" s="1" t="s">
        <v>570</v>
      </c>
      <c r="D645" s="1" t="str">
        <f>VLOOKUP(MasterDataSet_after_OutliersDEL7[[#This Row],[CITY]],Region_Values,2,FALSE)</f>
        <v>West</v>
      </c>
      <c r="E645" s="7" t="s">
        <v>19</v>
      </c>
      <c r="F645">
        <v>90404</v>
      </c>
      <c r="G645">
        <v>999800</v>
      </c>
      <c r="H645">
        <v>2</v>
      </c>
      <c r="I645">
        <v>2.5</v>
      </c>
      <c r="J645">
        <v>1401</v>
      </c>
      <c r="K645">
        <v>7514</v>
      </c>
      <c r="L645">
        <f>2021-MasterDataSet_after_OutliersDEL7[[#This Row],[YEAR BUILT]]</f>
        <v>31</v>
      </c>
      <c r="M645">
        <v>1.1839198248319736</v>
      </c>
      <c r="N645">
        <v>713.63311920057106</v>
      </c>
      <c r="O645" s="1">
        <v>0</v>
      </c>
      <c r="P645" s="1">
        <f>VLOOKUP(MasterDataSet_after_OutliersDEL7[[#This Row],[Region]],Region_Dummy_Variables,2,FALSE)</f>
        <v>0</v>
      </c>
      <c r="Q645" s="1">
        <f>VLOOKUP(MasterDataSet_after_OutliersDEL7[[#This Row],[Region]],Region_Dummy_Variables,3,FALSE)</f>
        <v>0</v>
      </c>
      <c r="R645" s="1">
        <f>VLOOKUP(MasterDataSet_after_OutliersDEL7[[#This Row],[Region]],Region_Dummy_Variables,4,FALSE)</f>
        <v>0</v>
      </c>
      <c r="S645" s="1">
        <f>VLOOKUP(MasterDataSet_after_OutliersDEL7[[#This Row],[Region]],Region_Dummy_Variables,5,FALSE)</f>
        <v>0</v>
      </c>
      <c r="T645" s="1">
        <f>VLOOKUP(MasterDataSet_after_OutliersDEL7[[#This Row],[Region]],Region_Dummy_Variables,6,FALSE)</f>
        <v>1</v>
      </c>
      <c r="U645">
        <v>1990</v>
      </c>
      <c r="V645">
        <v>61</v>
      </c>
      <c r="W645">
        <v>375</v>
      </c>
      <c r="X645">
        <v>34.016133000000004</v>
      </c>
      <c r="Y645">
        <v>-118.48247379999999</v>
      </c>
    </row>
    <row r="646" spans="1:25" x14ac:dyDescent="0.3">
      <c r="A646" s="1" t="s">
        <v>16</v>
      </c>
      <c r="B646" s="1" t="s">
        <v>692</v>
      </c>
      <c r="C646" s="1" t="s">
        <v>570</v>
      </c>
      <c r="D646" s="1" t="str">
        <f>VLOOKUP(MasterDataSet_after_OutliersDEL7[[#This Row],[CITY]],Region_Values,2,FALSE)</f>
        <v>West</v>
      </c>
      <c r="E646" s="7" t="s">
        <v>19</v>
      </c>
      <c r="F646">
        <v>90404</v>
      </c>
      <c r="G646">
        <v>1250000</v>
      </c>
      <c r="H646">
        <v>2</v>
      </c>
      <c r="I646">
        <v>2.5</v>
      </c>
      <c r="J646">
        <v>1223</v>
      </c>
      <c r="K646">
        <v>7750</v>
      </c>
      <c r="L646">
        <f>2021-MasterDataSet_after_OutliersDEL7[[#This Row],[YEAR BUILT]]</f>
        <v>0</v>
      </c>
      <c r="M646">
        <v>1.5458378917586939</v>
      </c>
      <c r="N646">
        <v>1022.0768601798856</v>
      </c>
      <c r="O646" s="1">
        <v>0</v>
      </c>
      <c r="P646" s="1">
        <f>VLOOKUP(MasterDataSet_after_OutliersDEL7[[#This Row],[Region]],Region_Dummy_Variables,2,FALSE)</f>
        <v>0</v>
      </c>
      <c r="Q646" s="1">
        <f>VLOOKUP(MasterDataSet_after_OutliersDEL7[[#This Row],[Region]],Region_Dummy_Variables,3,FALSE)</f>
        <v>0</v>
      </c>
      <c r="R646" s="1">
        <f>VLOOKUP(MasterDataSet_after_OutliersDEL7[[#This Row],[Region]],Region_Dummy_Variables,4,FALSE)</f>
        <v>0</v>
      </c>
      <c r="S646" s="1">
        <f>VLOOKUP(MasterDataSet_after_OutliersDEL7[[#This Row],[Region]],Region_Dummy_Variables,5,FALSE)</f>
        <v>0</v>
      </c>
      <c r="T646" s="1">
        <f>VLOOKUP(MasterDataSet_after_OutliersDEL7[[#This Row],[Region]],Region_Dummy_Variables,6,FALSE)</f>
        <v>1</v>
      </c>
      <c r="U646">
        <v>2021</v>
      </c>
      <c r="V646">
        <v>36</v>
      </c>
      <c r="W646">
        <v>300</v>
      </c>
      <c r="X646">
        <v>34.0206345</v>
      </c>
      <c r="Y646">
        <v>-118.4758284</v>
      </c>
    </row>
    <row r="647" spans="1:25" x14ac:dyDescent="0.3">
      <c r="A647" s="1" t="s">
        <v>16</v>
      </c>
      <c r="B647" s="1" t="s">
        <v>693</v>
      </c>
      <c r="C647" s="1" t="s">
        <v>570</v>
      </c>
      <c r="D647" s="1" t="str">
        <f>VLOOKUP(MasterDataSet_after_OutliersDEL7[[#This Row],[CITY]],Region_Values,2,FALSE)</f>
        <v>West</v>
      </c>
      <c r="E647" s="7" t="s">
        <v>19</v>
      </c>
      <c r="F647">
        <v>90404</v>
      </c>
      <c r="G647">
        <v>1480000</v>
      </c>
      <c r="H647">
        <v>3</v>
      </c>
      <c r="I647">
        <v>2.5</v>
      </c>
      <c r="J647">
        <v>1433</v>
      </c>
      <c r="K647">
        <v>7750</v>
      </c>
      <c r="L647">
        <f>2021-MasterDataSet_after_OutliersDEL7[[#This Row],[YEAR BUILT]]</f>
        <v>0</v>
      </c>
      <c r="M647">
        <v>1.5458378917586939</v>
      </c>
      <c r="N647">
        <v>1032.7983251919052</v>
      </c>
      <c r="O647" s="1">
        <v>0</v>
      </c>
      <c r="P647" s="1">
        <f>VLOOKUP(MasterDataSet_after_OutliersDEL7[[#This Row],[Region]],Region_Dummy_Variables,2,FALSE)</f>
        <v>0</v>
      </c>
      <c r="Q647" s="1">
        <f>VLOOKUP(MasterDataSet_after_OutliersDEL7[[#This Row],[Region]],Region_Dummy_Variables,3,FALSE)</f>
        <v>0</v>
      </c>
      <c r="R647" s="1">
        <f>VLOOKUP(MasterDataSet_after_OutliersDEL7[[#This Row],[Region]],Region_Dummy_Variables,4,FALSE)</f>
        <v>0</v>
      </c>
      <c r="S647" s="1">
        <f>VLOOKUP(MasterDataSet_after_OutliersDEL7[[#This Row],[Region]],Region_Dummy_Variables,5,FALSE)</f>
        <v>0</v>
      </c>
      <c r="T647" s="1">
        <f>VLOOKUP(MasterDataSet_after_OutliersDEL7[[#This Row],[Region]],Region_Dummy_Variables,6,FALSE)</f>
        <v>1</v>
      </c>
      <c r="U647">
        <v>2021</v>
      </c>
      <c r="V647">
        <v>60</v>
      </c>
      <c r="W647">
        <v>280</v>
      </c>
      <c r="X647">
        <v>34.0206345</v>
      </c>
      <c r="Y647">
        <v>-118.4758284</v>
      </c>
    </row>
    <row r="648" spans="1:25" x14ac:dyDescent="0.3">
      <c r="A648" s="1" t="s">
        <v>16</v>
      </c>
      <c r="B648" s="1" t="s">
        <v>694</v>
      </c>
      <c r="C648" s="1" t="s">
        <v>570</v>
      </c>
      <c r="D648" s="1" t="str">
        <f>VLOOKUP(MasterDataSet_after_OutliersDEL7[[#This Row],[CITY]],Region_Values,2,FALSE)</f>
        <v>West</v>
      </c>
      <c r="E648" s="7" t="s">
        <v>19</v>
      </c>
      <c r="F648">
        <v>90404</v>
      </c>
      <c r="G648">
        <v>1050000</v>
      </c>
      <c r="H648">
        <v>2</v>
      </c>
      <c r="I648">
        <v>2.5</v>
      </c>
      <c r="J648">
        <v>1334</v>
      </c>
      <c r="K648">
        <v>7479</v>
      </c>
      <c r="L648">
        <f>2021-MasterDataSet_after_OutliersDEL7[[#This Row],[YEAR BUILT]]</f>
        <v>42</v>
      </c>
      <c r="M648">
        <v>1.1482448906093878</v>
      </c>
      <c r="N648">
        <v>787.10644677661173</v>
      </c>
      <c r="O648" s="1">
        <v>0</v>
      </c>
      <c r="P648" s="1">
        <f>VLOOKUP(MasterDataSet_after_OutliersDEL7[[#This Row],[Region]],Region_Dummy_Variables,2,FALSE)</f>
        <v>0</v>
      </c>
      <c r="Q648" s="1">
        <f>VLOOKUP(MasterDataSet_after_OutliersDEL7[[#This Row],[Region]],Region_Dummy_Variables,3,FALSE)</f>
        <v>0</v>
      </c>
      <c r="R648" s="1">
        <f>VLOOKUP(MasterDataSet_after_OutliersDEL7[[#This Row],[Region]],Region_Dummy_Variables,4,FALSE)</f>
        <v>0</v>
      </c>
      <c r="S648" s="1">
        <f>VLOOKUP(MasterDataSet_after_OutliersDEL7[[#This Row],[Region]],Region_Dummy_Variables,5,FALSE)</f>
        <v>0</v>
      </c>
      <c r="T648" s="1">
        <f>VLOOKUP(MasterDataSet_after_OutliersDEL7[[#This Row],[Region]],Region_Dummy_Variables,6,FALSE)</f>
        <v>1</v>
      </c>
      <c r="U648">
        <v>1979</v>
      </c>
      <c r="V648">
        <v>62</v>
      </c>
      <c r="W648">
        <v>400</v>
      </c>
      <c r="X648">
        <v>34.015534600000002</v>
      </c>
      <c r="Y648">
        <v>-118.4806974</v>
      </c>
    </row>
    <row r="649" spans="1:25" x14ac:dyDescent="0.3">
      <c r="A649" s="1" t="s">
        <v>16</v>
      </c>
      <c r="B649" s="1" t="s">
        <v>695</v>
      </c>
      <c r="C649" s="1" t="s">
        <v>570</v>
      </c>
      <c r="D649" s="1" t="str">
        <f>VLOOKUP(MasterDataSet_after_OutliersDEL7[[#This Row],[CITY]],Region_Values,2,FALSE)</f>
        <v>West</v>
      </c>
      <c r="E649" s="7" t="s">
        <v>19</v>
      </c>
      <c r="F649">
        <v>90404</v>
      </c>
      <c r="G649">
        <v>640000</v>
      </c>
      <c r="H649">
        <v>2</v>
      </c>
      <c r="I649">
        <v>2</v>
      </c>
      <c r="J649">
        <v>804</v>
      </c>
      <c r="K649">
        <v>7513</v>
      </c>
      <c r="L649">
        <f>2021-MasterDataSet_after_OutliersDEL7[[#This Row],[YEAR BUILT]]</f>
        <v>61</v>
      </c>
      <c r="M649">
        <v>1.0685833591237712</v>
      </c>
      <c r="N649">
        <v>796.01990049751248</v>
      </c>
      <c r="O649" s="1">
        <v>0</v>
      </c>
      <c r="P649" s="1">
        <f>VLOOKUP(MasterDataSet_after_OutliersDEL7[[#This Row],[Region]],Region_Dummy_Variables,2,FALSE)</f>
        <v>0</v>
      </c>
      <c r="Q649" s="1">
        <f>VLOOKUP(MasterDataSet_after_OutliersDEL7[[#This Row],[Region]],Region_Dummy_Variables,3,FALSE)</f>
        <v>0</v>
      </c>
      <c r="R649" s="1">
        <f>VLOOKUP(MasterDataSet_after_OutliersDEL7[[#This Row],[Region]],Region_Dummy_Variables,4,FALSE)</f>
        <v>0</v>
      </c>
      <c r="S649" s="1">
        <f>VLOOKUP(MasterDataSet_after_OutliersDEL7[[#This Row],[Region]],Region_Dummy_Variables,5,FALSE)</f>
        <v>0</v>
      </c>
      <c r="T649" s="1">
        <f>VLOOKUP(MasterDataSet_after_OutliersDEL7[[#This Row],[Region]],Region_Dummy_Variables,6,FALSE)</f>
        <v>1</v>
      </c>
      <c r="U649">
        <v>1960</v>
      </c>
      <c r="V649">
        <v>59</v>
      </c>
      <c r="W649">
        <v>341</v>
      </c>
      <c r="X649">
        <v>34.014355500000001</v>
      </c>
      <c r="Y649">
        <v>-118.4804855</v>
      </c>
    </row>
    <row r="650" spans="1:25" x14ac:dyDescent="0.3">
      <c r="A650" s="1" t="s">
        <v>16</v>
      </c>
      <c r="B650" s="1" t="s">
        <v>696</v>
      </c>
      <c r="C650" s="1" t="s">
        <v>570</v>
      </c>
      <c r="D650" s="1" t="str">
        <f>VLOOKUP(MasterDataSet_after_OutliersDEL7[[#This Row],[CITY]],Region_Values,2,FALSE)</f>
        <v>West</v>
      </c>
      <c r="E650" s="7" t="s">
        <v>19</v>
      </c>
      <c r="F650">
        <v>90404</v>
      </c>
      <c r="G650">
        <v>1495000</v>
      </c>
      <c r="H650">
        <v>2</v>
      </c>
      <c r="I650">
        <v>2.5</v>
      </c>
      <c r="J650">
        <v>1377</v>
      </c>
      <c r="K650">
        <v>12072</v>
      </c>
      <c r="L650">
        <f>2021-MasterDataSet_after_OutliersDEL7[[#This Row],[YEAR BUILT]]</f>
        <v>0</v>
      </c>
      <c r="M650">
        <v>1.82126096205139</v>
      </c>
      <c r="N650">
        <v>1085.6935366739287</v>
      </c>
      <c r="O650" s="1">
        <v>0</v>
      </c>
      <c r="P650" s="1">
        <f>VLOOKUP(MasterDataSet_after_OutliersDEL7[[#This Row],[Region]],Region_Dummy_Variables,2,FALSE)</f>
        <v>0</v>
      </c>
      <c r="Q650" s="1">
        <f>VLOOKUP(MasterDataSet_after_OutliersDEL7[[#This Row],[Region]],Region_Dummy_Variables,3,FALSE)</f>
        <v>0</v>
      </c>
      <c r="R650" s="1">
        <f>VLOOKUP(MasterDataSet_after_OutliersDEL7[[#This Row],[Region]],Region_Dummy_Variables,4,FALSE)</f>
        <v>0</v>
      </c>
      <c r="S650" s="1">
        <f>VLOOKUP(MasterDataSet_after_OutliersDEL7[[#This Row],[Region]],Region_Dummy_Variables,5,FALSE)</f>
        <v>0</v>
      </c>
      <c r="T650" s="1">
        <f>VLOOKUP(MasterDataSet_after_OutliersDEL7[[#This Row],[Region]],Region_Dummy_Variables,6,FALSE)</f>
        <v>1</v>
      </c>
      <c r="U650">
        <v>2021</v>
      </c>
      <c r="V650">
        <v>6</v>
      </c>
      <c r="W650">
        <v>507.5</v>
      </c>
      <c r="X650">
        <v>34.022563099999999</v>
      </c>
      <c r="Y650">
        <v>-118.4684508</v>
      </c>
    </row>
    <row r="651" spans="1:25" x14ac:dyDescent="0.3">
      <c r="A651" s="1" t="s">
        <v>16</v>
      </c>
      <c r="B651" s="1" t="s">
        <v>697</v>
      </c>
      <c r="C651" s="1" t="s">
        <v>570</v>
      </c>
      <c r="D651" s="1" t="str">
        <f>VLOOKUP(MasterDataSet_after_OutliersDEL7[[#This Row],[CITY]],Region_Values,2,FALSE)</f>
        <v>West</v>
      </c>
      <c r="E651" s="7" t="s">
        <v>19</v>
      </c>
      <c r="F651">
        <v>90404</v>
      </c>
      <c r="G651">
        <v>1495000</v>
      </c>
      <c r="H651">
        <v>2</v>
      </c>
      <c r="I651">
        <v>2.5</v>
      </c>
      <c r="J651">
        <v>1507</v>
      </c>
      <c r="K651">
        <v>12072</v>
      </c>
      <c r="L651">
        <f>2021-MasterDataSet_after_OutliersDEL7[[#This Row],[YEAR BUILT]]</f>
        <v>0</v>
      </c>
      <c r="M651">
        <v>1.82126096205139</v>
      </c>
      <c r="N651">
        <v>992.03715992037155</v>
      </c>
      <c r="O651" s="1">
        <v>0</v>
      </c>
      <c r="P651" s="1">
        <f>VLOOKUP(MasterDataSet_after_OutliersDEL7[[#This Row],[Region]],Region_Dummy_Variables,2,FALSE)</f>
        <v>0</v>
      </c>
      <c r="Q651" s="1">
        <f>VLOOKUP(MasterDataSet_after_OutliersDEL7[[#This Row],[Region]],Region_Dummy_Variables,3,FALSE)</f>
        <v>0</v>
      </c>
      <c r="R651" s="1">
        <f>VLOOKUP(MasterDataSet_after_OutliersDEL7[[#This Row],[Region]],Region_Dummy_Variables,4,FALSE)</f>
        <v>0</v>
      </c>
      <c r="S651" s="1">
        <f>VLOOKUP(MasterDataSet_after_OutliersDEL7[[#This Row],[Region]],Region_Dummy_Variables,5,FALSE)</f>
        <v>0</v>
      </c>
      <c r="T651" s="1">
        <f>VLOOKUP(MasterDataSet_after_OutliersDEL7[[#This Row],[Region]],Region_Dummy_Variables,6,FALSE)</f>
        <v>1</v>
      </c>
      <c r="U651">
        <v>2021</v>
      </c>
      <c r="V651">
        <v>5</v>
      </c>
      <c r="W651">
        <v>507.5</v>
      </c>
      <c r="X651">
        <v>34.022563099999999</v>
      </c>
      <c r="Y651">
        <v>-118.4684508</v>
      </c>
    </row>
    <row r="652" spans="1:25" x14ac:dyDescent="0.3">
      <c r="A652" s="1" t="s">
        <v>16</v>
      </c>
      <c r="B652" s="1" t="s">
        <v>698</v>
      </c>
      <c r="C652" s="1" t="s">
        <v>570</v>
      </c>
      <c r="D652" s="1" t="str">
        <f>VLOOKUP(MasterDataSet_after_OutliersDEL7[[#This Row],[CITY]],Region_Values,2,FALSE)</f>
        <v>West</v>
      </c>
      <c r="E652" s="7" t="s">
        <v>19</v>
      </c>
      <c r="F652">
        <v>90404</v>
      </c>
      <c r="G652">
        <v>1495000</v>
      </c>
      <c r="H652">
        <v>2</v>
      </c>
      <c r="I652">
        <v>2.5</v>
      </c>
      <c r="J652">
        <v>1357</v>
      </c>
      <c r="K652">
        <v>12072</v>
      </c>
      <c r="L652">
        <f>2021-MasterDataSet_after_OutliersDEL7[[#This Row],[YEAR BUILT]]</f>
        <v>0</v>
      </c>
      <c r="M652">
        <v>1.82126096205139</v>
      </c>
      <c r="N652">
        <v>1101.6949152542372</v>
      </c>
      <c r="O652" s="1">
        <v>0</v>
      </c>
      <c r="P652" s="1">
        <f>VLOOKUP(MasterDataSet_after_OutliersDEL7[[#This Row],[Region]],Region_Dummy_Variables,2,FALSE)</f>
        <v>0</v>
      </c>
      <c r="Q652" s="1">
        <f>VLOOKUP(MasterDataSet_after_OutliersDEL7[[#This Row],[Region]],Region_Dummy_Variables,3,FALSE)</f>
        <v>0</v>
      </c>
      <c r="R652" s="1">
        <f>VLOOKUP(MasterDataSet_after_OutliersDEL7[[#This Row],[Region]],Region_Dummy_Variables,4,FALSE)</f>
        <v>0</v>
      </c>
      <c r="S652" s="1">
        <f>VLOOKUP(MasterDataSet_after_OutliersDEL7[[#This Row],[Region]],Region_Dummy_Variables,5,FALSE)</f>
        <v>0</v>
      </c>
      <c r="T652" s="1">
        <f>VLOOKUP(MasterDataSet_after_OutliersDEL7[[#This Row],[Region]],Region_Dummy_Variables,6,FALSE)</f>
        <v>1</v>
      </c>
      <c r="U652">
        <v>2021</v>
      </c>
      <c r="V652">
        <v>4</v>
      </c>
      <c r="W652">
        <v>507.5</v>
      </c>
      <c r="X652">
        <v>34.022563099999999</v>
      </c>
      <c r="Y652">
        <v>-118.4684508</v>
      </c>
    </row>
    <row r="653" spans="1:25" x14ac:dyDescent="0.3">
      <c r="A653" s="1" t="s">
        <v>16</v>
      </c>
      <c r="B653" s="1" t="s">
        <v>699</v>
      </c>
      <c r="C653" s="1" t="s">
        <v>570</v>
      </c>
      <c r="D653" s="1" t="str">
        <f>VLOOKUP(MasterDataSet_after_OutliersDEL7[[#This Row],[CITY]],Region_Values,2,FALSE)</f>
        <v>West</v>
      </c>
      <c r="E653" s="7" t="s">
        <v>19</v>
      </c>
      <c r="F653">
        <v>90404</v>
      </c>
      <c r="G653">
        <v>599000</v>
      </c>
      <c r="H653">
        <v>1</v>
      </c>
      <c r="I653">
        <v>1</v>
      </c>
      <c r="J653">
        <v>717</v>
      </c>
      <c r="K653">
        <v>14688</v>
      </c>
      <c r="L653">
        <f>2021-MasterDataSet_after_OutliersDEL7[[#This Row],[YEAR BUILT]]</f>
        <v>64</v>
      </c>
      <c r="M653">
        <v>1.8624951587932432</v>
      </c>
      <c r="N653">
        <v>835.42538354253838</v>
      </c>
      <c r="O653" s="1">
        <v>0</v>
      </c>
      <c r="P653" s="1">
        <f>VLOOKUP(MasterDataSet_after_OutliersDEL7[[#This Row],[Region]],Region_Dummy_Variables,2,FALSE)</f>
        <v>0</v>
      </c>
      <c r="Q653" s="1">
        <f>VLOOKUP(MasterDataSet_after_OutliersDEL7[[#This Row],[Region]],Region_Dummy_Variables,3,FALSE)</f>
        <v>0</v>
      </c>
      <c r="R653" s="1">
        <f>VLOOKUP(MasterDataSet_after_OutliersDEL7[[#This Row],[Region]],Region_Dummy_Variables,4,FALSE)</f>
        <v>0</v>
      </c>
      <c r="S653" s="1">
        <f>VLOOKUP(MasterDataSet_after_OutliersDEL7[[#This Row],[Region]],Region_Dummy_Variables,5,FALSE)</f>
        <v>0</v>
      </c>
      <c r="T653" s="1">
        <f>VLOOKUP(MasterDataSet_after_OutliersDEL7[[#This Row],[Region]],Region_Dummy_Variables,6,FALSE)</f>
        <v>1</v>
      </c>
      <c r="U653">
        <v>1957</v>
      </c>
      <c r="V653">
        <v>210</v>
      </c>
      <c r="W653">
        <v>331</v>
      </c>
      <c r="X653">
        <v>34.0230289</v>
      </c>
      <c r="Y653">
        <v>-118.46796639999999</v>
      </c>
    </row>
    <row r="654" spans="1:25" x14ac:dyDescent="0.3">
      <c r="A654" s="1" t="s">
        <v>20</v>
      </c>
      <c r="B654" s="1" t="s">
        <v>700</v>
      </c>
      <c r="C654" s="1" t="s">
        <v>570</v>
      </c>
      <c r="D654" s="1" t="str">
        <f>VLOOKUP(MasterDataSet_after_OutliersDEL7[[#This Row],[CITY]],Region_Values,2,FALSE)</f>
        <v>West</v>
      </c>
      <c r="E654" s="7" t="s">
        <v>19</v>
      </c>
      <c r="F654">
        <v>90405</v>
      </c>
      <c r="G654">
        <v>5150000</v>
      </c>
      <c r="H654">
        <v>4</v>
      </c>
      <c r="I654">
        <v>3.5</v>
      </c>
      <c r="J654">
        <v>2332</v>
      </c>
      <c r="K654">
        <v>4554</v>
      </c>
      <c r="L654">
        <f>2021-MasterDataSet_after_OutliersDEL7[[#This Row],[YEAR BUILT]]</f>
        <v>113</v>
      </c>
      <c r="M654">
        <v>0.34820028655492008</v>
      </c>
      <c r="N654">
        <v>2208.4048027444255</v>
      </c>
      <c r="O654" s="1">
        <v>1</v>
      </c>
      <c r="P654" s="1">
        <f>VLOOKUP(MasterDataSet_after_OutliersDEL7[[#This Row],[Region]],Region_Dummy_Variables,2,FALSE)</f>
        <v>0</v>
      </c>
      <c r="Q654" s="1">
        <f>VLOOKUP(MasterDataSet_after_OutliersDEL7[[#This Row],[Region]],Region_Dummy_Variables,3,FALSE)</f>
        <v>0</v>
      </c>
      <c r="R654" s="1">
        <f>VLOOKUP(MasterDataSet_after_OutliersDEL7[[#This Row],[Region]],Region_Dummy_Variables,4,FALSE)</f>
        <v>0</v>
      </c>
      <c r="S654" s="1">
        <f>VLOOKUP(MasterDataSet_after_OutliersDEL7[[#This Row],[Region]],Region_Dummy_Variables,5,FALSE)</f>
        <v>0</v>
      </c>
      <c r="T654" s="1">
        <f>VLOOKUP(MasterDataSet_after_OutliersDEL7[[#This Row],[Region]],Region_Dummy_Variables,6,FALSE)</f>
        <v>1</v>
      </c>
      <c r="U654">
        <v>1908</v>
      </c>
      <c r="V654">
        <v>36</v>
      </c>
      <c r="X654">
        <v>34.002551599999997</v>
      </c>
      <c r="Y654">
        <v>-118.4870122</v>
      </c>
    </row>
    <row r="655" spans="1:25" x14ac:dyDescent="0.3">
      <c r="A655" s="1" t="s">
        <v>20</v>
      </c>
      <c r="B655" s="1" t="s">
        <v>701</v>
      </c>
      <c r="C655" s="1" t="s">
        <v>570</v>
      </c>
      <c r="D655" s="1" t="str">
        <f>VLOOKUP(MasterDataSet_after_OutliersDEL7[[#This Row],[CITY]],Region_Values,2,FALSE)</f>
        <v>West</v>
      </c>
      <c r="E655" s="7" t="s">
        <v>19</v>
      </c>
      <c r="F655">
        <v>90405</v>
      </c>
      <c r="G655">
        <v>1800000</v>
      </c>
      <c r="H655">
        <v>3</v>
      </c>
      <c r="I655">
        <v>1.5</v>
      </c>
      <c r="J655">
        <v>1565</v>
      </c>
      <c r="K655">
        <v>5834</v>
      </c>
      <c r="L655">
        <f>2021-MasterDataSet_after_OutliersDEL7[[#This Row],[YEAR BUILT]]</f>
        <v>94</v>
      </c>
      <c r="M655">
        <v>1.0542310485521271</v>
      </c>
      <c r="N655">
        <v>1150.1597444089457</v>
      </c>
      <c r="O655" s="1">
        <v>1</v>
      </c>
      <c r="P655" s="1">
        <f>VLOOKUP(MasterDataSet_after_OutliersDEL7[[#This Row],[Region]],Region_Dummy_Variables,2,FALSE)</f>
        <v>0</v>
      </c>
      <c r="Q655" s="1">
        <f>VLOOKUP(MasterDataSet_after_OutliersDEL7[[#This Row],[Region]],Region_Dummy_Variables,3,FALSE)</f>
        <v>0</v>
      </c>
      <c r="R655" s="1">
        <f>VLOOKUP(MasterDataSet_after_OutliersDEL7[[#This Row],[Region]],Region_Dummy_Variables,4,FALSE)</f>
        <v>0</v>
      </c>
      <c r="S655" s="1">
        <f>VLOOKUP(MasterDataSet_after_OutliersDEL7[[#This Row],[Region]],Region_Dummy_Variables,5,FALSE)</f>
        <v>0</v>
      </c>
      <c r="T655" s="1">
        <f>VLOOKUP(MasterDataSet_after_OutliersDEL7[[#This Row],[Region]],Region_Dummy_Variables,6,FALSE)</f>
        <v>1</v>
      </c>
      <c r="U655">
        <v>1927</v>
      </c>
      <c r="V655">
        <v>4</v>
      </c>
      <c r="X655">
        <v>34.012735200000002</v>
      </c>
      <c r="Y655">
        <v>-118.474687</v>
      </c>
    </row>
    <row r="656" spans="1:25" x14ac:dyDescent="0.3">
      <c r="A656" s="1" t="s">
        <v>20</v>
      </c>
      <c r="B656" s="1" t="s">
        <v>702</v>
      </c>
      <c r="C656" s="1" t="s">
        <v>570</v>
      </c>
      <c r="D656" s="1" t="str">
        <f>VLOOKUP(MasterDataSet_after_OutliersDEL7[[#This Row],[CITY]],Region_Values,2,FALSE)</f>
        <v>West</v>
      </c>
      <c r="E656" s="7" t="s">
        <v>19</v>
      </c>
      <c r="F656">
        <v>90405</v>
      </c>
      <c r="G656">
        <v>3225000</v>
      </c>
      <c r="H656">
        <v>3</v>
      </c>
      <c r="I656">
        <v>1.5</v>
      </c>
      <c r="J656">
        <v>1200</v>
      </c>
      <c r="K656">
        <v>3090</v>
      </c>
      <c r="L656">
        <f>2021-MasterDataSet_after_OutliersDEL7[[#This Row],[YEAR BUILT]]</f>
        <v>99</v>
      </c>
      <c r="M656">
        <v>0.41425745503469602</v>
      </c>
      <c r="N656">
        <v>2687.5</v>
      </c>
      <c r="O656" s="1">
        <v>1</v>
      </c>
      <c r="P656" s="1">
        <f>VLOOKUP(MasterDataSet_after_OutliersDEL7[[#This Row],[Region]],Region_Dummy_Variables,2,FALSE)</f>
        <v>0</v>
      </c>
      <c r="Q656" s="1">
        <f>VLOOKUP(MasterDataSet_after_OutliersDEL7[[#This Row],[Region]],Region_Dummy_Variables,3,FALSE)</f>
        <v>0</v>
      </c>
      <c r="R656" s="1">
        <f>VLOOKUP(MasterDataSet_after_OutliersDEL7[[#This Row],[Region]],Region_Dummy_Variables,4,FALSE)</f>
        <v>0</v>
      </c>
      <c r="S656" s="1">
        <f>VLOOKUP(MasterDataSet_after_OutliersDEL7[[#This Row],[Region]],Region_Dummy_Variables,5,FALSE)</f>
        <v>0</v>
      </c>
      <c r="T656" s="1">
        <f>VLOOKUP(MasterDataSet_after_OutliersDEL7[[#This Row],[Region]],Region_Dummy_Variables,6,FALSE)</f>
        <v>1</v>
      </c>
      <c r="U656">
        <v>1922</v>
      </c>
      <c r="V656">
        <v>60</v>
      </c>
      <c r="X656">
        <v>34.003861299999997</v>
      </c>
      <c r="Y656">
        <v>-118.48693230000001</v>
      </c>
    </row>
    <row r="657" spans="1:25" x14ac:dyDescent="0.3">
      <c r="A657" s="1" t="s">
        <v>20</v>
      </c>
      <c r="B657" s="1" t="s">
        <v>703</v>
      </c>
      <c r="C657" s="1" t="s">
        <v>570</v>
      </c>
      <c r="D657" s="1" t="str">
        <f>VLOOKUP(MasterDataSet_after_OutliersDEL7[[#This Row],[CITY]],Region_Values,2,FALSE)</f>
        <v>West</v>
      </c>
      <c r="E657" s="7" t="s">
        <v>19</v>
      </c>
      <c r="F657">
        <v>90405</v>
      </c>
      <c r="G657">
        <v>2480000</v>
      </c>
      <c r="H657">
        <v>4</v>
      </c>
      <c r="I657">
        <v>2</v>
      </c>
      <c r="J657">
        <v>1501</v>
      </c>
      <c r="K657">
        <v>6879</v>
      </c>
      <c r="L657">
        <f>2021-MasterDataSet_after_OutliersDEL7[[#This Row],[YEAR BUILT]]</f>
        <v>83</v>
      </c>
      <c r="M657">
        <v>1.1889849933478502</v>
      </c>
      <c r="N657">
        <v>1652.2318454363758</v>
      </c>
      <c r="O657" s="1">
        <v>1</v>
      </c>
      <c r="P657" s="1">
        <f>VLOOKUP(MasterDataSet_after_OutliersDEL7[[#This Row],[Region]],Region_Dummy_Variables,2,FALSE)</f>
        <v>0</v>
      </c>
      <c r="Q657" s="1">
        <f>VLOOKUP(MasterDataSet_after_OutliersDEL7[[#This Row],[Region]],Region_Dummy_Variables,3,FALSE)</f>
        <v>0</v>
      </c>
      <c r="R657" s="1">
        <f>VLOOKUP(MasterDataSet_after_OutliersDEL7[[#This Row],[Region]],Region_Dummy_Variables,4,FALSE)</f>
        <v>0</v>
      </c>
      <c r="S657" s="1">
        <f>VLOOKUP(MasterDataSet_after_OutliersDEL7[[#This Row],[Region]],Region_Dummy_Variables,5,FALSE)</f>
        <v>0</v>
      </c>
      <c r="T657" s="1">
        <f>VLOOKUP(MasterDataSet_after_OutliersDEL7[[#This Row],[Region]],Region_Dummy_Variables,6,FALSE)</f>
        <v>1</v>
      </c>
      <c r="U657">
        <v>1938</v>
      </c>
      <c r="V657">
        <v>5</v>
      </c>
      <c r="X657">
        <v>34.0077675</v>
      </c>
      <c r="Y657">
        <v>-118.46483979999999</v>
      </c>
    </row>
    <row r="658" spans="1:25" x14ac:dyDescent="0.3">
      <c r="A658" s="1" t="s">
        <v>20</v>
      </c>
      <c r="B658" s="1" t="s">
        <v>704</v>
      </c>
      <c r="C658" s="1" t="s">
        <v>570</v>
      </c>
      <c r="D658" s="1" t="str">
        <f>VLOOKUP(MasterDataSet_after_OutliersDEL7[[#This Row],[CITY]],Region_Values,2,FALSE)</f>
        <v>West</v>
      </c>
      <c r="E658" s="7" t="s">
        <v>19</v>
      </c>
      <c r="F658">
        <v>90405</v>
      </c>
      <c r="G658">
        <v>5695000</v>
      </c>
      <c r="H658">
        <v>5</v>
      </c>
      <c r="I658">
        <v>6</v>
      </c>
      <c r="J658">
        <v>4900</v>
      </c>
      <c r="K658">
        <v>5824</v>
      </c>
      <c r="L658">
        <f>2021-MasterDataSet_after_OutliersDEL7[[#This Row],[YEAR BUILT]]</f>
        <v>0</v>
      </c>
      <c r="M658">
        <v>1.3505303889702176</v>
      </c>
      <c r="N658">
        <v>1162.2448979591836</v>
      </c>
      <c r="O658" s="1">
        <v>1</v>
      </c>
      <c r="P658" s="1">
        <f>VLOOKUP(MasterDataSet_after_OutliersDEL7[[#This Row],[Region]],Region_Dummy_Variables,2,FALSE)</f>
        <v>0</v>
      </c>
      <c r="Q658" s="1">
        <f>VLOOKUP(MasterDataSet_after_OutliersDEL7[[#This Row],[Region]],Region_Dummy_Variables,3,FALSE)</f>
        <v>0</v>
      </c>
      <c r="R658" s="1">
        <f>VLOOKUP(MasterDataSet_after_OutliersDEL7[[#This Row],[Region]],Region_Dummy_Variables,4,FALSE)</f>
        <v>0</v>
      </c>
      <c r="S658" s="1">
        <f>VLOOKUP(MasterDataSet_after_OutliersDEL7[[#This Row],[Region]],Region_Dummy_Variables,5,FALSE)</f>
        <v>0</v>
      </c>
      <c r="T658" s="1">
        <f>VLOOKUP(MasterDataSet_after_OutliersDEL7[[#This Row],[Region]],Region_Dummy_Variables,6,FALSE)</f>
        <v>1</v>
      </c>
      <c r="U658">
        <v>2021</v>
      </c>
      <c r="V658">
        <v>112</v>
      </c>
      <c r="X658">
        <v>34.007963400000001</v>
      </c>
      <c r="Y658">
        <v>-118.46174860000001</v>
      </c>
    </row>
    <row r="659" spans="1:25" x14ac:dyDescent="0.3">
      <c r="A659" s="1" t="s">
        <v>20</v>
      </c>
      <c r="B659" s="1" t="s">
        <v>705</v>
      </c>
      <c r="C659" s="1" t="s">
        <v>570</v>
      </c>
      <c r="D659" s="1" t="str">
        <f>VLOOKUP(MasterDataSet_after_OutliersDEL7[[#This Row],[CITY]],Region_Values,2,FALSE)</f>
        <v>West</v>
      </c>
      <c r="E659" s="7" t="s">
        <v>19</v>
      </c>
      <c r="F659">
        <v>90405</v>
      </c>
      <c r="G659">
        <v>2250000</v>
      </c>
      <c r="H659">
        <v>3</v>
      </c>
      <c r="I659">
        <v>2</v>
      </c>
      <c r="J659">
        <v>1872</v>
      </c>
      <c r="K659">
        <v>6764</v>
      </c>
      <c r="L659">
        <f>2021-MasterDataSet_after_OutliersDEL7[[#This Row],[YEAR BUILT]]</f>
        <v>82</v>
      </c>
      <c r="M659">
        <v>1.7374524811677472</v>
      </c>
      <c r="N659">
        <v>1201.9230769230769</v>
      </c>
      <c r="O659" s="1">
        <v>1</v>
      </c>
      <c r="P659" s="1">
        <f>VLOOKUP(MasterDataSet_after_OutliersDEL7[[#This Row],[Region]],Region_Dummy_Variables,2,FALSE)</f>
        <v>0</v>
      </c>
      <c r="Q659" s="1">
        <f>VLOOKUP(MasterDataSet_after_OutliersDEL7[[#This Row],[Region]],Region_Dummy_Variables,3,FALSE)</f>
        <v>0</v>
      </c>
      <c r="R659" s="1">
        <f>VLOOKUP(MasterDataSet_after_OutliersDEL7[[#This Row],[Region]],Region_Dummy_Variables,4,FALSE)</f>
        <v>0</v>
      </c>
      <c r="S659" s="1">
        <f>VLOOKUP(MasterDataSet_after_OutliersDEL7[[#This Row],[Region]],Region_Dummy_Variables,5,FALSE)</f>
        <v>0</v>
      </c>
      <c r="T659" s="1">
        <f>VLOOKUP(MasterDataSet_after_OutliersDEL7[[#This Row],[Region]],Region_Dummy_Variables,6,FALSE)</f>
        <v>1</v>
      </c>
      <c r="U659">
        <v>1939</v>
      </c>
      <c r="V659">
        <v>36</v>
      </c>
      <c r="X659">
        <v>34.0193242</v>
      </c>
      <c r="Y659">
        <v>-118.46483979999999</v>
      </c>
    </row>
    <row r="660" spans="1:25" x14ac:dyDescent="0.3">
      <c r="A660" s="1" t="s">
        <v>20</v>
      </c>
      <c r="B660" s="1" t="s">
        <v>706</v>
      </c>
      <c r="C660" s="1" t="s">
        <v>570</v>
      </c>
      <c r="D660" s="1" t="str">
        <f>VLOOKUP(MasterDataSet_after_OutliersDEL7[[#This Row],[CITY]],Region_Values,2,FALSE)</f>
        <v>West</v>
      </c>
      <c r="E660" s="7" t="s">
        <v>19</v>
      </c>
      <c r="F660">
        <v>90405</v>
      </c>
      <c r="G660">
        <v>2395000</v>
      </c>
      <c r="H660">
        <v>2</v>
      </c>
      <c r="I660">
        <v>1.5</v>
      </c>
      <c r="J660">
        <v>1110</v>
      </c>
      <c r="K660">
        <v>7000</v>
      </c>
      <c r="L660">
        <f>2021-MasterDataSet_after_OutliersDEL7[[#This Row],[YEAR BUILT]]</f>
        <v>81</v>
      </c>
      <c r="M660">
        <v>1.7831205528569647</v>
      </c>
      <c r="N660">
        <v>2157.6576576576576</v>
      </c>
      <c r="O660" s="1">
        <v>1</v>
      </c>
      <c r="P660" s="1">
        <f>VLOOKUP(MasterDataSet_after_OutliersDEL7[[#This Row],[Region]],Region_Dummy_Variables,2,FALSE)</f>
        <v>0</v>
      </c>
      <c r="Q660" s="1">
        <f>VLOOKUP(MasterDataSet_after_OutliersDEL7[[#This Row],[Region]],Region_Dummy_Variables,3,FALSE)</f>
        <v>0</v>
      </c>
      <c r="R660" s="1">
        <f>VLOOKUP(MasterDataSet_after_OutliersDEL7[[#This Row],[Region]],Region_Dummy_Variables,4,FALSE)</f>
        <v>0</v>
      </c>
      <c r="S660" s="1">
        <f>VLOOKUP(MasterDataSet_after_OutliersDEL7[[#This Row],[Region]],Region_Dummy_Variables,5,FALSE)</f>
        <v>0</v>
      </c>
      <c r="T660" s="1">
        <f>VLOOKUP(MasterDataSet_after_OutliersDEL7[[#This Row],[Region]],Region_Dummy_Variables,6,FALSE)</f>
        <v>1</v>
      </c>
      <c r="U660">
        <v>1940</v>
      </c>
      <c r="V660">
        <v>89</v>
      </c>
      <c r="X660">
        <v>34.0136076</v>
      </c>
      <c r="Y660">
        <v>-118.4570377</v>
      </c>
    </row>
    <row r="661" spans="1:25" x14ac:dyDescent="0.3">
      <c r="A661" s="1" t="s">
        <v>20</v>
      </c>
      <c r="B661" s="1" t="s">
        <v>707</v>
      </c>
      <c r="C661" s="1" t="s">
        <v>570</v>
      </c>
      <c r="D661" s="1" t="str">
        <f>VLOOKUP(MasterDataSet_after_OutliersDEL7[[#This Row],[CITY]],Region_Values,2,FALSE)</f>
        <v>West</v>
      </c>
      <c r="E661" s="7" t="s">
        <v>19</v>
      </c>
      <c r="F661">
        <v>90405</v>
      </c>
      <c r="G661">
        <v>1795000</v>
      </c>
      <c r="H661">
        <v>3</v>
      </c>
      <c r="I661">
        <v>2</v>
      </c>
      <c r="J661">
        <v>1328</v>
      </c>
      <c r="K661">
        <v>5238</v>
      </c>
      <c r="L661">
        <f>2021-MasterDataSet_after_OutliersDEL7[[#This Row],[YEAR BUILT]]</f>
        <v>83</v>
      </c>
      <c r="M661">
        <v>2.3120197914315348</v>
      </c>
      <c r="N661">
        <v>1351.6566265060242</v>
      </c>
      <c r="O661" s="1">
        <v>1</v>
      </c>
      <c r="P661" s="1">
        <f>VLOOKUP(MasterDataSet_after_OutliersDEL7[[#This Row],[Region]],Region_Dummy_Variables,2,FALSE)</f>
        <v>0</v>
      </c>
      <c r="Q661" s="1">
        <f>VLOOKUP(MasterDataSet_after_OutliersDEL7[[#This Row],[Region]],Region_Dummy_Variables,3,FALSE)</f>
        <v>0</v>
      </c>
      <c r="R661" s="1">
        <f>VLOOKUP(MasterDataSet_after_OutliersDEL7[[#This Row],[Region]],Region_Dummy_Variables,4,FALSE)</f>
        <v>0</v>
      </c>
      <c r="S661" s="1">
        <f>VLOOKUP(MasterDataSet_after_OutliersDEL7[[#This Row],[Region]],Region_Dummy_Variables,5,FALSE)</f>
        <v>0</v>
      </c>
      <c r="T661" s="1">
        <f>VLOOKUP(MasterDataSet_after_OutliersDEL7[[#This Row],[Region]],Region_Dummy_Variables,6,FALSE)</f>
        <v>1</v>
      </c>
      <c r="U661">
        <v>1938</v>
      </c>
      <c r="V661">
        <v>11</v>
      </c>
      <c r="X661">
        <v>34.023503599999998</v>
      </c>
      <c r="Y661">
        <v>-118.4552126</v>
      </c>
    </row>
    <row r="662" spans="1:25" x14ac:dyDescent="0.3">
      <c r="A662" s="1" t="s">
        <v>20</v>
      </c>
      <c r="B662" s="1" t="s">
        <v>708</v>
      </c>
      <c r="C662" s="1" t="s">
        <v>570</v>
      </c>
      <c r="D662" s="1" t="str">
        <f>VLOOKUP(MasterDataSet_after_OutliersDEL7[[#This Row],[CITY]],Region_Values,2,FALSE)</f>
        <v>West</v>
      </c>
      <c r="E662" s="7" t="s">
        <v>19</v>
      </c>
      <c r="F662">
        <v>90405</v>
      </c>
      <c r="G662">
        <v>2500000</v>
      </c>
      <c r="H662">
        <v>3</v>
      </c>
      <c r="I662">
        <v>2</v>
      </c>
      <c r="J662">
        <v>1883</v>
      </c>
      <c r="K662">
        <v>7129</v>
      </c>
      <c r="L662">
        <f>2021-MasterDataSet_after_OutliersDEL7[[#This Row],[YEAR BUILT]]</f>
        <v>86</v>
      </c>
      <c r="M662">
        <v>1.4465429789223769</v>
      </c>
      <c r="N662">
        <v>1327.668613913967</v>
      </c>
      <c r="O662" s="1">
        <v>1</v>
      </c>
      <c r="P662" s="1">
        <f>VLOOKUP(MasterDataSet_after_OutliersDEL7[[#This Row],[Region]],Region_Dummy_Variables,2,FALSE)</f>
        <v>0</v>
      </c>
      <c r="Q662" s="1">
        <f>VLOOKUP(MasterDataSet_after_OutliersDEL7[[#This Row],[Region]],Region_Dummy_Variables,3,FALSE)</f>
        <v>0</v>
      </c>
      <c r="R662" s="1">
        <f>VLOOKUP(MasterDataSet_after_OutliersDEL7[[#This Row],[Region]],Region_Dummy_Variables,4,FALSE)</f>
        <v>0</v>
      </c>
      <c r="S662" s="1">
        <f>VLOOKUP(MasterDataSet_after_OutliersDEL7[[#This Row],[Region]],Region_Dummy_Variables,5,FALSE)</f>
        <v>0</v>
      </c>
      <c r="T662" s="1">
        <f>VLOOKUP(MasterDataSet_after_OutliersDEL7[[#This Row],[Region]],Region_Dummy_Variables,6,FALSE)</f>
        <v>1</v>
      </c>
      <c r="U662">
        <v>1935</v>
      </c>
      <c r="V662">
        <v>1</v>
      </c>
      <c r="X662">
        <v>34.0143822</v>
      </c>
      <c r="Y662">
        <v>-118.4655698</v>
      </c>
    </row>
    <row r="663" spans="1:25" x14ac:dyDescent="0.3">
      <c r="A663" s="1" t="s">
        <v>20</v>
      </c>
      <c r="B663" s="1" t="s">
        <v>709</v>
      </c>
      <c r="C663" s="1" t="s">
        <v>570</v>
      </c>
      <c r="D663" s="1" t="str">
        <f>VLOOKUP(MasterDataSet_after_OutliersDEL7[[#This Row],[CITY]],Region_Values,2,FALSE)</f>
        <v>West</v>
      </c>
      <c r="E663" s="7" t="s">
        <v>19</v>
      </c>
      <c r="F663">
        <v>90405</v>
      </c>
      <c r="G663">
        <v>2499000</v>
      </c>
      <c r="H663">
        <v>4</v>
      </c>
      <c r="I663">
        <v>2</v>
      </c>
      <c r="J663">
        <v>1714</v>
      </c>
      <c r="K663">
        <v>6016</v>
      </c>
      <c r="L663">
        <f>2021-MasterDataSet_after_OutliersDEL7[[#This Row],[YEAR BUILT]]</f>
        <v>108</v>
      </c>
      <c r="M663">
        <v>0.47196249705388427</v>
      </c>
      <c r="N663">
        <v>1457.9929988331389</v>
      </c>
      <c r="O663" s="1">
        <v>1</v>
      </c>
      <c r="P663" s="1">
        <f>VLOOKUP(MasterDataSet_after_OutliersDEL7[[#This Row],[Region]],Region_Dummy_Variables,2,FALSE)</f>
        <v>0</v>
      </c>
      <c r="Q663" s="1">
        <f>VLOOKUP(MasterDataSet_after_OutliersDEL7[[#This Row],[Region]],Region_Dummy_Variables,3,FALSE)</f>
        <v>0</v>
      </c>
      <c r="R663" s="1">
        <f>VLOOKUP(MasterDataSet_after_OutliersDEL7[[#This Row],[Region]],Region_Dummy_Variables,4,FALSE)</f>
        <v>0</v>
      </c>
      <c r="S663" s="1">
        <f>VLOOKUP(MasterDataSet_after_OutliersDEL7[[#This Row],[Region]],Region_Dummy_Variables,5,FALSE)</f>
        <v>0</v>
      </c>
      <c r="T663" s="1">
        <f>VLOOKUP(MasterDataSet_after_OutliersDEL7[[#This Row],[Region]],Region_Dummy_Variables,6,FALSE)</f>
        <v>1</v>
      </c>
      <c r="U663">
        <v>1913</v>
      </c>
      <c r="V663">
        <v>23</v>
      </c>
      <c r="X663">
        <v>34.005105100000002</v>
      </c>
      <c r="Y663">
        <v>-118.4790053</v>
      </c>
    </row>
    <row r="664" spans="1:25" x14ac:dyDescent="0.3">
      <c r="A664" s="1" t="s">
        <v>20</v>
      </c>
      <c r="B664" s="1" t="s">
        <v>710</v>
      </c>
      <c r="C664" s="1" t="s">
        <v>570</v>
      </c>
      <c r="D664" s="1" t="str">
        <f>VLOOKUP(MasterDataSet_after_OutliersDEL7[[#This Row],[CITY]],Region_Values,2,FALSE)</f>
        <v>West</v>
      </c>
      <c r="E664" s="7" t="s">
        <v>19</v>
      </c>
      <c r="F664">
        <v>90405</v>
      </c>
      <c r="G664">
        <v>3895000</v>
      </c>
      <c r="H664">
        <v>3</v>
      </c>
      <c r="I664">
        <v>2</v>
      </c>
      <c r="J664">
        <v>2798</v>
      </c>
      <c r="K664">
        <v>6200</v>
      </c>
      <c r="L664">
        <f>2021-MasterDataSet_after_OutliersDEL7[[#This Row],[YEAR BUILT]]</f>
        <v>118</v>
      </c>
      <c r="M664">
        <v>0.25875543471549944</v>
      </c>
      <c r="N664">
        <v>1392.0657612580414</v>
      </c>
      <c r="O664" s="1">
        <v>1</v>
      </c>
      <c r="P664" s="1">
        <f>VLOOKUP(MasterDataSet_after_OutliersDEL7[[#This Row],[Region]],Region_Dummy_Variables,2,FALSE)</f>
        <v>0</v>
      </c>
      <c r="Q664" s="1">
        <f>VLOOKUP(MasterDataSet_after_OutliersDEL7[[#This Row],[Region]],Region_Dummy_Variables,3,FALSE)</f>
        <v>0</v>
      </c>
      <c r="R664" s="1">
        <f>VLOOKUP(MasterDataSet_after_OutliersDEL7[[#This Row],[Region]],Region_Dummy_Variables,4,FALSE)</f>
        <v>0</v>
      </c>
      <c r="S664" s="1">
        <f>VLOOKUP(MasterDataSet_after_OutliersDEL7[[#This Row],[Region]],Region_Dummy_Variables,5,FALSE)</f>
        <v>0</v>
      </c>
      <c r="T664" s="1">
        <f>VLOOKUP(MasterDataSet_after_OutliersDEL7[[#This Row],[Region]],Region_Dummy_Variables,6,FALSE)</f>
        <v>1</v>
      </c>
      <c r="U664">
        <v>1903</v>
      </c>
      <c r="V664">
        <v>160</v>
      </c>
      <c r="X664">
        <v>34.002575</v>
      </c>
      <c r="Y664">
        <v>-118.4813553</v>
      </c>
    </row>
    <row r="665" spans="1:25" x14ac:dyDescent="0.3">
      <c r="A665" s="1" t="s">
        <v>20</v>
      </c>
      <c r="B665" s="1" t="s">
        <v>711</v>
      </c>
      <c r="C665" s="1" t="s">
        <v>570</v>
      </c>
      <c r="D665" s="1" t="str">
        <f>VLOOKUP(MasterDataSet_after_OutliersDEL7[[#This Row],[CITY]],Region_Values,2,FALSE)</f>
        <v>West</v>
      </c>
      <c r="E665" s="7" t="s">
        <v>19</v>
      </c>
      <c r="F665">
        <v>90405</v>
      </c>
      <c r="G665">
        <v>2150000</v>
      </c>
      <c r="H665">
        <v>3</v>
      </c>
      <c r="I665">
        <v>3</v>
      </c>
      <c r="J665">
        <v>2105</v>
      </c>
      <c r="K665">
        <v>5961</v>
      </c>
      <c r="L665">
        <f>2021-MasterDataSet_after_OutliersDEL7[[#This Row],[YEAR BUILT]]</f>
        <v>69</v>
      </c>
      <c r="M665">
        <v>2.5238067591058924</v>
      </c>
      <c r="N665">
        <v>1021.3776722090262</v>
      </c>
      <c r="O665" s="1">
        <v>1</v>
      </c>
      <c r="P665" s="1">
        <f>VLOOKUP(MasterDataSet_after_OutliersDEL7[[#This Row],[Region]],Region_Dummy_Variables,2,FALSE)</f>
        <v>0</v>
      </c>
      <c r="Q665" s="1">
        <f>VLOOKUP(MasterDataSet_after_OutliersDEL7[[#This Row],[Region]],Region_Dummy_Variables,3,FALSE)</f>
        <v>0</v>
      </c>
      <c r="R665" s="1">
        <f>VLOOKUP(MasterDataSet_after_OutliersDEL7[[#This Row],[Region]],Region_Dummy_Variables,4,FALSE)</f>
        <v>0</v>
      </c>
      <c r="S665" s="1">
        <f>VLOOKUP(MasterDataSet_after_OutliersDEL7[[#This Row],[Region]],Region_Dummy_Variables,5,FALSE)</f>
        <v>0</v>
      </c>
      <c r="T665" s="1">
        <f>VLOOKUP(MasterDataSet_after_OutliersDEL7[[#This Row],[Region]],Region_Dummy_Variables,6,FALSE)</f>
        <v>1</v>
      </c>
      <c r="U665">
        <v>1952</v>
      </c>
      <c r="V665">
        <v>21</v>
      </c>
      <c r="X665">
        <v>34.025011200000002</v>
      </c>
      <c r="Y665">
        <v>-118.4517658</v>
      </c>
    </row>
    <row r="666" spans="1:25" x14ac:dyDescent="0.3">
      <c r="A666" s="1" t="s">
        <v>20</v>
      </c>
      <c r="B666" s="1" t="s">
        <v>712</v>
      </c>
      <c r="C666" s="1" t="s">
        <v>570</v>
      </c>
      <c r="D666" s="1" t="str">
        <f>VLOOKUP(MasterDataSet_after_OutliersDEL7[[#This Row],[CITY]],Region_Values,2,FALSE)</f>
        <v>West</v>
      </c>
      <c r="E666" s="7" t="s">
        <v>19</v>
      </c>
      <c r="F666">
        <v>90405</v>
      </c>
      <c r="G666">
        <v>1850000</v>
      </c>
      <c r="H666">
        <v>3</v>
      </c>
      <c r="I666">
        <v>2</v>
      </c>
      <c r="J666">
        <v>1450</v>
      </c>
      <c r="K666">
        <v>2794</v>
      </c>
      <c r="L666">
        <f>2021-MasterDataSet_after_OutliersDEL7[[#This Row],[YEAR BUILT]]</f>
        <v>112</v>
      </c>
      <c r="M666">
        <v>0.59428707495954503</v>
      </c>
      <c r="N666">
        <v>1275.8620689655172</v>
      </c>
      <c r="O666" s="1">
        <v>1</v>
      </c>
      <c r="P666" s="1">
        <f>VLOOKUP(MasterDataSet_after_OutliersDEL7[[#This Row],[Region]],Region_Dummy_Variables,2,FALSE)</f>
        <v>0</v>
      </c>
      <c r="Q666" s="1">
        <f>VLOOKUP(MasterDataSet_after_OutliersDEL7[[#This Row],[Region]],Region_Dummy_Variables,3,FALSE)</f>
        <v>0</v>
      </c>
      <c r="R666" s="1">
        <f>VLOOKUP(MasterDataSet_after_OutliersDEL7[[#This Row],[Region]],Region_Dummy_Variables,4,FALSE)</f>
        <v>0</v>
      </c>
      <c r="S666" s="1">
        <f>VLOOKUP(MasterDataSet_after_OutliersDEL7[[#This Row],[Region]],Region_Dummy_Variables,5,FALSE)</f>
        <v>0</v>
      </c>
      <c r="T666" s="1">
        <f>VLOOKUP(MasterDataSet_after_OutliersDEL7[[#This Row],[Region]],Region_Dummy_Variables,6,FALSE)</f>
        <v>1</v>
      </c>
      <c r="U666">
        <v>1909</v>
      </c>
      <c r="V666">
        <v>5</v>
      </c>
      <c r="X666">
        <v>34.001831099999997</v>
      </c>
      <c r="Y666">
        <v>-118.4729038</v>
      </c>
    </row>
    <row r="667" spans="1:25" x14ac:dyDescent="0.3">
      <c r="A667" s="1" t="s">
        <v>20</v>
      </c>
      <c r="B667" s="1" t="s">
        <v>713</v>
      </c>
      <c r="C667" s="1" t="s">
        <v>570</v>
      </c>
      <c r="D667" s="1" t="str">
        <f>VLOOKUP(MasterDataSet_after_OutliersDEL7[[#This Row],[CITY]],Region_Values,2,FALSE)</f>
        <v>West</v>
      </c>
      <c r="E667" s="7" t="s">
        <v>19</v>
      </c>
      <c r="F667">
        <v>90405</v>
      </c>
      <c r="G667">
        <v>2795000</v>
      </c>
      <c r="H667">
        <v>4</v>
      </c>
      <c r="I667">
        <v>3</v>
      </c>
      <c r="J667">
        <v>3660</v>
      </c>
      <c r="K667">
        <v>5650</v>
      </c>
      <c r="L667">
        <f>2021-MasterDataSet_after_OutliersDEL7[[#This Row],[YEAR BUILT]]</f>
        <v>28</v>
      </c>
      <c r="M667">
        <v>0.61029522381803192</v>
      </c>
      <c r="N667">
        <v>763.66120218579238</v>
      </c>
      <c r="O667" s="1">
        <v>1</v>
      </c>
      <c r="P667" s="1">
        <f>VLOOKUP(MasterDataSet_after_OutliersDEL7[[#This Row],[Region]],Region_Dummy_Variables,2,FALSE)</f>
        <v>0</v>
      </c>
      <c r="Q667" s="1">
        <f>VLOOKUP(MasterDataSet_after_OutliersDEL7[[#This Row],[Region]],Region_Dummy_Variables,3,FALSE)</f>
        <v>0</v>
      </c>
      <c r="R667" s="1">
        <f>VLOOKUP(MasterDataSet_after_OutliersDEL7[[#This Row],[Region]],Region_Dummy_Variables,4,FALSE)</f>
        <v>0</v>
      </c>
      <c r="S667" s="1">
        <f>VLOOKUP(MasterDataSet_after_OutliersDEL7[[#This Row],[Region]],Region_Dummy_Variables,5,FALSE)</f>
        <v>0</v>
      </c>
      <c r="T667" s="1">
        <f>VLOOKUP(MasterDataSet_after_OutliersDEL7[[#This Row],[Region]],Region_Dummy_Variables,6,FALSE)</f>
        <v>1</v>
      </c>
      <c r="U667">
        <v>1993</v>
      </c>
      <c r="V667">
        <v>12</v>
      </c>
      <c r="X667">
        <v>34.004558899999999</v>
      </c>
      <c r="Y667">
        <v>-118.4744208</v>
      </c>
    </row>
    <row r="668" spans="1:25" x14ac:dyDescent="0.3">
      <c r="A668" s="1" t="s">
        <v>20</v>
      </c>
      <c r="B668" s="1" t="s">
        <v>714</v>
      </c>
      <c r="C668" s="1" t="s">
        <v>570</v>
      </c>
      <c r="D668" s="1" t="str">
        <f>VLOOKUP(MasterDataSet_after_OutliersDEL7[[#This Row],[CITY]],Region_Values,2,FALSE)</f>
        <v>West</v>
      </c>
      <c r="E668" s="7" t="s">
        <v>19</v>
      </c>
      <c r="F668">
        <v>90405</v>
      </c>
      <c r="G668">
        <v>1295000</v>
      </c>
      <c r="H668">
        <v>2</v>
      </c>
      <c r="I668">
        <v>1</v>
      </c>
      <c r="J668">
        <v>860</v>
      </c>
      <c r="K668">
        <v>1987</v>
      </c>
      <c r="L668">
        <f>2021-MasterDataSet_after_OutliersDEL7[[#This Row],[YEAR BUILT]]</f>
        <v>70</v>
      </c>
      <c r="M668">
        <v>0.69715140202722092</v>
      </c>
      <c r="N668">
        <v>1505.8139534883721</v>
      </c>
      <c r="O668" s="1">
        <v>1</v>
      </c>
      <c r="P668" s="1">
        <f>VLOOKUP(MasterDataSet_after_OutliersDEL7[[#This Row],[Region]],Region_Dummy_Variables,2,FALSE)</f>
        <v>0</v>
      </c>
      <c r="Q668" s="1">
        <f>VLOOKUP(MasterDataSet_after_OutliersDEL7[[#This Row],[Region]],Region_Dummy_Variables,3,FALSE)</f>
        <v>0</v>
      </c>
      <c r="R668" s="1">
        <f>VLOOKUP(MasterDataSet_after_OutliersDEL7[[#This Row],[Region]],Region_Dummy_Variables,4,FALSE)</f>
        <v>0</v>
      </c>
      <c r="S668" s="1">
        <f>VLOOKUP(MasterDataSet_after_OutliersDEL7[[#This Row],[Region]],Region_Dummy_Variables,5,FALSE)</f>
        <v>0</v>
      </c>
      <c r="T668" s="1">
        <f>VLOOKUP(MasterDataSet_after_OutliersDEL7[[#This Row],[Region]],Region_Dummy_Variables,6,FALSE)</f>
        <v>1</v>
      </c>
      <c r="U668">
        <v>1951</v>
      </c>
      <c r="V668">
        <v>90</v>
      </c>
      <c r="X668">
        <v>34.002695199999998</v>
      </c>
      <c r="Y668">
        <v>-118.47137549999999</v>
      </c>
    </row>
    <row r="669" spans="1:25" x14ac:dyDescent="0.3">
      <c r="A669" s="1" t="s">
        <v>16</v>
      </c>
      <c r="B669" s="1" t="s">
        <v>715</v>
      </c>
      <c r="C669" s="1" t="s">
        <v>570</v>
      </c>
      <c r="D669" s="1" t="str">
        <f>VLOOKUP(MasterDataSet_after_OutliersDEL7[[#This Row],[CITY]],Region_Values,2,FALSE)</f>
        <v>West</v>
      </c>
      <c r="E669" s="7" t="s">
        <v>19</v>
      </c>
      <c r="F669">
        <v>90405</v>
      </c>
      <c r="G669">
        <v>749000</v>
      </c>
      <c r="H669">
        <v>2</v>
      </c>
      <c r="I669">
        <v>2</v>
      </c>
      <c r="J669">
        <v>921</v>
      </c>
      <c r="K669">
        <v>8355</v>
      </c>
      <c r="L669">
        <f>2021-MasterDataSet_after_OutliersDEL7[[#This Row],[YEAR BUILT]]</f>
        <v>51</v>
      </c>
      <c r="M669">
        <v>0.77203305935219046</v>
      </c>
      <c r="N669">
        <v>813.24647122692727</v>
      </c>
      <c r="O669" s="1">
        <v>0</v>
      </c>
      <c r="P669" s="1">
        <f>VLOOKUP(MasterDataSet_after_OutliersDEL7[[#This Row],[Region]],Region_Dummy_Variables,2,FALSE)</f>
        <v>0</v>
      </c>
      <c r="Q669" s="1">
        <f>VLOOKUP(MasterDataSet_after_OutliersDEL7[[#This Row],[Region]],Region_Dummy_Variables,3,FALSE)</f>
        <v>0</v>
      </c>
      <c r="R669" s="1">
        <f>VLOOKUP(MasterDataSet_after_OutliersDEL7[[#This Row],[Region]],Region_Dummy_Variables,4,FALSE)</f>
        <v>0</v>
      </c>
      <c r="S669" s="1">
        <f>VLOOKUP(MasterDataSet_after_OutliersDEL7[[#This Row],[Region]],Region_Dummy_Variables,5,FALSE)</f>
        <v>0</v>
      </c>
      <c r="T669" s="1">
        <f>VLOOKUP(MasterDataSet_after_OutliersDEL7[[#This Row],[Region]],Region_Dummy_Variables,6,FALSE)</f>
        <v>1</v>
      </c>
      <c r="U669">
        <v>1970</v>
      </c>
      <c r="V669">
        <v>10</v>
      </c>
      <c r="W669">
        <v>471</v>
      </c>
      <c r="X669">
        <v>34.006962199999997</v>
      </c>
      <c r="Y669">
        <v>-118.4732448</v>
      </c>
    </row>
    <row r="670" spans="1:25" x14ac:dyDescent="0.3">
      <c r="A670" s="1" t="s">
        <v>16</v>
      </c>
      <c r="B670" s="1" t="s">
        <v>716</v>
      </c>
      <c r="C670" s="1" t="s">
        <v>570</v>
      </c>
      <c r="D670" s="1" t="str">
        <f>VLOOKUP(MasterDataSet_after_OutliersDEL7[[#This Row],[CITY]],Region_Values,2,FALSE)</f>
        <v>West</v>
      </c>
      <c r="E670" s="7" t="s">
        <v>19</v>
      </c>
      <c r="F670">
        <v>90405</v>
      </c>
      <c r="G670">
        <v>4250000</v>
      </c>
      <c r="H670">
        <v>4</v>
      </c>
      <c r="I670">
        <v>4.5</v>
      </c>
      <c r="J670">
        <v>3243</v>
      </c>
      <c r="K670">
        <v>196170</v>
      </c>
      <c r="L670">
        <f>2021-MasterDataSet_after_OutliersDEL7[[#This Row],[YEAR BUILT]]</f>
        <v>34</v>
      </c>
      <c r="M670">
        <v>0.17223163160796839</v>
      </c>
      <c r="N670">
        <v>1310.5149552883133</v>
      </c>
      <c r="O670" s="1">
        <v>0</v>
      </c>
      <c r="P670" s="1">
        <f>VLOOKUP(MasterDataSet_after_OutliersDEL7[[#This Row],[Region]],Region_Dummy_Variables,2,FALSE)</f>
        <v>0</v>
      </c>
      <c r="Q670" s="1">
        <f>VLOOKUP(MasterDataSet_after_OutliersDEL7[[#This Row],[Region]],Region_Dummy_Variables,3,FALSE)</f>
        <v>0</v>
      </c>
      <c r="R670" s="1">
        <f>VLOOKUP(MasterDataSet_after_OutliersDEL7[[#This Row],[Region]],Region_Dummy_Variables,4,FALSE)</f>
        <v>0</v>
      </c>
      <c r="S670" s="1">
        <f>VLOOKUP(MasterDataSet_after_OutliersDEL7[[#This Row],[Region]],Region_Dummy_Variables,5,FALSE)</f>
        <v>0</v>
      </c>
      <c r="T670" s="1">
        <f>VLOOKUP(MasterDataSet_after_OutliersDEL7[[#This Row],[Region]],Region_Dummy_Variables,6,FALSE)</f>
        <v>1</v>
      </c>
      <c r="U670">
        <v>1987</v>
      </c>
      <c r="V670">
        <v>1</v>
      </c>
      <c r="W670">
        <v>1446</v>
      </c>
      <c r="X670">
        <v>34.000888000000003</v>
      </c>
      <c r="Y670">
        <v>-118.484663</v>
      </c>
    </row>
    <row r="671" spans="1:25" x14ac:dyDescent="0.3">
      <c r="A671" s="1" t="s">
        <v>16</v>
      </c>
      <c r="B671" s="1" t="s">
        <v>717</v>
      </c>
      <c r="C671" s="1" t="s">
        <v>570</v>
      </c>
      <c r="D671" s="1" t="str">
        <f>VLOOKUP(MasterDataSet_after_OutliersDEL7[[#This Row],[CITY]],Region_Values,2,FALSE)</f>
        <v>West</v>
      </c>
      <c r="E671" s="7" t="s">
        <v>19</v>
      </c>
      <c r="F671">
        <v>90405</v>
      </c>
      <c r="G671">
        <v>3200000</v>
      </c>
      <c r="H671">
        <v>3</v>
      </c>
      <c r="I671">
        <v>2.5</v>
      </c>
      <c r="J671">
        <v>2468</v>
      </c>
      <c r="K671">
        <v>196170</v>
      </c>
      <c r="L671">
        <f>2021-MasterDataSet_after_OutliersDEL7[[#This Row],[YEAR BUILT]]</f>
        <v>34</v>
      </c>
      <c r="M671">
        <v>0.17223163160796839</v>
      </c>
      <c r="N671">
        <v>1296.5964343598055</v>
      </c>
      <c r="O671" s="1">
        <v>0</v>
      </c>
      <c r="P671" s="1">
        <f>VLOOKUP(MasterDataSet_after_OutliersDEL7[[#This Row],[Region]],Region_Dummy_Variables,2,FALSE)</f>
        <v>0</v>
      </c>
      <c r="Q671" s="1">
        <f>VLOOKUP(MasterDataSet_after_OutliersDEL7[[#This Row],[Region]],Region_Dummy_Variables,3,FALSE)</f>
        <v>0</v>
      </c>
      <c r="R671" s="1">
        <f>VLOOKUP(MasterDataSet_after_OutliersDEL7[[#This Row],[Region]],Region_Dummy_Variables,4,FALSE)</f>
        <v>0</v>
      </c>
      <c r="S671" s="1">
        <f>VLOOKUP(MasterDataSet_after_OutliersDEL7[[#This Row],[Region]],Region_Dummy_Variables,5,FALSE)</f>
        <v>0</v>
      </c>
      <c r="T671" s="1">
        <f>VLOOKUP(MasterDataSet_after_OutliersDEL7[[#This Row],[Region]],Region_Dummy_Variables,6,FALSE)</f>
        <v>1</v>
      </c>
      <c r="U671">
        <v>1987</v>
      </c>
      <c r="V671">
        <v>1</v>
      </c>
      <c r="W671">
        <v>1310</v>
      </c>
      <c r="X671">
        <v>34.000888000000003</v>
      </c>
      <c r="Y671">
        <v>-118.484663</v>
      </c>
    </row>
    <row r="672" spans="1:25" x14ac:dyDescent="0.3">
      <c r="A672" s="1" t="s">
        <v>16</v>
      </c>
      <c r="B672" s="1" t="s">
        <v>718</v>
      </c>
      <c r="C672" s="1" t="s">
        <v>570</v>
      </c>
      <c r="D672" s="1" t="str">
        <f>VLOOKUP(MasterDataSet_after_OutliersDEL7[[#This Row],[CITY]],Region_Values,2,FALSE)</f>
        <v>West</v>
      </c>
      <c r="E672" s="7" t="s">
        <v>19</v>
      </c>
      <c r="F672">
        <v>90405</v>
      </c>
      <c r="G672">
        <v>619770</v>
      </c>
      <c r="H672">
        <v>1</v>
      </c>
      <c r="I672">
        <v>1</v>
      </c>
      <c r="J672">
        <v>576</v>
      </c>
      <c r="K672">
        <v>25983</v>
      </c>
      <c r="L672">
        <f>2021-MasterDataSet_after_OutliersDEL7[[#This Row],[YEAR BUILT]]</f>
        <v>59</v>
      </c>
      <c r="M672">
        <v>0.68854666282679644</v>
      </c>
      <c r="N672">
        <v>1075.9895833333333</v>
      </c>
      <c r="O672" s="1">
        <v>0</v>
      </c>
      <c r="P672" s="1">
        <f>VLOOKUP(MasterDataSet_after_OutliersDEL7[[#This Row],[Region]],Region_Dummy_Variables,2,FALSE)</f>
        <v>0</v>
      </c>
      <c r="Q672" s="1">
        <f>VLOOKUP(MasterDataSet_after_OutliersDEL7[[#This Row],[Region]],Region_Dummy_Variables,3,FALSE)</f>
        <v>0</v>
      </c>
      <c r="R672" s="1">
        <f>VLOOKUP(MasterDataSet_after_OutliersDEL7[[#This Row],[Region]],Region_Dummy_Variables,4,FALSE)</f>
        <v>0</v>
      </c>
      <c r="S672" s="1">
        <f>VLOOKUP(MasterDataSet_after_OutliersDEL7[[#This Row],[Region]],Region_Dummy_Variables,5,FALSE)</f>
        <v>0</v>
      </c>
      <c r="T672" s="1">
        <f>VLOOKUP(MasterDataSet_after_OutliersDEL7[[#This Row],[Region]],Region_Dummy_Variables,6,FALSE)</f>
        <v>1</v>
      </c>
      <c r="U672">
        <v>1962</v>
      </c>
      <c r="V672">
        <v>41</v>
      </c>
      <c r="W672">
        <v>480</v>
      </c>
      <c r="X672">
        <v>34.008443300000003</v>
      </c>
      <c r="Y672">
        <v>-118.48653779999999</v>
      </c>
    </row>
    <row r="673" spans="1:25" x14ac:dyDescent="0.3">
      <c r="A673" s="1" t="s">
        <v>16</v>
      </c>
      <c r="B673" s="1" t="s">
        <v>719</v>
      </c>
      <c r="C673" s="1" t="s">
        <v>570</v>
      </c>
      <c r="D673" s="1" t="str">
        <f>VLOOKUP(MasterDataSet_after_OutliersDEL7[[#This Row],[CITY]],Region_Values,2,FALSE)</f>
        <v>West</v>
      </c>
      <c r="E673" s="7" t="s">
        <v>19</v>
      </c>
      <c r="F673">
        <v>90405</v>
      </c>
      <c r="G673">
        <v>3950000</v>
      </c>
      <c r="H673">
        <v>3</v>
      </c>
      <c r="I673">
        <v>2.5</v>
      </c>
      <c r="J673">
        <v>2299</v>
      </c>
      <c r="K673">
        <v>127922</v>
      </c>
      <c r="L673">
        <f>2021-MasterDataSet_after_OutliersDEL7[[#This Row],[YEAR BUILT]]</f>
        <v>42</v>
      </c>
      <c r="M673">
        <v>8.7270642583110236E-2</v>
      </c>
      <c r="N673">
        <v>1718.1383210091344</v>
      </c>
      <c r="O673" s="1">
        <v>0</v>
      </c>
      <c r="P673" s="1">
        <f>VLOOKUP(MasterDataSet_after_OutliersDEL7[[#This Row],[Region]],Region_Dummy_Variables,2,FALSE)</f>
        <v>0</v>
      </c>
      <c r="Q673" s="1">
        <f>VLOOKUP(MasterDataSet_after_OutliersDEL7[[#This Row],[Region]],Region_Dummy_Variables,3,FALSE)</f>
        <v>0</v>
      </c>
      <c r="R673" s="1">
        <f>VLOOKUP(MasterDataSet_after_OutliersDEL7[[#This Row],[Region]],Region_Dummy_Variables,4,FALSE)</f>
        <v>0</v>
      </c>
      <c r="S673" s="1">
        <f>VLOOKUP(MasterDataSet_after_OutliersDEL7[[#This Row],[Region]],Region_Dummy_Variables,5,FALSE)</f>
        <v>0</v>
      </c>
      <c r="T673" s="1">
        <f>VLOOKUP(MasterDataSet_after_OutliersDEL7[[#This Row],[Region]],Region_Dummy_Variables,6,FALSE)</f>
        <v>1</v>
      </c>
      <c r="U673">
        <v>1979</v>
      </c>
      <c r="V673">
        <v>167</v>
      </c>
      <c r="W673">
        <v>1400</v>
      </c>
      <c r="X673">
        <v>33.997776299999998</v>
      </c>
      <c r="Y673">
        <v>-118.4823229</v>
      </c>
    </row>
    <row r="674" spans="1:25" x14ac:dyDescent="0.3">
      <c r="A674" s="1" t="s">
        <v>16</v>
      </c>
      <c r="B674" s="1" t="s">
        <v>720</v>
      </c>
      <c r="C674" s="1" t="s">
        <v>570</v>
      </c>
      <c r="D674" s="1" t="str">
        <f>VLOOKUP(MasterDataSet_after_OutliersDEL7[[#This Row],[CITY]],Region_Values,2,FALSE)</f>
        <v>West</v>
      </c>
      <c r="E674" s="7" t="s">
        <v>19</v>
      </c>
      <c r="F674">
        <v>90405</v>
      </c>
      <c r="G674">
        <v>1515000</v>
      </c>
      <c r="H674">
        <v>2</v>
      </c>
      <c r="I674">
        <v>2</v>
      </c>
      <c r="J674">
        <v>1470</v>
      </c>
      <c r="K674">
        <v>23692</v>
      </c>
      <c r="L674">
        <f>2021-MasterDataSet_after_OutliersDEL7[[#This Row],[YEAR BUILT]]</f>
        <v>15</v>
      </c>
      <c r="M674">
        <v>0.20673899074555524</v>
      </c>
      <c r="N674">
        <v>1030.6122448979593</v>
      </c>
      <c r="O674" s="1">
        <v>0</v>
      </c>
      <c r="P674" s="1">
        <f>VLOOKUP(MasterDataSet_after_OutliersDEL7[[#This Row],[Region]],Region_Dummy_Variables,2,FALSE)</f>
        <v>0</v>
      </c>
      <c r="Q674" s="1">
        <f>VLOOKUP(MasterDataSet_after_OutliersDEL7[[#This Row],[Region]],Region_Dummy_Variables,3,FALSE)</f>
        <v>0</v>
      </c>
      <c r="R674" s="1">
        <f>VLOOKUP(MasterDataSet_after_OutliersDEL7[[#This Row],[Region]],Region_Dummy_Variables,4,FALSE)</f>
        <v>0</v>
      </c>
      <c r="S674" s="1">
        <f>VLOOKUP(MasterDataSet_after_OutliersDEL7[[#This Row],[Region]],Region_Dummy_Variables,5,FALSE)</f>
        <v>0</v>
      </c>
      <c r="T674" s="1">
        <f>VLOOKUP(MasterDataSet_after_OutliersDEL7[[#This Row],[Region]],Region_Dummy_Variables,6,FALSE)</f>
        <v>1</v>
      </c>
      <c r="U674">
        <v>2006</v>
      </c>
      <c r="V674">
        <v>41</v>
      </c>
      <c r="W674">
        <v>477</v>
      </c>
      <c r="X674">
        <v>33.998103999999998</v>
      </c>
      <c r="Y674">
        <v>-118.47925669999999</v>
      </c>
    </row>
    <row r="675" spans="1:25" x14ac:dyDescent="0.3">
      <c r="A675" s="1" t="s">
        <v>16</v>
      </c>
      <c r="B675" s="1" t="s">
        <v>721</v>
      </c>
      <c r="C675" s="1" t="s">
        <v>570</v>
      </c>
      <c r="D675" s="1" t="str">
        <f>VLOOKUP(MasterDataSet_after_OutliersDEL7[[#This Row],[CITY]],Region_Values,2,FALSE)</f>
        <v>West</v>
      </c>
      <c r="E675" s="7" t="s">
        <v>19</v>
      </c>
      <c r="F675">
        <v>90405</v>
      </c>
      <c r="G675">
        <v>1325000</v>
      </c>
      <c r="H675">
        <v>2</v>
      </c>
      <c r="I675">
        <v>2</v>
      </c>
      <c r="J675">
        <v>1065</v>
      </c>
      <c r="K675">
        <v>11243</v>
      </c>
      <c r="L675">
        <f>2021-MasterDataSet_after_OutliersDEL7[[#This Row],[YEAR BUILT]]</f>
        <v>58</v>
      </c>
      <c r="M675">
        <v>0.59155801561459787</v>
      </c>
      <c r="N675">
        <v>1244.131455399061</v>
      </c>
      <c r="O675" s="1">
        <v>0</v>
      </c>
      <c r="P675" s="1">
        <f>VLOOKUP(MasterDataSet_after_OutliersDEL7[[#This Row],[Region]],Region_Dummy_Variables,2,FALSE)</f>
        <v>0</v>
      </c>
      <c r="Q675" s="1">
        <f>VLOOKUP(MasterDataSet_after_OutliersDEL7[[#This Row],[Region]],Region_Dummy_Variables,3,FALSE)</f>
        <v>0</v>
      </c>
      <c r="R675" s="1">
        <f>VLOOKUP(MasterDataSet_after_OutliersDEL7[[#This Row],[Region]],Region_Dummy_Variables,4,FALSE)</f>
        <v>0</v>
      </c>
      <c r="S675" s="1">
        <f>VLOOKUP(MasterDataSet_after_OutliersDEL7[[#This Row],[Region]],Region_Dummy_Variables,5,FALSE)</f>
        <v>0</v>
      </c>
      <c r="T675" s="1">
        <f>VLOOKUP(MasterDataSet_after_OutliersDEL7[[#This Row],[Region]],Region_Dummy_Variables,6,FALSE)</f>
        <v>1</v>
      </c>
      <c r="U675">
        <v>1963</v>
      </c>
      <c r="V675">
        <v>15</v>
      </c>
      <c r="W675">
        <v>429</v>
      </c>
      <c r="X675">
        <v>34.007561000000003</v>
      </c>
      <c r="Y675">
        <v>-118.48263</v>
      </c>
    </row>
    <row r="676" spans="1:25" x14ac:dyDescent="0.3">
      <c r="A676" s="1" t="s">
        <v>16</v>
      </c>
      <c r="B676" s="1" t="s">
        <v>722</v>
      </c>
      <c r="C676" s="1" t="s">
        <v>570</v>
      </c>
      <c r="D676" s="1" t="str">
        <f>VLOOKUP(MasterDataSet_after_OutliersDEL7[[#This Row],[CITY]],Region_Values,2,FALSE)</f>
        <v>West</v>
      </c>
      <c r="E676" s="7" t="s">
        <v>19</v>
      </c>
      <c r="F676">
        <v>90405</v>
      </c>
      <c r="G676">
        <v>1888000</v>
      </c>
      <c r="H676">
        <v>3</v>
      </c>
      <c r="I676">
        <v>3</v>
      </c>
      <c r="J676">
        <v>2159</v>
      </c>
      <c r="K676">
        <v>11204</v>
      </c>
      <c r="L676">
        <f>2021-MasterDataSet_after_OutliersDEL7[[#This Row],[YEAR BUILT]]</f>
        <v>25</v>
      </c>
      <c r="M676">
        <v>0.69917213245428589</v>
      </c>
      <c r="N676">
        <v>874.47892542843908</v>
      </c>
      <c r="O676" s="1">
        <v>0</v>
      </c>
      <c r="P676" s="1">
        <f>VLOOKUP(MasterDataSet_after_OutliersDEL7[[#This Row],[Region]],Region_Dummy_Variables,2,FALSE)</f>
        <v>0</v>
      </c>
      <c r="Q676" s="1">
        <f>VLOOKUP(MasterDataSet_after_OutliersDEL7[[#This Row],[Region]],Region_Dummy_Variables,3,FALSE)</f>
        <v>0</v>
      </c>
      <c r="R676" s="1">
        <f>VLOOKUP(MasterDataSet_after_OutliersDEL7[[#This Row],[Region]],Region_Dummy_Variables,4,FALSE)</f>
        <v>0</v>
      </c>
      <c r="S676" s="1">
        <f>VLOOKUP(MasterDataSet_after_OutliersDEL7[[#This Row],[Region]],Region_Dummy_Variables,5,FALSE)</f>
        <v>0</v>
      </c>
      <c r="T676" s="1">
        <f>VLOOKUP(MasterDataSet_after_OutliersDEL7[[#This Row],[Region]],Region_Dummy_Variables,6,FALSE)</f>
        <v>1</v>
      </c>
      <c r="U676">
        <v>1996</v>
      </c>
      <c r="V676">
        <v>20</v>
      </c>
      <c r="W676">
        <v>700</v>
      </c>
      <c r="X676">
        <v>34.008037799999997</v>
      </c>
      <c r="Y676">
        <v>-118.4881888</v>
      </c>
    </row>
    <row r="677" spans="1:25" x14ac:dyDescent="0.3">
      <c r="A677" s="1" t="s">
        <v>16</v>
      </c>
      <c r="B677" s="1" t="s">
        <v>723</v>
      </c>
      <c r="C677" s="1" t="s">
        <v>570</v>
      </c>
      <c r="D677" s="1" t="str">
        <f>VLOOKUP(MasterDataSet_after_OutliersDEL7[[#This Row],[CITY]],Region_Values,2,FALSE)</f>
        <v>West</v>
      </c>
      <c r="E677" s="7" t="s">
        <v>19</v>
      </c>
      <c r="F677">
        <v>90405</v>
      </c>
      <c r="G677">
        <v>1775000</v>
      </c>
      <c r="H677">
        <v>2</v>
      </c>
      <c r="I677">
        <v>3</v>
      </c>
      <c r="J677">
        <v>1517</v>
      </c>
      <c r="K677">
        <v>6188</v>
      </c>
      <c r="L677">
        <f>2021-MasterDataSet_after_OutliersDEL7[[#This Row],[YEAR BUILT]]</f>
        <v>31</v>
      </c>
      <c r="M677">
        <v>0.43498206443379295</v>
      </c>
      <c r="N677">
        <v>1170.0725115359262</v>
      </c>
      <c r="O677" s="1">
        <v>0</v>
      </c>
      <c r="P677" s="1">
        <f>VLOOKUP(MasterDataSet_after_OutliersDEL7[[#This Row],[Region]],Region_Dummy_Variables,2,FALSE)</f>
        <v>0</v>
      </c>
      <c r="Q677" s="1">
        <f>VLOOKUP(MasterDataSet_after_OutliersDEL7[[#This Row],[Region]],Region_Dummy_Variables,3,FALSE)</f>
        <v>0</v>
      </c>
      <c r="R677" s="1">
        <f>VLOOKUP(MasterDataSet_after_OutliersDEL7[[#This Row],[Region]],Region_Dummy_Variables,4,FALSE)</f>
        <v>0</v>
      </c>
      <c r="S677" s="1">
        <f>VLOOKUP(MasterDataSet_after_OutliersDEL7[[#This Row],[Region]],Region_Dummy_Variables,5,FALSE)</f>
        <v>0</v>
      </c>
      <c r="T677" s="1">
        <f>VLOOKUP(MasterDataSet_after_OutliersDEL7[[#This Row],[Region]],Region_Dummy_Variables,6,FALSE)</f>
        <v>1</v>
      </c>
      <c r="U677">
        <v>1990</v>
      </c>
      <c r="V677">
        <v>54</v>
      </c>
      <c r="W677">
        <v>400</v>
      </c>
      <c r="X677">
        <v>34.004789500000001</v>
      </c>
      <c r="Y677">
        <v>-118.4856819</v>
      </c>
    </row>
    <row r="678" spans="1:25" x14ac:dyDescent="0.3">
      <c r="A678" s="1" t="s">
        <v>16</v>
      </c>
      <c r="B678" s="1" t="s">
        <v>724</v>
      </c>
      <c r="C678" s="1" t="s">
        <v>570</v>
      </c>
      <c r="D678" s="1" t="str">
        <f>VLOOKUP(MasterDataSet_after_OutliersDEL7[[#This Row],[CITY]],Region_Values,2,FALSE)</f>
        <v>West</v>
      </c>
      <c r="E678" s="7" t="s">
        <v>19</v>
      </c>
      <c r="F678">
        <v>90405</v>
      </c>
      <c r="G678">
        <v>1249000</v>
      </c>
      <c r="H678">
        <v>2</v>
      </c>
      <c r="I678">
        <v>2.5</v>
      </c>
      <c r="J678">
        <v>1434</v>
      </c>
      <c r="K678">
        <v>8986</v>
      </c>
      <c r="L678">
        <f>2021-MasterDataSet_after_OutliersDEL7[[#This Row],[YEAR BUILT]]</f>
        <v>38</v>
      </c>
      <c r="M678">
        <v>2.0956974301087499</v>
      </c>
      <c r="N678">
        <v>870.99023709902372</v>
      </c>
      <c r="O678" s="1">
        <v>0</v>
      </c>
      <c r="P678" s="1">
        <f>VLOOKUP(MasterDataSet_after_OutliersDEL7[[#This Row],[Region]],Region_Dummy_Variables,2,FALSE)</f>
        <v>0</v>
      </c>
      <c r="Q678" s="1">
        <f>VLOOKUP(MasterDataSet_after_OutliersDEL7[[#This Row],[Region]],Region_Dummy_Variables,3,FALSE)</f>
        <v>0</v>
      </c>
      <c r="R678" s="1">
        <f>VLOOKUP(MasterDataSet_after_OutliersDEL7[[#This Row],[Region]],Region_Dummy_Variables,4,FALSE)</f>
        <v>0</v>
      </c>
      <c r="S678" s="1">
        <f>VLOOKUP(MasterDataSet_after_OutliersDEL7[[#This Row],[Region]],Region_Dummy_Variables,5,FALSE)</f>
        <v>0</v>
      </c>
      <c r="T678" s="1">
        <f>VLOOKUP(MasterDataSet_after_OutliersDEL7[[#This Row],[Region]],Region_Dummy_Variables,6,FALSE)</f>
        <v>1</v>
      </c>
      <c r="U678">
        <v>1983</v>
      </c>
      <c r="V678">
        <v>12</v>
      </c>
      <c r="W678">
        <v>480</v>
      </c>
      <c r="X678">
        <v>34.022154700000002</v>
      </c>
      <c r="Y678">
        <v>-118.4590681</v>
      </c>
    </row>
    <row r="679" spans="1:25" x14ac:dyDescent="0.3">
      <c r="A679" s="1" t="s">
        <v>16</v>
      </c>
      <c r="B679" s="1" t="s">
        <v>725</v>
      </c>
      <c r="C679" s="1" t="s">
        <v>570</v>
      </c>
      <c r="D679" s="1" t="str">
        <f>VLOOKUP(MasterDataSet_after_OutliersDEL7[[#This Row],[CITY]],Region_Values,2,FALSE)</f>
        <v>West</v>
      </c>
      <c r="E679" s="7" t="s">
        <v>19</v>
      </c>
      <c r="F679">
        <v>90405</v>
      </c>
      <c r="G679">
        <v>1275000</v>
      </c>
      <c r="H679">
        <v>2</v>
      </c>
      <c r="I679">
        <v>2</v>
      </c>
      <c r="J679">
        <v>1675</v>
      </c>
      <c r="K679">
        <v>24002</v>
      </c>
      <c r="L679">
        <f>2021-MasterDataSet_after_OutliersDEL7[[#This Row],[YEAR BUILT]]</f>
        <v>40</v>
      </c>
      <c r="M679">
        <v>2.1128257349737321</v>
      </c>
      <c r="N679">
        <v>761.19402985074623</v>
      </c>
      <c r="O679" s="1">
        <v>0</v>
      </c>
      <c r="P679" s="1">
        <f>VLOOKUP(MasterDataSet_after_OutliersDEL7[[#This Row],[Region]],Region_Dummy_Variables,2,FALSE)</f>
        <v>0</v>
      </c>
      <c r="Q679" s="1">
        <f>VLOOKUP(MasterDataSet_after_OutliersDEL7[[#This Row],[Region]],Region_Dummy_Variables,3,FALSE)</f>
        <v>0</v>
      </c>
      <c r="R679" s="1">
        <f>VLOOKUP(MasterDataSet_after_OutliersDEL7[[#This Row],[Region]],Region_Dummy_Variables,4,FALSE)</f>
        <v>0</v>
      </c>
      <c r="S679" s="1">
        <f>VLOOKUP(MasterDataSet_after_OutliersDEL7[[#This Row],[Region]],Region_Dummy_Variables,5,FALSE)</f>
        <v>0</v>
      </c>
      <c r="T679" s="1">
        <f>VLOOKUP(MasterDataSet_after_OutliersDEL7[[#This Row],[Region]],Region_Dummy_Variables,6,FALSE)</f>
        <v>1</v>
      </c>
      <c r="U679">
        <v>1981</v>
      </c>
      <c r="V679">
        <v>10</v>
      </c>
      <c r="W679">
        <v>650</v>
      </c>
      <c r="X679">
        <v>34.021436999999999</v>
      </c>
      <c r="Y679">
        <v>-118.457639</v>
      </c>
    </row>
    <row r="680" spans="1:25" x14ac:dyDescent="0.3">
      <c r="A680" s="1" t="s">
        <v>16</v>
      </c>
      <c r="B680" s="1" t="s">
        <v>726</v>
      </c>
      <c r="C680" s="1" t="s">
        <v>570</v>
      </c>
      <c r="D680" s="1" t="str">
        <f>VLOOKUP(MasterDataSet_after_OutliersDEL7[[#This Row],[CITY]],Region_Values,2,FALSE)</f>
        <v>West</v>
      </c>
      <c r="E680" s="7" t="s">
        <v>19</v>
      </c>
      <c r="F680">
        <v>90405</v>
      </c>
      <c r="G680">
        <v>849000</v>
      </c>
      <c r="H680">
        <v>2</v>
      </c>
      <c r="I680">
        <v>1.5</v>
      </c>
      <c r="J680">
        <v>880</v>
      </c>
      <c r="K680">
        <v>5521</v>
      </c>
      <c r="L680">
        <f>2021-MasterDataSet_after_OutliersDEL7[[#This Row],[YEAR BUILT]]</f>
        <v>63</v>
      </c>
      <c r="M680">
        <v>0.34265842419196391</v>
      </c>
      <c r="N680">
        <v>964.77272727272725</v>
      </c>
      <c r="O680" s="1">
        <v>0</v>
      </c>
      <c r="P680" s="1">
        <f>VLOOKUP(MasterDataSet_after_OutliersDEL7[[#This Row],[Region]],Region_Dummy_Variables,2,FALSE)</f>
        <v>0</v>
      </c>
      <c r="Q680" s="1">
        <f>VLOOKUP(MasterDataSet_after_OutliersDEL7[[#This Row],[Region]],Region_Dummy_Variables,3,FALSE)</f>
        <v>0</v>
      </c>
      <c r="R680" s="1">
        <f>VLOOKUP(MasterDataSet_after_OutliersDEL7[[#This Row],[Region]],Region_Dummy_Variables,4,FALSE)</f>
        <v>0</v>
      </c>
      <c r="S680" s="1">
        <f>VLOOKUP(MasterDataSet_after_OutliersDEL7[[#This Row],[Region]],Region_Dummy_Variables,5,FALSE)</f>
        <v>0</v>
      </c>
      <c r="T680" s="1">
        <f>VLOOKUP(MasterDataSet_after_OutliersDEL7[[#This Row],[Region]],Region_Dummy_Variables,6,FALSE)</f>
        <v>1</v>
      </c>
      <c r="U680">
        <v>1958</v>
      </c>
      <c r="V680">
        <v>62</v>
      </c>
      <c r="W680">
        <v>460</v>
      </c>
      <c r="X680">
        <v>34.003650700000001</v>
      </c>
      <c r="Y680">
        <v>-118.4806236</v>
      </c>
    </row>
    <row r="681" spans="1:25" x14ac:dyDescent="0.3">
      <c r="A681" s="1" t="s">
        <v>16</v>
      </c>
      <c r="B681" s="1" t="s">
        <v>727</v>
      </c>
      <c r="C681" s="1" t="s">
        <v>570</v>
      </c>
      <c r="D681" s="1" t="str">
        <f>VLOOKUP(MasterDataSet_after_OutliersDEL7[[#This Row],[CITY]],Region_Values,2,FALSE)</f>
        <v>West</v>
      </c>
      <c r="E681" s="7" t="s">
        <v>19</v>
      </c>
      <c r="F681">
        <v>90405</v>
      </c>
      <c r="G681">
        <v>749000</v>
      </c>
      <c r="H681">
        <v>1</v>
      </c>
      <c r="I681">
        <v>1</v>
      </c>
      <c r="J681">
        <v>540</v>
      </c>
      <c r="K681">
        <v>4799</v>
      </c>
      <c r="L681">
        <f>2021-MasterDataSet_after_OutliersDEL7[[#This Row],[YEAR BUILT]]</f>
        <v>91</v>
      </c>
      <c r="M681">
        <v>0.36063623467207018</v>
      </c>
      <c r="N681">
        <v>1387.037037037037</v>
      </c>
      <c r="O681" s="1">
        <v>0</v>
      </c>
      <c r="P681" s="1">
        <f>VLOOKUP(MasterDataSet_after_OutliersDEL7[[#This Row],[Region]],Region_Dummy_Variables,2,FALSE)</f>
        <v>0</v>
      </c>
      <c r="Q681" s="1">
        <f>VLOOKUP(MasterDataSet_after_OutliersDEL7[[#This Row],[Region]],Region_Dummy_Variables,3,FALSE)</f>
        <v>0</v>
      </c>
      <c r="R681" s="1">
        <f>VLOOKUP(MasterDataSet_after_OutliersDEL7[[#This Row],[Region]],Region_Dummy_Variables,4,FALSE)</f>
        <v>0</v>
      </c>
      <c r="S681" s="1">
        <f>VLOOKUP(MasterDataSet_after_OutliersDEL7[[#This Row],[Region]],Region_Dummy_Variables,5,FALSE)</f>
        <v>0</v>
      </c>
      <c r="T681" s="1">
        <f>VLOOKUP(MasterDataSet_after_OutliersDEL7[[#This Row],[Region]],Region_Dummy_Variables,6,FALSE)</f>
        <v>1</v>
      </c>
      <c r="U681">
        <v>1930</v>
      </c>
      <c r="V681">
        <v>1</v>
      </c>
      <c r="W681">
        <v>200</v>
      </c>
      <c r="X681">
        <v>34.003579799999997</v>
      </c>
      <c r="Y681">
        <v>-118.47968059999999</v>
      </c>
    </row>
    <row r="682" spans="1:25" x14ac:dyDescent="0.3">
      <c r="A682" s="1" t="s">
        <v>16</v>
      </c>
      <c r="B682" s="1" t="s">
        <v>728</v>
      </c>
      <c r="C682" s="1" t="s">
        <v>570</v>
      </c>
      <c r="D682" s="1" t="str">
        <f>VLOOKUP(MasterDataSet_after_OutliersDEL7[[#This Row],[CITY]],Region_Values,2,FALSE)</f>
        <v>West</v>
      </c>
      <c r="E682" s="7" t="s">
        <v>19</v>
      </c>
      <c r="F682">
        <v>90405</v>
      </c>
      <c r="G682">
        <v>749000</v>
      </c>
      <c r="H682">
        <v>1</v>
      </c>
      <c r="I682">
        <v>1</v>
      </c>
      <c r="J682">
        <v>618</v>
      </c>
      <c r="K682">
        <v>4799</v>
      </c>
      <c r="L682">
        <f>2021-MasterDataSet_after_OutliersDEL7[[#This Row],[YEAR BUILT]]</f>
        <v>91</v>
      </c>
      <c r="M682">
        <v>0.36140317959447898</v>
      </c>
      <c r="N682">
        <v>1211.9741100323624</v>
      </c>
      <c r="O682" s="1">
        <v>0</v>
      </c>
      <c r="P682" s="1">
        <f>VLOOKUP(MasterDataSet_after_OutliersDEL7[[#This Row],[Region]],Region_Dummy_Variables,2,FALSE)</f>
        <v>0</v>
      </c>
      <c r="Q682" s="1">
        <f>VLOOKUP(MasterDataSet_after_OutliersDEL7[[#This Row],[Region]],Region_Dummy_Variables,3,FALSE)</f>
        <v>0</v>
      </c>
      <c r="R682" s="1">
        <f>VLOOKUP(MasterDataSet_after_OutliersDEL7[[#This Row],[Region]],Region_Dummy_Variables,4,FALSE)</f>
        <v>0</v>
      </c>
      <c r="S682" s="1">
        <f>VLOOKUP(MasterDataSet_after_OutliersDEL7[[#This Row],[Region]],Region_Dummy_Variables,5,FALSE)</f>
        <v>0</v>
      </c>
      <c r="T682" s="1">
        <f>VLOOKUP(MasterDataSet_after_OutliersDEL7[[#This Row],[Region]],Region_Dummy_Variables,6,FALSE)</f>
        <v>1</v>
      </c>
      <c r="U682">
        <v>1930</v>
      </c>
      <c r="V682">
        <v>1</v>
      </c>
      <c r="W682">
        <v>200</v>
      </c>
      <c r="X682">
        <v>34.003593799999997</v>
      </c>
      <c r="Y682">
        <v>-118.4796836</v>
      </c>
    </row>
    <row r="683" spans="1:25" x14ac:dyDescent="0.3">
      <c r="A683" s="1" t="s">
        <v>16</v>
      </c>
      <c r="B683" s="1" t="s">
        <v>729</v>
      </c>
      <c r="C683" s="1" t="s">
        <v>570</v>
      </c>
      <c r="D683" s="1" t="str">
        <f>VLOOKUP(MasterDataSet_after_OutliersDEL7[[#This Row],[CITY]],Region_Values,2,FALSE)</f>
        <v>West</v>
      </c>
      <c r="E683" s="7" t="s">
        <v>19</v>
      </c>
      <c r="F683">
        <v>90405</v>
      </c>
      <c r="G683">
        <v>2295000</v>
      </c>
      <c r="H683">
        <v>3</v>
      </c>
      <c r="I683">
        <v>2.5</v>
      </c>
      <c r="J683">
        <v>1710</v>
      </c>
      <c r="K683">
        <v>12072</v>
      </c>
      <c r="L683">
        <f>2021-MasterDataSet_after_OutliersDEL7[[#This Row],[YEAR BUILT]]</f>
        <v>1</v>
      </c>
      <c r="M683">
        <v>0.49408953856132665</v>
      </c>
      <c r="N683">
        <v>1342.1052631578948</v>
      </c>
      <c r="O683" s="1">
        <v>0</v>
      </c>
      <c r="P683" s="1">
        <f>VLOOKUP(MasterDataSet_after_OutliersDEL7[[#This Row],[Region]],Region_Dummy_Variables,2,FALSE)</f>
        <v>0</v>
      </c>
      <c r="Q683" s="1">
        <f>VLOOKUP(MasterDataSet_after_OutliersDEL7[[#This Row],[Region]],Region_Dummy_Variables,3,FALSE)</f>
        <v>0</v>
      </c>
      <c r="R683" s="1">
        <f>VLOOKUP(MasterDataSet_after_OutliersDEL7[[#This Row],[Region]],Region_Dummy_Variables,4,FALSE)</f>
        <v>0</v>
      </c>
      <c r="S683" s="1">
        <f>VLOOKUP(MasterDataSet_after_OutliersDEL7[[#This Row],[Region]],Region_Dummy_Variables,5,FALSE)</f>
        <v>0</v>
      </c>
      <c r="T683" s="1">
        <f>VLOOKUP(MasterDataSet_after_OutliersDEL7[[#This Row],[Region]],Region_Dummy_Variables,6,FALSE)</f>
        <v>1</v>
      </c>
      <c r="U683">
        <v>2020</v>
      </c>
      <c r="V683">
        <v>39</v>
      </c>
      <c r="W683">
        <v>600</v>
      </c>
      <c r="X683">
        <v>34.000622499999999</v>
      </c>
      <c r="Y683">
        <v>-118.4742998</v>
      </c>
    </row>
    <row r="684" spans="1:25" x14ac:dyDescent="0.3">
      <c r="A684" s="1" t="s">
        <v>16</v>
      </c>
      <c r="B684" s="1" t="s">
        <v>730</v>
      </c>
      <c r="C684" s="1" t="s">
        <v>570</v>
      </c>
      <c r="D684" s="1" t="str">
        <f>VLOOKUP(MasterDataSet_after_OutliersDEL7[[#This Row],[CITY]],Region_Values,2,FALSE)</f>
        <v>West</v>
      </c>
      <c r="E684" s="7" t="s">
        <v>19</v>
      </c>
      <c r="F684">
        <v>90405</v>
      </c>
      <c r="G684">
        <v>1245000</v>
      </c>
      <c r="H684">
        <v>2</v>
      </c>
      <c r="I684">
        <v>1.5</v>
      </c>
      <c r="J684">
        <v>1073</v>
      </c>
      <c r="K684">
        <v>12072</v>
      </c>
      <c r="L684">
        <f>2021-MasterDataSet_after_OutliersDEL7[[#This Row],[YEAR BUILT]]</f>
        <v>50</v>
      </c>
      <c r="M684">
        <v>0.64741253048280289</v>
      </c>
      <c r="N684">
        <v>1160.2982292637464</v>
      </c>
      <c r="O684" s="1">
        <v>0</v>
      </c>
      <c r="P684" s="1">
        <f>VLOOKUP(MasterDataSet_after_OutliersDEL7[[#This Row],[Region]],Region_Dummy_Variables,2,FALSE)</f>
        <v>0</v>
      </c>
      <c r="Q684" s="1">
        <f>VLOOKUP(MasterDataSet_after_OutliersDEL7[[#This Row],[Region]],Region_Dummy_Variables,3,FALSE)</f>
        <v>0</v>
      </c>
      <c r="R684" s="1">
        <f>VLOOKUP(MasterDataSet_after_OutliersDEL7[[#This Row],[Region]],Region_Dummy_Variables,4,FALSE)</f>
        <v>0</v>
      </c>
      <c r="S684" s="1">
        <f>VLOOKUP(MasterDataSet_after_OutliersDEL7[[#This Row],[Region]],Region_Dummy_Variables,5,FALSE)</f>
        <v>0</v>
      </c>
      <c r="T684" s="1">
        <f>VLOOKUP(MasterDataSet_after_OutliersDEL7[[#This Row],[Region]],Region_Dummy_Variables,6,FALSE)</f>
        <v>1</v>
      </c>
      <c r="U684">
        <v>1971</v>
      </c>
      <c r="V684">
        <v>19</v>
      </c>
      <c r="W684">
        <v>559</v>
      </c>
      <c r="X684">
        <v>34.008369399999999</v>
      </c>
      <c r="Y684">
        <v>-118.4826384</v>
      </c>
    </row>
    <row r="685" spans="1:25" x14ac:dyDescent="0.3">
      <c r="A685" s="1" t="s">
        <v>16</v>
      </c>
      <c r="B685" s="1" t="s">
        <v>731</v>
      </c>
      <c r="C685" s="1" t="s">
        <v>570</v>
      </c>
      <c r="D685" s="1" t="str">
        <f>VLOOKUP(MasterDataSet_after_OutliersDEL7[[#This Row],[CITY]],Region_Values,2,FALSE)</f>
        <v>West</v>
      </c>
      <c r="E685" s="7" t="s">
        <v>19</v>
      </c>
      <c r="F685">
        <v>90405</v>
      </c>
      <c r="G685">
        <v>890000</v>
      </c>
      <c r="H685">
        <v>2</v>
      </c>
      <c r="I685">
        <v>2</v>
      </c>
      <c r="J685">
        <v>815</v>
      </c>
      <c r="K685">
        <v>20362</v>
      </c>
      <c r="L685">
        <f>2021-MasterDataSet_after_OutliersDEL7[[#This Row],[YEAR BUILT]]</f>
        <v>58</v>
      </c>
      <c r="M685">
        <v>0.84006732232110459</v>
      </c>
      <c r="N685">
        <v>1092.0245398773006</v>
      </c>
      <c r="O685" s="1">
        <v>0</v>
      </c>
      <c r="P685" s="1">
        <f>VLOOKUP(MasterDataSet_after_OutliersDEL7[[#This Row],[Region]],Region_Dummy_Variables,2,FALSE)</f>
        <v>0</v>
      </c>
      <c r="Q685" s="1">
        <f>VLOOKUP(MasterDataSet_after_OutliersDEL7[[#This Row],[Region]],Region_Dummy_Variables,3,FALSE)</f>
        <v>0</v>
      </c>
      <c r="R685" s="1">
        <f>VLOOKUP(MasterDataSet_after_OutliersDEL7[[#This Row],[Region]],Region_Dummy_Variables,4,FALSE)</f>
        <v>0</v>
      </c>
      <c r="S685" s="1">
        <f>VLOOKUP(MasterDataSet_after_OutliersDEL7[[#This Row],[Region]],Region_Dummy_Variables,5,FALSE)</f>
        <v>0</v>
      </c>
      <c r="T685" s="1">
        <f>VLOOKUP(MasterDataSet_after_OutliersDEL7[[#This Row],[Region]],Region_Dummy_Variables,6,FALSE)</f>
        <v>1</v>
      </c>
      <c r="U685">
        <v>1963</v>
      </c>
      <c r="V685">
        <v>7</v>
      </c>
      <c r="W685">
        <v>425</v>
      </c>
      <c r="X685">
        <v>34.011147000000001</v>
      </c>
      <c r="Y685">
        <v>-118.483315</v>
      </c>
    </row>
    <row r="686" spans="1:25" hidden="1" x14ac:dyDescent="0.3">
      <c r="A686" s="1" t="s">
        <v>20</v>
      </c>
      <c r="B686" s="1" t="s">
        <v>732</v>
      </c>
      <c r="C686" s="1" t="s">
        <v>733</v>
      </c>
      <c r="D686" s="1" t="str">
        <f>VLOOKUP(MasterDataSet_after_OutliersDEL7[[#This Row],[CITY]],Region_Values,2,FALSE)</f>
        <v>South bay</v>
      </c>
      <c r="E686" s="7" t="s">
        <v>19</v>
      </c>
      <c r="F686">
        <v>90501</v>
      </c>
      <c r="G686">
        <v>795000</v>
      </c>
      <c r="H686">
        <v>4</v>
      </c>
      <c r="I686">
        <v>4</v>
      </c>
      <c r="J686">
        <v>2050</v>
      </c>
      <c r="K686">
        <v>1996</v>
      </c>
      <c r="L686">
        <f>2021-MasterDataSet_after_OutliersDEL7[[#This Row],[YEAR BUILT]]</f>
        <v>14</v>
      </c>
      <c r="M686">
        <v>4.625194259182865</v>
      </c>
      <c r="N686">
        <v>387.80487804878049</v>
      </c>
      <c r="O686" s="1">
        <v>1</v>
      </c>
      <c r="P686" s="1">
        <f>VLOOKUP(MasterDataSet_after_OutliersDEL7[[#This Row],[Region]],Region_Dummy_Variables,2,FALSE)</f>
        <v>0</v>
      </c>
      <c r="Q686" s="1">
        <f>VLOOKUP(MasterDataSet_after_OutliersDEL7[[#This Row],[Region]],Region_Dummy_Variables,3,FALSE)</f>
        <v>0</v>
      </c>
      <c r="R686" s="1">
        <f>VLOOKUP(MasterDataSet_after_OutliersDEL7[[#This Row],[Region]],Region_Dummy_Variables,4,FALSE)</f>
        <v>0</v>
      </c>
      <c r="S686" s="1">
        <f>VLOOKUP(MasterDataSet_after_OutliersDEL7[[#This Row],[Region]],Region_Dummy_Variables,5,FALSE)</f>
        <v>1</v>
      </c>
      <c r="T686" s="1">
        <f>VLOOKUP(MasterDataSet_after_OutliersDEL7[[#This Row],[Region]],Region_Dummy_Variables,6,FALSE)</f>
        <v>0</v>
      </c>
      <c r="U686">
        <v>2007</v>
      </c>
      <c r="V686">
        <v>4</v>
      </c>
      <c r="W686">
        <v>110</v>
      </c>
      <c r="X686">
        <v>33.820816299999997</v>
      </c>
      <c r="Y686">
        <v>-118.2997775</v>
      </c>
    </row>
    <row r="687" spans="1:25" hidden="1" x14ac:dyDescent="0.3">
      <c r="A687" s="1" t="s">
        <v>20</v>
      </c>
      <c r="B687" s="1" t="s">
        <v>734</v>
      </c>
      <c r="C687" s="1" t="s">
        <v>733</v>
      </c>
      <c r="D687" s="1" t="str">
        <f>VLOOKUP(MasterDataSet_after_OutliersDEL7[[#This Row],[CITY]],Region_Values,2,FALSE)</f>
        <v>South bay</v>
      </c>
      <c r="E687" s="7" t="s">
        <v>19</v>
      </c>
      <c r="F687">
        <v>90501</v>
      </c>
      <c r="G687">
        <v>849500</v>
      </c>
      <c r="H687">
        <v>4</v>
      </c>
      <c r="I687">
        <v>2</v>
      </c>
      <c r="J687">
        <v>1660</v>
      </c>
      <c r="K687">
        <v>6905</v>
      </c>
      <c r="L687">
        <f>2021-MasterDataSet_after_OutliersDEL7[[#This Row],[YEAR BUILT]]</f>
        <v>73</v>
      </c>
      <c r="M687">
        <v>4.984746006564567</v>
      </c>
      <c r="N687">
        <v>511.74698795180723</v>
      </c>
      <c r="O687" s="1">
        <v>1</v>
      </c>
      <c r="P687" s="1">
        <f>VLOOKUP(MasterDataSet_after_OutliersDEL7[[#This Row],[Region]],Region_Dummy_Variables,2,FALSE)</f>
        <v>0</v>
      </c>
      <c r="Q687" s="1">
        <f>VLOOKUP(MasterDataSet_after_OutliersDEL7[[#This Row],[Region]],Region_Dummy_Variables,3,FALSE)</f>
        <v>0</v>
      </c>
      <c r="R687" s="1">
        <f>VLOOKUP(MasterDataSet_after_OutliersDEL7[[#This Row],[Region]],Region_Dummy_Variables,4,FALSE)</f>
        <v>0</v>
      </c>
      <c r="S687" s="1">
        <f>VLOOKUP(MasterDataSet_after_OutliersDEL7[[#This Row],[Region]],Region_Dummy_Variables,5,FALSE)</f>
        <v>1</v>
      </c>
      <c r="T687" s="1">
        <f>VLOOKUP(MasterDataSet_after_OutliersDEL7[[#This Row],[Region]],Region_Dummy_Variables,6,FALSE)</f>
        <v>0</v>
      </c>
      <c r="U687">
        <v>1948</v>
      </c>
      <c r="V687">
        <v>13</v>
      </c>
      <c r="X687">
        <v>33.8322328</v>
      </c>
      <c r="Y687">
        <v>-118.3046642</v>
      </c>
    </row>
    <row r="688" spans="1:25" hidden="1" x14ac:dyDescent="0.3">
      <c r="A688" s="1" t="s">
        <v>20</v>
      </c>
      <c r="B688" s="1" t="s">
        <v>735</v>
      </c>
      <c r="C688" s="1" t="s">
        <v>733</v>
      </c>
      <c r="D688" s="1" t="str">
        <f>VLOOKUP(MasterDataSet_after_OutliersDEL7[[#This Row],[CITY]],Region_Values,2,FALSE)</f>
        <v>South bay</v>
      </c>
      <c r="E688" s="7" t="s">
        <v>19</v>
      </c>
      <c r="F688">
        <v>90501</v>
      </c>
      <c r="G688">
        <v>825000</v>
      </c>
      <c r="H688">
        <v>3</v>
      </c>
      <c r="I688">
        <v>2</v>
      </c>
      <c r="J688">
        <v>1178</v>
      </c>
      <c r="K688">
        <v>6001</v>
      </c>
      <c r="L688">
        <f>2021-MasterDataSet_after_OutliersDEL7[[#This Row],[YEAR BUILT]]</f>
        <v>76</v>
      </c>
      <c r="M688">
        <v>4.932142950380638</v>
      </c>
      <c r="N688">
        <v>700.33955857385399</v>
      </c>
      <c r="O688" s="1">
        <v>1</v>
      </c>
      <c r="P688" s="1">
        <f>VLOOKUP(MasterDataSet_after_OutliersDEL7[[#This Row],[Region]],Region_Dummy_Variables,2,FALSE)</f>
        <v>0</v>
      </c>
      <c r="Q688" s="1">
        <f>VLOOKUP(MasterDataSet_after_OutliersDEL7[[#This Row],[Region]],Region_Dummy_Variables,3,FALSE)</f>
        <v>0</v>
      </c>
      <c r="R688" s="1">
        <f>VLOOKUP(MasterDataSet_after_OutliersDEL7[[#This Row],[Region]],Region_Dummy_Variables,4,FALSE)</f>
        <v>0</v>
      </c>
      <c r="S688" s="1">
        <f>VLOOKUP(MasterDataSet_after_OutliersDEL7[[#This Row],[Region]],Region_Dummy_Variables,5,FALSE)</f>
        <v>1</v>
      </c>
      <c r="T688" s="1">
        <f>VLOOKUP(MasterDataSet_after_OutliersDEL7[[#This Row],[Region]],Region_Dummy_Variables,6,FALSE)</f>
        <v>0</v>
      </c>
      <c r="U688">
        <v>1945</v>
      </c>
      <c r="V688">
        <v>59</v>
      </c>
      <c r="X688">
        <v>33.8336866</v>
      </c>
      <c r="Y688">
        <v>-118.305509</v>
      </c>
    </row>
    <row r="689" spans="1:25" hidden="1" x14ac:dyDescent="0.3">
      <c r="A689" s="1" t="s">
        <v>20</v>
      </c>
      <c r="B689" s="1" t="s">
        <v>736</v>
      </c>
      <c r="C689" s="1" t="s">
        <v>733</v>
      </c>
      <c r="D689" s="1" t="str">
        <f>VLOOKUP(MasterDataSet_after_OutliersDEL7[[#This Row],[CITY]],Region_Values,2,FALSE)</f>
        <v>South bay</v>
      </c>
      <c r="E689" s="7" t="s">
        <v>19</v>
      </c>
      <c r="F689">
        <v>90501</v>
      </c>
      <c r="G689">
        <v>650000</v>
      </c>
      <c r="H689">
        <v>2</v>
      </c>
      <c r="I689">
        <v>1</v>
      </c>
      <c r="J689">
        <v>648</v>
      </c>
      <c r="K689">
        <v>6000</v>
      </c>
      <c r="L689">
        <f>2021-MasterDataSet_after_OutliersDEL7[[#This Row],[YEAR BUILT]]</f>
        <v>71</v>
      </c>
      <c r="M689">
        <v>4.9062000451414267</v>
      </c>
      <c r="N689">
        <v>1003.0864197530864</v>
      </c>
      <c r="O689" s="1">
        <v>1</v>
      </c>
      <c r="P689" s="1">
        <f>VLOOKUP(MasterDataSet_after_OutliersDEL7[[#This Row],[Region]],Region_Dummy_Variables,2,FALSE)</f>
        <v>0</v>
      </c>
      <c r="Q689" s="1">
        <f>VLOOKUP(MasterDataSet_after_OutliersDEL7[[#This Row],[Region]],Region_Dummy_Variables,3,FALSE)</f>
        <v>0</v>
      </c>
      <c r="R689" s="1">
        <f>VLOOKUP(MasterDataSet_after_OutliersDEL7[[#This Row],[Region]],Region_Dummy_Variables,4,FALSE)</f>
        <v>0</v>
      </c>
      <c r="S689" s="1">
        <f>VLOOKUP(MasterDataSet_after_OutliersDEL7[[#This Row],[Region]],Region_Dummy_Variables,5,FALSE)</f>
        <v>1</v>
      </c>
      <c r="T689" s="1">
        <f>VLOOKUP(MasterDataSet_after_OutliersDEL7[[#This Row],[Region]],Region_Dummy_Variables,6,FALSE)</f>
        <v>0</v>
      </c>
      <c r="U689">
        <v>1950</v>
      </c>
      <c r="V689">
        <v>4</v>
      </c>
      <c r="X689">
        <v>33.834694200000001</v>
      </c>
      <c r="Y689">
        <v>-118.3059315</v>
      </c>
    </row>
    <row r="690" spans="1:25" hidden="1" x14ac:dyDescent="0.3">
      <c r="A690" s="1" t="s">
        <v>20</v>
      </c>
      <c r="B690" s="1" t="s">
        <v>737</v>
      </c>
      <c r="C690" s="1" t="s">
        <v>733</v>
      </c>
      <c r="D690" s="1" t="str">
        <f>VLOOKUP(MasterDataSet_after_OutliersDEL7[[#This Row],[CITY]],Region_Values,2,FALSE)</f>
        <v>South bay</v>
      </c>
      <c r="E690" s="7" t="s">
        <v>19</v>
      </c>
      <c r="F690">
        <v>90501</v>
      </c>
      <c r="G690">
        <v>638000</v>
      </c>
      <c r="H690">
        <v>2</v>
      </c>
      <c r="I690">
        <v>1</v>
      </c>
      <c r="J690">
        <v>732</v>
      </c>
      <c r="K690">
        <v>6007</v>
      </c>
      <c r="L690">
        <f>2021-MasterDataSet_after_OutliersDEL7[[#This Row],[YEAR BUILT]]</f>
        <v>92</v>
      </c>
      <c r="M690">
        <v>4.8587578040766033</v>
      </c>
      <c r="N690">
        <v>871.58469945355193</v>
      </c>
      <c r="O690" s="1">
        <v>1</v>
      </c>
      <c r="P690" s="1">
        <f>VLOOKUP(MasterDataSet_after_OutliersDEL7[[#This Row],[Region]],Region_Dummy_Variables,2,FALSE)</f>
        <v>0</v>
      </c>
      <c r="Q690" s="1">
        <f>VLOOKUP(MasterDataSet_after_OutliersDEL7[[#This Row],[Region]],Region_Dummy_Variables,3,FALSE)</f>
        <v>0</v>
      </c>
      <c r="R690" s="1">
        <f>VLOOKUP(MasterDataSet_after_OutliersDEL7[[#This Row],[Region]],Region_Dummy_Variables,4,FALSE)</f>
        <v>0</v>
      </c>
      <c r="S690" s="1">
        <f>VLOOKUP(MasterDataSet_after_OutliersDEL7[[#This Row],[Region]],Region_Dummy_Variables,5,FALSE)</f>
        <v>1</v>
      </c>
      <c r="T690" s="1">
        <f>VLOOKUP(MasterDataSet_after_OutliersDEL7[[#This Row],[Region]],Region_Dummy_Variables,6,FALSE)</f>
        <v>0</v>
      </c>
      <c r="U690">
        <v>1929</v>
      </c>
      <c r="V690">
        <v>12</v>
      </c>
      <c r="X690">
        <v>33.832328400000002</v>
      </c>
      <c r="Y690">
        <v>-118.3068562</v>
      </c>
    </row>
    <row r="691" spans="1:25" hidden="1" x14ac:dyDescent="0.3">
      <c r="A691" s="1" t="s">
        <v>20</v>
      </c>
      <c r="B691" s="1" t="s">
        <v>738</v>
      </c>
      <c r="C691" s="1" t="s">
        <v>733</v>
      </c>
      <c r="D691" s="1" t="str">
        <f>VLOOKUP(MasterDataSet_after_OutliersDEL7[[#This Row],[CITY]],Region_Values,2,FALSE)</f>
        <v>South bay</v>
      </c>
      <c r="E691" s="7" t="s">
        <v>19</v>
      </c>
      <c r="F691">
        <v>90501</v>
      </c>
      <c r="G691">
        <v>729000</v>
      </c>
      <c r="H691">
        <v>2</v>
      </c>
      <c r="I691">
        <v>1</v>
      </c>
      <c r="J691">
        <v>932</v>
      </c>
      <c r="K691">
        <v>2670</v>
      </c>
      <c r="L691">
        <f>2021-MasterDataSet_after_OutliersDEL7[[#This Row],[YEAR BUILT]]</f>
        <v>98</v>
      </c>
      <c r="M691">
        <v>4.0372239800612295</v>
      </c>
      <c r="N691">
        <v>782.18884120171674</v>
      </c>
      <c r="O691" s="1">
        <v>1</v>
      </c>
      <c r="P691" s="1">
        <f>VLOOKUP(MasterDataSet_after_OutliersDEL7[[#This Row],[Region]],Region_Dummy_Variables,2,FALSE)</f>
        <v>0</v>
      </c>
      <c r="Q691" s="1">
        <f>VLOOKUP(MasterDataSet_after_OutliersDEL7[[#This Row],[Region]],Region_Dummy_Variables,3,FALSE)</f>
        <v>0</v>
      </c>
      <c r="R691" s="1">
        <f>VLOOKUP(MasterDataSet_after_OutliersDEL7[[#This Row],[Region]],Region_Dummy_Variables,4,FALSE)</f>
        <v>0</v>
      </c>
      <c r="S691" s="1">
        <f>VLOOKUP(MasterDataSet_after_OutliersDEL7[[#This Row],[Region]],Region_Dummy_Variables,5,FALSE)</f>
        <v>1</v>
      </c>
      <c r="T691" s="1">
        <f>VLOOKUP(MasterDataSet_after_OutliersDEL7[[#This Row],[Region]],Region_Dummy_Variables,6,FALSE)</f>
        <v>0</v>
      </c>
      <c r="U691">
        <v>1923</v>
      </c>
      <c r="V691">
        <v>28</v>
      </c>
      <c r="X691">
        <v>33.832131199999999</v>
      </c>
      <c r="Y691">
        <v>-118.32120690000001</v>
      </c>
    </row>
    <row r="692" spans="1:25" hidden="1" x14ac:dyDescent="0.3">
      <c r="A692" s="1" t="s">
        <v>20</v>
      </c>
      <c r="B692" s="1" t="s">
        <v>739</v>
      </c>
      <c r="C692" s="1" t="s">
        <v>733</v>
      </c>
      <c r="D692" s="1" t="str">
        <f>VLOOKUP(MasterDataSet_after_OutliersDEL7[[#This Row],[CITY]],Region_Values,2,FALSE)</f>
        <v>South bay</v>
      </c>
      <c r="E692" s="7" t="s">
        <v>19</v>
      </c>
      <c r="F692">
        <v>90501</v>
      </c>
      <c r="G692">
        <v>795000</v>
      </c>
      <c r="H692">
        <v>3</v>
      </c>
      <c r="I692">
        <v>2</v>
      </c>
      <c r="J692">
        <v>1112</v>
      </c>
      <c r="K692">
        <v>7201</v>
      </c>
      <c r="L692">
        <f>2021-MasterDataSet_after_OutliersDEL7[[#This Row],[YEAR BUILT]]</f>
        <v>69</v>
      </c>
      <c r="M692">
        <v>4.822696746001875</v>
      </c>
      <c r="N692">
        <v>714.92805755395682</v>
      </c>
      <c r="O692" s="1">
        <v>1</v>
      </c>
      <c r="P692" s="1">
        <f>VLOOKUP(MasterDataSet_after_OutliersDEL7[[#This Row],[Region]],Region_Dummy_Variables,2,FALSE)</f>
        <v>0</v>
      </c>
      <c r="Q692" s="1">
        <f>VLOOKUP(MasterDataSet_after_OutliersDEL7[[#This Row],[Region]],Region_Dummy_Variables,3,FALSE)</f>
        <v>0</v>
      </c>
      <c r="R692" s="1">
        <f>VLOOKUP(MasterDataSet_after_OutliersDEL7[[#This Row],[Region]],Region_Dummy_Variables,4,FALSE)</f>
        <v>0</v>
      </c>
      <c r="S692" s="1">
        <f>VLOOKUP(MasterDataSet_after_OutliersDEL7[[#This Row],[Region]],Region_Dummy_Variables,5,FALSE)</f>
        <v>1</v>
      </c>
      <c r="T692" s="1">
        <f>VLOOKUP(MasterDataSet_after_OutliersDEL7[[#This Row],[Region]],Region_Dummy_Variables,6,FALSE)</f>
        <v>0</v>
      </c>
      <c r="U692">
        <v>1952</v>
      </c>
      <c r="V692">
        <v>3</v>
      </c>
      <c r="X692">
        <v>33.825427500000004</v>
      </c>
      <c r="Y692">
        <v>-118.3083176</v>
      </c>
    </row>
    <row r="693" spans="1:25" hidden="1" x14ac:dyDescent="0.3">
      <c r="A693" s="1" t="s">
        <v>20</v>
      </c>
      <c r="B693" s="1" t="s">
        <v>740</v>
      </c>
      <c r="C693" s="1" t="s">
        <v>733</v>
      </c>
      <c r="D693" s="1" t="str">
        <f>VLOOKUP(MasterDataSet_after_OutliersDEL7[[#This Row],[CITY]],Region_Values,2,FALSE)</f>
        <v>South bay</v>
      </c>
      <c r="E693" s="7" t="s">
        <v>19</v>
      </c>
      <c r="F693">
        <v>90501</v>
      </c>
      <c r="G693">
        <v>850000</v>
      </c>
      <c r="H693">
        <v>2</v>
      </c>
      <c r="I693">
        <v>2</v>
      </c>
      <c r="J693">
        <v>1209</v>
      </c>
      <c r="K693">
        <v>5100</v>
      </c>
      <c r="L693">
        <f>2021-MasterDataSet_after_OutliersDEL7[[#This Row],[YEAR BUILT]]</f>
        <v>104</v>
      </c>
      <c r="M693">
        <v>4.4048301910945034</v>
      </c>
      <c r="N693">
        <v>703.06038047973527</v>
      </c>
      <c r="O693" s="1">
        <v>1</v>
      </c>
      <c r="P693" s="1">
        <f>VLOOKUP(MasterDataSet_after_OutliersDEL7[[#This Row],[Region]],Region_Dummy_Variables,2,FALSE)</f>
        <v>0</v>
      </c>
      <c r="Q693" s="1">
        <f>VLOOKUP(MasterDataSet_after_OutliersDEL7[[#This Row],[Region]],Region_Dummy_Variables,3,FALSE)</f>
        <v>0</v>
      </c>
      <c r="R693" s="1">
        <f>VLOOKUP(MasterDataSet_after_OutliersDEL7[[#This Row],[Region]],Region_Dummy_Variables,4,FALSE)</f>
        <v>0</v>
      </c>
      <c r="S693" s="1">
        <f>VLOOKUP(MasterDataSet_after_OutliersDEL7[[#This Row],[Region]],Region_Dummy_Variables,5,FALSE)</f>
        <v>1</v>
      </c>
      <c r="T693" s="1">
        <f>VLOOKUP(MasterDataSet_after_OutliersDEL7[[#This Row],[Region]],Region_Dummy_Variables,6,FALSE)</f>
        <v>0</v>
      </c>
      <c r="U693">
        <v>1917</v>
      </c>
      <c r="V693">
        <v>34</v>
      </c>
      <c r="X693">
        <v>33.828241300000002</v>
      </c>
      <c r="Y693">
        <v>-118.3152133</v>
      </c>
    </row>
    <row r="694" spans="1:25" hidden="1" x14ac:dyDescent="0.3">
      <c r="A694" s="1" t="s">
        <v>20</v>
      </c>
      <c r="B694" s="1" t="s">
        <v>741</v>
      </c>
      <c r="C694" s="1" t="s">
        <v>733</v>
      </c>
      <c r="D694" s="1" t="str">
        <f>VLOOKUP(MasterDataSet_after_OutliersDEL7[[#This Row],[CITY]],Region_Values,2,FALSE)</f>
        <v>South bay</v>
      </c>
      <c r="E694" s="7" t="s">
        <v>19</v>
      </c>
      <c r="F694">
        <v>90501</v>
      </c>
      <c r="G694">
        <v>799000</v>
      </c>
      <c r="H694">
        <v>3</v>
      </c>
      <c r="I694">
        <v>2</v>
      </c>
      <c r="J694">
        <v>1458</v>
      </c>
      <c r="K694">
        <v>7009</v>
      </c>
      <c r="L694">
        <f>2021-MasterDataSet_after_OutliersDEL7[[#This Row],[YEAR BUILT]]</f>
        <v>73</v>
      </c>
      <c r="M694">
        <v>5.1852543225119607</v>
      </c>
      <c r="N694">
        <v>548.01097393689986</v>
      </c>
      <c r="O694" s="1">
        <v>1</v>
      </c>
      <c r="P694" s="1">
        <f>VLOOKUP(MasterDataSet_after_OutliersDEL7[[#This Row],[Region]],Region_Dummy_Variables,2,FALSE)</f>
        <v>0</v>
      </c>
      <c r="Q694" s="1">
        <f>VLOOKUP(MasterDataSet_after_OutliersDEL7[[#This Row],[Region]],Region_Dummy_Variables,3,FALSE)</f>
        <v>0</v>
      </c>
      <c r="R694" s="1">
        <f>VLOOKUP(MasterDataSet_after_OutliersDEL7[[#This Row],[Region]],Region_Dummy_Variables,4,FALSE)</f>
        <v>0</v>
      </c>
      <c r="S694" s="1">
        <f>VLOOKUP(MasterDataSet_after_OutliersDEL7[[#This Row],[Region]],Region_Dummy_Variables,5,FALSE)</f>
        <v>1</v>
      </c>
      <c r="T694" s="1">
        <f>VLOOKUP(MasterDataSet_after_OutliersDEL7[[#This Row],[Region]],Region_Dummy_Variables,6,FALSE)</f>
        <v>0</v>
      </c>
      <c r="U694">
        <v>1948</v>
      </c>
      <c r="V694">
        <v>32</v>
      </c>
      <c r="X694">
        <v>33.830095399999998</v>
      </c>
      <c r="Y694">
        <v>-118.3013303</v>
      </c>
    </row>
    <row r="695" spans="1:25" hidden="1" x14ac:dyDescent="0.3">
      <c r="A695" s="1" t="s">
        <v>20</v>
      </c>
      <c r="B695" s="1" t="s">
        <v>742</v>
      </c>
      <c r="C695" s="1" t="s">
        <v>733</v>
      </c>
      <c r="D695" s="1" t="str">
        <f>VLOOKUP(MasterDataSet_after_OutliersDEL7[[#This Row],[CITY]],Region_Values,2,FALSE)</f>
        <v>South bay</v>
      </c>
      <c r="E695" s="7" t="s">
        <v>19</v>
      </c>
      <c r="F695">
        <v>90501</v>
      </c>
      <c r="G695">
        <v>679500</v>
      </c>
      <c r="H695">
        <v>2</v>
      </c>
      <c r="I695">
        <v>1</v>
      </c>
      <c r="J695">
        <v>747</v>
      </c>
      <c r="K695">
        <v>3162</v>
      </c>
      <c r="L695">
        <f>2021-MasterDataSet_after_OutliersDEL7[[#This Row],[YEAR BUILT]]</f>
        <v>97</v>
      </c>
      <c r="M695">
        <v>4.3972099195728003</v>
      </c>
      <c r="N695">
        <v>909.63855421686742</v>
      </c>
      <c r="O695" s="1">
        <v>1</v>
      </c>
      <c r="P695" s="1">
        <f>VLOOKUP(MasterDataSet_after_OutliersDEL7[[#This Row],[Region]],Region_Dummy_Variables,2,FALSE)</f>
        <v>0</v>
      </c>
      <c r="Q695" s="1">
        <f>VLOOKUP(MasterDataSet_after_OutliersDEL7[[#This Row],[Region]],Region_Dummy_Variables,3,FALSE)</f>
        <v>0</v>
      </c>
      <c r="R695" s="1">
        <f>VLOOKUP(MasterDataSet_after_OutliersDEL7[[#This Row],[Region]],Region_Dummy_Variables,4,FALSE)</f>
        <v>0</v>
      </c>
      <c r="S695" s="1">
        <f>VLOOKUP(MasterDataSet_after_OutliersDEL7[[#This Row],[Region]],Region_Dummy_Variables,5,FALSE)</f>
        <v>1</v>
      </c>
      <c r="T695" s="1">
        <f>VLOOKUP(MasterDataSet_after_OutliersDEL7[[#This Row],[Region]],Region_Dummy_Variables,6,FALSE)</f>
        <v>0</v>
      </c>
      <c r="U695">
        <v>1924</v>
      </c>
      <c r="V695">
        <v>49</v>
      </c>
      <c r="X695">
        <v>33.8246386</v>
      </c>
      <c r="Y695">
        <v>-118.31567</v>
      </c>
    </row>
    <row r="696" spans="1:25" hidden="1" x14ac:dyDescent="0.3">
      <c r="A696" s="1" t="s">
        <v>20</v>
      </c>
      <c r="B696" s="1" t="s">
        <v>743</v>
      </c>
      <c r="C696" s="1" t="s">
        <v>733</v>
      </c>
      <c r="D696" s="1" t="str">
        <f>VLOOKUP(MasterDataSet_after_OutliersDEL7[[#This Row],[CITY]],Region_Values,2,FALSE)</f>
        <v>South bay</v>
      </c>
      <c r="E696" s="7" t="s">
        <v>19</v>
      </c>
      <c r="F696">
        <v>90501</v>
      </c>
      <c r="G696">
        <v>949000</v>
      </c>
      <c r="H696">
        <v>3</v>
      </c>
      <c r="I696">
        <v>2</v>
      </c>
      <c r="J696">
        <v>1587</v>
      </c>
      <c r="K696">
        <v>5129</v>
      </c>
      <c r="L696">
        <f>2021-MasterDataSet_after_OutliersDEL7[[#This Row],[YEAR BUILT]]</f>
        <v>59</v>
      </c>
      <c r="M696">
        <v>3.946625255727819</v>
      </c>
      <c r="N696">
        <v>597.98361688720854</v>
      </c>
      <c r="O696" s="1">
        <v>1</v>
      </c>
      <c r="P696" s="1">
        <f>VLOOKUP(MasterDataSet_after_OutliersDEL7[[#This Row],[Region]],Region_Dummy_Variables,2,FALSE)</f>
        <v>0</v>
      </c>
      <c r="Q696" s="1">
        <f>VLOOKUP(MasterDataSet_after_OutliersDEL7[[#This Row],[Region]],Region_Dummy_Variables,3,FALSE)</f>
        <v>0</v>
      </c>
      <c r="R696" s="1">
        <f>VLOOKUP(MasterDataSet_after_OutliersDEL7[[#This Row],[Region]],Region_Dummy_Variables,4,FALSE)</f>
        <v>0</v>
      </c>
      <c r="S696" s="1">
        <f>VLOOKUP(MasterDataSet_after_OutliersDEL7[[#This Row],[Region]],Region_Dummy_Variables,5,FALSE)</f>
        <v>1</v>
      </c>
      <c r="T696" s="1">
        <f>VLOOKUP(MasterDataSet_after_OutliersDEL7[[#This Row],[Region]],Region_Dummy_Variables,6,FALSE)</f>
        <v>0</v>
      </c>
      <c r="U696">
        <v>1962</v>
      </c>
      <c r="V696">
        <v>4</v>
      </c>
      <c r="X696">
        <v>33.813284899999999</v>
      </c>
      <c r="Y696">
        <v>-118.3232503</v>
      </c>
    </row>
    <row r="697" spans="1:25" hidden="1" x14ac:dyDescent="0.3">
      <c r="A697" s="1" t="s">
        <v>16</v>
      </c>
      <c r="B697" s="1" t="s">
        <v>744</v>
      </c>
      <c r="C697" s="1" t="s">
        <v>733</v>
      </c>
      <c r="D697" s="1" t="str">
        <f>VLOOKUP(MasterDataSet_after_OutliersDEL7[[#This Row],[CITY]],Region_Values,2,FALSE)</f>
        <v>South bay</v>
      </c>
      <c r="E697" s="7" t="s">
        <v>19</v>
      </c>
      <c r="F697">
        <v>90501</v>
      </c>
      <c r="G697">
        <v>795000</v>
      </c>
      <c r="H697">
        <v>3</v>
      </c>
      <c r="I697">
        <v>3</v>
      </c>
      <c r="J697">
        <v>1500</v>
      </c>
      <c r="K697">
        <v>4201</v>
      </c>
      <c r="L697">
        <f>2021-MasterDataSet_after_OutliersDEL7[[#This Row],[YEAR BUILT]]</f>
        <v>17</v>
      </c>
      <c r="M697">
        <v>4.200400599425655</v>
      </c>
      <c r="N697">
        <v>530</v>
      </c>
      <c r="O697" s="1">
        <v>0</v>
      </c>
      <c r="P697" s="1">
        <f>VLOOKUP(MasterDataSet_after_OutliersDEL7[[#This Row],[Region]],Region_Dummy_Variables,2,FALSE)</f>
        <v>0</v>
      </c>
      <c r="Q697" s="1">
        <f>VLOOKUP(MasterDataSet_after_OutliersDEL7[[#This Row],[Region]],Region_Dummy_Variables,3,FALSE)</f>
        <v>0</v>
      </c>
      <c r="R697" s="1">
        <f>VLOOKUP(MasterDataSet_after_OutliersDEL7[[#This Row],[Region]],Region_Dummy_Variables,4,FALSE)</f>
        <v>0</v>
      </c>
      <c r="S697" s="1">
        <f>VLOOKUP(MasterDataSet_after_OutliersDEL7[[#This Row],[Region]],Region_Dummy_Variables,5,FALSE)</f>
        <v>1</v>
      </c>
      <c r="T697" s="1">
        <f>VLOOKUP(MasterDataSet_after_OutliersDEL7[[#This Row],[Region]],Region_Dummy_Variables,6,FALSE)</f>
        <v>0</v>
      </c>
      <c r="U697">
        <v>2004</v>
      </c>
      <c r="V697">
        <v>5</v>
      </c>
      <c r="W697">
        <v>507.5</v>
      </c>
      <c r="X697">
        <v>33.836993999999997</v>
      </c>
      <c r="Y697">
        <v>-118.3182272</v>
      </c>
    </row>
    <row r="698" spans="1:25" hidden="1" x14ac:dyDescent="0.3">
      <c r="A698" s="1" t="s">
        <v>16</v>
      </c>
      <c r="B698" s="1" t="s">
        <v>745</v>
      </c>
      <c r="C698" s="1" t="s">
        <v>733</v>
      </c>
      <c r="D698" s="1" t="str">
        <f>VLOOKUP(MasterDataSet_after_OutliersDEL7[[#This Row],[CITY]],Region_Values,2,FALSE)</f>
        <v>South bay</v>
      </c>
      <c r="E698" s="7" t="s">
        <v>19</v>
      </c>
      <c r="F698">
        <v>90501</v>
      </c>
      <c r="G698">
        <v>490000</v>
      </c>
      <c r="H698">
        <v>2</v>
      </c>
      <c r="I698">
        <v>1</v>
      </c>
      <c r="J698">
        <v>669</v>
      </c>
      <c r="K698">
        <v>39834</v>
      </c>
      <c r="L698">
        <f>2021-MasterDataSet_after_OutliersDEL7[[#This Row],[YEAR BUILT]]</f>
        <v>28</v>
      </c>
      <c r="M698">
        <v>4.390926972579372</v>
      </c>
      <c r="N698">
        <v>732.43647234678622</v>
      </c>
      <c r="O698" s="1">
        <v>0</v>
      </c>
      <c r="P698" s="1">
        <f>VLOOKUP(MasterDataSet_after_OutliersDEL7[[#This Row],[Region]],Region_Dummy_Variables,2,FALSE)</f>
        <v>0</v>
      </c>
      <c r="Q698" s="1">
        <f>VLOOKUP(MasterDataSet_after_OutliersDEL7[[#This Row],[Region]],Region_Dummy_Variables,3,FALSE)</f>
        <v>0</v>
      </c>
      <c r="R698" s="1">
        <f>VLOOKUP(MasterDataSet_after_OutliersDEL7[[#This Row],[Region]],Region_Dummy_Variables,4,FALSE)</f>
        <v>0</v>
      </c>
      <c r="S698" s="1">
        <f>VLOOKUP(MasterDataSet_after_OutliersDEL7[[#This Row],[Region]],Region_Dummy_Variables,5,FALSE)</f>
        <v>1</v>
      </c>
      <c r="T698" s="1">
        <f>VLOOKUP(MasterDataSet_after_OutliersDEL7[[#This Row],[Region]],Region_Dummy_Variables,6,FALSE)</f>
        <v>0</v>
      </c>
      <c r="U698">
        <v>1993</v>
      </c>
      <c r="V698">
        <v>24</v>
      </c>
      <c r="W698">
        <v>505</v>
      </c>
      <c r="X698">
        <v>33.835079</v>
      </c>
      <c r="Y698">
        <v>-118.314903</v>
      </c>
    </row>
    <row r="699" spans="1:25" hidden="1" x14ac:dyDescent="0.3">
      <c r="A699" s="1" t="s">
        <v>16</v>
      </c>
      <c r="B699" s="1" t="s">
        <v>746</v>
      </c>
      <c r="C699" s="1" t="s">
        <v>733</v>
      </c>
      <c r="D699" s="1" t="str">
        <f>VLOOKUP(MasterDataSet_after_OutliersDEL7[[#This Row],[CITY]],Region_Values,2,FALSE)</f>
        <v>South bay</v>
      </c>
      <c r="E699" s="7" t="s">
        <v>19</v>
      </c>
      <c r="F699">
        <v>90501</v>
      </c>
      <c r="G699">
        <v>749990</v>
      </c>
      <c r="H699">
        <v>4</v>
      </c>
      <c r="I699">
        <v>3.5</v>
      </c>
      <c r="J699">
        <v>2016</v>
      </c>
      <c r="K699">
        <v>1928</v>
      </c>
      <c r="L699">
        <f>2021-MasterDataSet_after_OutliersDEL7[[#This Row],[YEAR BUILT]]</f>
        <v>13</v>
      </c>
      <c r="M699">
        <v>4.6374849053061471</v>
      </c>
      <c r="N699">
        <v>372.01884920634922</v>
      </c>
      <c r="O699" s="1">
        <v>0</v>
      </c>
      <c r="P699" s="1">
        <f>VLOOKUP(MasterDataSet_after_OutliersDEL7[[#This Row],[Region]],Region_Dummy_Variables,2,FALSE)</f>
        <v>0</v>
      </c>
      <c r="Q699" s="1">
        <f>VLOOKUP(MasterDataSet_after_OutliersDEL7[[#This Row],[Region]],Region_Dummy_Variables,3,FALSE)</f>
        <v>0</v>
      </c>
      <c r="R699" s="1">
        <f>VLOOKUP(MasterDataSet_after_OutliersDEL7[[#This Row],[Region]],Region_Dummy_Variables,4,FALSE)</f>
        <v>0</v>
      </c>
      <c r="S699" s="1">
        <f>VLOOKUP(MasterDataSet_after_OutliersDEL7[[#This Row],[Region]],Region_Dummy_Variables,5,FALSE)</f>
        <v>1</v>
      </c>
      <c r="T699" s="1">
        <f>VLOOKUP(MasterDataSet_after_OutliersDEL7[[#This Row],[Region]],Region_Dummy_Variables,6,FALSE)</f>
        <v>0</v>
      </c>
      <c r="U699">
        <v>2008</v>
      </c>
      <c r="V699">
        <v>28</v>
      </c>
      <c r="W699">
        <v>110</v>
      </c>
      <c r="X699">
        <v>33.821005399999997</v>
      </c>
      <c r="Y699">
        <v>-118.29982320000001</v>
      </c>
    </row>
    <row r="700" spans="1:25" hidden="1" x14ac:dyDescent="0.3">
      <c r="A700" s="1" t="s">
        <v>16</v>
      </c>
      <c r="B700" s="1" t="s">
        <v>747</v>
      </c>
      <c r="C700" s="1" t="s">
        <v>733</v>
      </c>
      <c r="D700" s="1" t="str">
        <f>VLOOKUP(MasterDataSet_after_OutliersDEL7[[#This Row],[CITY]],Region_Values,2,FALSE)</f>
        <v>South bay</v>
      </c>
      <c r="E700" s="7" t="s">
        <v>19</v>
      </c>
      <c r="F700">
        <v>90501</v>
      </c>
      <c r="G700">
        <v>495000</v>
      </c>
      <c r="H700">
        <v>3</v>
      </c>
      <c r="I700">
        <v>2.5</v>
      </c>
      <c r="J700">
        <v>1188</v>
      </c>
      <c r="K700">
        <v>21606</v>
      </c>
      <c r="L700">
        <f>2021-MasterDataSet_after_OutliersDEL7[[#This Row],[YEAR BUILT]]</f>
        <v>39</v>
      </c>
      <c r="M700">
        <v>4.6292653846270753</v>
      </c>
      <c r="N700">
        <v>416.66666666666669</v>
      </c>
      <c r="O700" s="1">
        <v>0</v>
      </c>
      <c r="P700" s="1">
        <f>VLOOKUP(MasterDataSet_after_OutliersDEL7[[#This Row],[Region]],Region_Dummy_Variables,2,FALSE)</f>
        <v>0</v>
      </c>
      <c r="Q700" s="1">
        <f>VLOOKUP(MasterDataSet_after_OutliersDEL7[[#This Row],[Region]],Region_Dummy_Variables,3,FALSE)</f>
        <v>0</v>
      </c>
      <c r="R700" s="1">
        <f>VLOOKUP(MasterDataSet_after_OutliersDEL7[[#This Row],[Region]],Region_Dummy_Variables,4,FALSE)</f>
        <v>0</v>
      </c>
      <c r="S700" s="1">
        <f>VLOOKUP(MasterDataSet_after_OutliersDEL7[[#This Row],[Region]],Region_Dummy_Variables,5,FALSE)</f>
        <v>1</v>
      </c>
      <c r="T700" s="1">
        <f>VLOOKUP(MasterDataSet_after_OutliersDEL7[[#This Row],[Region]],Region_Dummy_Variables,6,FALSE)</f>
        <v>0</v>
      </c>
      <c r="U700">
        <v>1982</v>
      </c>
      <c r="V700">
        <v>74</v>
      </c>
      <c r="W700">
        <v>280</v>
      </c>
      <c r="X700">
        <v>33.8199203</v>
      </c>
      <c r="Y700">
        <v>-118.3031342</v>
      </c>
    </row>
    <row r="701" spans="1:25" hidden="1" x14ac:dyDescent="0.3">
      <c r="A701" s="1" t="s">
        <v>16</v>
      </c>
      <c r="B701" s="1" t="s">
        <v>748</v>
      </c>
      <c r="C701" s="1" t="s">
        <v>733</v>
      </c>
      <c r="D701" s="1" t="str">
        <f>VLOOKUP(MasterDataSet_after_OutliersDEL7[[#This Row],[CITY]],Region_Values,2,FALSE)</f>
        <v>South bay</v>
      </c>
      <c r="E701" s="7" t="s">
        <v>19</v>
      </c>
      <c r="F701">
        <v>90501</v>
      </c>
      <c r="G701">
        <v>624900</v>
      </c>
      <c r="H701">
        <v>3</v>
      </c>
      <c r="I701">
        <v>2.5</v>
      </c>
      <c r="J701">
        <v>1860</v>
      </c>
      <c r="K701">
        <v>7572</v>
      </c>
      <c r="L701">
        <f>2021-MasterDataSet_after_OutliersDEL7[[#This Row],[YEAR BUILT]]</f>
        <v>14</v>
      </c>
      <c r="M701">
        <v>4.855816234097361</v>
      </c>
      <c r="N701">
        <v>335.96774193548384</v>
      </c>
      <c r="O701" s="1">
        <v>0</v>
      </c>
      <c r="P701" s="1">
        <f>VLOOKUP(MasterDataSet_after_OutliersDEL7[[#This Row],[Region]],Region_Dummy_Variables,2,FALSE)</f>
        <v>0</v>
      </c>
      <c r="Q701" s="1">
        <f>VLOOKUP(MasterDataSet_after_OutliersDEL7[[#This Row],[Region]],Region_Dummy_Variables,3,FALSE)</f>
        <v>0</v>
      </c>
      <c r="R701" s="1">
        <f>VLOOKUP(MasterDataSet_after_OutliersDEL7[[#This Row],[Region]],Region_Dummy_Variables,4,FALSE)</f>
        <v>0</v>
      </c>
      <c r="S701" s="1">
        <f>VLOOKUP(MasterDataSet_after_OutliersDEL7[[#This Row],[Region]],Region_Dummy_Variables,5,FALSE)</f>
        <v>1</v>
      </c>
      <c r="T701" s="1">
        <f>VLOOKUP(MasterDataSet_after_OutliersDEL7[[#This Row],[Region]],Region_Dummy_Variables,6,FALSE)</f>
        <v>0</v>
      </c>
      <c r="U701">
        <v>2007</v>
      </c>
      <c r="V701">
        <v>24</v>
      </c>
      <c r="W701">
        <v>260</v>
      </c>
      <c r="X701">
        <v>33.842165000000001</v>
      </c>
      <c r="Y701">
        <v>-118.3071302</v>
      </c>
    </row>
    <row r="702" spans="1:25" hidden="1" x14ac:dyDescent="0.3">
      <c r="A702" s="1" t="s">
        <v>16</v>
      </c>
      <c r="B702" s="1" t="s">
        <v>749</v>
      </c>
      <c r="C702" s="1" t="s">
        <v>733</v>
      </c>
      <c r="D702" s="1" t="str">
        <f>VLOOKUP(MasterDataSet_after_OutliersDEL7[[#This Row],[CITY]],Region_Values,2,FALSE)</f>
        <v>South bay</v>
      </c>
      <c r="E702" s="7" t="s">
        <v>19</v>
      </c>
      <c r="F702">
        <v>90501</v>
      </c>
      <c r="G702">
        <v>549000</v>
      </c>
      <c r="H702">
        <v>3</v>
      </c>
      <c r="I702">
        <v>2.5</v>
      </c>
      <c r="J702">
        <v>1460</v>
      </c>
      <c r="K702">
        <v>16017</v>
      </c>
      <c r="L702">
        <f>2021-MasterDataSet_after_OutliersDEL7[[#This Row],[YEAR BUILT]]</f>
        <v>31</v>
      </c>
      <c r="M702">
        <v>4.7795889276125658</v>
      </c>
      <c r="N702">
        <v>376.02739726027397</v>
      </c>
      <c r="O702" s="1">
        <v>0</v>
      </c>
      <c r="P702" s="1">
        <f>VLOOKUP(MasterDataSet_after_OutliersDEL7[[#This Row],[Region]],Region_Dummy_Variables,2,FALSE)</f>
        <v>0</v>
      </c>
      <c r="Q702" s="1">
        <f>VLOOKUP(MasterDataSet_after_OutliersDEL7[[#This Row],[Region]],Region_Dummy_Variables,3,FALSE)</f>
        <v>0</v>
      </c>
      <c r="R702" s="1">
        <f>VLOOKUP(MasterDataSet_after_OutliersDEL7[[#This Row],[Region]],Region_Dummy_Variables,4,FALSE)</f>
        <v>0</v>
      </c>
      <c r="S702" s="1">
        <f>VLOOKUP(MasterDataSet_after_OutliersDEL7[[#This Row],[Region]],Region_Dummy_Variables,5,FALSE)</f>
        <v>1</v>
      </c>
      <c r="T702" s="1">
        <f>VLOOKUP(MasterDataSet_after_OutliersDEL7[[#This Row],[Region]],Region_Dummy_Variables,6,FALSE)</f>
        <v>0</v>
      </c>
      <c r="U702">
        <v>1990</v>
      </c>
      <c r="V702">
        <v>6</v>
      </c>
      <c r="W702">
        <v>380</v>
      </c>
      <c r="X702">
        <v>33.827611099999999</v>
      </c>
      <c r="Y702">
        <v>-118.30872859999999</v>
      </c>
    </row>
    <row r="703" spans="1:25" hidden="1" x14ac:dyDescent="0.3">
      <c r="A703" s="1" t="s">
        <v>16</v>
      </c>
      <c r="B703" s="1" t="s">
        <v>750</v>
      </c>
      <c r="C703" s="1" t="s">
        <v>733</v>
      </c>
      <c r="D703" s="1" t="str">
        <f>VLOOKUP(MasterDataSet_after_OutliersDEL7[[#This Row],[CITY]],Region_Values,2,FALSE)</f>
        <v>South bay</v>
      </c>
      <c r="E703" s="7" t="s">
        <v>19</v>
      </c>
      <c r="F703">
        <v>90501</v>
      </c>
      <c r="G703">
        <v>649500</v>
      </c>
      <c r="H703">
        <v>2</v>
      </c>
      <c r="I703">
        <v>2.5</v>
      </c>
      <c r="J703">
        <v>1388</v>
      </c>
      <c r="K703">
        <v>49562</v>
      </c>
      <c r="L703">
        <f>2021-MasterDataSet_after_OutliersDEL7[[#This Row],[YEAR BUILT]]</f>
        <v>41</v>
      </c>
      <c r="M703">
        <v>5.0907893268126756</v>
      </c>
      <c r="N703">
        <v>467.93948126801155</v>
      </c>
      <c r="O703" s="1">
        <v>0</v>
      </c>
      <c r="P703" s="1">
        <f>VLOOKUP(MasterDataSet_after_OutliersDEL7[[#This Row],[Region]],Region_Dummy_Variables,2,FALSE)</f>
        <v>0</v>
      </c>
      <c r="Q703" s="1">
        <f>VLOOKUP(MasterDataSet_after_OutliersDEL7[[#This Row],[Region]],Region_Dummy_Variables,3,FALSE)</f>
        <v>0</v>
      </c>
      <c r="R703" s="1">
        <f>VLOOKUP(MasterDataSet_after_OutliersDEL7[[#This Row],[Region]],Region_Dummy_Variables,4,FALSE)</f>
        <v>0</v>
      </c>
      <c r="S703" s="1">
        <f>VLOOKUP(MasterDataSet_after_OutliersDEL7[[#This Row],[Region]],Region_Dummy_Variables,5,FALSE)</f>
        <v>1</v>
      </c>
      <c r="T703" s="1">
        <f>VLOOKUP(MasterDataSet_after_OutliersDEL7[[#This Row],[Region]],Region_Dummy_Variables,6,FALSE)</f>
        <v>0</v>
      </c>
      <c r="U703">
        <v>1980</v>
      </c>
      <c r="V703">
        <v>27</v>
      </c>
      <c r="W703">
        <v>250</v>
      </c>
      <c r="X703">
        <v>33.863976399999999</v>
      </c>
      <c r="Y703">
        <v>-118.309382</v>
      </c>
    </row>
    <row r="704" spans="1:25" hidden="1" x14ac:dyDescent="0.3">
      <c r="A704" s="1" t="s">
        <v>20</v>
      </c>
      <c r="B704" s="1" t="s">
        <v>751</v>
      </c>
      <c r="C704" s="1" t="s">
        <v>733</v>
      </c>
      <c r="D704" s="1" t="str">
        <f>VLOOKUP(MasterDataSet_after_OutliersDEL7[[#This Row],[CITY]],Region_Values,2,FALSE)</f>
        <v>South bay</v>
      </c>
      <c r="E704" s="7" t="s">
        <v>19</v>
      </c>
      <c r="F704">
        <v>90502</v>
      </c>
      <c r="G704">
        <v>759900</v>
      </c>
      <c r="H704">
        <v>3</v>
      </c>
      <c r="I704">
        <v>2</v>
      </c>
      <c r="J704">
        <v>1215</v>
      </c>
      <c r="K704">
        <v>5014</v>
      </c>
      <c r="L704">
        <f>2021-MasterDataSet_after_OutliersDEL7[[#This Row],[YEAR BUILT]]</f>
        <v>62</v>
      </c>
      <c r="M704">
        <v>5.3188473572932704</v>
      </c>
      <c r="N704">
        <v>625.4320987654321</v>
      </c>
      <c r="O704" s="1">
        <v>1</v>
      </c>
      <c r="P704" s="1">
        <f>VLOOKUP(MasterDataSet_after_OutliersDEL7[[#This Row],[Region]],Region_Dummy_Variables,2,FALSE)</f>
        <v>0</v>
      </c>
      <c r="Q704" s="1">
        <f>VLOOKUP(MasterDataSet_after_OutliersDEL7[[#This Row],[Region]],Region_Dummy_Variables,3,FALSE)</f>
        <v>0</v>
      </c>
      <c r="R704" s="1">
        <f>VLOOKUP(MasterDataSet_after_OutliersDEL7[[#This Row],[Region]],Region_Dummy_Variables,4,FALSE)</f>
        <v>0</v>
      </c>
      <c r="S704" s="1">
        <f>VLOOKUP(MasterDataSet_after_OutliersDEL7[[#This Row],[Region]],Region_Dummy_Variables,5,FALSE)</f>
        <v>1</v>
      </c>
      <c r="T704" s="1">
        <f>VLOOKUP(MasterDataSet_after_OutliersDEL7[[#This Row],[Region]],Region_Dummy_Variables,6,FALSE)</f>
        <v>0</v>
      </c>
      <c r="U704">
        <v>1959</v>
      </c>
      <c r="V704">
        <v>4</v>
      </c>
      <c r="X704">
        <v>33.835356699999998</v>
      </c>
      <c r="Y704">
        <v>-118.2932466</v>
      </c>
    </row>
    <row r="705" spans="1:25" hidden="1" x14ac:dyDescent="0.3">
      <c r="A705" s="1" t="s">
        <v>20</v>
      </c>
      <c r="B705" s="1" t="s">
        <v>752</v>
      </c>
      <c r="C705" s="1" t="s">
        <v>733</v>
      </c>
      <c r="D705" s="1" t="str">
        <f>VLOOKUP(MasterDataSet_after_OutliersDEL7[[#This Row],[CITY]],Region_Values,2,FALSE)</f>
        <v>South bay</v>
      </c>
      <c r="E705" s="7" t="s">
        <v>19</v>
      </c>
      <c r="F705">
        <v>90502</v>
      </c>
      <c r="G705">
        <v>699000</v>
      </c>
      <c r="H705">
        <v>3</v>
      </c>
      <c r="I705">
        <v>2</v>
      </c>
      <c r="J705">
        <v>1096</v>
      </c>
      <c r="K705">
        <v>5142</v>
      </c>
      <c r="L705">
        <f>2021-MasterDataSet_after_OutliersDEL7[[#This Row],[YEAR BUILT]]</f>
        <v>68</v>
      </c>
      <c r="M705">
        <v>5.5746054382741086</v>
      </c>
      <c r="N705">
        <v>637.77372262773724</v>
      </c>
      <c r="O705" s="1">
        <v>1</v>
      </c>
      <c r="P705" s="1">
        <f>VLOOKUP(MasterDataSet_after_OutliersDEL7[[#This Row],[Region]],Region_Dummy_Variables,2,FALSE)</f>
        <v>0</v>
      </c>
      <c r="Q705" s="1">
        <f>VLOOKUP(MasterDataSet_after_OutliersDEL7[[#This Row],[Region]],Region_Dummy_Variables,3,FALSE)</f>
        <v>0</v>
      </c>
      <c r="R705" s="1">
        <f>VLOOKUP(MasterDataSet_after_OutliersDEL7[[#This Row],[Region]],Region_Dummy_Variables,4,FALSE)</f>
        <v>0</v>
      </c>
      <c r="S705" s="1">
        <f>VLOOKUP(MasterDataSet_after_OutliersDEL7[[#This Row],[Region]],Region_Dummy_Variables,5,FALSE)</f>
        <v>1</v>
      </c>
      <c r="T705" s="1">
        <f>VLOOKUP(MasterDataSet_after_OutliersDEL7[[#This Row],[Region]],Region_Dummy_Variables,6,FALSE)</f>
        <v>0</v>
      </c>
      <c r="U705">
        <v>1953</v>
      </c>
      <c r="V705">
        <v>8</v>
      </c>
      <c r="X705">
        <v>33.839025399999997</v>
      </c>
      <c r="Y705">
        <v>-118.294297</v>
      </c>
    </row>
    <row r="706" spans="1:25" hidden="1" x14ac:dyDescent="0.3">
      <c r="A706" s="1" t="s">
        <v>20</v>
      </c>
      <c r="B706" s="1" t="s">
        <v>753</v>
      </c>
      <c r="C706" s="1" t="s">
        <v>733</v>
      </c>
      <c r="D706" s="1" t="str">
        <f>VLOOKUP(MasterDataSet_after_OutliersDEL7[[#This Row],[CITY]],Region_Values,2,FALSE)</f>
        <v>South bay</v>
      </c>
      <c r="E706" s="7" t="s">
        <v>19</v>
      </c>
      <c r="F706">
        <v>90502</v>
      </c>
      <c r="G706">
        <v>799000</v>
      </c>
      <c r="H706">
        <v>5</v>
      </c>
      <c r="I706">
        <v>3</v>
      </c>
      <c r="J706">
        <v>2916</v>
      </c>
      <c r="K706">
        <v>5444</v>
      </c>
      <c r="L706">
        <f>2021-MasterDataSet_after_OutliersDEL7[[#This Row],[YEAR BUILT]]</f>
        <v>68</v>
      </c>
      <c r="M706">
        <v>5.5157280571104454</v>
      </c>
      <c r="N706">
        <v>274.00548696844993</v>
      </c>
      <c r="O706" s="1">
        <v>1</v>
      </c>
      <c r="P706" s="1">
        <f>VLOOKUP(MasterDataSet_after_OutliersDEL7[[#This Row],[Region]],Region_Dummy_Variables,2,FALSE)</f>
        <v>0</v>
      </c>
      <c r="Q706" s="1">
        <f>VLOOKUP(MasterDataSet_after_OutliersDEL7[[#This Row],[Region]],Region_Dummy_Variables,3,FALSE)</f>
        <v>0</v>
      </c>
      <c r="R706" s="1">
        <f>VLOOKUP(MasterDataSet_after_OutliersDEL7[[#This Row],[Region]],Region_Dummy_Variables,4,FALSE)</f>
        <v>0</v>
      </c>
      <c r="S706" s="1">
        <f>VLOOKUP(MasterDataSet_after_OutliersDEL7[[#This Row],[Region]],Region_Dummy_Variables,5,FALSE)</f>
        <v>1</v>
      </c>
      <c r="T706" s="1">
        <f>VLOOKUP(MasterDataSet_after_OutliersDEL7[[#This Row],[Region]],Region_Dummy_Variables,6,FALSE)</f>
        <v>0</v>
      </c>
      <c r="U706">
        <v>1953</v>
      </c>
      <c r="V706">
        <v>1</v>
      </c>
      <c r="X706">
        <v>33.839018799999998</v>
      </c>
      <c r="Y706">
        <v>-118.2953703</v>
      </c>
    </row>
    <row r="707" spans="1:25" hidden="1" x14ac:dyDescent="0.3">
      <c r="A707" s="1" t="s">
        <v>20</v>
      </c>
      <c r="B707" s="1" t="s">
        <v>754</v>
      </c>
      <c r="C707" s="1" t="s">
        <v>733</v>
      </c>
      <c r="D707" s="1" t="str">
        <f>VLOOKUP(MasterDataSet_after_OutliersDEL7[[#This Row],[CITY]],Region_Values,2,FALSE)</f>
        <v>South bay</v>
      </c>
      <c r="E707" s="7" t="s">
        <v>19</v>
      </c>
      <c r="F707">
        <v>90502</v>
      </c>
      <c r="G707">
        <v>779000</v>
      </c>
      <c r="H707">
        <v>4</v>
      </c>
      <c r="I707">
        <v>2</v>
      </c>
      <c r="J707">
        <v>1455</v>
      </c>
      <c r="K707">
        <v>2841</v>
      </c>
      <c r="L707">
        <f>2021-MasterDataSet_after_OutliersDEL7[[#This Row],[YEAR BUILT]]</f>
        <v>52</v>
      </c>
      <c r="M707">
        <v>4.9175560396714619</v>
      </c>
      <c r="N707">
        <v>535.39518900343637</v>
      </c>
      <c r="O707" s="1">
        <v>1</v>
      </c>
      <c r="P707" s="1">
        <f>VLOOKUP(MasterDataSet_after_OutliersDEL7[[#This Row],[Region]],Region_Dummy_Variables,2,FALSE)</f>
        <v>0</v>
      </c>
      <c r="Q707" s="1">
        <f>VLOOKUP(MasterDataSet_after_OutliersDEL7[[#This Row],[Region]],Region_Dummy_Variables,3,FALSE)</f>
        <v>0</v>
      </c>
      <c r="R707" s="1">
        <f>VLOOKUP(MasterDataSet_after_OutliersDEL7[[#This Row],[Region]],Region_Dummy_Variables,4,FALSE)</f>
        <v>0</v>
      </c>
      <c r="S707" s="1">
        <f>VLOOKUP(MasterDataSet_after_OutliersDEL7[[#This Row],[Region]],Region_Dummy_Variables,5,FALSE)</f>
        <v>1</v>
      </c>
      <c r="T707" s="1">
        <f>VLOOKUP(MasterDataSet_after_OutliersDEL7[[#This Row],[Region]],Region_Dummy_Variables,6,FALSE)</f>
        <v>0</v>
      </c>
      <c r="U707">
        <v>1969</v>
      </c>
      <c r="V707">
        <v>11</v>
      </c>
      <c r="X707">
        <v>33.827085500000003</v>
      </c>
      <c r="Y707">
        <v>-118.2973113</v>
      </c>
    </row>
    <row r="708" spans="1:25" hidden="1" x14ac:dyDescent="0.3">
      <c r="A708" s="1" t="s">
        <v>20</v>
      </c>
      <c r="B708" s="1" t="s">
        <v>755</v>
      </c>
      <c r="C708" s="1" t="s">
        <v>733</v>
      </c>
      <c r="D708" s="1" t="str">
        <f>VLOOKUP(MasterDataSet_after_OutliersDEL7[[#This Row],[CITY]],Region_Values,2,FALSE)</f>
        <v>South bay</v>
      </c>
      <c r="E708" s="7" t="s">
        <v>19</v>
      </c>
      <c r="F708">
        <v>90502</v>
      </c>
      <c r="G708">
        <v>849900</v>
      </c>
      <c r="H708">
        <v>4</v>
      </c>
      <c r="I708">
        <v>3</v>
      </c>
      <c r="J708">
        <v>1727</v>
      </c>
      <c r="K708">
        <v>44352</v>
      </c>
      <c r="L708">
        <f>2021-MasterDataSet_after_OutliersDEL7[[#This Row],[YEAR BUILT]]</f>
        <v>6</v>
      </c>
      <c r="M708">
        <v>4.436213327393185</v>
      </c>
      <c r="N708">
        <v>492.12507237984943</v>
      </c>
      <c r="O708" s="1">
        <v>1</v>
      </c>
      <c r="P708" s="1">
        <f>VLOOKUP(MasterDataSet_after_OutliersDEL7[[#This Row],[Region]],Region_Dummy_Variables,2,FALSE)</f>
        <v>0</v>
      </c>
      <c r="Q708" s="1">
        <f>VLOOKUP(MasterDataSet_after_OutliersDEL7[[#This Row],[Region]],Region_Dummy_Variables,3,FALSE)</f>
        <v>0</v>
      </c>
      <c r="R708" s="1">
        <f>VLOOKUP(MasterDataSet_after_OutliersDEL7[[#This Row],[Region]],Region_Dummy_Variables,4,FALSE)</f>
        <v>0</v>
      </c>
      <c r="S708" s="1">
        <f>VLOOKUP(MasterDataSet_after_OutliersDEL7[[#This Row],[Region]],Region_Dummy_Variables,5,FALSE)</f>
        <v>1</v>
      </c>
      <c r="T708" s="1">
        <f>VLOOKUP(MasterDataSet_after_OutliersDEL7[[#This Row],[Region]],Region_Dummy_Variables,6,FALSE)</f>
        <v>0</v>
      </c>
      <c r="U708">
        <v>2015</v>
      </c>
      <c r="V708">
        <v>3</v>
      </c>
      <c r="W708">
        <v>125</v>
      </c>
      <c r="X708">
        <v>33.820585399999999</v>
      </c>
      <c r="Y708">
        <v>-118.2940799</v>
      </c>
    </row>
    <row r="709" spans="1:25" hidden="1" x14ac:dyDescent="0.3">
      <c r="A709" s="1" t="s">
        <v>20</v>
      </c>
      <c r="B709" s="1" t="s">
        <v>756</v>
      </c>
      <c r="C709" s="1" t="s">
        <v>733</v>
      </c>
      <c r="D709" s="1" t="str">
        <f>VLOOKUP(MasterDataSet_after_OutliersDEL7[[#This Row],[CITY]],Region_Values,2,FALSE)</f>
        <v>South bay</v>
      </c>
      <c r="E709" s="7" t="s">
        <v>19</v>
      </c>
      <c r="F709">
        <v>90502</v>
      </c>
      <c r="G709">
        <v>689900</v>
      </c>
      <c r="H709">
        <v>3</v>
      </c>
      <c r="I709">
        <v>1</v>
      </c>
      <c r="J709">
        <v>925</v>
      </c>
      <c r="K709">
        <v>5989</v>
      </c>
      <c r="L709">
        <f>2021-MasterDataSet_after_OutliersDEL7[[#This Row],[YEAR BUILT]]</f>
        <v>68</v>
      </c>
      <c r="M709">
        <v>4.1414264280073354</v>
      </c>
      <c r="N709">
        <v>745.83783783783781</v>
      </c>
      <c r="O709" s="1">
        <v>1</v>
      </c>
      <c r="P709" s="1">
        <f>VLOOKUP(MasterDataSet_after_OutliersDEL7[[#This Row],[Region]],Region_Dummy_Variables,2,FALSE)</f>
        <v>0</v>
      </c>
      <c r="Q709" s="1">
        <f>VLOOKUP(MasterDataSet_after_OutliersDEL7[[#This Row],[Region]],Region_Dummy_Variables,3,FALSE)</f>
        <v>0</v>
      </c>
      <c r="R709" s="1">
        <f>VLOOKUP(MasterDataSet_after_OutliersDEL7[[#This Row],[Region]],Region_Dummy_Variables,4,FALSE)</f>
        <v>0</v>
      </c>
      <c r="S709" s="1">
        <f>VLOOKUP(MasterDataSet_after_OutliersDEL7[[#This Row],[Region]],Region_Dummy_Variables,5,FALSE)</f>
        <v>1</v>
      </c>
      <c r="T709" s="1">
        <f>VLOOKUP(MasterDataSet_after_OutliersDEL7[[#This Row],[Region]],Region_Dummy_Variables,6,FALSE)</f>
        <v>0</v>
      </c>
      <c r="U709">
        <v>1953</v>
      </c>
      <c r="V709">
        <v>6</v>
      </c>
      <c r="X709">
        <v>33.818363699999999</v>
      </c>
      <c r="Y709">
        <v>-118.28835960000001</v>
      </c>
    </row>
    <row r="710" spans="1:25" hidden="1" x14ac:dyDescent="0.3">
      <c r="A710" s="1" t="s">
        <v>16</v>
      </c>
      <c r="B710" s="1" t="s">
        <v>757</v>
      </c>
      <c r="C710" s="1" t="s">
        <v>733</v>
      </c>
      <c r="D710" s="1" t="str">
        <f>VLOOKUP(MasterDataSet_after_OutliersDEL7[[#This Row],[CITY]],Region_Values,2,FALSE)</f>
        <v>South bay</v>
      </c>
      <c r="E710" s="7" t="s">
        <v>19</v>
      </c>
      <c r="F710">
        <v>90502</v>
      </c>
      <c r="G710">
        <v>769000</v>
      </c>
      <c r="H710">
        <v>3</v>
      </c>
      <c r="I710">
        <v>3.5</v>
      </c>
      <c r="J710">
        <v>1750</v>
      </c>
      <c r="K710">
        <v>12072</v>
      </c>
      <c r="L710">
        <f>2021-MasterDataSet_after_OutliersDEL7[[#This Row],[YEAR BUILT]]</f>
        <v>0</v>
      </c>
      <c r="M710">
        <v>4.6354003620158917</v>
      </c>
      <c r="N710">
        <v>439.42857142857144</v>
      </c>
      <c r="O710" s="1">
        <v>0</v>
      </c>
      <c r="P710" s="1">
        <f>VLOOKUP(MasterDataSet_after_OutliersDEL7[[#This Row],[Region]],Region_Dummy_Variables,2,FALSE)</f>
        <v>0</v>
      </c>
      <c r="Q710" s="1">
        <f>VLOOKUP(MasterDataSet_after_OutliersDEL7[[#This Row],[Region]],Region_Dummy_Variables,3,FALSE)</f>
        <v>0</v>
      </c>
      <c r="R710" s="1">
        <f>VLOOKUP(MasterDataSet_after_OutliersDEL7[[#This Row],[Region]],Region_Dummy_Variables,4,FALSE)</f>
        <v>0</v>
      </c>
      <c r="S710" s="1">
        <f>VLOOKUP(MasterDataSet_after_OutliersDEL7[[#This Row],[Region]],Region_Dummy_Variables,5,FALSE)</f>
        <v>1</v>
      </c>
      <c r="T710" s="1">
        <f>VLOOKUP(MasterDataSet_after_OutliersDEL7[[#This Row],[Region]],Region_Dummy_Variables,6,FALSE)</f>
        <v>0</v>
      </c>
      <c r="U710">
        <v>2021</v>
      </c>
      <c r="V710">
        <v>11</v>
      </c>
      <c r="W710">
        <v>172</v>
      </c>
      <c r="X710">
        <v>33.824133099999997</v>
      </c>
      <c r="Y710">
        <v>-118.29360680000001</v>
      </c>
    </row>
    <row r="711" spans="1:25" hidden="1" x14ac:dyDescent="0.3">
      <c r="A711" s="1" t="s">
        <v>16</v>
      </c>
      <c r="B711" s="1" t="s">
        <v>758</v>
      </c>
      <c r="C711" s="1" t="s">
        <v>733</v>
      </c>
      <c r="D711" s="1" t="str">
        <f>VLOOKUP(MasterDataSet_after_OutliersDEL7[[#This Row],[CITY]],Region_Values,2,FALSE)</f>
        <v>South bay</v>
      </c>
      <c r="E711" s="7" t="s">
        <v>19</v>
      </c>
      <c r="F711">
        <v>90502</v>
      </c>
      <c r="G711">
        <v>520000</v>
      </c>
      <c r="H711">
        <v>3</v>
      </c>
      <c r="I711">
        <v>2</v>
      </c>
      <c r="J711">
        <v>1063</v>
      </c>
      <c r="K711">
        <v>19263</v>
      </c>
      <c r="L711">
        <f>2021-MasterDataSet_after_OutliersDEL7[[#This Row],[YEAR BUILT]]</f>
        <v>24</v>
      </c>
      <c r="M711">
        <v>4.8648278112952568</v>
      </c>
      <c r="N711">
        <v>489.18156161806206</v>
      </c>
      <c r="O711" s="1">
        <v>0</v>
      </c>
      <c r="P711" s="1">
        <f>VLOOKUP(MasterDataSet_after_OutliersDEL7[[#This Row],[Region]],Region_Dummy_Variables,2,FALSE)</f>
        <v>0</v>
      </c>
      <c r="Q711" s="1">
        <f>VLOOKUP(MasterDataSet_after_OutliersDEL7[[#This Row],[Region]],Region_Dummy_Variables,3,FALSE)</f>
        <v>0</v>
      </c>
      <c r="R711" s="1">
        <f>VLOOKUP(MasterDataSet_after_OutliersDEL7[[#This Row],[Region]],Region_Dummy_Variables,4,FALSE)</f>
        <v>0</v>
      </c>
      <c r="S711" s="1">
        <f>VLOOKUP(MasterDataSet_after_OutliersDEL7[[#This Row],[Region]],Region_Dummy_Variables,5,FALSE)</f>
        <v>1</v>
      </c>
      <c r="T711" s="1">
        <f>VLOOKUP(MasterDataSet_after_OutliersDEL7[[#This Row],[Region]],Region_Dummy_Variables,6,FALSE)</f>
        <v>0</v>
      </c>
      <c r="U711">
        <v>1997</v>
      </c>
      <c r="V711">
        <v>54</v>
      </c>
      <c r="W711">
        <v>158</v>
      </c>
      <c r="X711">
        <v>33.829709000000001</v>
      </c>
      <c r="Y711">
        <v>-118.289085</v>
      </c>
    </row>
    <row r="712" spans="1:25" hidden="1" x14ac:dyDescent="0.3">
      <c r="A712" s="1" t="s">
        <v>16</v>
      </c>
      <c r="B712" s="1" t="s">
        <v>759</v>
      </c>
      <c r="C712" s="1" t="s">
        <v>733</v>
      </c>
      <c r="D712" s="1" t="str">
        <f>VLOOKUP(MasterDataSet_after_OutliersDEL7[[#This Row],[CITY]],Region_Values,2,FALSE)</f>
        <v>South bay</v>
      </c>
      <c r="E712" s="7" t="s">
        <v>19</v>
      </c>
      <c r="F712">
        <v>90502</v>
      </c>
      <c r="G712">
        <v>589000</v>
      </c>
      <c r="H712">
        <v>3</v>
      </c>
      <c r="I712">
        <v>2</v>
      </c>
      <c r="J712">
        <v>1221</v>
      </c>
      <c r="K712">
        <v>211215</v>
      </c>
      <c r="L712">
        <f>2021-MasterDataSet_after_OutliersDEL7[[#This Row],[YEAR BUILT]]</f>
        <v>41</v>
      </c>
      <c r="M712">
        <v>4.4033482045492125</v>
      </c>
      <c r="N712">
        <v>482.39148239148238</v>
      </c>
      <c r="O712" s="1">
        <v>0</v>
      </c>
      <c r="P712" s="1">
        <f>VLOOKUP(MasterDataSet_after_OutliersDEL7[[#This Row],[Region]],Region_Dummy_Variables,2,FALSE)</f>
        <v>0</v>
      </c>
      <c r="Q712" s="1">
        <f>VLOOKUP(MasterDataSet_after_OutliersDEL7[[#This Row],[Region]],Region_Dummy_Variables,3,FALSE)</f>
        <v>0</v>
      </c>
      <c r="R712" s="1">
        <f>VLOOKUP(MasterDataSet_after_OutliersDEL7[[#This Row],[Region]],Region_Dummy_Variables,4,FALSE)</f>
        <v>0</v>
      </c>
      <c r="S712" s="1">
        <f>VLOOKUP(MasterDataSet_after_OutliersDEL7[[#This Row],[Region]],Region_Dummy_Variables,5,FALSE)</f>
        <v>1</v>
      </c>
      <c r="T712" s="1">
        <f>VLOOKUP(MasterDataSet_after_OutliersDEL7[[#This Row],[Region]],Region_Dummy_Variables,6,FALSE)</f>
        <v>0</v>
      </c>
      <c r="U712">
        <v>1980</v>
      </c>
      <c r="V712">
        <v>5</v>
      </c>
      <c r="W712">
        <v>366</v>
      </c>
      <c r="X712">
        <v>33.821269000000001</v>
      </c>
      <c r="Y712">
        <v>-118.291487</v>
      </c>
    </row>
    <row r="713" spans="1:25" hidden="1" x14ac:dyDescent="0.3">
      <c r="A713" s="1" t="s">
        <v>16</v>
      </c>
      <c r="B713" s="1" t="s">
        <v>760</v>
      </c>
      <c r="C713" s="1" t="s">
        <v>733</v>
      </c>
      <c r="D713" s="1" t="str">
        <f>VLOOKUP(MasterDataSet_after_OutliersDEL7[[#This Row],[CITY]],Region_Values,2,FALSE)</f>
        <v>South bay</v>
      </c>
      <c r="E713" s="7" t="s">
        <v>19</v>
      </c>
      <c r="F713">
        <v>90502</v>
      </c>
      <c r="G713">
        <v>555500</v>
      </c>
      <c r="H713">
        <v>3</v>
      </c>
      <c r="I713">
        <v>2</v>
      </c>
      <c r="J713">
        <v>1064</v>
      </c>
      <c r="K713">
        <v>313239</v>
      </c>
      <c r="L713">
        <f>2021-MasterDataSet_after_OutliersDEL7[[#This Row],[YEAR BUILT]]</f>
        <v>48</v>
      </c>
      <c r="M713">
        <v>3.8936215091611746</v>
      </c>
      <c r="N713">
        <v>522.08646616541353</v>
      </c>
      <c r="O713" s="1">
        <v>0</v>
      </c>
      <c r="P713" s="1">
        <f>VLOOKUP(MasterDataSet_after_OutliersDEL7[[#This Row],[Region]],Region_Dummy_Variables,2,FALSE)</f>
        <v>0</v>
      </c>
      <c r="Q713" s="1">
        <f>VLOOKUP(MasterDataSet_after_OutliersDEL7[[#This Row],[Region]],Region_Dummy_Variables,3,FALSE)</f>
        <v>0</v>
      </c>
      <c r="R713" s="1">
        <f>VLOOKUP(MasterDataSet_after_OutliersDEL7[[#This Row],[Region]],Region_Dummy_Variables,4,FALSE)</f>
        <v>0</v>
      </c>
      <c r="S713" s="1">
        <f>VLOOKUP(MasterDataSet_after_OutliersDEL7[[#This Row],[Region]],Region_Dummy_Variables,5,FALSE)</f>
        <v>1</v>
      </c>
      <c r="T713" s="1">
        <f>VLOOKUP(MasterDataSet_after_OutliersDEL7[[#This Row],[Region]],Region_Dummy_Variables,6,FALSE)</f>
        <v>0</v>
      </c>
      <c r="U713">
        <v>1973</v>
      </c>
      <c r="V713">
        <v>46</v>
      </c>
      <c r="W713">
        <v>280</v>
      </c>
      <c r="X713">
        <v>33.814193799999998</v>
      </c>
      <c r="Y713">
        <v>-118.2885146</v>
      </c>
    </row>
    <row r="714" spans="1:25" hidden="1" x14ac:dyDescent="0.3">
      <c r="A714" s="1" t="s">
        <v>16</v>
      </c>
      <c r="B714" s="1" t="s">
        <v>761</v>
      </c>
      <c r="C714" s="1" t="s">
        <v>733</v>
      </c>
      <c r="D714" s="1" t="str">
        <f>VLOOKUP(MasterDataSet_after_OutliersDEL7[[#This Row],[CITY]],Region_Values,2,FALSE)</f>
        <v>South bay</v>
      </c>
      <c r="E714" s="7" t="s">
        <v>19</v>
      </c>
      <c r="F714">
        <v>90502</v>
      </c>
      <c r="G714">
        <v>365000</v>
      </c>
      <c r="H714">
        <v>1</v>
      </c>
      <c r="I714">
        <v>1</v>
      </c>
      <c r="J714">
        <v>639</v>
      </c>
      <c r="K714">
        <v>296172</v>
      </c>
      <c r="L714">
        <f>2021-MasterDataSet_after_OutliersDEL7[[#This Row],[YEAR BUILT]]</f>
        <v>48</v>
      </c>
      <c r="M714">
        <v>3.8360050299265698</v>
      </c>
      <c r="N714">
        <v>571.20500782472618</v>
      </c>
      <c r="O714" s="1">
        <v>0</v>
      </c>
      <c r="P714" s="1">
        <f>VLOOKUP(MasterDataSet_after_OutliersDEL7[[#This Row],[Region]],Region_Dummy_Variables,2,FALSE)</f>
        <v>0</v>
      </c>
      <c r="Q714" s="1">
        <f>VLOOKUP(MasterDataSet_after_OutliersDEL7[[#This Row],[Region]],Region_Dummy_Variables,3,FALSE)</f>
        <v>0</v>
      </c>
      <c r="R714" s="1">
        <f>VLOOKUP(MasterDataSet_after_OutliersDEL7[[#This Row],[Region]],Region_Dummy_Variables,4,FALSE)</f>
        <v>0</v>
      </c>
      <c r="S714" s="1">
        <f>VLOOKUP(MasterDataSet_after_OutliersDEL7[[#This Row],[Region]],Region_Dummy_Variables,5,FALSE)</f>
        <v>1</v>
      </c>
      <c r="T714" s="1">
        <f>VLOOKUP(MasterDataSet_after_OutliersDEL7[[#This Row],[Region]],Region_Dummy_Variables,6,FALSE)</f>
        <v>0</v>
      </c>
      <c r="U714">
        <v>1973</v>
      </c>
      <c r="V714">
        <v>40</v>
      </c>
      <c r="W714">
        <v>200</v>
      </c>
      <c r="X714">
        <v>33.813201200000002</v>
      </c>
      <c r="Y714">
        <v>-118.2885699</v>
      </c>
    </row>
    <row r="715" spans="1:25" hidden="1" x14ac:dyDescent="0.3">
      <c r="A715" s="1" t="s">
        <v>16</v>
      </c>
      <c r="B715" s="1" t="s">
        <v>762</v>
      </c>
      <c r="C715" s="1" t="s">
        <v>733</v>
      </c>
      <c r="D715" s="1" t="str">
        <f>VLOOKUP(MasterDataSet_after_OutliersDEL7[[#This Row],[CITY]],Region_Values,2,FALSE)</f>
        <v>South bay</v>
      </c>
      <c r="E715" s="7" t="s">
        <v>19</v>
      </c>
      <c r="F715">
        <v>90502</v>
      </c>
      <c r="G715">
        <v>425000</v>
      </c>
      <c r="H715">
        <v>2</v>
      </c>
      <c r="I715">
        <v>2</v>
      </c>
      <c r="J715">
        <v>829</v>
      </c>
      <c r="K715">
        <v>296172</v>
      </c>
      <c r="L715">
        <f>2021-MasterDataSet_after_OutliersDEL7[[#This Row],[YEAR BUILT]]</f>
        <v>48</v>
      </c>
      <c r="M715">
        <v>3.7900472031552468</v>
      </c>
      <c r="N715">
        <v>512.6658624849216</v>
      </c>
      <c r="O715" s="1">
        <v>0</v>
      </c>
      <c r="P715" s="1">
        <f>VLOOKUP(MasterDataSet_after_OutliersDEL7[[#This Row],[Region]],Region_Dummy_Variables,2,FALSE)</f>
        <v>0</v>
      </c>
      <c r="Q715" s="1">
        <f>VLOOKUP(MasterDataSet_after_OutliersDEL7[[#This Row],[Region]],Region_Dummy_Variables,3,FALSE)</f>
        <v>0</v>
      </c>
      <c r="R715" s="1">
        <f>VLOOKUP(MasterDataSet_after_OutliersDEL7[[#This Row],[Region]],Region_Dummy_Variables,4,FALSE)</f>
        <v>0</v>
      </c>
      <c r="S715" s="1">
        <f>VLOOKUP(MasterDataSet_after_OutliersDEL7[[#This Row],[Region]],Region_Dummy_Variables,5,FALSE)</f>
        <v>1</v>
      </c>
      <c r="T715" s="1">
        <f>VLOOKUP(MasterDataSet_after_OutliersDEL7[[#This Row],[Region]],Region_Dummy_Variables,6,FALSE)</f>
        <v>0</v>
      </c>
      <c r="U715">
        <v>1973</v>
      </c>
      <c r="V715">
        <v>1</v>
      </c>
      <c r="W715">
        <v>300</v>
      </c>
      <c r="X715">
        <v>33.812395000000002</v>
      </c>
      <c r="Y715">
        <v>-118.288634</v>
      </c>
    </row>
    <row r="716" spans="1:25" hidden="1" x14ac:dyDescent="0.3">
      <c r="A716" s="1" t="s">
        <v>20</v>
      </c>
      <c r="B716" s="1" t="s">
        <v>763</v>
      </c>
      <c r="C716" s="1" t="s">
        <v>733</v>
      </c>
      <c r="D716" s="1" t="str">
        <f>VLOOKUP(MasterDataSet_after_OutliersDEL7[[#This Row],[CITY]],Region_Values,2,FALSE)</f>
        <v>South bay</v>
      </c>
      <c r="E716" s="7" t="s">
        <v>19</v>
      </c>
      <c r="F716">
        <v>90503</v>
      </c>
      <c r="G716">
        <v>950000</v>
      </c>
      <c r="H716">
        <v>3</v>
      </c>
      <c r="I716">
        <v>2</v>
      </c>
      <c r="J716">
        <v>1539</v>
      </c>
      <c r="K716">
        <v>7501</v>
      </c>
      <c r="L716">
        <f>2021-MasterDataSet_after_OutliersDEL7[[#This Row],[YEAR BUILT]]</f>
        <v>70</v>
      </c>
      <c r="M716">
        <v>3.3940664279210884</v>
      </c>
      <c r="N716">
        <v>617.28395061728395</v>
      </c>
      <c r="O716" s="1">
        <v>1</v>
      </c>
      <c r="P716" s="1">
        <f>VLOOKUP(MasterDataSet_after_OutliersDEL7[[#This Row],[Region]],Region_Dummy_Variables,2,FALSE)</f>
        <v>0</v>
      </c>
      <c r="Q716" s="1">
        <f>VLOOKUP(MasterDataSet_after_OutliersDEL7[[#This Row],[Region]],Region_Dummy_Variables,3,FALSE)</f>
        <v>0</v>
      </c>
      <c r="R716" s="1">
        <f>VLOOKUP(MasterDataSet_after_OutliersDEL7[[#This Row],[Region]],Region_Dummy_Variables,4,FALSE)</f>
        <v>0</v>
      </c>
      <c r="S716" s="1">
        <f>VLOOKUP(MasterDataSet_after_OutliersDEL7[[#This Row],[Region]],Region_Dummy_Variables,5,FALSE)</f>
        <v>1</v>
      </c>
      <c r="T716" s="1">
        <f>VLOOKUP(MasterDataSet_after_OutliersDEL7[[#This Row],[Region]],Region_Dummy_Variables,6,FALSE)</f>
        <v>0</v>
      </c>
      <c r="U716">
        <v>1951</v>
      </c>
      <c r="V716">
        <v>46</v>
      </c>
      <c r="X716">
        <v>33.829999000000001</v>
      </c>
      <c r="Y716">
        <v>-118.332695</v>
      </c>
    </row>
    <row r="717" spans="1:25" hidden="1" x14ac:dyDescent="0.3">
      <c r="A717" s="1" t="s">
        <v>20</v>
      </c>
      <c r="B717" s="1" t="s">
        <v>764</v>
      </c>
      <c r="C717" s="1" t="s">
        <v>733</v>
      </c>
      <c r="D717" s="1" t="str">
        <f>VLOOKUP(MasterDataSet_after_OutliersDEL7[[#This Row],[CITY]],Region_Values,2,FALSE)</f>
        <v>South bay</v>
      </c>
      <c r="E717" s="7" t="s">
        <v>19</v>
      </c>
      <c r="F717">
        <v>90503</v>
      </c>
      <c r="G717">
        <v>1399990</v>
      </c>
      <c r="H717">
        <v>4</v>
      </c>
      <c r="I717">
        <v>2.5</v>
      </c>
      <c r="J717">
        <v>2197</v>
      </c>
      <c r="K717">
        <v>5434</v>
      </c>
      <c r="L717">
        <f>2021-MasterDataSet_after_OutliersDEL7[[#This Row],[YEAR BUILT]]</f>
        <v>52</v>
      </c>
      <c r="M717">
        <v>1.3518308366402658</v>
      </c>
      <c r="N717">
        <v>637.22803823395543</v>
      </c>
      <c r="O717" s="1">
        <v>1</v>
      </c>
      <c r="P717" s="1">
        <f>VLOOKUP(MasterDataSet_after_OutliersDEL7[[#This Row],[Region]],Region_Dummy_Variables,2,FALSE)</f>
        <v>0</v>
      </c>
      <c r="Q717" s="1">
        <f>VLOOKUP(MasterDataSet_after_OutliersDEL7[[#This Row],[Region]],Region_Dummy_Variables,3,FALSE)</f>
        <v>0</v>
      </c>
      <c r="R717" s="1">
        <f>VLOOKUP(MasterDataSet_after_OutliersDEL7[[#This Row],[Region]],Region_Dummy_Variables,4,FALSE)</f>
        <v>0</v>
      </c>
      <c r="S717" s="1">
        <f>VLOOKUP(MasterDataSet_after_OutliersDEL7[[#This Row],[Region]],Region_Dummy_Variables,5,FALSE)</f>
        <v>1</v>
      </c>
      <c r="T717" s="1">
        <f>VLOOKUP(MasterDataSet_after_OutliersDEL7[[#This Row],[Region]],Region_Dummy_Variables,6,FALSE)</f>
        <v>0</v>
      </c>
      <c r="U717">
        <v>1969</v>
      </c>
      <c r="V717">
        <v>7</v>
      </c>
      <c r="X717">
        <v>33.850601099999999</v>
      </c>
      <c r="Y717">
        <v>-118.3750251</v>
      </c>
    </row>
    <row r="718" spans="1:25" hidden="1" x14ac:dyDescent="0.3">
      <c r="A718" s="1" t="s">
        <v>20</v>
      </c>
      <c r="B718" s="1" t="s">
        <v>765</v>
      </c>
      <c r="C718" s="1" t="s">
        <v>733</v>
      </c>
      <c r="D718" s="1" t="str">
        <f>VLOOKUP(MasterDataSet_after_OutliersDEL7[[#This Row],[CITY]],Region_Values,2,FALSE)</f>
        <v>South bay</v>
      </c>
      <c r="E718" s="7" t="s">
        <v>19</v>
      </c>
      <c r="F718">
        <v>90503</v>
      </c>
      <c r="G718">
        <v>1250000</v>
      </c>
      <c r="H718">
        <v>3</v>
      </c>
      <c r="I718">
        <v>2</v>
      </c>
      <c r="J718">
        <v>1232</v>
      </c>
      <c r="K718">
        <v>6923</v>
      </c>
      <c r="L718">
        <f>2021-MasterDataSet_after_OutliersDEL7[[#This Row],[YEAR BUILT]]</f>
        <v>62</v>
      </c>
      <c r="M718">
        <v>1.1431424807314015</v>
      </c>
      <c r="N718">
        <v>1014.6103896103896</v>
      </c>
      <c r="O718" s="1">
        <v>1</v>
      </c>
      <c r="P718" s="1">
        <f>VLOOKUP(MasterDataSet_after_OutliersDEL7[[#This Row],[Region]],Region_Dummy_Variables,2,FALSE)</f>
        <v>0</v>
      </c>
      <c r="Q718" s="1">
        <f>VLOOKUP(MasterDataSet_after_OutliersDEL7[[#This Row],[Region]],Region_Dummy_Variables,3,FALSE)</f>
        <v>0</v>
      </c>
      <c r="R718" s="1">
        <f>VLOOKUP(MasterDataSet_after_OutliersDEL7[[#This Row],[Region]],Region_Dummy_Variables,4,FALSE)</f>
        <v>0</v>
      </c>
      <c r="S718" s="1">
        <f>VLOOKUP(MasterDataSet_after_OutliersDEL7[[#This Row],[Region]],Region_Dummy_Variables,5,FALSE)</f>
        <v>1</v>
      </c>
      <c r="T718" s="1">
        <f>VLOOKUP(MasterDataSet_after_OutliersDEL7[[#This Row],[Region]],Region_Dummy_Variables,6,FALSE)</f>
        <v>0</v>
      </c>
      <c r="U718">
        <v>1959</v>
      </c>
      <c r="V718">
        <v>32</v>
      </c>
      <c r="X718">
        <v>33.839690300000001</v>
      </c>
      <c r="Y718">
        <v>-118.3720122</v>
      </c>
    </row>
    <row r="719" spans="1:25" hidden="1" x14ac:dyDescent="0.3">
      <c r="A719" s="1" t="s">
        <v>20</v>
      </c>
      <c r="B719" s="1" t="s">
        <v>766</v>
      </c>
      <c r="C719" s="1" t="s">
        <v>733</v>
      </c>
      <c r="D719" s="1" t="str">
        <f>VLOOKUP(MasterDataSet_after_OutliersDEL7[[#This Row],[CITY]],Region_Values,2,FALSE)</f>
        <v>South bay</v>
      </c>
      <c r="E719" s="7" t="s">
        <v>19</v>
      </c>
      <c r="F719">
        <v>90503</v>
      </c>
      <c r="G719">
        <v>1279000</v>
      </c>
      <c r="H719">
        <v>3</v>
      </c>
      <c r="I719">
        <v>2</v>
      </c>
      <c r="J719">
        <v>1602</v>
      </c>
      <c r="K719">
        <v>9522</v>
      </c>
      <c r="L719">
        <f>2021-MasterDataSet_after_OutliersDEL7[[#This Row],[YEAR BUILT]]</f>
        <v>66</v>
      </c>
      <c r="M719">
        <v>1.052663460627637</v>
      </c>
      <c r="N719">
        <v>798.37702871410738</v>
      </c>
      <c r="O719" s="1">
        <v>1</v>
      </c>
      <c r="P719" s="1">
        <f>VLOOKUP(MasterDataSet_after_OutliersDEL7[[#This Row],[Region]],Region_Dummy_Variables,2,FALSE)</f>
        <v>0</v>
      </c>
      <c r="Q719" s="1">
        <f>VLOOKUP(MasterDataSet_after_OutliersDEL7[[#This Row],[Region]],Region_Dummy_Variables,3,FALSE)</f>
        <v>0</v>
      </c>
      <c r="R719" s="1">
        <f>VLOOKUP(MasterDataSet_after_OutliersDEL7[[#This Row],[Region]],Region_Dummy_Variables,4,FALSE)</f>
        <v>0</v>
      </c>
      <c r="S719" s="1">
        <f>VLOOKUP(MasterDataSet_after_OutliersDEL7[[#This Row],[Region]],Region_Dummy_Variables,5,FALSE)</f>
        <v>1</v>
      </c>
      <c r="T719" s="1">
        <f>VLOOKUP(MasterDataSet_after_OutliersDEL7[[#This Row],[Region]],Region_Dummy_Variables,6,FALSE)</f>
        <v>0</v>
      </c>
      <c r="U719">
        <v>1955</v>
      </c>
      <c r="V719">
        <v>4</v>
      </c>
      <c r="X719">
        <v>33.832196099999997</v>
      </c>
      <c r="Y719">
        <v>-118.37361</v>
      </c>
    </row>
    <row r="720" spans="1:25" hidden="1" x14ac:dyDescent="0.3">
      <c r="A720" s="1" t="s">
        <v>20</v>
      </c>
      <c r="B720" s="1" t="s">
        <v>767</v>
      </c>
      <c r="C720" s="1" t="s">
        <v>733</v>
      </c>
      <c r="D720" s="1" t="str">
        <f>VLOOKUP(MasterDataSet_after_OutliersDEL7[[#This Row],[CITY]],Region_Values,2,FALSE)</f>
        <v>South bay</v>
      </c>
      <c r="E720" s="7" t="s">
        <v>19</v>
      </c>
      <c r="F720">
        <v>90503</v>
      </c>
      <c r="G720">
        <v>1149000</v>
      </c>
      <c r="H720">
        <v>4</v>
      </c>
      <c r="I720">
        <v>2</v>
      </c>
      <c r="J720">
        <v>1298</v>
      </c>
      <c r="K720">
        <v>5190</v>
      </c>
      <c r="L720">
        <f>2021-MasterDataSet_after_OutliersDEL7[[#This Row],[YEAR BUILT]]</f>
        <v>67</v>
      </c>
      <c r="M720">
        <v>2.5356420355313469</v>
      </c>
      <c r="N720">
        <v>885.20801232665644</v>
      </c>
      <c r="O720" s="1">
        <v>1</v>
      </c>
      <c r="P720" s="1">
        <f>VLOOKUP(MasterDataSet_after_OutliersDEL7[[#This Row],[Region]],Region_Dummy_Variables,2,FALSE)</f>
        <v>0</v>
      </c>
      <c r="Q720" s="1">
        <f>VLOOKUP(MasterDataSet_after_OutliersDEL7[[#This Row],[Region]],Region_Dummy_Variables,3,FALSE)</f>
        <v>0</v>
      </c>
      <c r="R720" s="1">
        <f>VLOOKUP(MasterDataSet_after_OutliersDEL7[[#This Row],[Region]],Region_Dummy_Variables,4,FALSE)</f>
        <v>0</v>
      </c>
      <c r="S720" s="1">
        <f>VLOOKUP(MasterDataSet_after_OutliersDEL7[[#This Row],[Region]],Region_Dummy_Variables,5,FALSE)</f>
        <v>1</v>
      </c>
      <c r="T720" s="1">
        <f>VLOOKUP(MasterDataSet_after_OutliersDEL7[[#This Row],[Region]],Region_Dummy_Variables,6,FALSE)</f>
        <v>0</v>
      </c>
      <c r="U720">
        <v>1954</v>
      </c>
      <c r="V720">
        <v>27</v>
      </c>
      <c r="X720">
        <v>33.8558868</v>
      </c>
      <c r="Y720">
        <v>-118.3543445</v>
      </c>
    </row>
    <row r="721" spans="1:25" hidden="1" x14ac:dyDescent="0.3">
      <c r="A721" s="1" t="s">
        <v>20</v>
      </c>
      <c r="B721" s="1" t="s">
        <v>768</v>
      </c>
      <c r="C721" s="1" t="s">
        <v>733</v>
      </c>
      <c r="D721" s="1" t="str">
        <f>VLOOKUP(MasterDataSet_after_OutliersDEL7[[#This Row],[CITY]],Region_Values,2,FALSE)</f>
        <v>South bay</v>
      </c>
      <c r="E721" s="7" t="s">
        <v>19</v>
      </c>
      <c r="F721">
        <v>90503</v>
      </c>
      <c r="G721">
        <v>1125000</v>
      </c>
      <c r="H721">
        <v>3</v>
      </c>
      <c r="I721">
        <v>2</v>
      </c>
      <c r="J721">
        <v>1413</v>
      </c>
      <c r="K721">
        <v>5375</v>
      </c>
      <c r="L721">
        <f>2021-MasterDataSet_after_OutliersDEL7[[#This Row],[YEAR BUILT]]</f>
        <v>70</v>
      </c>
      <c r="M721">
        <v>3.2807859041669647</v>
      </c>
      <c r="N721">
        <v>796.17834394904457</v>
      </c>
      <c r="O721" s="1">
        <v>1</v>
      </c>
      <c r="P721" s="1">
        <f>VLOOKUP(MasterDataSet_after_OutliersDEL7[[#This Row],[Region]],Region_Dummy_Variables,2,FALSE)</f>
        <v>0</v>
      </c>
      <c r="Q721" s="1">
        <f>VLOOKUP(MasterDataSet_after_OutliersDEL7[[#This Row],[Region]],Region_Dummy_Variables,3,FALSE)</f>
        <v>0</v>
      </c>
      <c r="R721" s="1">
        <f>VLOOKUP(MasterDataSet_after_OutliersDEL7[[#This Row],[Region]],Region_Dummy_Variables,4,FALSE)</f>
        <v>0</v>
      </c>
      <c r="S721" s="1">
        <f>VLOOKUP(MasterDataSet_after_OutliersDEL7[[#This Row],[Region]],Region_Dummy_Variables,5,FALSE)</f>
        <v>1</v>
      </c>
      <c r="T721" s="1">
        <f>VLOOKUP(MasterDataSet_after_OutliersDEL7[[#This Row],[Region]],Region_Dummy_Variables,6,FALSE)</f>
        <v>0</v>
      </c>
      <c r="U721">
        <v>1951</v>
      </c>
      <c r="V721">
        <v>12</v>
      </c>
      <c r="X721">
        <v>33.838829199999999</v>
      </c>
      <c r="Y721">
        <v>-118.33434630000001</v>
      </c>
    </row>
    <row r="722" spans="1:25" hidden="1" x14ac:dyDescent="0.3">
      <c r="A722" s="1" t="s">
        <v>16</v>
      </c>
      <c r="B722" s="1" t="s">
        <v>769</v>
      </c>
      <c r="C722" s="1" t="s">
        <v>733</v>
      </c>
      <c r="D722" s="1" t="str">
        <f>VLOOKUP(MasterDataSet_after_OutliersDEL7[[#This Row],[CITY]],Region_Values,2,FALSE)</f>
        <v>South bay</v>
      </c>
      <c r="E722" s="7" t="s">
        <v>19</v>
      </c>
      <c r="F722">
        <v>90503</v>
      </c>
      <c r="G722">
        <v>530000</v>
      </c>
      <c r="H722">
        <v>2</v>
      </c>
      <c r="I722">
        <v>2</v>
      </c>
      <c r="J722">
        <v>1250</v>
      </c>
      <c r="K722">
        <v>155988</v>
      </c>
      <c r="L722">
        <f>2021-MasterDataSet_after_OutliersDEL7[[#This Row],[YEAR BUILT]]</f>
        <v>58</v>
      </c>
      <c r="M722">
        <v>2.9736098672821987</v>
      </c>
      <c r="N722">
        <v>424</v>
      </c>
      <c r="O722" s="1">
        <v>0</v>
      </c>
      <c r="P722" s="1">
        <f>VLOOKUP(MasterDataSet_after_OutliersDEL7[[#This Row],[Region]],Region_Dummy_Variables,2,FALSE)</f>
        <v>0</v>
      </c>
      <c r="Q722" s="1">
        <f>VLOOKUP(MasterDataSet_after_OutliersDEL7[[#This Row],[Region]],Region_Dummy_Variables,3,FALSE)</f>
        <v>0</v>
      </c>
      <c r="R722" s="1">
        <f>VLOOKUP(MasterDataSet_after_OutliersDEL7[[#This Row],[Region]],Region_Dummy_Variables,4,FALSE)</f>
        <v>0</v>
      </c>
      <c r="S722" s="1">
        <f>VLOOKUP(MasterDataSet_after_OutliersDEL7[[#This Row],[Region]],Region_Dummy_Variables,5,FALSE)</f>
        <v>1</v>
      </c>
      <c r="T722" s="1">
        <f>VLOOKUP(MasterDataSet_after_OutliersDEL7[[#This Row],[Region]],Region_Dummy_Variables,6,FALSE)</f>
        <v>0</v>
      </c>
      <c r="U722">
        <v>1963</v>
      </c>
      <c r="V722">
        <v>36</v>
      </c>
      <c r="W722">
        <v>474</v>
      </c>
      <c r="X722">
        <v>33.829730400000003</v>
      </c>
      <c r="Y722">
        <v>-118.3401274</v>
      </c>
    </row>
    <row r="723" spans="1:25" hidden="1" x14ac:dyDescent="0.3">
      <c r="A723" s="1" t="s">
        <v>16</v>
      </c>
      <c r="B723" s="1" t="s">
        <v>770</v>
      </c>
      <c r="C723" s="1" t="s">
        <v>733</v>
      </c>
      <c r="D723" s="1" t="str">
        <f>VLOOKUP(MasterDataSet_after_OutliersDEL7[[#This Row],[CITY]],Region_Values,2,FALSE)</f>
        <v>South bay</v>
      </c>
      <c r="E723" s="7" t="s">
        <v>19</v>
      </c>
      <c r="F723">
        <v>90503</v>
      </c>
      <c r="G723">
        <v>660000</v>
      </c>
      <c r="H723">
        <v>2</v>
      </c>
      <c r="I723">
        <v>2</v>
      </c>
      <c r="J723">
        <v>1365</v>
      </c>
      <c r="K723">
        <v>129250</v>
      </c>
      <c r="L723">
        <f>2021-MasterDataSet_after_OutliersDEL7[[#This Row],[YEAR BUILT]]</f>
        <v>37</v>
      </c>
      <c r="M723">
        <v>3.5634394307490869</v>
      </c>
      <c r="N723">
        <v>483.5164835164835</v>
      </c>
      <c r="O723" s="1">
        <v>0</v>
      </c>
      <c r="P723" s="1">
        <f>VLOOKUP(MasterDataSet_after_OutliersDEL7[[#This Row],[Region]],Region_Dummy_Variables,2,FALSE)</f>
        <v>0</v>
      </c>
      <c r="Q723" s="1">
        <f>VLOOKUP(MasterDataSet_after_OutliersDEL7[[#This Row],[Region]],Region_Dummy_Variables,3,FALSE)</f>
        <v>0</v>
      </c>
      <c r="R723" s="1">
        <f>VLOOKUP(MasterDataSet_after_OutliersDEL7[[#This Row],[Region]],Region_Dummy_Variables,4,FALSE)</f>
        <v>0</v>
      </c>
      <c r="S723" s="1">
        <f>VLOOKUP(MasterDataSet_after_OutliersDEL7[[#This Row],[Region]],Region_Dummy_Variables,5,FALSE)</f>
        <v>1</v>
      </c>
      <c r="T723" s="1">
        <f>VLOOKUP(MasterDataSet_after_OutliersDEL7[[#This Row],[Region]],Region_Dummy_Variables,6,FALSE)</f>
        <v>0</v>
      </c>
      <c r="U723">
        <v>1984</v>
      </c>
      <c r="V723">
        <v>1</v>
      </c>
      <c r="W723">
        <v>405</v>
      </c>
      <c r="X723">
        <v>33.828096899999998</v>
      </c>
      <c r="Y723">
        <v>-118.3300313</v>
      </c>
    </row>
    <row r="724" spans="1:25" hidden="1" x14ac:dyDescent="0.3">
      <c r="A724" s="1" t="s">
        <v>16</v>
      </c>
      <c r="B724" s="1" t="s">
        <v>771</v>
      </c>
      <c r="C724" s="1" t="s">
        <v>733</v>
      </c>
      <c r="D724" s="1" t="str">
        <f>VLOOKUP(MasterDataSet_after_OutliersDEL7[[#This Row],[CITY]],Region_Values,2,FALSE)</f>
        <v>South bay</v>
      </c>
      <c r="E724" s="7" t="s">
        <v>19</v>
      </c>
      <c r="F724">
        <v>90503</v>
      </c>
      <c r="G724">
        <v>749000</v>
      </c>
      <c r="H724">
        <v>2</v>
      </c>
      <c r="I724">
        <v>2</v>
      </c>
      <c r="J724">
        <v>1303</v>
      </c>
      <c r="K724">
        <v>129090</v>
      </c>
      <c r="L724">
        <f>2021-MasterDataSet_after_OutliersDEL7[[#This Row],[YEAR BUILT]]</f>
        <v>36</v>
      </c>
      <c r="M724">
        <v>3.5337461941815227</v>
      </c>
      <c r="N724">
        <v>574.82732156561781</v>
      </c>
      <c r="O724" s="1">
        <v>0</v>
      </c>
      <c r="P724" s="1">
        <f>VLOOKUP(MasterDataSet_after_OutliersDEL7[[#This Row],[Region]],Region_Dummy_Variables,2,FALSE)</f>
        <v>0</v>
      </c>
      <c r="Q724" s="1">
        <f>VLOOKUP(MasterDataSet_after_OutliersDEL7[[#This Row],[Region]],Region_Dummy_Variables,3,FALSE)</f>
        <v>0</v>
      </c>
      <c r="R724" s="1">
        <f>VLOOKUP(MasterDataSet_after_OutliersDEL7[[#This Row],[Region]],Region_Dummy_Variables,4,FALSE)</f>
        <v>0</v>
      </c>
      <c r="S724" s="1">
        <f>VLOOKUP(MasterDataSet_after_OutliersDEL7[[#This Row],[Region]],Region_Dummy_Variables,5,FALSE)</f>
        <v>1</v>
      </c>
      <c r="T724" s="1">
        <f>VLOOKUP(MasterDataSet_after_OutliersDEL7[[#This Row],[Region]],Region_Dummy_Variables,6,FALSE)</f>
        <v>0</v>
      </c>
      <c r="U724">
        <v>1985</v>
      </c>
      <c r="V724">
        <v>3</v>
      </c>
      <c r="W724">
        <v>405</v>
      </c>
      <c r="X724">
        <v>33.828899999999997</v>
      </c>
      <c r="Y724">
        <v>-118.33041299999999</v>
      </c>
    </row>
    <row r="725" spans="1:25" hidden="1" x14ac:dyDescent="0.3">
      <c r="A725" s="1" t="s">
        <v>16</v>
      </c>
      <c r="B725" s="1" t="s">
        <v>772</v>
      </c>
      <c r="C725" s="1" t="s">
        <v>733</v>
      </c>
      <c r="D725" s="1" t="str">
        <f>VLOOKUP(MasterDataSet_after_OutliersDEL7[[#This Row],[CITY]],Region_Values,2,FALSE)</f>
        <v>South bay</v>
      </c>
      <c r="E725" s="7" t="s">
        <v>19</v>
      </c>
      <c r="F725">
        <v>90503</v>
      </c>
      <c r="G725">
        <v>525000</v>
      </c>
      <c r="H725">
        <v>2</v>
      </c>
      <c r="I725">
        <v>2</v>
      </c>
      <c r="J725">
        <v>1000</v>
      </c>
      <c r="K725">
        <v>122036</v>
      </c>
      <c r="L725">
        <f>2021-MasterDataSet_after_OutliersDEL7[[#This Row],[YEAR BUILT]]</f>
        <v>59</v>
      </c>
      <c r="M725">
        <v>2.9859701164982893</v>
      </c>
      <c r="N725">
        <v>525</v>
      </c>
      <c r="O725" s="1">
        <v>0</v>
      </c>
      <c r="P725" s="1">
        <f>VLOOKUP(MasterDataSet_after_OutliersDEL7[[#This Row],[Region]],Region_Dummy_Variables,2,FALSE)</f>
        <v>0</v>
      </c>
      <c r="Q725" s="1">
        <f>VLOOKUP(MasterDataSet_after_OutliersDEL7[[#This Row],[Region]],Region_Dummy_Variables,3,FALSE)</f>
        <v>0</v>
      </c>
      <c r="R725" s="1">
        <f>VLOOKUP(MasterDataSet_after_OutliersDEL7[[#This Row],[Region]],Region_Dummy_Variables,4,FALSE)</f>
        <v>0</v>
      </c>
      <c r="S725" s="1">
        <f>VLOOKUP(MasterDataSet_after_OutliersDEL7[[#This Row],[Region]],Region_Dummy_Variables,5,FALSE)</f>
        <v>1</v>
      </c>
      <c r="T725" s="1">
        <f>VLOOKUP(MasterDataSet_after_OutliersDEL7[[#This Row],[Region]],Region_Dummy_Variables,6,FALSE)</f>
        <v>0</v>
      </c>
      <c r="U725">
        <v>1962</v>
      </c>
      <c r="V725">
        <v>14</v>
      </c>
      <c r="W725">
        <v>372</v>
      </c>
      <c r="X725">
        <v>33.830683700000002</v>
      </c>
      <c r="Y725">
        <v>-118.33975700000001</v>
      </c>
    </row>
    <row r="726" spans="1:25" hidden="1" x14ac:dyDescent="0.3">
      <c r="A726" s="1" t="s">
        <v>16</v>
      </c>
      <c r="B726" s="1" t="s">
        <v>773</v>
      </c>
      <c r="C726" s="1" t="s">
        <v>733</v>
      </c>
      <c r="D726" s="1" t="str">
        <f>VLOOKUP(MasterDataSet_after_OutliersDEL7[[#This Row],[CITY]],Region_Values,2,FALSE)</f>
        <v>South bay</v>
      </c>
      <c r="E726" s="7" t="s">
        <v>19</v>
      </c>
      <c r="F726">
        <v>90503</v>
      </c>
      <c r="G726">
        <v>450000</v>
      </c>
      <c r="H726">
        <v>1</v>
      </c>
      <c r="I726">
        <v>1</v>
      </c>
      <c r="J726">
        <v>726</v>
      </c>
      <c r="K726">
        <v>158993</v>
      </c>
      <c r="L726">
        <f>2021-MasterDataSet_after_OutliersDEL7[[#This Row],[YEAR BUILT]]</f>
        <v>57</v>
      </c>
      <c r="M726">
        <v>2.7704121711400878</v>
      </c>
      <c r="N726">
        <v>619.83471074380168</v>
      </c>
      <c r="O726" s="1">
        <v>0</v>
      </c>
      <c r="P726" s="1">
        <f>VLOOKUP(MasterDataSet_after_OutliersDEL7[[#This Row],[Region]],Region_Dummy_Variables,2,FALSE)</f>
        <v>0</v>
      </c>
      <c r="Q726" s="1">
        <f>VLOOKUP(MasterDataSet_after_OutliersDEL7[[#This Row],[Region]],Region_Dummy_Variables,3,FALSE)</f>
        <v>0</v>
      </c>
      <c r="R726" s="1">
        <f>VLOOKUP(MasterDataSet_after_OutliersDEL7[[#This Row],[Region]],Region_Dummy_Variables,4,FALSE)</f>
        <v>0</v>
      </c>
      <c r="S726" s="1">
        <f>VLOOKUP(MasterDataSet_after_OutliersDEL7[[#This Row],[Region]],Region_Dummy_Variables,5,FALSE)</f>
        <v>1</v>
      </c>
      <c r="T726" s="1">
        <f>VLOOKUP(MasterDataSet_after_OutliersDEL7[[#This Row],[Region]],Region_Dummy_Variables,6,FALSE)</f>
        <v>0</v>
      </c>
      <c r="U726">
        <v>1964</v>
      </c>
      <c r="V726">
        <v>8</v>
      </c>
      <c r="W726">
        <v>391</v>
      </c>
      <c r="X726">
        <v>33.830952500000002</v>
      </c>
      <c r="Y726">
        <v>-118.343501</v>
      </c>
    </row>
    <row r="727" spans="1:25" hidden="1" x14ac:dyDescent="0.3">
      <c r="A727" s="1" t="s">
        <v>20</v>
      </c>
      <c r="B727" s="1" t="s">
        <v>774</v>
      </c>
      <c r="C727" s="1" t="s">
        <v>733</v>
      </c>
      <c r="D727" s="1" t="str">
        <f>VLOOKUP(MasterDataSet_after_OutliersDEL7[[#This Row],[CITY]],Region_Values,2,FALSE)</f>
        <v>South bay</v>
      </c>
      <c r="E727" s="7" t="s">
        <v>19</v>
      </c>
      <c r="F727">
        <v>90504</v>
      </c>
      <c r="G727">
        <v>774900</v>
      </c>
      <c r="H727">
        <v>3</v>
      </c>
      <c r="I727">
        <v>2</v>
      </c>
      <c r="J727">
        <v>1498</v>
      </c>
      <c r="K727">
        <v>5151</v>
      </c>
      <c r="L727">
        <f>2021-MasterDataSet_after_OutliersDEL7[[#This Row],[YEAR BUILT]]</f>
        <v>69</v>
      </c>
      <c r="M727">
        <v>4.4437079177076555</v>
      </c>
      <c r="N727">
        <v>517.28971962616822</v>
      </c>
      <c r="O727" s="1">
        <v>1</v>
      </c>
      <c r="P727" s="1">
        <f>VLOOKUP(MasterDataSet_after_OutliersDEL7[[#This Row],[Region]],Region_Dummy_Variables,2,FALSE)</f>
        <v>0</v>
      </c>
      <c r="Q727" s="1">
        <f>VLOOKUP(MasterDataSet_after_OutliersDEL7[[#This Row],[Region]],Region_Dummy_Variables,3,FALSE)</f>
        <v>0</v>
      </c>
      <c r="R727" s="1">
        <f>VLOOKUP(MasterDataSet_after_OutliersDEL7[[#This Row],[Region]],Region_Dummy_Variables,4,FALSE)</f>
        <v>0</v>
      </c>
      <c r="S727" s="1">
        <f>VLOOKUP(MasterDataSet_after_OutliersDEL7[[#This Row],[Region]],Region_Dummy_Variables,5,FALSE)</f>
        <v>1</v>
      </c>
      <c r="T727" s="1">
        <f>VLOOKUP(MasterDataSet_after_OutliersDEL7[[#This Row],[Region]],Region_Dummy_Variables,6,FALSE)</f>
        <v>0</v>
      </c>
      <c r="U727">
        <v>1952</v>
      </c>
      <c r="V727">
        <v>5</v>
      </c>
      <c r="X727">
        <v>33.878232300000001</v>
      </c>
      <c r="Y727">
        <v>-118.3293692</v>
      </c>
    </row>
    <row r="728" spans="1:25" hidden="1" x14ac:dyDescent="0.3">
      <c r="A728" s="1" t="s">
        <v>20</v>
      </c>
      <c r="B728" s="1" t="s">
        <v>775</v>
      </c>
      <c r="C728" s="1" t="s">
        <v>733</v>
      </c>
      <c r="D728" s="1" t="str">
        <f>VLOOKUP(MasterDataSet_after_OutliersDEL7[[#This Row],[CITY]],Region_Values,2,FALSE)</f>
        <v>South bay</v>
      </c>
      <c r="E728" s="7" t="s">
        <v>19</v>
      </c>
      <c r="F728">
        <v>90504</v>
      </c>
      <c r="G728">
        <v>784900</v>
      </c>
      <c r="H728">
        <v>3</v>
      </c>
      <c r="I728">
        <v>2</v>
      </c>
      <c r="J728">
        <v>1457</v>
      </c>
      <c r="K728">
        <v>5101</v>
      </c>
      <c r="L728">
        <f>2021-MasterDataSet_after_OutliersDEL7[[#This Row],[YEAR BUILT]]</f>
        <v>67</v>
      </c>
      <c r="M728">
        <v>4.9896188513998947</v>
      </c>
      <c r="N728">
        <v>538.70967741935488</v>
      </c>
      <c r="O728" s="1">
        <v>1</v>
      </c>
      <c r="P728" s="1">
        <f>VLOOKUP(MasterDataSet_after_OutliersDEL7[[#This Row],[Region]],Region_Dummy_Variables,2,FALSE)</f>
        <v>0</v>
      </c>
      <c r="Q728" s="1">
        <f>VLOOKUP(MasterDataSet_after_OutliersDEL7[[#This Row],[Region]],Region_Dummy_Variables,3,FALSE)</f>
        <v>0</v>
      </c>
      <c r="R728" s="1">
        <f>VLOOKUP(MasterDataSet_after_OutliersDEL7[[#This Row],[Region]],Region_Dummy_Variables,4,FALSE)</f>
        <v>0</v>
      </c>
      <c r="S728" s="1">
        <f>VLOOKUP(MasterDataSet_after_OutliersDEL7[[#This Row],[Region]],Region_Dummy_Variables,5,FALSE)</f>
        <v>1</v>
      </c>
      <c r="T728" s="1">
        <f>VLOOKUP(MasterDataSet_after_OutliersDEL7[[#This Row],[Region]],Region_Dummy_Variables,6,FALSE)</f>
        <v>0</v>
      </c>
      <c r="U728">
        <v>1954</v>
      </c>
      <c r="V728">
        <v>34</v>
      </c>
      <c r="X728">
        <v>33.874860900000002</v>
      </c>
      <c r="Y728">
        <v>-118.3174966</v>
      </c>
    </row>
    <row r="729" spans="1:25" hidden="1" x14ac:dyDescent="0.3">
      <c r="A729" s="1" t="s">
        <v>20</v>
      </c>
      <c r="B729" s="1" t="s">
        <v>776</v>
      </c>
      <c r="C729" s="1" t="s">
        <v>733</v>
      </c>
      <c r="D729" s="1" t="str">
        <f>VLOOKUP(MasterDataSet_after_OutliersDEL7[[#This Row],[CITY]],Region_Values,2,FALSE)</f>
        <v>South bay</v>
      </c>
      <c r="E729" s="7" t="s">
        <v>19</v>
      </c>
      <c r="F729">
        <v>90504</v>
      </c>
      <c r="G729">
        <v>699999</v>
      </c>
      <c r="H729">
        <v>2</v>
      </c>
      <c r="I729">
        <v>1</v>
      </c>
      <c r="J729">
        <v>873</v>
      </c>
      <c r="K729">
        <v>5000</v>
      </c>
      <c r="L729">
        <f>2021-MasterDataSet_after_OutliersDEL7[[#This Row],[YEAR BUILT]]</f>
        <v>68</v>
      </c>
      <c r="M729">
        <v>3.9893269684890056</v>
      </c>
      <c r="N729">
        <v>801.83161512027493</v>
      </c>
      <c r="O729" s="1">
        <v>1</v>
      </c>
      <c r="P729" s="1">
        <f>VLOOKUP(MasterDataSet_after_OutliersDEL7[[#This Row],[Region]],Region_Dummy_Variables,2,FALSE)</f>
        <v>0</v>
      </c>
      <c r="Q729" s="1">
        <f>VLOOKUP(MasterDataSet_after_OutliersDEL7[[#This Row],[Region]],Region_Dummy_Variables,3,FALSE)</f>
        <v>0</v>
      </c>
      <c r="R729" s="1">
        <f>VLOOKUP(MasterDataSet_after_OutliersDEL7[[#This Row],[Region]],Region_Dummy_Variables,4,FALSE)</f>
        <v>0</v>
      </c>
      <c r="S729" s="1">
        <f>VLOOKUP(MasterDataSet_after_OutliersDEL7[[#This Row],[Region]],Region_Dummy_Variables,5,FALSE)</f>
        <v>1</v>
      </c>
      <c r="T729" s="1">
        <f>VLOOKUP(MasterDataSet_after_OutliersDEL7[[#This Row],[Region]],Region_Dummy_Variables,6,FALSE)</f>
        <v>0</v>
      </c>
      <c r="U729">
        <v>1953</v>
      </c>
      <c r="V729">
        <v>1</v>
      </c>
      <c r="X729">
        <v>33.8638276</v>
      </c>
      <c r="Y729">
        <v>-118.33055640000001</v>
      </c>
    </row>
    <row r="730" spans="1:25" hidden="1" x14ac:dyDescent="0.3">
      <c r="A730" s="1" t="s">
        <v>20</v>
      </c>
      <c r="B730" s="1" t="s">
        <v>777</v>
      </c>
      <c r="C730" s="1" t="s">
        <v>733</v>
      </c>
      <c r="D730" s="1" t="str">
        <f>VLOOKUP(MasterDataSet_after_OutliersDEL7[[#This Row],[CITY]],Region_Values,2,FALSE)</f>
        <v>South bay</v>
      </c>
      <c r="E730" s="7" t="s">
        <v>19</v>
      </c>
      <c r="F730">
        <v>90504</v>
      </c>
      <c r="G730">
        <v>886000</v>
      </c>
      <c r="H730">
        <v>3</v>
      </c>
      <c r="I730">
        <v>1.5</v>
      </c>
      <c r="J730">
        <v>1240</v>
      </c>
      <c r="K730">
        <v>5274</v>
      </c>
      <c r="L730">
        <f>2021-MasterDataSet_after_OutliersDEL7[[#This Row],[YEAR BUILT]]</f>
        <v>66</v>
      </c>
      <c r="M730">
        <v>4.7286077494834577</v>
      </c>
      <c r="N730">
        <v>714.51612903225805</v>
      </c>
      <c r="O730" s="1">
        <v>1</v>
      </c>
      <c r="P730" s="1">
        <f>VLOOKUP(MasterDataSet_after_OutliersDEL7[[#This Row],[Region]],Region_Dummy_Variables,2,FALSE)</f>
        <v>0</v>
      </c>
      <c r="Q730" s="1">
        <f>VLOOKUP(MasterDataSet_after_OutliersDEL7[[#This Row],[Region]],Region_Dummy_Variables,3,FALSE)</f>
        <v>0</v>
      </c>
      <c r="R730" s="1">
        <f>VLOOKUP(MasterDataSet_after_OutliersDEL7[[#This Row],[Region]],Region_Dummy_Variables,4,FALSE)</f>
        <v>0</v>
      </c>
      <c r="S730" s="1">
        <f>VLOOKUP(MasterDataSet_after_OutliersDEL7[[#This Row],[Region]],Region_Dummy_Variables,5,FALSE)</f>
        <v>1</v>
      </c>
      <c r="T730" s="1">
        <f>VLOOKUP(MasterDataSet_after_OutliersDEL7[[#This Row],[Region]],Region_Dummy_Variables,6,FALSE)</f>
        <v>0</v>
      </c>
      <c r="U730">
        <v>1955</v>
      </c>
      <c r="V730">
        <v>9</v>
      </c>
      <c r="X730">
        <v>33.863136400000002</v>
      </c>
      <c r="Y730">
        <v>-118.31580700000001</v>
      </c>
    </row>
    <row r="731" spans="1:25" hidden="1" x14ac:dyDescent="0.3">
      <c r="A731" s="1" t="s">
        <v>20</v>
      </c>
      <c r="B731" s="1" t="s">
        <v>778</v>
      </c>
      <c r="C731" s="1" t="s">
        <v>733</v>
      </c>
      <c r="D731" s="1" t="str">
        <f>VLOOKUP(MasterDataSet_after_OutliersDEL7[[#This Row],[CITY]],Region_Values,2,FALSE)</f>
        <v>South bay</v>
      </c>
      <c r="E731" s="7" t="s">
        <v>19</v>
      </c>
      <c r="F731">
        <v>90504</v>
      </c>
      <c r="G731">
        <v>865000</v>
      </c>
      <c r="H731">
        <v>4</v>
      </c>
      <c r="I731">
        <v>2</v>
      </c>
      <c r="J731">
        <v>1829</v>
      </c>
      <c r="K731">
        <v>5509</v>
      </c>
      <c r="L731">
        <f>2021-MasterDataSet_after_OutliersDEL7[[#This Row],[YEAR BUILT]]</f>
        <v>62</v>
      </c>
      <c r="M731">
        <v>4.5629662514964515</v>
      </c>
      <c r="N731">
        <v>472.93603061782397</v>
      </c>
      <c r="O731" s="1">
        <v>1</v>
      </c>
      <c r="P731" s="1">
        <f>VLOOKUP(MasterDataSet_after_OutliersDEL7[[#This Row],[Region]],Region_Dummy_Variables,2,FALSE)</f>
        <v>0</v>
      </c>
      <c r="Q731" s="1">
        <f>VLOOKUP(MasterDataSet_after_OutliersDEL7[[#This Row],[Region]],Region_Dummy_Variables,3,FALSE)</f>
        <v>0</v>
      </c>
      <c r="R731" s="1">
        <f>VLOOKUP(MasterDataSet_after_OutliersDEL7[[#This Row],[Region]],Region_Dummy_Variables,4,FALSE)</f>
        <v>0</v>
      </c>
      <c r="S731" s="1">
        <f>VLOOKUP(MasterDataSet_after_OutliersDEL7[[#This Row],[Region]],Region_Dummy_Variables,5,FALSE)</f>
        <v>1</v>
      </c>
      <c r="T731" s="1">
        <f>VLOOKUP(MasterDataSet_after_OutliersDEL7[[#This Row],[Region]],Region_Dummy_Variables,6,FALSE)</f>
        <v>0</v>
      </c>
      <c r="U731">
        <v>1959</v>
      </c>
      <c r="V731">
        <v>6</v>
      </c>
      <c r="X731">
        <v>33.8602153</v>
      </c>
      <c r="Y731">
        <v>-118.3174738</v>
      </c>
    </row>
    <row r="732" spans="1:25" hidden="1" x14ac:dyDescent="0.3">
      <c r="A732" s="1" t="s">
        <v>20</v>
      </c>
      <c r="B732" s="1" t="s">
        <v>779</v>
      </c>
      <c r="C732" s="1" t="s">
        <v>733</v>
      </c>
      <c r="D732" s="1" t="str">
        <f>VLOOKUP(MasterDataSet_after_OutliersDEL7[[#This Row],[CITY]],Region_Values,2,FALSE)</f>
        <v>South bay</v>
      </c>
      <c r="E732" s="7" t="s">
        <v>19</v>
      </c>
      <c r="F732">
        <v>90504</v>
      </c>
      <c r="G732">
        <v>1274000</v>
      </c>
      <c r="H732">
        <v>4</v>
      </c>
      <c r="I732">
        <v>3.5</v>
      </c>
      <c r="J732">
        <v>1976</v>
      </c>
      <c r="K732">
        <v>5690</v>
      </c>
      <c r="L732">
        <f>2021-MasterDataSet_after_OutliersDEL7[[#This Row],[YEAR BUILT]]</f>
        <v>71</v>
      </c>
      <c r="M732">
        <v>4.1430924328111614</v>
      </c>
      <c r="N732">
        <v>644.73684210526312</v>
      </c>
      <c r="O732" s="1">
        <v>1</v>
      </c>
      <c r="P732" s="1">
        <f>VLOOKUP(MasterDataSet_after_OutliersDEL7[[#This Row],[Region]],Region_Dummy_Variables,2,FALSE)</f>
        <v>0</v>
      </c>
      <c r="Q732" s="1">
        <f>VLOOKUP(MasterDataSet_after_OutliersDEL7[[#This Row],[Region]],Region_Dummy_Variables,3,FALSE)</f>
        <v>0</v>
      </c>
      <c r="R732" s="1">
        <f>VLOOKUP(MasterDataSet_after_OutliersDEL7[[#This Row],[Region]],Region_Dummy_Variables,4,FALSE)</f>
        <v>0</v>
      </c>
      <c r="S732" s="1">
        <f>VLOOKUP(MasterDataSet_after_OutliersDEL7[[#This Row],[Region]],Region_Dummy_Variables,5,FALSE)</f>
        <v>1</v>
      </c>
      <c r="T732" s="1">
        <f>VLOOKUP(MasterDataSet_after_OutliersDEL7[[#This Row],[Region]],Region_Dummy_Variables,6,FALSE)</f>
        <v>0</v>
      </c>
      <c r="U732">
        <v>1950</v>
      </c>
      <c r="V732">
        <v>119</v>
      </c>
      <c r="X732">
        <v>33.872596199999997</v>
      </c>
      <c r="Y732">
        <v>-118.3322002</v>
      </c>
    </row>
    <row r="733" spans="1:25" hidden="1" x14ac:dyDescent="0.3">
      <c r="A733" s="1" t="s">
        <v>20</v>
      </c>
      <c r="B733" s="1" t="s">
        <v>780</v>
      </c>
      <c r="C733" s="1" t="s">
        <v>733</v>
      </c>
      <c r="D733" s="1" t="str">
        <f>VLOOKUP(MasterDataSet_after_OutliersDEL7[[#This Row],[CITY]],Region_Values,2,FALSE)</f>
        <v>South bay</v>
      </c>
      <c r="E733" s="7" t="s">
        <v>19</v>
      </c>
      <c r="F733">
        <v>90504</v>
      </c>
      <c r="G733">
        <v>749900</v>
      </c>
      <c r="H733">
        <v>2</v>
      </c>
      <c r="I733">
        <v>1.5</v>
      </c>
      <c r="J733">
        <v>1389</v>
      </c>
      <c r="K733">
        <v>5689</v>
      </c>
      <c r="L733">
        <f>2021-MasterDataSet_after_OutliersDEL7[[#This Row],[YEAR BUILT]]</f>
        <v>71</v>
      </c>
      <c r="M733">
        <v>4.0971910864741776</v>
      </c>
      <c r="N733">
        <v>539.88480921526275</v>
      </c>
      <c r="O733" s="1">
        <v>1</v>
      </c>
      <c r="P733" s="1">
        <f>VLOOKUP(MasterDataSet_after_OutliersDEL7[[#This Row],[Region]],Region_Dummy_Variables,2,FALSE)</f>
        <v>0</v>
      </c>
      <c r="Q733" s="1">
        <f>VLOOKUP(MasterDataSet_after_OutliersDEL7[[#This Row],[Region]],Region_Dummy_Variables,3,FALSE)</f>
        <v>0</v>
      </c>
      <c r="R733" s="1">
        <f>VLOOKUP(MasterDataSet_after_OutliersDEL7[[#This Row],[Region]],Region_Dummy_Variables,4,FALSE)</f>
        <v>0</v>
      </c>
      <c r="S733" s="1">
        <f>VLOOKUP(MasterDataSet_after_OutliersDEL7[[#This Row],[Region]],Region_Dummy_Variables,5,FALSE)</f>
        <v>1</v>
      </c>
      <c r="T733" s="1">
        <f>VLOOKUP(MasterDataSet_after_OutliersDEL7[[#This Row],[Region]],Region_Dummy_Variables,6,FALSE)</f>
        <v>0</v>
      </c>
      <c r="U733">
        <v>1950</v>
      </c>
      <c r="V733">
        <v>49</v>
      </c>
      <c r="X733">
        <v>33.8726202</v>
      </c>
      <c r="Y733">
        <v>-118.33306779999999</v>
      </c>
    </row>
    <row r="734" spans="1:25" hidden="1" x14ac:dyDescent="0.3">
      <c r="A734" s="1" t="s">
        <v>20</v>
      </c>
      <c r="B734" s="1" t="s">
        <v>781</v>
      </c>
      <c r="C734" s="1" t="s">
        <v>733</v>
      </c>
      <c r="D734" s="1" t="str">
        <f>VLOOKUP(MasterDataSet_after_OutliersDEL7[[#This Row],[CITY]],Region_Values,2,FALSE)</f>
        <v>South bay</v>
      </c>
      <c r="E734" s="7" t="s">
        <v>19</v>
      </c>
      <c r="F734">
        <v>90504</v>
      </c>
      <c r="G734">
        <v>979000</v>
      </c>
      <c r="H734">
        <v>3</v>
      </c>
      <c r="I734">
        <v>2</v>
      </c>
      <c r="J734">
        <v>1833</v>
      </c>
      <c r="K734">
        <v>5223</v>
      </c>
      <c r="L734">
        <f>2021-MasterDataSet_after_OutliersDEL7[[#This Row],[YEAR BUILT]]</f>
        <v>68</v>
      </c>
      <c r="M734">
        <v>3.7359836958678891</v>
      </c>
      <c r="N734">
        <v>534.09710856519371</v>
      </c>
      <c r="O734" s="1">
        <v>1</v>
      </c>
      <c r="P734" s="1">
        <f>VLOOKUP(MasterDataSet_after_OutliersDEL7[[#This Row],[Region]],Region_Dummy_Variables,2,FALSE)</f>
        <v>0</v>
      </c>
      <c r="Q734" s="1">
        <f>VLOOKUP(MasterDataSet_after_OutliersDEL7[[#This Row],[Region]],Region_Dummy_Variables,3,FALSE)</f>
        <v>0</v>
      </c>
      <c r="R734" s="1">
        <f>VLOOKUP(MasterDataSet_after_OutliersDEL7[[#This Row],[Region]],Region_Dummy_Variables,4,FALSE)</f>
        <v>0</v>
      </c>
      <c r="S734" s="1">
        <f>VLOOKUP(MasterDataSet_after_OutliersDEL7[[#This Row],[Region]],Region_Dummy_Variables,5,FALSE)</f>
        <v>1</v>
      </c>
      <c r="T734" s="1">
        <f>VLOOKUP(MasterDataSet_after_OutliersDEL7[[#This Row],[Region]],Region_Dummy_Variables,6,FALSE)</f>
        <v>0</v>
      </c>
      <c r="U734">
        <v>1953</v>
      </c>
      <c r="V734">
        <v>1</v>
      </c>
      <c r="X734">
        <v>33.866126600000001</v>
      </c>
      <c r="Y734">
        <v>-118.33708590000001</v>
      </c>
    </row>
    <row r="735" spans="1:25" hidden="1" x14ac:dyDescent="0.3">
      <c r="A735" s="1" t="s">
        <v>20</v>
      </c>
      <c r="B735" s="1" t="s">
        <v>782</v>
      </c>
      <c r="C735" s="1" t="s">
        <v>733</v>
      </c>
      <c r="D735" s="1" t="str">
        <f>VLOOKUP(MasterDataSet_after_OutliersDEL7[[#This Row],[CITY]],Region_Values,2,FALSE)</f>
        <v>South bay</v>
      </c>
      <c r="E735" s="7" t="s">
        <v>19</v>
      </c>
      <c r="F735">
        <v>90504</v>
      </c>
      <c r="G735">
        <v>795000</v>
      </c>
      <c r="H735">
        <v>3</v>
      </c>
      <c r="I735">
        <v>2</v>
      </c>
      <c r="J735">
        <v>1106</v>
      </c>
      <c r="K735">
        <v>5480</v>
      </c>
      <c r="L735">
        <f>2021-MasterDataSet_after_OutliersDEL7[[#This Row],[YEAR BUILT]]</f>
        <v>68</v>
      </c>
      <c r="M735">
        <v>3.7895227069540214</v>
      </c>
      <c r="N735">
        <v>718.80650994575046</v>
      </c>
      <c r="O735" s="1">
        <v>1</v>
      </c>
      <c r="P735" s="1">
        <f>VLOOKUP(MasterDataSet_after_OutliersDEL7[[#This Row],[Region]],Region_Dummy_Variables,2,FALSE)</f>
        <v>0</v>
      </c>
      <c r="Q735" s="1">
        <f>VLOOKUP(MasterDataSet_after_OutliersDEL7[[#This Row],[Region]],Region_Dummy_Variables,3,FALSE)</f>
        <v>0</v>
      </c>
      <c r="R735" s="1">
        <f>VLOOKUP(MasterDataSet_after_OutliersDEL7[[#This Row],[Region]],Region_Dummy_Variables,4,FALSE)</f>
        <v>0</v>
      </c>
      <c r="S735" s="1">
        <f>VLOOKUP(MasterDataSet_after_OutliersDEL7[[#This Row],[Region]],Region_Dummy_Variables,5,FALSE)</f>
        <v>1</v>
      </c>
      <c r="T735" s="1">
        <f>VLOOKUP(MasterDataSet_after_OutliersDEL7[[#This Row],[Region]],Region_Dummy_Variables,6,FALSE)</f>
        <v>0</v>
      </c>
      <c r="U735">
        <v>1953</v>
      </c>
      <c r="V735">
        <v>5</v>
      </c>
      <c r="X735">
        <v>33.876311299999998</v>
      </c>
      <c r="Y735">
        <v>-118.34092130000001</v>
      </c>
    </row>
    <row r="736" spans="1:25" hidden="1" x14ac:dyDescent="0.3">
      <c r="A736" s="1" t="s">
        <v>20</v>
      </c>
      <c r="B736" s="1" t="s">
        <v>783</v>
      </c>
      <c r="C736" s="1" t="s">
        <v>733</v>
      </c>
      <c r="D736" s="1" t="str">
        <f>VLOOKUP(MasterDataSet_after_OutliersDEL7[[#This Row],[CITY]],Region_Values,2,FALSE)</f>
        <v>South bay</v>
      </c>
      <c r="E736" s="7" t="s">
        <v>19</v>
      </c>
      <c r="F736">
        <v>90504</v>
      </c>
      <c r="G736">
        <v>695000</v>
      </c>
      <c r="H736">
        <v>4</v>
      </c>
      <c r="I736">
        <v>3</v>
      </c>
      <c r="J736">
        <v>1605</v>
      </c>
      <c r="K736">
        <v>5549</v>
      </c>
      <c r="L736">
        <f>2021-MasterDataSet_after_OutliersDEL7[[#This Row],[YEAR BUILT]]</f>
        <v>68</v>
      </c>
      <c r="M736">
        <v>3.7733778302849128</v>
      </c>
      <c r="N736">
        <v>433.02180685358258</v>
      </c>
      <c r="O736" s="1">
        <v>1</v>
      </c>
      <c r="P736" s="1">
        <f>VLOOKUP(MasterDataSet_after_OutliersDEL7[[#This Row],[Region]],Region_Dummy_Variables,2,FALSE)</f>
        <v>0</v>
      </c>
      <c r="Q736" s="1">
        <f>VLOOKUP(MasterDataSet_after_OutliersDEL7[[#This Row],[Region]],Region_Dummy_Variables,3,FALSE)</f>
        <v>0</v>
      </c>
      <c r="R736" s="1">
        <f>VLOOKUP(MasterDataSet_after_OutliersDEL7[[#This Row],[Region]],Region_Dummy_Variables,4,FALSE)</f>
        <v>0</v>
      </c>
      <c r="S736" s="1">
        <f>VLOOKUP(MasterDataSet_after_OutliersDEL7[[#This Row],[Region]],Region_Dummy_Variables,5,FALSE)</f>
        <v>1</v>
      </c>
      <c r="T736" s="1">
        <f>VLOOKUP(MasterDataSet_after_OutliersDEL7[[#This Row],[Region]],Region_Dummy_Variables,6,FALSE)</f>
        <v>0</v>
      </c>
      <c r="U736">
        <v>1953</v>
      </c>
      <c r="V736">
        <v>7</v>
      </c>
      <c r="X736">
        <v>33.8770393</v>
      </c>
      <c r="Y736">
        <v>-118.3416975</v>
      </c>
    </row>
    <row r="737" spans="1:25" hidden="1" x14ac:dyDescent="0.3">
      <c r="A737" s="1" t="s">
        <v>16</v>
      </c>
      <c r="B737" s="1" t="s">
        <v>784</v>
      </c>
      <c r="C737" s="1" t="s">
        <v>733</v>
      </c>
      <c r="D737" s="1" t="str">
        <f>VLOOKUP(MasterDataSet_after_OutliersDEL7[[#This Row],[CITY]],Region_Values,2,FALSE)</f>
        <v>South bay</v>
      </c>
      <c r="E737" s="7" t="s">
        <v>19</v>
      </c>
      <c r="F737">
        <v>90504</v>
      </c>
      <c r="G737">
        <v>900000</v>
      </c>
      <c r="H737">
        <v>3</v>
      </c>
      <c r="I737">
        <v>3</v>
      </c>
      <c r="J737">
        <v>2059</v>
      </c>
      <c r="K737">
        <v>6503</v>
      </c>
      <c r="L737">
        <f>2021-MasterDataSet_after_OutliersDEL7[[#This Row],[YEAR BUILT]]</f>
        <v>31</v>
      </c>
      <c r="M737">
        <v>2.9484882768040572</v>
      </c>
      <c r="N737">
        <v>437.10539096648859</v>
      </c>
      <c r="O737" s="1">
        <v>0</v>
      </c>
      <c r="P737" s="1">
        <f>VLOOKUP(MasterDataSet_after_OutliersDEL7[[#This Row],[Region]],Region_Dummy_Variables,2,FALSE)</f>
        <v>0</v>
      </c>
      <c r="Q737" s="1">
        <f>VLOOKUP(MasterDataSet_after_OutliersDEL7[[#This Row],[Region]],Region_Dummy_Variables,3,FALSE)</f>
        <v>0</v>
      </c>
      <c r="R737" s="1">
        <f>VLOOKUP(MasterDataSet_after_OutliersDEL7[[#This Row],[Region]],Region_Dummy_Variables,4,FALSE)</f>
        <v>0</v>
      </c>
      <c r="S737" s="1">
        <f>VLOOKUP(MasterDataSet_after_OutliersDEL7[[#This Row],[Region]],Region_Dummy_Variables,5,FALSE)</f>
        <v>1</v>
      </c>
      <c r="T737" s="1">
        <f>VLOOKUP(MasterDataSet_after_OutliersDEL7[[#This Row],[Region]],Region_Dummy_Variables,6,FALSE)</f>
        <v>0</v>
      </c>
      <c r="U737">
        <v>1990</v>
      </c>
      <c r="V737">
        <v>13</v>
      </c>
      <c r="W737">
        <v>507.5</v>
      </c>
      <c r="X737">
        <v>33.863945000000001</v>
      </c>
      <c r="Y737">
        <v>-118.350623</v>
      </c>
    </row>
    <row r="738" spans="1:25" hidden="1" x14ac:dyDescent="0.3">
      <c r="A738" s="1" t="s">
        <v>16</v>
      </c>
      <c r="B738" s="1" t="s">
        <v>785</v>
      </c>
      <c r="C738" s="1" t="s">
        <v>733</v>
      </c>
      <c r="D738" s="1" t="str">
        <f>VLOOKUP(MasterDataSet_after_OutliersDEL7[[#This Row],[CITY]],Region_Values,2,FALSE)</f>
        <v>South bay</v>
      </c>
      <c r="E738" s="7" t="s">
        <v>19</v>
      </c>
      <c r="F738">
        <v>90504</v>
      </c>
      <c r="G738">
        <v>599000</v>
      </c>
      <c r="H738">
        <v>3</v>
      </c>
      <c r="I738">
        <v>2</v>
      </c>
      <c r="J738">
        <v>1241</v>
      </c>
      <c r="K738">
        <v>217571</v>
      </c>
      <c r="L738">
        <f>2021-MasterDataSet_after_OutliersDEL7[[#This Row],[YEAR BUILT]]</f>
        <v>57</v>
      </c>
      <c r="M738">
        <v>4.6297855582286571</v>
      </c>
      <c r="N738">
        <v>482.67526188557616</v>
      </c>
      <c r="O738" s="1">
        <v>0</v>
      </c>
      <c r="P738" s="1">
        <f>VLOOKUP(MasterDataSet_after_OutliersDEL7[[#This Row],[Region]],Region_Dummy_Variables,2,FALSE)</f>
        <v>0</v>
      </c>
      <c r="Q738" s="1">
        <f>VLOOKUP(MasterDataSet_after_OutliersDEL7[[#This Row],[Region]],Region_Dummy_Variables,3,FALSE)</f>
        <v>0</v>
      </c>
      <c r="R738" s="1">
        <f>VLOOKUP(MasterDataSet_after_OutliersDEL7[[#This Row],[Region]],Region_Dummy_Variables,4,FALSE)</f>
        <v>0</v>
      </c>
      <c r="S738" s="1">
        <f>VLOOKUP(MasterDataSet_after_OutliersDEL7[[#This Row],[Region]],Region_Dummy_Variables,5,FALSE)</f>
        <v>1</v>
      </c>
      <c r="T738" s="1">
        <f>VLOOKUP(MasterDataSet_after_OutliersDEL7[[#This Row],[Region]],Region_Dummy_Variables,6,FALSE)</f>
        <v>0</v>
      </c>
      <c r="U738">
        <v>1964</v>
      </c>
      <c r="V738">
        <v>35</v>
      </c>
      <c r="W738">
        <v>320</v>
      </c>
      <c r="X738">
        <v>33.864637000000002</v>
      </c>
      <c r="Y738">
        <v>-118.318518</v>
      </c>
    </row>
    <row r="739" spans="1:25" hidden="1" x14ac:dyDescent="0.3">
      <c r="A739" s="1" t="s">
        <v>16</v>
      </c>
      <c r="B739" s="1" t="s">
        <v>786</v>
      </c>
      <c r="C739" s="1" t="s">
        <v>733</v>
      </c>
      <c r="D739" s="1" t="str">
        <f>VLOOKUP(MasterDataSet_after_OutliersDEL7[[#This Row],[CITY]],Region_Values,2,FALSE)</f>
        <v>South bay</v>
      </c>
      <c r="E739" s="7" t="s">
        <v>19</v>
      </c>
      <c r="F739">
        <v>90504</v>
      </c>
      <c r="G739">
        <v>699900</v>
      </c>
      <c r="H739">
        <v>2</v>
      </c>
      <c r="I739">
        <v>3</v>
      </c>
      <c r="J739">
        <v>1691</v>
      </c>
      <c r="K739">
        <v>25571</v>
      </c>
      <c r="L739">
        <f>2021-MasterDataSet_after_OutliersDEL7[[#This Row],[YEAR BUILT]]</f>
        <v>32</v>
      </c>
      <c r="M739">
        <v>3.3150600132752688</v>
      </c>
      <c r="N739">
        <v>413.89710230632761</v>
      </c>
      <c r="O739" s="1">
        <v>0</v>
      </c>
      <c r="P739" s="1">
        <f>VLOOKUP(MasterDataSet_after_OutliersDEL7[[#This Row],[Region]],Region_Dummy_Variables,2,FALSE)</f>
        <v>0</v>
      </c>
      <c r="Q739" s="1">
        <f>VLOOKUP(MasterDataSet_after_OutliersDEL7[[#This Row],[Region]],Region_Dummy_Variables,3,FALSE)</f>
        <v>0</v>
      </c>
      <c r="R739" s="1">
        <f>VLOOKUP(MasterDataSet_after_OutliersDEL7[[#This Row],[Region]],Region_Dummy_Variables,4,FALSE)</f>
        <v>0</v>
      </c>
      <c r="S739" s="1">
        <f>VLOOKUP(MasterDataSet_after_OutliersDEL7[[#This Row],[Region]],Region_Dummy_Variables,5,FALSE)</f>
        <v>1</v>
      </c>
      <c r="T739" s="1">
        <f>VLOOKUP(MasterDataSet_after_OutliersDEL7[[#This Row],[Region]],Region_Dummy_Variables,6,FALSE)</f>
        <v>0</v>
      </c>
      <c r="U739">
        <v>1989</v>
      </c>
      <c r="V739">
        <v>12</v>
      </c>
      <c r="W739">
        <v>260</v>
      </c>
      <c r="X739">
        <v>33.865827899999999</v>
      </c>
      <c r="Y739">
        <v>-118.34463839999999</v>
      </c>
    </row>
    <row r="740" spans="1:25" hidden="1" x14ac:dyDescent="0.3">
      <c r="A740" s="1" t="s">
        <v>20</v>
      </c>
      <c r="B740" s="1" t="s">
        <v>787</v>
      </c>
      <c r="C740" s="1" t="s">
        <v>733</v>
      </c>
      <c r="D740" s="1" t="str">
        <f>VLOOKUP(MasterDataSet_after_OutliersDEL7[[#This Row],[CITY]],Region_Values,2,FALSE)</f>
        <v>South bay</v>
      </c>
      <c r="E740" s="7" t="s">
        <v>19</v>
      </c>
      <c r="F740">
        <v>90505</v>
      </c>
      <c r="G740">
        <v>999000</v>
      </c>
      <c r="H740">
        <v>3</v>
      </c>
      <c r="I740">
        <v>1.5</v>
      </c>
      <c r="J740">
        <v>1287</v>
      </c>
      <c r="K740">
        <v>2996</v>
      </c>
      <c r="L740">
        <f>2021-MasterDataSet_after_OutliersDEL7[[#This Row],[YEAR BUILT]]</f>
        <v>53</v>
      </c>
      <c r="M740">
        <v>2.6000882067864426</v>
      </c>
      <c r="N740">
        <v>776.22377622377621</v>
      </c>
      <c r="O740" s="1">
        <v>1</v>
      </c>
      <c r="P740" s="1">
        <f>VLOOKUP(MasterDataSet_after_OutliersDEL7[[#This Row],[Region]],Region_Dummy_Variables,2,FALSE)</f>
        <v>0</v>
      </c>
      <c r="Q740" s="1">
        <f>VLOOKUP(MasterDataSet_after_OutliersDEL7[[#This Row],[Region]],Region_Dummy_Variables,3,FALSE)</f>
        <v>0</v>
      </c>
      <c r="R740" s="1">
        <f>VLOOKUP(MasterDataSet_after_OutliersDEL7[[#This Row],[Region]],Region_Dummy_Variables,4,FALSE)</f>
        <v>0</v>
      </c>
      <c r="S740" s="1">
        <f>VLOOKUP(MasterDataSet_after_OutliersDEL7[[#This Row],[Region]],Region_Dummy_Variables,5,FALSE)</f>
        <v>1</v>
      </c>
      <c r="T740" s="1">
        <f>VLOOKUP(MasterDataSet_after_OutliersDEL7[[#This Row],[Region]],Region_Dummy_Variables,6,FALSE)</f>
        <v>0</v>
      </c>
      <c r="U740">
        <v>1968</v>
      </c>
      <c r="V740">
        <v>7</v>
      </c>
      <c r="X740">
        <v>33.803733000000001</v>
      </c>
      <c r="Y740">
        <v>-118.349699</v>
      </c>
    </row>
    <row r="741" spans="1:25" hidden="1" x14ac:dyDescent="0.3">
      <c r="A741" s="1" t="s">
        <v>20</v>
      </c>
      <c r="B741" s="1" t="s">
        <v>788</v>
      </c>
      <c r="C741" s="1" t="s">
        <v>733</v>
      </c>
      <c r="D741" s="1" t="str">
        <f>VLOOKUP(MasterDataSet_after_OutliersDEL7[[#This Row],[CITY]],Region_Values,2,FALSE)</f>
        <v>South bay</v>
      </c>
      <c r="E741" s="7" t="s">
        <v>19</v>
      </c>
      <c r="F741">
        <v>90505</v>
      </c>
      <c r="G741">
        <v>1698888</v>
      </c>
      <c r="H741">
        <v>4</v>
      </c>
      <c r="I741">
        <v>3.5</v>
      </c>
      <c r="J741">
        <v>4168</v>
      </c>
      <c r="K741">
        <v>6101</v>
      </c>
      <c r="L741">
        <f>2021-MasterDataSet_after_OutliersDEL7[[#This Row],[YEAR BUILT]]</f>
        <v>35</v>
      </c>
      <c r="M741">
        <v>2.4573283519688998</v>
      </c>
      <c r="N741">
        <v>407.60268714011517</v>
      </c>
      <c r="O741" s="1">
        <v>1</v>
      </c>
      <c r="P741" s="1">
        <f>VLOOKUP(MasterDataSet_after_OutliersDEL7[[#This Row],[Region]],Region_Dummy_Variables,2,FALSE)</f>
        <v>0</v>
      </c>
      <c r="Q741" s="1">
        <f>VLOOKUP(MasterDataSet_after_OutliersDEL7[[#This Row],[Region]],Region_Dummy_Variables,3,FALSE)</f>
        <v>0</v>
      </c>
      <c r="R741" s="1">
        <f>VLOOKUP(MasterDataSet_after_OutliersDEL7[[#This Row],[Region]],Region_Dummy_Variables,4,FALSE)</f>
        <v>0</v>
      </c>
      <c r="S741" s="1">
        <f>VLOOKUP(MasterDataSet_after_OutliersDEL7[[#This Row],[Region]],Region_Dummy_Variables,5,FALSE)</f>
        <v>1</v>
      </c>
      <c r="T741" s="1">
        <f>VLOOKUP(MasterDataSet_after_OutliersDEL7[[#This Row],[Region]],Region_Dummy_Variables,6,FALSE)</f>
        <v>0</v>
      </c>
      <c r="U741">
        <v>1986</v>
      </c>
      <c r="V741">
        <v>22</v>
      </c>
      <c r="X741">
        <v>33.8018176</v>
      </c>
      <c r="Y741">
        <v>-118.35315749999999</v>
      </c>
    </row>
    <row r="742" spans="1:25" hidden="1" x14ac:dyDescent="0.3">
      <c r="A742" s="1" t="s">
        <v>20</v>
      </c>
      <c r="B742" s="1" t="s">
        <v>789</v>
      </c>
      <c r="C742" s="1" t="s">
        <v>733</v>
      </c>
      <c r="D742" s="1" t="str">
        <f>VLOOKUP(MasterDataSet_after_OutliersDEL7[[#This Row],[CITY]],Region_Values,2,FALSE)</f>
        <v>South bay</v>
      </c>
      <c r="E742" s="7" t="s">
        <v>19</v>
      </c>
      <c r="F742">
        <v>90505</v>
      </c>
      <c r="G742">
        <v>789900</v>
      </c>
      <c r="H742">
        <v>2</v>
      </c>
      <c r="I742">
        <v>1</v>
      </c>
      <c r="J742">
        <v>680</v>
      </c>
      <c r="K742">
        <v>4317</v>
      </c>
      <c r="L742">
        <f>2021-MasterDataSet_after_OutliersDEL7[[#This Row],[YEAR BUILT]]</f>
        <v>97</v>
      </c>
      <c r="M742">
        <v>2.6975368112527107</v>
      </c>
      <c r="N742">
        <v>1161.6176470588234</v>
      </c>
      <c r="O742" s="1">
        <v>1</v>
      </c>
      <c r="P742" s="1">
        <f>VLOOKUP(MasterDataSet_after_OutliersDEL7[[#This Row],[Region]],Region_Dummy_Variables,2,FALSE)</f>
        <v>0</v>
      </c>
      <c r="Q742" s="1">
        <f>VLOOKUP(MasterDataSet_after_OutliersDEL7[[#This Row],[Region]],Region_Dummy_Variables,3,FALSE)</f>
        <v>0</v>
      </c>
      <c r="R742" s="1">
        <f>VLOOKUP(MasterDataSet_after_OutliersDEL7[[#This Row],[Region]],Region_Dummy_Variables,4,FALSE)</f>
        <v>0</v>
      </c>
      <c r="S742" s="1">
        <f>VLOOKUP(MasterDataSet_after_OutliersDEL7[[#This Row],[Region]],Region_Dummy_Variables,5,FALSE)</f>
        <v>1</v>
      </c>
      <c r="T742" s="1">
        <f>VLOOKUP(MasterDataSet_after_OutliersDEL7[[#This Row],[Region]],Region_Dummy_Variables,6,FALSE)</f>
        <v>0</v>
      </c>
      <c r="U742">
        <v>1924</v>
      </c>
      <c r="V742">
        <v>243</v>
      </c>
      <c r="X742">
        <v>33.801410199999999</v>
      </c>
      <c r="Y742">
        <v>-118.3490027</v>
      </c>
    </row>
    <row r="743" spans="1:25" hidden="1" x14ac:dyDescent="0.3">
      <c r="A743" s="1" t="s">
        <v>20</v>
      </c>
      <c r="B743" s="1" t="s">
        <v>790</v>
      </c>
      <c r="C743" s="1" t="s">
        <v>733</v>
      </c>
      <c r="D743" s="1" t="str">
        <f>VLOOKUP(MasterDataSet_after_OutliersDEL7[[#This Row],[CITY]],Region_Values,2,FALSE)</f>
        <v>South bay</v>
      </c>
      <c r="E743" s="7" t="s">
        <v>19</v>
      </c>
      <c r="F743">
        <v>90505</v>
      </c>
      <c r="G743">
        <v>1320000</v>
      </c>
      <c r="H743">
        <v>3</v>
      </c>
      <c r="I743">
        <v>2</v>
      </c>
      <c r="J743">
        <v>1760</v>
      </c>
      <c r="K743">
        <v>6688</v>
      </c>
      <c r="L743">
        <f>2021-MasterDataSet_after_OutliersDEL7[[#This Row],[YEAR BUILT]]</f>
        <v>53</v>
      </c>
      <c r="M743">
        <v>2.3277602257449401</v>
      </c>
      <c r="N743">
        <v>750</v>
      </c>
      <c r="O743" s="1">
        <v>1</v>
      </c>
      <c r="P743" s="1">
        <f>VLOOKUP(MasterDataSet_after_OutliersDEL7[[#This Row],[Region]],Region_Dummy_Variables,2,FALSE)</f>
        <v>0</v>
      </c>
      <c r="Q743" s="1">
        <f>VLOOKUP(MasterDataSet_after_OutliersDEL7[[#This Row],[Region]],Region_Dummy_Variables,3,FALSE)</f>
        <v>0</v>
      </c>
      <c r="R743" s="1">
        <f>VLOOKUP(MasterDataSet_after_OutliersDEL7[[#This Row],[Region]],Region_Dummy_Variables,4,FALSE)</f>
        <v>0</v>
      </c>
      <c r="S743" s="1">
        <f>VLOOKUP(MasterDataSet_after_OutliersDEL7[[#This Row],[Region]],Region_Dummy_Variables,5,FALSE)</f>
        <v>1</v>
      </c>
      <c r="T743" s="1">
        <f>VLOOKUP(MasterDataSet_after_OutliersDEL7[[#This Row],[Region]],Region_Dummy_Variables,6,FALSE)</f>
        <v>0</v>
      </c>
      <c r="U743">
        <v>1968</v>
      </c>
      <c r="V743">
        <v>39</v>
      </c>
      <c r="X743">
        <v>33.799501300000003</v>
      </c>
      <c r="Y743">
        <v>-118.3558511</v>
      </c>
    </row>
    <row r="744" spans="1:25" hidden="1" x14ac:dyDescent="0.3">
      <c r="A744" s="1" t="s">
        <v>20</v>
      </c>
      <c r="B744" s="1" t="s">
        <v>791</v>
      </c>
      <c r="C744" s="1" t="s">
        <v>733</v>
      </c>
      <c r="D744" s="1" t="str">
        <f>VLOOKUP(MasterDataSet_after_OutliersDEL7[[#This Row],[CITY]],Region_Values,2,FALSE)</f>
        <v>South bay</v>
      </c>
      <c r="E744" s="7" t="s">
        <v>19</v>
      </c>
      <c r="F744">
        <v>90505</v>
      </c>
      <c r="G744">
        <v>1099000</v>
      </c>
      <c r="H744">
        <v>3</v>
      </c>
      <c r="I744">
        <v>2</v>
      </c>
      <c r="J744">
        <v>1214</v>
      </c>
      <c r="K744">
        <v>5523</v>
      </c>
      <c r="L744">
        <f>2021-MasterDataSet_after_OutliersDEL7[[#This Row],[YEAR BUILT]]</f>
        <v>66</v>
      </c>
      <c r="M744">
        <v>3.7695988179463371</v>
      </c>
      <c r="N744">
        <v>905.27182866556836</v>
      </c>
      <c r="O744" s="1">
        <v>1</v>
      </c>
      <c r="P744" s="1">
        <f>VLOOKUP(MasterDataSet_after_OutliersDEL7[[#This Row],[Region]],Region_Dummy_Variables,2,FALSE)</f>
        <v>0</v>
      </c>
      <c r="Q744" s="1">
        <f>VLOOKUP(MasterDataSet_after_OutliersDEL7[[#This Row],[Region]],Region_Dummy_Variables,3,FALSE)</f>
        <v>0</v>
      </c>
      <c r="R744" s="1">
        <f>VLOOKUP(MasterDataSet_after_OutliersDEL7[[#This Row],[Region]],Region_Dummy_Variables,4,FALSE)</f>
        <v>0</v>
      </c>
      <c r="S744" s="1">
        <f>VLOOKUP(MasterDataSet_after_OutliersDEL7[[#This Row],[Region]],Region_Dummy_Variables,5,FALSE)</f>
        <v>1</v>
      </c>
      <c r="T744" s="1">
        <f>VLOOKUP(MasterDataSet_after_OutliersDEL7[[#This Row],[Region]],Region_Dummy_Variables,6,FALSE)</f>
        <v>0</v>
      </c>
      <c r="U744">
        <v>1955</v>
      </c>
      <c r="V744">
        <v>1</v>
      </c>
      <c r="X744">
        <v>33.785198999999999</v>
      </c>
      <c r="Y744">
        <v>-118.33471160000001</v>
      </c>
    </row>
    <row r="745" spans="1:25" hidden="1" x14ac:dyDescent="0.3">
      <c r="A745" s="1" t="s">
        <v>20</v>
      </c>
      <c r="B745" s="1" t="s">
        <v>792</v>
      </c>
      <c r="C745" s="1" t="s">
        <v>733</v>
      </c>
      <c r="D745" s="1" t="str">
        <f>VLOOKUP(MasterDataSet_after_OutliersDEL7[[#This Row],[CITY]],Region_Values,2,FALSE)</f>
        <v>South bay</v>
      </c>
      <c r="E745" s="7" t="s">
        <v>19</v>
      </c>
      <c r="F745">
        <v>90505</v>
      </c>
      <c r="G745">
        <v>1224800</v>
      </c>
      <c r="H745">
        <v>4</v>
      </c>
      <c r="I745">
        <v>2</v>
      </c>
      <c r="J745">
        <v>2125</v>
      </c>
      <c r="K745">
        <v>5113</v>
      </c>
      <c r="L745">
        <f>2021-MasterDataSet_after_OutliersDEL7[[#This Row],[YEAR BUILT]]</f>
        <v>66</v>
      </c>
      <c r="M745">
        <v>3.7789788930014065</v>
      </c>
      <c r="N745">
        <v>576.37647058823529</v>
      </c>
      <c r="O745" s="1">
        <v>1</v>
      </c>
      <c r="P745" s="1">
        <f>VLOOKUP(MasterDataSet_after_OutliersDEL7[[#This Row],[Region]],Region_Dummy_Variables,2,FALSE)</f>
        <v>0</v>
      </c>
      <c r="Q745" s="1">
        <f>VLOOKUP(MasterDataSet_after_OutliersDEL7[[#This Row],[Region]],Region_Dummy_Variables,3,FALSE)</f>
        <v>0</v>
      </c>
      <c r="R745" s="1">
        <f>VLOOKUP(MasterDataSet_after_OutliersDEL7[[#This Row],[Region]],Region_Dummy_Variables,4,FALSE)</f>
        <v>0</v>
      </c>
      <c r="S745" s="1">
        <f>VLOOKUP(MasterDataSet_after_OutliersDEL7[[#This Row],[Region]],Region_Dummy_Variables,5,FALSE)</f>
        <v>1</v>
      </c>
      <c r="T745" s="1">
        <f>VLOOKUP(MasterDataSet_after_OutliersDEL7[[#This Row],[Region]],Region_Dummy_Variables,6,FALSE)</f>
        <v>0</v>
      </c>
      <c r="U745">
        <v>1955</v>
      </c>
      <c r="V745">
        <v>5</v>
      </c>
      <c r="X745">
        <v>33.785433699999999</v>
      </c>
      <c r="Y745">
        <v>-118.3345746</v>
      </c>
    </row>
    <row r="746" spans="1:25" hidden="1" x14ac:dyDescent="0.3">
      <c r="A746" s="1" t="s">
        <v>20</v>
      </c>
      <c r="B746" s="1" t="s">
        <v>793</v>
      </c>
      <c r="C746" s="1" t="s">
        <v>733</v>
      </c>
      <c r="D746" s="1" t="str">
        <f>VLOOKUP(MasterDataSet_after_OutliersDEL7[[#This Row],[CITY]],Region_Values,2,FALSE)</f>
        <v>South bay</v>
      </c>
      <c r="E746" s="7" t="s">
        <v>19</v>
      </c>
      <c r="F746">
        <v>90505</v>
      </c>
      <c r="G746">
        <v>1200000</v>
      </c>
      <c r="H746">
        <v>3</v>
      </c>
      <c r="I746">
        <v>2</v>
      </c>
      <c r="J746">
        <v>1214</v>
      </c>
      <c r="K746">
        <v>7017</v>
      </c>
      <c r="L746">
        <f>2021-MasterDataSet_after_OutliersDEL7[[#This Row],[YEAR BUILT]]</f>
        <v>66</v>
      </c>
      <c r="M746">
        <v>3.7976607158275657</v>
      </c>
      <c r="N746">
        <v>988.46787479406919</v>
      </c>
      <c r="O746" s="1">
        <v>1</v>
      </c>
      <c r="P746" s="1">
        <f>VLOOKUP(MasterDataSet_after_OutliersDEL7[[#This Row],[Region]],Region_Dummy_Variables,2,FALSE)</f>
        <v>0</v>
      </c>
      <c r="Q746" s="1">
        <f>VLOOKUP(MasterDataSet_after_OutliersDEL7[[#This Row],[Region]],Region_Dummy_Variables,3,FALSE)</f>
        <v>0</v>
      </c>
      <c r="R746" s="1">
        <f>VLOOKUP(MasterDataSet_after_OutliersDEL7[[#This Row],[Region]],Region_Dummy_Variables,4,FALSE)</f>
        <v>0</v>
      </c>
      <c r="S746" s="1">
        <f>VLOOKUP(MasterDataSet_after_OutliersDEL7[[#This Row],[Region]],Region_Dummy_Variables,5,FALSE)</f>
        <v>1</v>
      </c>
      <c r="T746" s="1">
        <f>VLOOKUP(MasterDataSet_after_OutliersDEL7[[#This Row],[Region]],Region_Dummy_Variables,6,FALSE)</f>
        <v>0</v>
      </c>
      <c r="U746">
        <v>1955</v>
      </c>
      <c r="V746">
        <v>33</v>
      </c>
      <c r="X746">
        <v>33.785150600000001</v>
      </c>
      <c r="Y746">
        <v>-118.3332961</v>
      </c>
    </row>
    <row r="747" spans="1:25" hidden="1" x14ac:dyDescent="0.3">
      <c r="A747" s="1" t="s">
        <v>20</v>
      </c>
      <c r="B747" s="1" t="s">
        <v>794</v>
      </c>
      <c r="C747" s="1" t="s">
        <v>733</v>
      </c>
      <c r="D747" s="1" t="str">
        <f>VLOOKUP(MasterDataSet_after_OutliersDEL7[[#This Row],[CITY]],Region_Values,2,FALSE)</f>
        <v>South bay</v>
      </c>
      <c r="E747" s="7" t="s">
        <v>19</v>
      </c>
      <c r="F747">
        <v>90505</v>
      </c>
      <c r="G747">
        <v>1499000</v>
      </c>
      <c r="H747">
        <v>4</v>
      </c>
      <c r="I747">
        <v>3</v>
      </c>
      <c r="J747">
        <v>1951</v>
      </c>
      <c r="K747">
        <v>5335</v>
      </c>
      <c r="L747">
        <f>2021-MasterDataSet_after_OutliersDEL7[[#This Row],[YEAR BUILT]]</f>
        <v>67</v>
      </c>
      <c r="M747">
        <v>3.6216856998590741</v>
      </c>
      <c r="N747">
        <v>768.3239364428498</v>
      </c>
      <c r="O747" s="1">
        <v>1</v>
      </c>
      <c r="P747" s="1">
        <f>VLOOKUP(MasterDataSet_after_OutliersDEL7[[#This Row],[Region]],Region_Dummy_Variables,2,FALSE)</f>
        <v>0</v>
      </c>
      <c r="Q747" s="1">
        <f>VLOOKUP(MasterDataSet_after_OutliersDEL7[[#This Row],[Region]],Region_Dummy_Variables,3,FALSE)</f>
        <v>0</v>
      </c>
      <c r="R747" s="1">
        <f>VLOOKUP(MasterDataSet_after_OutliersDEL7[[#This Row],[Region]],Region_Dummy_Variables,4,FALSE)</f>
        <v>0</v>
      </c>
      <c r="S747" s="1">
        <f>VLOOKUP(MasterDataSet_after_OutliersDEL7[[#This Row],[Region]],Region_Dummy_Variables,5,FALSE)</f>
        <v>1</v>
      </c>
      <c r="T747" s="1">
        <f>VLOOKUP(MasterDataSet_after_OutliersDEL7[[#This Row],[Region]],Region_Dummy_Variables,6,FALSE)</f>
        <v>0</v>
      </c>
      <c r="U747">
        <v>1954</v>
      </c>
      <c r="V747">
        <v>46</v>
      </c>
      <c r="X747">
        <v>33.785507699999997</v>
      </c>
      <c r="Y747">
        <v>-118.3374968</v>
      </c>
    </row>
    <row r="748" spans="1:25" hidden="1" x14ac:dyDescent="0.3">
      <c r="A748" s="1" t="s">
        <v>20</v>
      </c>
      <c r="B748" s="1" t="s">
        <v>795</v>
      </c>
      <c r="C748" s="1" t="s">
        <v>733</v>
      </c>
      <c r="D748" s="1" t="str">
        <f>VLOOKUP(MasterDataSet_after_OutliersDEL7[[#This Row],[CITY]],Region_Values,2,FALSE)</f>
        <v>South bay</v>
      </c>
      <c r="E748" s="7" t="s">
        <v>19</v>
      </c>
      <c r="F748">
        <v>90505</v>
      </c>
      <c r="G748">
        <v>1199999</v>
      </c>
      <c r="H748">
        <v>3</v>
      </c>
      <c r="I748">
        <v>2</v>
      </c>
      <c r="J748">
        <v>1516</v>
      </c>
      <c r="K748">
        <v>10195</v>
      </c>
      <c r="L748">
        <f>2021-MasterDataSet_after_OutliersDEL7[[#This Row],[YEAR BUILT]]</f>
        <v>63</v>
      </c>
      <c r="M748">
        <v>2.1504356877330792</v>
      </c>
      <c r="N748">
        <v>791.55606860158309</v>
      </c>
      <c r="O748" s="1">
        <v>1</v>
      </c>
      <c r="P748" s="1">
        <f>VLOOKUP(MasterDataSet_after_OutliersDEL7[[#This Row],[Region]],Region_Dummy_Variables,2,FALSE)</f>
        <v>0</v>
      </c>
      <c r="Q748" s="1">
        <f>VLOOKUP(MasterDataSet_after_OutliersDEL7[[#This Row],[Region]],Region_Dummy_Variables,3,FALSE)</f>
        <v>0</v>
      </c>
      <c r="R748" s="1">
        <f>VLOOKUP(MasterDataSet_after_OutliersDEL7[[#This Row],[Region]],Region_Dummy_Variables,4,FALSE)</f>
        <v>0</v>
      </c>
      <c r="S748" s="1">
        <f>VLOOKUP(MasterDataSet_after_OutliersDEL7[[#This Row],[Region]],Region_Dummy_Variables,5,FALSE)</f>
        <v>1</v>
      </c>
      <c r="T748" s="1">
        <f>VLOOKUP(MasterDataSet_after_OutliersDEL7[[#This Row],[Region]],Region_Dummy_Variables,6,FALSE)</f>
        <v>0</v>
      </c>
      <c r="U748">
        <v>1958</v>
      </c>
      <c r="V748">
        <v>5</v>
      </c>
      <c r="X748">
        <v>33.804036199999999</v>
      </c>
      <c r="Y748">
        <v>-118.3580882</v>
      </c>
    </row>
    <row r="749" spans="1:25" hidden="1" x14ac:dyDescent="0.3">
      <c r="A749" s="1" t="s">
        <v>20</v>
      </c>
      <c r="B749" s="1" t="s">
        <v>796</v>
      </c>
      <c r="C749" s="1" t="s">
        <v>733</v>
      </c>
      <c r="D749" s="1" t="str">
        <f>VLOOKUP(MasterDataSet_after_OutliersDEL7[[#This Row],[CITY]],Region_Values,2,FALSE)</f>
        <v>South bay</v>
      </c>
      <c r="E749" s="7" t="s">
        <v>19</v>
      </c>
      <c r="F749">
        <v>90505</v>
      </c>
      <c r="G749">
        <v>2195000</v>
      </c>
      <c r="H749">
        <v>4</v>
      </c>
      <c r="I749">
        <v>3</v>
      </c>
      <c r="J749">
        <v>3450</v>
      </c>
      <c r="K749">
        <v>11781</v>
      </c>
      <c r="L749">
        <f>2021-MasterDataSet_after_OutliersDEL7[[#This Row],[YEAR BUILT]]</f>
        <v>30</v>
      </c>
      <c r="M749">
        <v>2.0607190672956728</v>
      </c>
      <c r="N749">
        <v>636.231884057971</v>
      </c>
      <c r="O749" s="1">
        <v>1</v>
      </c>
      <c r="P749" s="1">
        <f>VLOOKUP(MasterDataSet_after_OutliersDEL7[[#This Row],[Region]],Region_Dummy_Variables,2,FALSE)</f>
        <v>0</v>
      </c>
      <c r="Q749" s="1">
        <f>VLOOKUP(MasterDataSet_after_OutliersDEL7[[#This Row],[Region]],Region_Dummy_Variables,3,FALSE)</f>
        <v>0</v>
      </c>
      <c r="R749" s="1">
        <f>VLOOKUP(MasterDataSet_after_OutliersDEL7[[#This Row],[Region]],Region_Dummy_Variables,4,FALSE)</f>
        <v>0</v>
      </c>
      <c r="S749" s="1">
        <f>VLOOKUP(MasterDataSet_after_OutliersDEL7[[#This Row],[Region]],Region_Dummy_Variables,5,FALSE)</f>
        <v>1</v>
      </c>
      <c r="T749" s="1">
        <f>VLOOKUP(MasterDataSet_after_OutliersDEL7[[#This Row],[Region]],Region_Dummy_Variables,6,FALSE)</f>
        <v>0</v>
      </c>
      <c r="U749">
        <v>1991</v>
      </c>
      <c r="V749">
        <v>7</v>
      </c>
      <c r="X749">
        <v>33.802967600000002</v>
      </c>
      <c r="Y749">
        <v>-118.35996</v>
      </c>
    </row>
    <row r="750" spans="1:25" hidden="1" x14ac:dyDescent="0.3">
      <c r="A750" s="1" t="s">
        <v>20</v>
      </c>
      <c r="B750" s="1" t="s">
        <v>797</v>
      </c>
      <c r="C750" s="1" t="s">
        <v>733</v>
      </c>
      <c r="D750" s="1" t="str">
        <f>VLOOKUP(MasterDataSet_after_OutliersDEL7[[#This Row],[CITY]],Region_Values,2,FALSE)</f>
        <v>South bay</v>
      </c>
      <c r="E750" s="7" t="s">
        <v>19</v>
      </c>
      <c r="F750">
        <v>90505</v>
      </c>
      <c r="G750">
        <v>1065000</v>
      </c>
      <c r="H750">
        <v>2</v>
      </c>
      <c r="I750">
        <v>1</v>
      </c>
      <c r="J750">
        <v>924</v>
      </c>
      <c r="K750">
        <v>7127</v>
      </c>
      <c r="L750">
        <f>2021-MasterDataSet_after_OutliersDEL7[[#This Row],[YEAR BUILT]]</f>
        <v>72</v>
      </c>
      <c r="M750">
        <v>1.3035315653464221</v>
      </c>
      <c r="N750">
        <v>1152.5974025974026</v>
      </c>
      <c r="O750" s="1">
        <v>1</v>
      </c>
      <c r="P750" s="1">
        <f>VLOOKUP(MasterDataSet_after_OutliersDEL7[[#This Row],[Region]],Region_Dummy_Variables,2,FALSE)</f>
        <v>0</v>
      </c>
      <c r="Q750" s="1">
        <f>VLOOKUP(MasterDataSet_after_OutliersDEL7[[#This Row],[Region]],Region_Dummy_Variables,3,FALSE)</f>
        <v>0</v>
      </c>
      <c r="R750" s="1">
        <f>VLOOKUP(MasterDataSet_after_OutliersDEL7[[#This Row],[Region]],Region_Dummy_Variables,4,FALSE)</f>
        <v>0</v>
      </c>
      <c r="S750" s="1">
        <f>VLOOKUP(MasterDataSet_after_OutliersDEL7[[#This Row],[Region]],Region_Dummy_Variables,5,FALSE)</f>
        <v>1</v>
      </c>
      <c r="T750" s="1">
        <f>VLOOKUP(MasterDataSet_after_OutliersDEL7[[#This Row],[Region]],Region_Dummy_Variables,6,FALSE)</f>
        <v>0</v>
      </c>
      <c r="U750">
        <v>1949</v>
      </c>
      <c r="V750">
        <v>43</v>
      </c>
      <c r="X750">
        <v>33.814497099999997</v>
      </c>
      <c r="Y750">
        <v>-118.3694029</v>
      </c>
    </row>
    <row r="751" spans="1:25" hidden="1" x14ac:dyDescent="0.3">
      <c r="A751" s="1" t="s">
        <v>20</v>
      </c>
      <c r="B751" s="1" t="s">
        <v>798</v>
      </c>
      <c r="C751" s="1" t="s">
        <v>733</v>
      </c>
      <c r="D751" s="1" t="str">
        <f>VLOOKUP(MasterDataSet_after_OutliersDEL7[[#This Row],[CITY]],Region_Values,2,FALSE)</f>
        <v>South bay</v>
      </c>
      <c r="E751" s="7" t="s">
        <v>19</v>
      </c>
      <c r="F751">
        <v>90505</v>
      </c>
      <c r="G751">
        <v>1159000</v>
      </c>
      <c r="H751">
        <v>3</v>
      </c>
      <c r="I751">
        <v>2</v>
      </c>
      <c r="J751">
        <v>1395</v>
      </c>
      <c r="K751">
        <v>5151</v>
      </c>
      <c r="L751">
        <f>2021-MasterDataSet_after_OutliersDEL7[[#This Row],[YEAR BUILT]]</f>
        <v>69</v>
      </c>
      <c r="M751">
        <v>1.2380094155722641</v>
      </c>
      <c r="N751">
        <v>830.8243727598566</v>
      </c>
      <c r="O751" s="1">
        <v>1</v>
      </c>
      <c r="P751" s="1">
        <f>VLOOKUP(MasterDataSet_after_OutliersDEL7[[#This Row],[Region]],Region_Dummy_Variables,2,FALSE)</f>
        <v>0</v>
      </c>
      <c r="Q751" s="1">
        <f>VLOOKUP(MasterDataSet_after_OutliersDEL7[[#This Row],[Region]],Region_Dummy_Variables,3,FALSE)</f>
        <v>0</v>
      </c>
      <c r="R751" s="1">
        <f>VLOOKUP(MasterDataSet_after_OutliersDEL7[[#This Row],[Region]],Region_Dummy_Variables,4,FALSE)</f>
        <v>0</v>
      </c>
      <c r="S751" s="1">
        <f>VLOOKUP(MasterDataSet_after_OutliersDEL7[[#This Row],[Region]],Region_Dummy_Variables,5,FALSE)</f>
        <v>1</v>
      </c>
      <c r="T751" s="1">
        <f>VLOOKUP(MasterDataSet_after_OutliersDEL7[[#This Row],[Region]],Region_Dummy_Variables,6,FALSE)</f>
        <v>0</v>
      </c>
      <c r="U751">
        <v>1952</v>
      </c>
      <c r="V751">
        <v>1</v>
      </c>
      <c r="X751">
        <v>33.821070900000002</v>
      </c>
      <c r="Y751">
        <v>-118.3706427</v>
      </c>
    </row>
    <row r="752" spans="1:25" hidden="1" x14ac:dyDescent="0.3">
      <c r="A752" s="1" t="s">
        <v>16</v>
      </c>
      <c r="B752" s="1" t="s">
        <v>799</v>
      </c>
      <c r="C752" s="1" t="s">
        <v>733</v>
      </c>
      <c r="D752" s="1" t="str">
        <f>VLOOKUP(MasterDataSet_after_OutliersDEL7[[#This Row],[CITY]],Region_Values,2,FALSE)</f>
        <v>South bay</v>
      </c>
      <c r="E752" s="7" t="s">
        <v>19</v>
      </c>
      <c r="F752">
        <v>90505</v>
      </c>
      <c r="G752">
        <v>535000</v>
      </c>
      <c r="H752">
        <v>1</v>
      </c>
      <c r="I752">
        <v>2</v>
      </c>
      <c r="J752">
        <v>950</v>
      </c>
      <c r="K752">
        <v>484917</v>
      </c>
      <c r="L752">
        <f>2021-MasterDataSet_after_OutliersDEL7[[#This Row],[YEAR BUILT]]</f>
        <v>58</v>
      </c>
      <c r="M752">
        <v>2.7834098659022928</v>
      </c>
      <c r="N752">
        <v>563.15789473684208</v>
      </c>
      <c r="O752" s="1">
        <v>0</v>
      </c>
      <c r="P752" s="1">
        <f>VLOOKUP(MasterDataSet_after_OutliersDEL7[[#This Row],[Region]],Region_Dummy_Variables,2,FALSE)</f>
        <v>0</v>
      </c>
      <c r="Q752" s="1">
        <f>VLOOKUP(MasterDataSet_after_OutliersDEL7[[#This Row],[Region]],Region_Dummy_Variables,3,FALSE)</f>
        <v>0</v>
      </c>
      <c r="R752" s="1">
        <f>VLOOKUP(MasterDataSet_after_OutliersDEL7[[#This Row],[Region]],Region_Dummy_Variables,4,FALSE)</f>
        <v>0</v>
      </c>
      <c r="S752" s="1">
        <f>VLOOKUP(MasterDataSet_after_OutliersDEL7[[#This Row],[Region]],Region_Dummy_Variables,5,FALSE)</f>
        <v>1</v>
      </c>
      <c r="T752" s="1">
        <f>VLOOKUP(MasterDataSet_after_OutliersDEL7[[#This Row],[Region]],Region_Dummy_Variables,6,FALSE)</f>
        <v>0</v>
      </c>
      <c r="U752">
        <v>1963</v>
      </c>
      <c r="V752">
        <v>2</v>
      </c>
      <c r="W752">
        <v>430</v>
      </c>
      <c r="X752">
        <v>33.822049</v>
      </c>
      <c r="Y752">
        <v>-118.34361</v>
      </c>
    </row>
    <row r="753" spans="1:25" hidden="1" x14ac:dyDescent="0.3">
      <c r="A753" s="1" t="s">
        <v>16</v>
      </c>
      <c r="B753" s="1" t="s">
        <v>800</v>
      </c>
      <c r="C753" s="1" t="s">
        <v>733</v>
      </c>
      <c r="D753" s="1" t="str">
        <f>VLOOKUP(MasterDataSet_after_OutliersDEL7[[#This Row],[CITY]],Region_Values,2,FALSE)</f>
        <v>South bay</v>
      </c>
      <c r="E753" s="7" t="s">
        <v>19</v>
      </c>
      <c r="F753">
        <v>90505</v>
      </c>
      <c r="G753">
        <v>469000</v>
      </c>
      <c r="H753">
        <v>2</v>
      </c>
      <c r="I753">
        <v>1.5</v>
      </c>
      <c r="J753">
        <v>950</v>
      </c>
      <c r="K753">
        <v>985852</v>
      </c>
      <c r="L753">
        <f>2021-MasterDataSet_after_OutliersDEL7[[#This Row],[YEAR BUILT]]</f>
        <v>58</v>
      </c>
      <c r="M753">
        <v>2.8722872123009902</v>
      </c>
      <c r="N753">
        <v>493.68421052631578</v>
      </c>
      <c r="O753" s="1">
        <v>0</v>
      </c>
      <c r="P753" s="1">
        <f>VLOOKUP(MasterDataSet_after_OutliersDEL7[[#This Row],[Region]],Region_Dummy_Variables,2,FALSE)</f>
        <v>0</v>
      </c>
      <c r="Q753" s="1">
        <f>VLOOKUP(MasterDataSet_after_OutliersDEL7[[#This Row],[Region]],Region_Dummy_Variables,3,FALSE)</f>
        <v>0</v>
      </c>
      <c r="R753" s="1">
        <f>VLOOKUP(MasterDataSet_after_OutliersDEL7[[#This Row],[Region]],Region_Dummy_Variables,4,FALSE)</f>
        <v>0</v>
      </c>
      <c r="S753" s="1">
        <f>VLOOKUP(MasterDataSet_after_OutliersDEL7[[#This Row],[Region]],Region_Dummy_Variables,5,FALSE)</f>
        <v>1</v>
      </c>
      <c r="T753" s="1">
        <f>VLOOKUP(MasterDataSet_after_OutliersDEL7[[#This Row],[Region]],Region_Dummy_Variables,6,FALSE)</f>
        <v>0</v>
      </c>
      <c r="U753">
        <v>1963</v>
      </c>
      <c r="V753">
        <v>75</v>
      </c>
      <c r="W753">
        <v>430</v>
      </c>
      <c r="X753">
        <v>33.820458000000002</v>
      </c>
      <c r="Y753">
        <v>-118.34188399999999</v>
      </c>
    </row>
    <row r="754" spans="1:25" hidden="1" x14ac:dyDescent="0.3">
      <c r="A754" s="1" t="s">
        <v>16</v>
      </c>
      <c r="B754" s="1" t="s">
        <v>801</v>
      </c>
      <c r="C754" s="1" t="s">
        <v>733</v>
      </c>
      <c r="D754" s="1" t="str">
        <f>VLOOKUP(MasterDataSet_after_OutliersDEL7[[#This Row],[CITY]],Region_Values,2,FALSE)</f>
        <v>South bay</v>
      </c>
      <c r="E754" s="7" t="s">
        <v>19</v>
      </c>
      <c r="F754">
        <v>90505</v>
      </c>
      <c r="G754">
        <v>570000</v>
      </c>
      <c r="H754">
        <v>2</v>
      </c>
      <c r="I754">
        <v>2</v>
      </c>
      <c r="J754">
        <v>990</v>
      </c>
      <c r="K754">
        <v>47026</v>
      </c>
      <c r="L754">
        <f>2021-MasterDataSet_after_OutliersDEL7[[#This Row],[YEAR BUILT]]</f>
        <v>51</v>
      </c>
      <c r="M754">
        <v>2.3757468815437042</v>
      </c>
      <c r="N754">
        <v>575.75757575757575</v>
      </c>
      <c r="O754" s="1">
        <v>0</v>
      </c>
      <c r="P754" s="1">
        <f>VLOOKUP(MasterDataSet_after_OutliersDEL7[[#This Row],[Region]],Region_Dummy_Variables,2,FALSE)</f>
        <v>0</v>
      </c>
      <c r="Q754" s="1">
        <f>VLOOKUP(MasterDataSet_after_OutliersDEL7[[#This Row],[Region]],Region_Dummy_Variables,3,FALSE)</f>
        <v>0</v>
      </c>
      <c r="R754" s="1">
        <f>VLOOKUP(MasterDataSet_after_OutliersDEL7[[#This Row],[Region]],Region_Dummy_Variables,4,FALSE)</f>
        <v>0</v>
      </c>
      <c r="S754" s="1">
        <f>VLOOKUP(MasterDataSet_after_OutliersDEL7[[#This Row],[Region]],Region_Dummy_Variables,5,FALSE)</f>
        <v>1</v>
      </c>
      <c r="T754" s="1">
        <f>VLOOKUP(MasterDataSet_after_OutliersDEL7[[#This Row],[Region]],Region_Dummy_Variables,6,FALSE)</f>
        <v>0</v>
      </c>
      <c r="U754">
        <v>1970</v>
      </c>
      <c r="V754">
        <v>6</v>
      </c>
      <c r="W754">
        <v>369</v>
      </c>
      <c r="X754">
        <v>33.807499300000003</v>
      </c>
      <c r="Y754">
        <v>-118.3522443</v>
      </c>
    </row>
    <row r="755" spans="1:25" hidden="1" x14ac:dyDescent="0.3">
      <c r="A755" s="1" t="s">
        <v>16</v>
      </c>
      <c r="B755" s="1" t="s">
        <v>802</v>
      </c>
      <c r="C755" s="1" t="s">
        <v>733</v>
      </c>
      <c r="D755" s="1" t="str">
        <f>VLOOKUP(MasterDataSet_after_OutliersDEL7[[#This Row],[CITY]],Region_Values,2,FALSE)</f>
        <v>South bay</v>
      </c>
      <c r="E755" s="7" t="s">
        <v>19</v>
      </c>
      <c r="F755">
        <v>90505</v>
      </c>
      <c r="G755">
        <v>385000</v>
      </c>
      <c r="H755">
        <v>1</v>
      </c>
      <c r="I755">
        <v>1</v>
      </c>
      <c r="J755">
        <v>713</v>
      </c>
      <c r="K755">
        <v>99512</v>
      </c>
      <c r="L755">
        <f>2021-MasterDataSet_after_OutliersDEL7[[#This Row],[YEAR BUILT]]</f>
        <v>34</v>
      </c>
      <c r="M755">
        <v>3.8632025432926156</v>
      </c>
      <c r="N755">
        <v>539.97194950911637</v>
      </c>
      <c r="O755" s="1">
        <v>0</v>
      </c>
      <c r="P755" s="1">
        <f>VLOOKUP(MasterDataSet_after_OutliersDEL7[[#This Row],[Region]],Region_Dummy_Variables,2,FALSE)</f>
        <v>0</v>
      </c>
      <c r="Q755" s="1">
        <f>VLOOKUP(MasterDataSet_after_OutliersDEL7[[#This Row],[Region]],Region_Dummy_Variables,3,FALSE)</f>
        <v>0</v>
      </c>
      <c r="R755" s="1">
        <f>VLOOKUP(MasterDataSet_after_OutliersDEL7[[#This Row],[Region]],Region_Dummy_Variables,4,FALSE)</f>
        <v>0</v>
      </c>
      <c r="S755" s="1">
        <f>VLOOKUP(MasterDataSet_after_OutliersDEL7[[#This Row],[Region]],Region_Dummy_Variables,5,FALSE)</f>
        <v>1</v>
      </c>
      <c r="T755" s="1">
        <f>VLOOKUP(MasterDataSet_after_OutliersDEL7[[#This Row],[Region]],Region_Dummy_Variables,6,FALSE)</f>
        <v>0</v>
      </c>
      <c r="U755">
        <v>1987</v>
      </c>
      <c r="V755">
        <v>24</v>
      </c>
      <c r="W755">
        <v>377</v>
      </c>
      <c r="X755">
        <v>33.803461599999999</v>
      </c>
      <c r="Y755">
        <v>-118.3266979</v>
      </c>
    </row>
    <row r="756" spans="1:25" hidden="1" x14ac:dyDescent="0.3">
      <c r="A756" s="1" t="s">
        <v>16</v>
      </c>
      <c r="B756" s="1" t="s">
        <v>803</v>
      </c>
      <c r="C756" s="1" t="s">
        <v>733</v>
      </c>
      <c r="D756" s="1" t="str">
        <f>VLOOKUP(MasterDataSet_after_OutliersDEL7[[#This Row],[CITY]],Region_Values,2,FALSE)</f>
        <v>South bay</v>
      </c>
      <c r="E756" s="7" t="s">
        <v>19</v>
      </c>
      <c r="F756">
        <v>90505</v>
      </c>
      <c r="G756">
        <v>675500</v>
      </c>
      <c r="H756">
        <v>2</v>
      </c>
      <c r="I756">
        <v>1.5</v>
      </c>
      <c r="J756">
        <v>1247</v>
      </c>
      <c r="K756">
        <v>40514</v>
      </c>
      <c r="L756">
        <f>2021-MasterDataSet_after_OutliersDEL7[[#This Row],[YEAR BUILT]]</f>
        <v>47</v>
      </c>
      <c r="M756">
        <v>2.7642161274432393</v>
      </c>
      <c r="N756">
        <v>541.70008019246188</v>
      </c>
      <c r="O756" s="1">
        <v>0</v>
      </c>
      <c r="P756" s="1">
        <f>VLOOKUP(MasterDataSet_after_OutliersDEL7[[#This Row],[Region]],Region_Dummy_Variables,2,FALSE)</f>
        <v>0</v>
      </c>
      <c r="Q756" s="1">
        <f>VLOOKUP(MasterDataSet_after_OutliersDEL7[[#This Row],[Region]],Region_Dummy_Variables,3,FALSE)</f>
        <v>0</v>
      </c>
      <c r="R756" s="1">
        <f>VLOOKUP(MasterDataSet_after_OutliersDEL7[[#This Row],[Region]],Region_Dummy_Variables,4,FALSE)</f>
        <v>0</v>
      </c>
      <c r="S756" s="1">
        <f>VLOOKUP(MasterDataSet_after_OutliersDEL7[[#This Row],[Region]],Region_Dummy_Variables,5,FALSE)</f>
        <v>1</v>
      </c>
      <c r="T756" s="1">
        <f>VLOOKUP(MasterDataSet_after_OutliersDEL7[[#This Row],[Region]],Region_Dummy_Variables,6,FALSE)</f>
        <v>0</v>
      </c>
      <c r="U756">
        <v>1974</v>
      </c>
      <c r="V756">
        <v>41</v>
      </c>
      <c r="W756">
        <v>390</v>
      </c>
      <c r="X756">
        <v>33.798521999999998</v>
      </c>
      <c r="Y756">
        <v>-118.348339</v>
      </c>
    </row>
    <row r="757" spans="1:25" x14ac:dyDescent="0.3">
      <c r="A757" s="1" t="s">
        <v>20</v>
      </c>
      <c r="B757" s="1" t="s">
        <v>804</v>
      </c>
      <c r="C757" s="1" t="s">
        <v>805</v>
      </c>
      <c r="D757" s="1" t="str">
        <f>VLOOKUP(MasterDataSet_after_OutliersDEL7[[#This Row],[CITY]],Region_Values,2,FALSE)</f>
        <v>West</v>
      </c>
      <c r="E757" s="7" t="s">
        <v>19</v>
      </c>
      <c r="F757">
        <v>90291</v>
      </c>
      <c r="G757">
        <v>3995000</v>
      </c>
      <c r="H757">
        <v>4</v>
      </c>
      <c r="I757">
        <v>4.5</v>
      </c>
      <c r="J757">
        <v>3932</v>
      </c>
      <c r="K757">
        <v>4332</v>
      </c>
      <c r="L757">
        <f>2021-MasterDataSet_after_OutliersDEL7[[#This Row],[YEAR BUILT]]</f>
        <v>0</v>
      </c>
      <c r="M757">
        <v>1.6086710135982676</v>
      </c>
      <c r="N757">
        <v>1016.0223804679553</v>
      </c>
      <c r="O757" s="1">
        <v>1</v>
      </c>
      <c r="P757" s="1">
        <f>VLOOKUP(MasterDataSet_after_OutliersDEL7[[#This Row],[Region]],Region_Dummy_Variables,2,FALSE)</f>
        <v>0</v>
      </c>
      <c r="Q757" s="1">
        <f>VLOOKUP(MasterDataSet_after_OutliersDEL7[[#This Row],[Region]],Region_Dummy_Variables,3,FALSE)</f>
        <v>0</v>
      </c>
      <c r="R757" s="1">
        <f>VLOOKUP(MasterDataSet_after_OutliersDEL7[[#This Row],[Region]],Region_Dummy_Variables,4,FALSE)</f>
        <v>0</v>
      </c>
      <c r="S757" s="1">
        <f>VLOOKUP(MasterDataSet_after_OutliersDEL7[[#This Row],[Region]],Region_Dummy_Variables,5,FALSE)</f>
        <v>0</v>
      </c>
      <c r="T757" s="1">
        <f>VLOOKUP(MasterDataSet_after_OutliersDEL7[[#This Row],[Region]],Region_Dummy_Variables,6,FALSE)</f>
        <v>1</v>
      </c>
      <c r="U757">
        <v>2021</v>
      </c>
      <c r="V757">
        <v>46</v>
      </c>
      <c r="X757">
        <v>33.998077500000001</v>
      </c>
      <c r="Y757">
        <v>-118.4546404</v>
      </c>
    </row>
    <row r="758" spans="1:25" x14ac:dyDescent="0.3">
      <c r="A758" s="1" t="s">
        <v>20</v>
      </c>
      <c r="B758" s="1" t="s">
        <v>806</v>
      </c>
      <c r="C758" s="1" t="s">
        <v>805</v>
      </c>
      <c r="D758" s="1" t="str">
        <f>VLOOKUP(MasterDataSet_after_OutliersDEL7[[#This Row],[CITY]],Region_Values,2,FALSE)</f>
        <v>West</v>
      </c>
      <c r="E758" s="7" t="s">
        <v>19</v>
      </c>
      <c r="F758">
        <v>90291</v>
      </c>
      <c r="G758">
        <v>2150000</v>
      </c>
      <c r="H758">
        <v>3</v>
      </c>
      <c r="I758">
        <v>2</v>
      </c>
      <c r="J758">
        <v>1692</v>
      </c>
      <c r="K758">
        <v>5578</v>
      </c>
      <c r="L758">
        <f>2021-MasterDataSet_after_OutliersDEL7[[#This Row],[YEAR BUILT]]</f>
        <v>98</v>
      </c>
      <c r="M758">
        <v>1.6952199959179934</v>
      </c>
      <c r="N758">
        <v>1270.6855791962175</v>
      </c>
      <c r="O758" s="1">
        <v>1</v>
      </c>
      <c r="P758" s="1">
        <f>VLOOKUP(MasterDataSet_after_OutliersDEL7[[#This Row],[Region]],Region_Dummy_Variables,2,FALSE)</f>
        <v>0</v>
      </c>
      <c r="Q758" s="1">
        <f>VLOOKUP(MasterDataSet_after_OutliersDEL7[[#This Row],[Region]],Region_Dummy_Variables,3,FALSE)</f>
        <v>0</v>
      </c>
      <c r="R758" s="1">
        <f>VLOOKUP(MasterDataSet_after_OutliersDEL7[[#This Row],[Region]],Region_Dummy_Variables,4,FALSE)</f>
        <v>0</v>
      </c>
      <c r="S758" s="1">
        <f>VLOOKUP(MasterDataSet_after_OutliersDEL7[[#This Row],[Region]],Region_Dummy_Variables,5,FALSE)</f>
        <v>0</v>
      </c>
      <c r="T758" s="1">
        <f>VLOOKUP(MasterDataSet_after_OutliersDEL7[[#This Row],[Region]],Region_Dummy_Variables,6,FALSE)</f>
        <v>1</v>
      </c>
      <c r="U758">
        <v>1923</v>
      </c>
      <c r="V758">
        <v>40</v>
      </c>
      <c r="X758">
        <v>33.997013099999997</v>
      </c>
      <c r="Y758">
        <v>-118.4532049</v>
      </c>
    </row>
    <row r="759" spans="1:25" x14ac:dyDescent="0.3">
      <c r="A759" s="1" t="s">
        <v>20</v>
      </c>
      <c r="B759" s="1" t="s">
        <v>807</v>
      </c>
      <c r="C759" s="1" t="s">
        <v>805</v>
      </c>
      <c r="D759" s="1" t="str">
        <f>VLOOKUP(MasterDataSet_after_OutliersDEL7[[#This Row],[CITY]],Region_Values,2,FALSE)</f>
        <v>West</v>
      </c>
      <c r="E759" s="7" t="s">
        <v>19</v>
      </c>
      <c r="F759">
        <v>90291</v>
      </c>
      <c r="G759">
        <v>1950000</v>
      </c>
      <c r="H759">
        <v>4</v>
      </c>
      <c r="I759">
        <v>5</v>
      </c>
      <c r="J759">
        <v>2046</v>
      </c>
      <c r="K759">
        <v>4000</v>
      </c>
      <c r="L759">
        <f>2021-MasterDataSet_after_OutliersDEL7[[#This Row],[YEAR BUILT]]</f>
        <v>94</v>
      </c>
      <c r="M759">
        <v>1.5900536732606985</v>
      </c>
      <c r="N759">
        <v>953.07917888563054</v>
      </c>
      <c r="O759" s="1">
        <v>1</v>
      </c>
      <c r="P759" s="1">
        <f>VLOOKUP(MasterDataSet_after_OutliersDEL7[[#This Row],[Region]],Region_Dummy_Variables,2,FALSE)</f>
        <v>0</v>
      </c>
      <c r="Q759" s="1">
        <f>VLOOKUP(MasterDataSet_after_OutliersDEL7[[#This Row],[Region]],Region_Dummy_Variables,3,FALSE)</f>
        <v>0</v>
      </c>
      <c r="R759" s="1">
        <f>VLOOKUP(MasterDataSet_after_OutliersDEL7[[#This Row],[Region]],Region_Dummy_Variables,4,FALSE)</f>
        <v>0</v>
      </c>
      <c r="S759" s="1">
        <f>VLOOKUP(MasterDataSet_after_OutliersDEL7[[#This Row],[Region]],Region_Dummy_Variables,5,FALSE)</f>
        <v>0</v>
      </c>
      <c r="T759" s="1">
        <f>VLOOKUP(MasterDataSet_after_OutliersDEL7[[#This Row],[Region]],Region_Dummy_Variables,6,FALSE)</f>
        <v>1</v>
      </c>
      <c r="U759">
        <v>1927</v>
      </c>
      <c r="V759">
        <v>7</v>
      </c>
      <c r="X759">
        <v>33.999128599999999</v>
      </c>
      <c r="Y759">
        <v>-118.45494359999999</v>
      </c>
    </row>
    <row r="760" spans="1:25" x14ac:dyDescent="0.3">
      <c r="A760" s="1" t="s">
        <v>20</v>
      </c>
      <c r="B760" s="1" t="s">
        <v>808</v>
      </c>
      <c r="C760" s="1" t="s">
        <v>805</v>
      </c>
      <c r="D760" s="1" t="str">
        <f>VLOOKUP(MasterDataSet_after_OutliersDEL7[[#This Row],[CITY]],Region_Values,2,FALSE)</f>
        <v>West</v>
      </c>
      <c r="E760" s="7" t="s">
        <v>19</v>
      </c>
      <c r="F760">
        <v>90291</v>
      </c>
      <c r="G760">
        <v>2825000</v>
      </c>
      <c r="H760">
        <v>4</v>
      </c>
      <c r="I760">
        <v>3.5</v>
      </c>
      <c r="J760">
        <v>2486</v>
      </c>
      <c r="K760">
        <v>4197</v>
      </c>
      <c r="L760">
        <f>2021-MasterDataSet_after_OutliersDEL7[[#This Row],[YEAR BUILT]]</f>
        <v>92</v>
      </c>
      <c r="M760">
        <v>1.9872909883406353</v>
      </c>
      <c r="N760">
        <v>1136.3636363636363</v>
      </c>
      <c r="O760" s="1">
        <v>1</v>
      </c>
      <c r="P760" s="1">
        <f>VLOOKUP(MasterDataSet_after_OutliersDEL7[[#This Row],[Region]],Region_Dummy_Variables,2,FALSE)</f>
        <v>0</v>
      </c>
      <c r="Q760" s="1">
        <f>VLOOKUP(MasterDataSet_after_OutliersDEL7[[#This Row],[Region]],Region_Dummy_Variables,3,FALSE)</f>
        <v>0</v>
      </c>
      <c r="R760" s="1">
        <f>VLOOKUP(MasterDataSet_after_OutliersDEL7[[#This Row],[Region]],Region_Dummy_Variables,4,FALSE)</f>
        <v>0</v>
      </c>
      <c r="S760" s="1">
        <f>VLOOKUP(MasterDataSet_after_OutliersDEL7[[#This Row],[Region]],Region_Dummy_Variables,5,FALSE)</f>
        <v>0</v>
      </c>
      <c r="T760" s="1">
        <f>VLOOKUP(MasterDataSet_after_OutliersDEL7[[#This Row],[Region]],Region_Dummy_Variables,6,FALSE)</f>
        <v>1</v>
      </c>
      <c r="U760">
        <v>1929</v>
      </c>
      <c r="V760">
        <v>32</v>
      </c>
      <c r="X760">
        <v>33.990934899999999</v>
      </c>
      <c r="Y760">
        <v>-118.4494023</v>
      </c>
    </row>
    <row r="761" spans="1:25" x14ac:dyDescent="0.3">
      <c r="A761" s="1" t="s">
        <v>20</v>
      </c>
      <c r="B761" s="1" t="s">
        <v>809</v>
      </c>
      <c r="C761" s="1" t="s">
        <v>805</v>
      </c>
      <c r="D761" s="1" t="str">
        <f>VLOOKUP(MasterDataSet_after_OutliersDEL7[[#This Row],[CITY]],Region_Values,2,FALSE)</f>
        <v>West</v>
      </c>
      <c r="E761" s="7" t="s">
        <v>19</v>
      </c>
      <c r="F761">
        <v>90291</v>
      </c>
      <c r="G761">
        <v>2995000</v>
      </c>
      <c r="H761">
        <v>3</v>
      </c>
      <c r="I761">
        <v>3</v>
      </c>
      <c r="J761">
        <v>2015</v>
      </c>
      <c r="K761">
        <v>2250</v>
      </c>
      <c r="L761">
        <f>2021-MasterDataSet_after_OutliersDEL7[[#This Row],[YEAR BUILT]]</f>
        <v>108</v>
      </c>
      <c r="M761">
        <v>1.3581555319400265</v>
      </c>
      <c r="N761">
        <v>1486.3523573200991</v>
      </c>
      <c r="O761" s="1">
        <v>1</v>
      </c>
      <c r="P761" s="1">
        <f>VLOOKUP(MasterDataSet_after_OutliersDEL7[[#This Row],[Region]],Region_Dummy_Variables,2,FALSE)</f>
        <v>0</v>
      </c>
      <c r="Q761" s="1">
        <f>VLOOKUP(MasterDataSet_after_OutliersDEL7[[#This Row],[Region]],Region_Dummy_Variables,3,FALSE)</f>
        <v>0</v>
      </c>
      <c r="R761" s="1">
        <f>VLOOKUP(MasterDataSet_after_OutliersDEL7[[#This Row],[Region]],Region_Dummy_Variables,4,FALSE)</f>
        <v>0</v>
      </c>
      <c r="S761" s="1">
        <f>VLOOKUP(MasterDataSet_after_OutliersDEL7[[#This Row],[Region]],Region_Dummy_Variables,5,FALSE)</f>
        <v>0</v>
      </c>
      <c r="T761" s="1">
        <f>VLOOKUP(MasterDataSet_after_OutliersDEL7[[#This Row],[Region]],Region_Dummy_Variables,6,FALSE)</f>
        <v>1</v>
      </c>
      <c r="U761">
        <v>1913</v>
      </c>
      <c r="V761">
        <v>14</v>
      </c>
      <c r="X761">
        <v>33.980735426696953</v>
      </c>
      <c r="Y761">
        <v>-118.4739405</v>
      </c>
    </row>
    <row r="762" spans="1:25" x14ac:dyDescent="0.3">
      <c r="A762" s="1" t="s">
        <v>20</v>
      </c>
      <c r="B762" s="1" t="s">
        <v>810</v>
      </c>
      <c r="C762" s="1" t="s">
        <v>805</v>
      </c>
      <c r="D762" s="1" t="str">
        <f>VLOOKUP(MasterDataSet_after_OutliersDEL7[[#This Row],[CITY]],Region_Values,2,FALSE)</f>
        <v>West</v>
      </c>
      <c r="E762" s="7" t="s">
        <v>19</v>
      </c>
      <c r="F762">
        <v>90291</v>
      </c>
      <c r="G762">
        <v>4750000</v>
      </c>
      <c r="H762">
        <v>4</v>
      </c>
      <c r="I762">
        <v>4</v>
      </c>
      <c r="J762">
        <v>8002</v>
      </c>
      <c r="K762">
        <v>10893</v>
      </c>
      <c r="L762">
        <f>2021-MasterDataSet_after_OutliersDEL7[[#This Row],[YEAR BUILT]]</f>
        <v>7</v>
      </c>
      <c r="M762">
        <v>1.6380064142158195</v>
      </c>
      <c r="N762">
        <v>593.60159960010003</v>
      </c>
      <c r="O762" s="1">
        <v>1</v>
      </c>
      <c r="P762" s="1">
        <f>VLOOKUP(MasterDataSet_after_OutliersDEL7[[#This Row],[Region]],Region_Dummy_Variables,2,FALSE)</f>
        <v>0</v>
      </c>
      <c r="Q762" s="1">
        <f>VLOOKUP(MasterDataSet_after_OutliersDEL7[[#This Row],[Region]],Region_Dummy_Variables,3,FALSE)</f>
        <v>0</v>
      </c>
      <c r="R762" s="1">
        <f>VLOOKUP(MasterDataSet_after_OutliersDEL7[[#This Row],[Region]],Region_Dummy_Variables,4,FALSE)</f>
        <v>0</v>
      </c>
      <c r="S762" s="1">
        <f>VLOOKUP(MasterDataSet_after_OutliersDEL7[[#This Row],[Region]],Region_Dummy_Variables,5,FALSE)</f>
        <v>0</v>
      </c>
      <c r="T762" s="1">
        <f>VLOOKUP(MasterDataSet_after_OutliersDEL7[[#This Row],[Region]],Region_Dummy_Variables,6,FALSE)</f>
        <v>1</v>
      </c>
      <c r="U762">
        <v>2014</v>
      </c>
      <c r="V762">
        <v>16</v>
      </c>
      <c r="X762">
        <v>34.000691500000002</v>
      </c>
      <c r="Y762">
        <v>-118.4541787</v>
      </c>
    </row>
    <row r="763" spans="1:25" x14ac:dyDescent="0.3">
      <c r="A763" s="1" t="s">
        <v>20</v>
      </c>
      <c r="B763" s="1" t="s">
        <v>811</v>
      </c>
      <c r="C763" s="1" t="s">
        <v>805</v>
      </c>
      <c r="D763" s="1" t="str">
        <f>VLOOKUP(MasterDataSet_after_OutliersDEL7[[#This Row],[CITY]],Region_Values,2,FALSE)</f>
        <v>West</v>
      </c>
      <c r="E763" s="7" t="s">
        <v>19</v>
      </c>
      <c r="F763">
        <v>90291</v>
      </c>
      <c r="G763">
        <v>6250000</v>
      </c>
      <c r="H763">
        <v>5</v>
      </c>
      <c r="I763">
        <v>5</v>
      </c>
      <c r="J763">
        <v>5048</v>
      </c>
      <c r="K763">
        <v>10891</v>
      </c>
      <c r="L763">
        <f>2021-MasterDataSet_after_OutliersDEL7[[#This Row],[YEAR BUILT]]</f>
        <v>7</v>
      </c>
      <c r="M763">
        <v>1.7225215702635448</v>
      </c>
      <c r="N763">
        <v>1238.1141045958796</v>
      </c>
      <c r="O763" s="1">
        <v>1</v>
      </c>
      <c r="P763" s="1">
        <f>VLOOKUP(MasterDataSet_after_OutliersDEL7[[#This Row],[Region]],Region_Dummy_Variables,2,FALSE)</f>
        <v>0</v>
      </c>
      <c r="Q763" s="1">
        <f>VLOOKUP(MasterDataSet_after_OutliersDEL7[[#This Row],[Region]],Region_Dummy_Variables,3,FALSE)</f>
        <v>0</v>
      </c>
      <c r="R763" s="1">
        <f>VLOOKUP(MasterDataSet_after_OutliersDEL7[[#This Row],[Region]],Region_Dummy_Variables,4,FALSE)</f>
        <v>0</v>
      </c>
      <c r="S763" s="1">
        <f>VLOOKUP(MasterDataSet_after_OutliersDEL7[[#This Row],[Region]],Region_Dummy_Variables,5,FALSE)</f>
        <v>0</v>
      </c>
      <c r="T763" s="1">
        <f>VLOOKUP(MasterDataSet_after_OutliersDEL7[[#This Row],[Region]],Region_Dummy_Variables,6,FALSE)</f>
        <v>1</v>
      </c>
      <c r="U763">
        <v>2014</v>
      </c>
      <c r="V763">
        <v>53</v>
      </c>
      <c r="X763">
        <v>34.005079500000001</v>
      </c>
      <c r="Y763">
        <v>-118.4535376</v>
      </c>
    </row>
    <row r="764" spans="1:25" x14ac:dyDescent="0.3">
      <c r="A764" s="1" t="s">
        <v>20</v>
      </c>
      <c r="B764" s="1" t="s">
        <v>812</v>
      </c>
      <c r="C764" s="1" t="s">
        <v>805</v>
      </c>
      <c r="D764" s="1" t="str">
        <f>VLOOKUP(MasterDataSet_after_OutliersDEL7[[#This Row],[CITY]],Region_Values,2,FALSE)</f>
        <v>West</v>
      </c>
      <c r="E764" s="7" t="s">
        <v>19</v>
      </c>
      <c r="F764">
        <v>90291</v>
      </c>
      <c r="G764">
        <v>5250000</v>
      </c>
      <c r="H764">
        <v>4</v>
      </c>
      <c r="I764">
        <v>4.5</v>
      </c>
      <c r="J764">
        <v>4331</v>
      </c>
      <c r="K764">
        <v>8158</v>
      </c>
      <c r="L764">
        <f>2021-MasterDataSet_after_OutliersDEL7[[#This Row],[YEAR BUILT]]</f>
        <v>2</v>
      </c>
      <c r="M764">
        <v>1.7865616980006545</v>
      </c>
      <c r="N764">
        <v>1212.1911798660817</v>
      </c>
      <c r="O764" s="1">
        <v>1</v>
      </c>
      <c r="P764" s="1">
        <f>VLOOKUP(MasterDataSet_after_OutliersDEL7[[#This Row],[Region]],Region_Dummy_Variables,2,FALSE)</f>
        <v>0</v>
      </c>
      <c r="Q764" s="1">
        <f>VLOOKUP(MasterDataSet_after_OutliersDEL7[[#This Row],[Region]],Region_Dummy_Variables,3,FALSE)</f>
        <v>0</v>
      </c>
      <c r="R764" s="1">
        <f>VLOOKUP(MasterDataSet_after_OutliersDEL7[[#This Row],[Region]],Region_Dummy_Variables,4,FALSE)</f>
        <v>0</v>
      </c>
      <c r="S764" s="1">
        <f>VLOOKUP(MasterDataSet_after_OutliersDEL7[[#This Row],[Region]],Region_Dummy_Variables,5,FALSE)</f>
        <v>0</v>
      </c>
      <c r="T764" s="1">
        <f>VLOOKUP(MasterDataSet_after_OutliersDEL7[[#This Row],[Region]],Region_Dummy_Variables,6,FALSE)</f>
        <v>1</v>
      </c>
      <c r="U764">
        <v>2019</v>
      </c>
      <c r="V764">
        <v>46</v>
      </c>
      <c r="X764">
        <v>34.003212599999998</v>
      </c>
      <c r="Y764">
        <v>-118.4519288</v>
      </c>
    </row>
    <row r="765" spans="1:25" x14ac:dyDescent="0.3">
      <c r="A765" s="1" t="s">
        <v>20</v>
      </c>
      <c r="B765" s="1" t="s">
        <v>813</v>
      </c>
      <c r="C765" s="1" t="s">
        <v>805</v>
      </c>
      <c r="D765" s="1" t="str">
        <f>VLOOKUP(MasterDataSet_after_OutliersDEL7[[#This Row],[CITY]],Region_Values,2,FALSE)</f>
        <v>West</v>
      </c>
      <c r="E765" s="7" t="s">
        <v>19</v>
      </c>
      <c r="F765">
        <v>90291</v>
      </c>
      <c r="G765">
        <v>2890000</v>
      </c>
      <c r="H765">
        <v>4</v>
      </c>
      <c r="I765">
        <v>4.5</v>
      </c>
      <c r="J765">
        <v>3154</v>
      </c>
      <c r="K765">
        <v>2849</v>
      </c>
      <c r="L765">
        <f>2021-MasterDataSet_after_OutliersDEL7[[#This Row],[YEAR BUILT]]</f>
        <v>0</v>
      </c>
      <c r="M765">
        <v>1.5612317490351764</v>
      </c>
      <c r="N765">
        <v>916.29676601141409</v>
      </c>
      <c r="O765" s="1">
        <v>1</v>
      </c>
      <c r="P765" s="1">
        <f>VLOOKUP(MasterDataSet_after_OutliersDEL7[[#This Row],[Region]],Region_Dummy_Variables,2,FALSE)</f>
        <v>0</v>
      </c>
      <c r="Q765" s="1">
        <f>VLOOKUP(MasterDataSet_after_OutliersDEL7[[#This Row],[Region]],Region_Dummy_Variables,3,FALSE)</f>
        <v>0</v>
      </c>
      <c r="R765" s="1">
        <f>VLOOKUP(MasterDataSet_after_OutliersDEL7[[#This Row],[Region]],Region_Dummy_Variables,4,FALSE)</f>
        <v>0</v>
      </c>
      <c r="S765" s="1">
        <f>VLOOKUP(MasterDataSet_after_OutliersDEL7[[#This Row],[Region]],Region_Dummy_Variables,5,FALSE)</f>
        <v>0</v>
      </c>
      <c r="T765" s="1">
        <f>VLOOKUP(MasterDataSet_after_OutliersDEL7[[#This Row],[Region]],Region_Dummy_Variables,6,FALSE)</f>
        <v>1</v>
      </c>
      <c r="U765">
        <v>2021</v>
      </c>
      <c r="V765">
        <v>20</v>
      </c>
      <c r="X765">
        <v>34.000869799999997</v>
      </c>
      <c r="Y765">
        <v>-118.4555395</v>
      </c>
    </row>
    <row r="766" spans="1:25" x14ac:dyDescent="0.3">
      <c r="A766" s="1" t="s">
        <v>20</v>
      </c>
      <c r="B766" s="1" t="s">
        <v>814</v>
      </c>
      <c r="C766" s="1" t="s">
        <v>805</v>
      </c>
      <c r="D766" s="1" t="str">
        <f>VLOOKUP(MasterDataSet_after_OutliersDEL7[[#This Row],[CITY]],Region_Values,2,FALSE)</f>
        <v>West</v>
      </c>
      <c r="E766" s="7" t="s">
        <v>19</v>
      </c>
      <c r="F766">
        <v>90291</v>
      </c>
      <c r="G766">
        <v>2895000</v>
      </c>
      <c r="H766">
        <v>4</v>
      </c>
      <c r="I766">
        <v>5</v>
      </c>
      <c r="J766">
        <v>3614</v>
      </c>
      <c r="K766">
        <v>2641</v>
      </c>
      <c r="L766">
        <f>2021-MasterDataSet_after_OutliersDEL7[[#This Row],[YEAR BUILT]]</f>
        <v>0</v>
      </c>
      <c r="M766">
        <v>1.5537311026167369</v>
      </c>
      <c r="N766">
        <v>801.0514665190924</v>
      </c>
      <c r="O766" s="1">
        <v>1</v>
      </c>
      <c r="P766" s="1">
        <f>VLOOKUP(MasterDataSet_after_OutliersDEL7[[#This Row],[Region]],Region_Dummy_Variables,2,FALSE)</f>
        <v>0</v>
      </c>
      <c r="Q766" s="1">
        <f>VLOOKUP(MasterDataSet_after_OutliersDEL7[[#This Row],[Region]],Region_Dummy_Variables,3,FALSE)</f>
        <v>0</v>
      </c>
      <c r="R766" s="1">
        <f>VLOOKUP(MasterDataSet_after_OutliersDEL7[[#This Row],[Region]],Region_Dummy_Variables,4,FALSE)</f>
        <v>0</v>
      </c>
      <c r="S766" s="1">
        <f>VLOOKUP(MasterDataSet_after_OutliersDEL7[[#This Row],[Region]],Region_Dummy_Variables,5,FALSE)</f>
        <v>0</v>
      </c>
      <c r="T766" s="1">
        <f>VLOOKUP(MasterDataSet_after_OutliersDEL7[[#This Row],[Region]],Region_Dummy_Variables,6,FALSE)</f>
        <v>1</v>
      </c>
      <c r="U766">
        <v>2021</v>
      </c>
      <c r="V766">
        <v>38</v>
      </c>
      <c r="X766">
        <v>33.980502999999999</v>
      </c>
      <c r="Y766">
        <v>-118.4672791</v>
      </c>
    </row>
    <row r="767" spans="1:25" x14ac:dyDescent="0.3">
      <c r="A767" s="1" t="s">
        <v>20</v>
      </c>
      <c r="B767" s="1" t="s">
        <v>815</v>
      </c>
      <c r="C767" s="1" t="s">
        <v>805</v>
      </c>
      <c r="D767" s="1" t="str">
        <f>VLOOKUP(MasterDataSet_after_OutliersDEL7[[#This Row],[CITY]],Region_Values,2,FALSE)</f>
        <v>West</v>
      </c>
      <c r="E767" s="7" t="s">
        <v>19</v>
      </c>
      <c r="F767">
        <v>90291</v>
      </c>
      <c r="G767">
        <v>4495000</v>
      </c>
      <c r="H767">
        <v>4</v>
      </c>
      <c r="I767">
        <v>4</v>
      </c>
      <c r="J767">
        <v>3800</v>
      </c>
      <c r="K767">
        <v>3061</v>
      </c>
      <c r="L767">
        <f>2021-MasterDataSet_after_OutliersDEL7[[#This Row],[YEAR BUILT]]</f>
        <v>2</v>
      </c>
      <c r="M767">
        <v>0.89612411092966804</v>
      </c>
      <c r="N767">
        <v>1182.8947368421052</v>
      </c>
      <c r="O767" s="1">
        <v>1</v>
      </c>
      <c r="P767" s="1">
        <f>VLOOKUP(MasterDataSet_after_OutliersDEL7[[#This Row],[Region]],Region_Dummy_Variables,2,FALSE)</f>
        <v>0</v>
      </c>
      <c r="Q767" s="1">
        <f>VLOOKUP(MasterDataSet_after_OutliersDEL7[[#This Row],[Region]],Region_Dummy_Variables,3,FALSE)</f>
        <v>0</v>
      </c>
      <c r="R767" s="1">
        <f>VLOOKUP(MasterDataSet_after_OutliersDEL7[[#This Row],[Region]],Region_Dummy_Variables,4,FALSE)</f>
        <v>0</v>
      </c>
      <c r="S767" s="1">
        <f>VLOOKUP(MasterDataSet_after_OutliersDEL7[[#This Row],[Region]],Region_Dummy_Variables,5,FALSE)</f>
        <v>0</v>
      </c>
      <c r="T767" s="1">
        <f>VLOOKUP(MasterDataSet_after_OutliersDEL7[[#This Row],[Region]],Region_Dummy_Variables,6,FALSE)</f>
        <v>1</v>
      </c>
      <c r="U767">
        <v>2019</v>
      </c>
      <c r="V767">
        <v>52</v>
      </c>
      <c r="X767">
        <v>33.989809600000001</v>
      </c>
      <c r="Y767">
        <v>-118.4716633</v>
      </c>
    </row>
    <row r="768" spans="1:25" x14ac:dyDescent="0.3">
      <c r="A768" s="1" t="s">
        <v>20</v>
      </c>
      <c r="B768" s="1" t="s">
        <v>816</v>
      </c>
      <c r="C768" s="1" t="s">
        <v>805</v>
      </c>
      <c r="D768" s="1" t="str">
        <f>VLOOKUP(MasterDataSet_after_OutliersDEL7[[#This Row],[CITY]],Region_Values,2,FALSE)</f>
        <v>West</v>
      </c>
      <c r="E768" s="7" t="s">
        <v>19</v>
      </c>
      <c r="F768">
        <v>90291</v>
      </c>
      <c r="G768">
        <v>3495000</v>
      </c>
      <c r="H768">
        <v>3</v>
      </c>
      <c r="I768">
        <v>2.5</v>
      </c>
      <c r="J768">
        <v>2354</v>
      </c>
      <c r="K768">
        <v>2852</v>
      </c>
      <c r="L768">
        <f>2021-MasterDataSet_after_OutliersDEL7[[#This Row],[YEAR BUILT]]</f>
        <v>44</v>
      </c>
      <c r="M768">
        <v>1.3923816402685891</v>
      </c>
      <c r="N768">
        <v>1484.7068819031435</v>
      </c>
      <c r="O768" s="1">
        <v>1</v>
      </c>
      <c r="P768" s="1">
        <f>VLOOKUP(MasterDataSet_after_OutliersDEL7[[#This Row],[Region]],Region_Dummy_Variables,2,FALSE)</f>
        <v>0</v>
      </c>
      <c r="Q768" s="1">
        <f>VLOOKUP(MasterDataSet_after_OutliersDEL7[[#This Row],[Region]],Region_Dummy_Variables,3,FALSE)</f>
        <v>0</v>
      </c>
      <c r="R768" s="1">
        <f>VLOOKUP(MasterDataSet_after_OutliersDEL7[[#This Row],[Region]],Region_Dummy_Variables,4,FALSE)</f>
        <v>0</v>
      </c>
      <c r="S768" s="1">
        <f>VLOOKUP(MasterDataSet_after_OutliersDEL7[[#This Row],[Region]],Region_Dummy_Variables,5,FALSE)</f>
        <v>0</v>
      </c>
      <c r="T768" s="1">
        <f>VLOOKUP(MasterDataSet_after_OutliersDEL7[[#This Row],[Region]],Region_Dummy_Variables,6,FALSE)</f>
        <v>1</v>
      </c>
      <c r="U768">
        <v>1977</v>
      </c>
      <c r="V768">
        <v>33</v>
      </c>
      <c r="X768">
        <v>33.983700399999996</v>
      </c>
      <c r="Y768">
        <v>-118.466883</v>
      </c>
    </row>
    <row r="769" spans="1:25" x14ac:dyDescent="0.3">
      <c r="A769" s="1" t="s">
        <v>20</v>
      </c>
      <c r="B769" s="1" t="s">
        <v>817</v>
      </c>
      <c r="C769" s="1" t="s">
        <v>805</v>
      </c>
      <c r="D769" s="1" t="str">
        <f>VLOOKUP(MasterDataSet_after_OutliersDEL7[[#This Row],[CITY]],Region_Values,2,FALSE)</f>
        <v>West</v>
      </c>
      <c r="E769" s="7" t="s">
        <v>19</v>
      </c>
      <c r="F769">
        <v>90291</v>
      </c>
      <c r="G769">
        <v>2950000</v>
      </c>
      <c r="H769">
        <v>4</v>
      </c>
      <c r="I769">
        <v>3.5</v>
      </c>
      <c r="J769">
        <v>1859</v>
      </c>
      <c r="K769">
        <v>5657</v>
      </c>
      <c r="L769">
        <f>2021-MasterDataSet_after_OutliersDEL7[[#This Row],[YEAR BUILT]]</f>
        <v>94</v>
      </c>
      <c r="M769">
        <v>1.8341422828094727</v>
      </c>
      <c r="N769">
        <v>1586.8746637977408</v>
      </c>
      <c r="O769" s="1">
        <v>1</v>
      </c>
      <c r="P769" s="1">
        <f>VLOOKUP(MasterDataSet_after_OutliersDEL7[[#This Row],[Region]],Region_Dummy_Variables,2,FALSE)</f>
        <v>0</v>
      </c>
      <c r="Q769" s="1">
        <f>VLOOKUP(MasterDataSet_after_OutliersDEL7[[#This Row],[Region]],Region_Dummy_Variables,3,FALSE)</f>
        <v>0</v>
      </c>
      <c r="R769" s="1">
        <f>VLOOKUP(MasterDataSet_after_OutliersDEL7[[#This Row],[Region]],Region_Dummy_Variables,4,FALSE)</f>
        <v>0</v>
      </c>
      <c r="S769" s="1">
        <f>VLOOKUP(MasterDataSet_after_OutliersDEL7[[#This Row],[Region]],Region_Dummy_Variables,5,FALSE)</f>
        <v>0</v>
      </c>
      <c r="T769" s="1">
        <f>VLOOKUP(MasterDataSet_after_OutliersDEL7[[#This Row],[Region]],Region_Dummy_Variables,6,FALSE)</f>
        <v>1</v>
      </c>
      <c r="U769">
        <v>1927</v>
      </c>
      <c r="V769">
        <v>59</v>
      </c>
      <c r="X769">
        <v>33.9982434</v>
      </c>
      <c r="Y769">
        <v>-118.4506954</v>
      </c>
    </row>
    <row r="770" spans="1:25" x14ac:dyDescent="0.3">
      <c r="A770" s="1" t="s">
        <v>20</v>
      </c>
      <c r="B770" s="1" t="s">
        <v>818</v>
      </c>
      <c r="C770" s="1" t="s">
        <v>805</v>
      </c>
      <c r="D770" s="1" t="str">
        <f>VLOOKUP(MasterDataSet_after_OutliersDEL7[[#This Row],[CITY]],Region_Values,2,FALSE)</f>
        <v>West</v>
      </c>
      <c r="E770" s="7" t="s">
        <v>19</v>
      </c>
      <c r="F770">
        <v>90291</v>
      </c>
      <c r="G770">
        <v>4295000</v>
      </c>
      <c r="H770">
        <v>6</v>
      </c>
      <c r="I770">
        <v>8</v>
      </c>
      <c r="J770">
        <v>3841</v>
      </c>
      <c r="K770">
        <v>2849</v>
      </c>
      <c r="L770">
        <f>2021-MasterDataSet_after_OutliersDEL7[[#This Row],[YEAR BUILT]]</f>
        <v>8</v>
      </c>
      <c r="M770">
        <v>1.3724851320547566</v>
      </c>
      <c r="N770">
        <v>1118.1983858370215</v>
      </c>
      <c r="O770" s="1">
        <v>1</v>
      </c>
      <c r="P770" s="1">
        <f>VLOOKUP(MasterDataSet_after_OutliersDEL7[[#This Row],[Region]],Region_Dummy_Variables,2,FALSE)</f>
        <v>0</v>
      </c>
      <c r="Q770" s="1">
        <f>VLOOKUP(MasterDataSet_after_OutliersDEL7[[#This Row],[Region]],Region_Dummy_Variables,3,FALSE)</f>
        <v>0</v>
      </c>
      <c r="R770" s="1">
        <f>VLOOKUP(MasterDataSet_after_OutliersDEL7[[#This Row],[Region]],Region_Dummy_Variables,4,FALSE)</f>
        <v>0</v>
      </c>
      <c r="S770" s="1">
        <f>VLOOKUP(MasterDataSet_after_OutliersDEL7[[#This Row],[Region]],Region_Dummy_Variables,5,FALSE)</f>
        <v>0</v>
      </c>
      <c r="T770" s="1">
        <f>VLOOKUP(MasterDataSet_after_OutliersDEL7[[#This Row],[Region]],Region_Dummy_Variables,6,FALSE)</f>
        <v>1</v>
      </c>
      <c r="U770">
        <v>2013</v>
      </c>
      <c r="V770">
        <v>4</v>
      </c>
      <c r="X770">
        <v>33.984102399999998</v>
      </c>
      <c r="Y770">
        <v>-118.4668546</v>
      </c>
    </row>
    <row r="771" spans="1:25" x14ac:dyDescent="0.3">
      <c r="A771" s="1" t="s">
        <v>20</v>
      </c>
      <c r="B771" s="1" t="s">
        <v>819</v>
      </c>
      <c r="C771" s="1" t="s">
        <v>805</v>
      </c>
      <c r="D771" s="1" t="str">
        <f>VLOOKUP(MasterDataSet_after_OutliersDEL7[[#This Row],[CITY]],Region_Values,2,FALSE)</f>
        <v>West</v>
      </c>
      <c r="E771" s="7" t="s">
        <v>19</v>
      </c>
      <c r="F771">
        <v>90291</v>
      </c>
      <c r="G771">
        <v>3995000</v>
      </c>
      <c r="H771">
        <v>5</v>
      </c>
      <c r="I771">
        <v>4</v>
      </c>
      <c r="J771">
        <v>3467</v>
      </c>
      <c r="K771">
        <v>3197</v>
      </c>
      <c r="L771">
        <f>2021-MasterDataSet_after_OutliersDEL7[[#This Row],[YEAR BUILT]]</f>
        <v>45</v>
      </c>
      <c r="M771">
        <v>1.2898722623244714</v>
      </c>
      <c r="N771">
        <v>1152.2930487453129</v>
      </c>
      <c r="O771" s="1">
        <v>1</v>
      </c>
      <c r="P771" s="1">
        <f>VLOOKUP(MasterDataSet_after_OutliersDEL7[[#This Row],[Region]],Region_Dummy_Variables,2,FALSE)</f>
        <v>0</v>
      </c>
      <c r="Q771" s="1">
        <f>VLOOKUP(MasterDataSet_after_OutliersDEL7[[#This Row],[Region]],Region_Dummy_Variables,3,FALSE)</f>
        <v>0</v>
      </c>
      <c r="R771" s="1">
        <f>VLOOKUP(MasterDataSet_after_OutliersDEL7[[#This Row],[Region]],Region_Dummy_Variables,4,FALSE)</f>
        <v>0</v>
      </c>
      <c r="S771" s="1">
        <f>VLOOKUP(MasterDataSet_after_OutliersDEL7[[#This Row],[Region]],Region_Dummy_Variables,5,FALSE)</f>
        <v>0</v>
      </c>
      <c r="T771" s="1">
        <f>VLOOKUP(MasterDataSet_after_OutliersDEL7[[#This Row],[Region]],Region_Dummy_Variables,6,FALSE)</f>
        <v>1</v>
      </c>
      <c r="U771">
        <v>1976</v>
      </c>
      <c r="V771">
        <v>7</v>
      </c>
      <c r="X771">
        <v>33.985302300000001</v>
      </c>
      <c r="Y771">
        <v>-118.4674036</v>
      </c>
    </row>
    <row r="772" spans="1:25" x14ac:dyDescent="0.3">
      <c r="A772" s="1" t="s">
        <v>20</v>
      </c>
      <c r="B772" s="1" t="s">
        <v>820</v>
      </c>
      <c r="C772" s="1" t="s">
        <v>805</v>
      </c>
      <c r="D772" s="1" t="str">
        <f>VLOOKUP(MasterDataSet_after_OutliersDEL7[[#This Row],[CITY]],Region_Values,2,FALSE)</f>
        <v>West</v>
      </c>
      <c r="E772" s="7" t="s">
        <v>19</v>
      </c>
      <c r="F772">
        <v>90291</v>
      </c>
      <c r="G772">
        <v>3600000</v>
      </c>
      <c r="H772">
        <v>4</v>
      </c>
      <c r="I772">
        <v>3</v>
      </c>
      <c r="J772">
        <v>2613</v>
      </c>
      <c r="K772">
        <v>3900</v>
      </c>
      <c r="L772">
        <f>2021-MasterDataSet_after_OutliersDEL7[[#This Row],[YEAR BUILT]]</f>
        <v>0</v>
      </c>
      <c r="M772">
        <v>1.7251143867428849</v>
      </c>
      <c r="N772">
        <v>1377.7267508610792</v>
      </c>
      <c r="O772" s="1">
        <v>1</v>
      </c>
      <c r="P772" s="1">
        <f>VLOOKUP(MasterDataSet_after_OutliersDEL7[[#This Row],[Region]],Region_Dummy_Variables,2,FALSE)</f>
        <v>0</v>
      </c>
      <c r="Q772" s="1">
        <f>VLOOKUP(MasterDataSet_after_OutliersDEL7[[#This Row],[Region]],Region_Dummy_Variables,3,FALSE)</f>
        <v>0</v>
      </c>
      <c r="R772" s="1">
        <f>VLOOKUP(MasterDataSet_after_OutliersDEL7[[#This Row],[Region]],Region_Dummy_Variables,4,FALSE)</f>
        <v>0</v>
      </c>
      <c r="S772" s="1">
        <f>VLOOKUP(MasterDataSet_after_OutliersDEL7[[#This Row],[Region]],Region_Dummy_Variables,5,FALSE)</f>
        <v>0</v>
      </c>
      <c r="T772" s="1">
        <f>VLOOKUP(MasterDataSet_after_OutliersDEL7[[#This Row],[Region]],Region_Dummy_Variables,6,FALSE)</f>
        <v>1</v>
      </c>
      <c r="U772">
        <v>2021</v>
      </c>
      <c r="V772">
        <v>59</v>
      </c>
      <c r="X772">
        <v>33.986224499999999</v>
      </c>
      <c r="Y772">
        <v>-118.4568288</v>
      </c>
    </row>
    <row r="773" spans="1:25" x14ac:dyDescent="0.3">
      <c r="A773" s="1" t="s">
        <v>20</v>
      </c>
      <c r="B773" s="1" t="s">
        <v>821</v>
      </c>
      <c r="C773" s="1" t="s">
        <v>805</v>
      </c>
      <c r="D773" s="1" t="str">
        <f>VLOOKUP(MasterDataSet_after_OutliersDEL7[[#This Row],[CITY]],Region_Values,2,FALSE)</f>
        <v>West</v>
      </c>
      <c r="E773" s="7" t="s">
        <v>19</v>
      </c>
      <c r="F773">
        <v>90291</v>
      </c>
      <c r="G773">
        <v>1975000</v>
      </c>
      <c r="H773">
        <v>2</v>
      </c>
      <c r="I773">
        <v>1</v>
      </c>
      <c r="J773">
        <v>865</v>
      </c>
      <c r="K773">
        <v>5155</v>
      </c>
      <c r="L773">
        <f>2021-MasterDataSet_after_OutliersDEL7[[#This Row],[YEAR BUILT]]</f>
        <v>82</v>
      </c>
      <c r="M773">
        <v>1.5616284068152864</v>
      </c>
      <c r="N773">
        <v>2283.2369942196533</v>
      </c>
      <c r="O773" s="1">
        <v>1</v>
      </c>
      <c r="P773" s="1">
        <f>VLOOKUP(MasterDataSet_after_OutliersDEL7[[#This Row],[Region]],Region_Dummy_Variables,2,FALSE)</f>
        <v>0</v>
      </c>
      <c r="Q773" s="1">
        <f>VLOOKUP(MasterDataSet_after_OutliersDEL7[[#This Row],[Region]],Region_Dummy_Variables,3,FALSE)</f>
        <v>0</v>
      </c>
      <c r="R773" s="1">
        <f>VLOOKUP(MasterDataSet_after_OutliersDEL7[[#This Row],[Region]],Region_Dummy_Variables,4,FALSE)</f>
        <v>0</v>
      </c>
      <c r="S773" s="1">
        <f>VLOOKUP(MasterDataSet_after_OutliersDEL7[[#This Row],[Region]],Region_Dummy_Variables,5,FALSE)</f>
        <v>0</v>
      </c>
      <c r="T773" s="1">
        <f>VLOOKUP(MasterDataSet_after_OutliersDEL7[[#This Row],[Region]],Region_Dummy_Variables,6,FALSE)</f>
        <v>1</v>
      </c>
      <c r="U773">
        <v>1939</v>
      </c>
      <c r="V773">
        <v>53</v>
      </c>
      <c r="X773">
        <v>33.982883399999999</v>
      </c>
      <c r="Y773">
        <v>-118.46359080000001</v>
      </c>
    </row>
    <row r="774" spans="1:25" x14ac:dyDescent="0.3">
      <c r="A774" s="1" t="s">
        <v>20</v>
      </c>
      <c r="B774" s="1" t="s">
        <v>822</v>
      </c>
      <c r="C774" s="1" t="s">
        <v>805</v>
      </c>
      <c r="D774" s="1" t="str">
        <f>VLOOKUP(MasterDataSet_after_OutliersDEL7[[#This Row],[CITY]],Region_Values,2,FALSE)</f>
        <v>West</v>
      </c>
      <c r="E774" s="7" t="s">
        <v>19</v>
      </c>
      <c r="F774">
        <v>90291</v>
      </c>
      <c r="G774">
        <v>3770000</v>
      </c>
      <c r="H774">
        <v>4</v>
      </c>
      <c r="I774">
        <v>3</v>
      </c>
      <c r="J774">
        <v>2901</v>
      </c>
      <c r="K774">
        <v>3698</v>
      </c>
      <c r="L774">
        <f>2021-MasterDataSet_after_OutliersDEL7[[#This Row],[YEAR BUILT]]</f>
        <v>44</v>
      </c>
      <c r="M774">
        <v>1.6067366205925242</v>
      </c>
      <c r="N774">
        <v>1299.5518786625303</v>
      </c>
      <c r="O774" s="1">
        <v>1</v>
      </c>
      <c r="P774" s="1">
        <f>VLOOKUP(MasterDataSet_after_OutliersDEL7[[#This Row],[Region]],Region_Dummy_Variables,2,FALSE)</f>
        <v>0</v>
      </c>
      <c r="Q774" s="1">
        <f>VLOOKUP(MasterDataSet_after_OutliersDEL7[[#This Row],[Region]],Region_Dummy_Variables,3,FALSE)</f>
        <v>0</v>
      </c>
      <c r="R774" s="1">
        <f>VLOOKUP(MasterDataSet_after_OutliersDEL7[[#This Row],[Region]],Region_Dummy_Variables,4,FALSE)</f>
        <v>0</v>
      </c>
      <c r="S774" s="1">
        <f>VLOOKUP(MasterDataSet_after_OutliersDEL7[[#This Row],[Region]],Region_Dummy_Variables,5,FALSE)</f>
        <v>0</v>
      </c>
      <c r="T774" s="1">
        <f>VLOOKUP(MasterDataSet_after_OutliersDEL7[[#This Row],[Region]],Region_Dummy_Variables,6,FALSE)</f>
        <v>1</v>
      </c>
      <c r="U774">
        <v>1977</v>
      </c>
      <c r="V774">
        <v>59</v>
      </c>
      <c r="X774">
        <v>33.980640000000001</v>
      </c>
      <c r="Y774">
        <v>-118.46548989999999</v>
      </c>
    </row>
    <row r="775" spans="1:25" x14ac:dyDescent="0.3">
      <c r="A775" s="1" t="s">
        <v>20</v>
      </c>
      <c r="B775" s="1" t="s">
        <v>823</v>
      </c>
      <c r="C775" s="1" t="s">
        <v>805</v>
      </c>
      <c r="D775" s="1" t="str">
        <f>VLOOKUP(MasterDataSet_after_OutliersDEL7[[#This Row],[CITY]],Region_Values,2,FALSE)</f>
        <v>West</v>
      </c>
      <c r="E775" s="7" t="s">
        <v>19</v>
      </c>
      <c r="F775">
        <v>90291</v>
      </c>
      <c r="G775">
        <v>1817000</v>
      </c>
      <c r="H775">
        <v>2</v>
      </c>
      <c r="I775">
        <v>1</v>
      </c>
      <c r="J775">
        <v>962</v>
      </c>
      <c r="K775">
        <v>2865</v>
      </c>
      <c r="L775">
        <f>2021-MasterDataSet_after_OutliersDEL7[[#This Row],[YEAR BUILT]]</f>
        <v>101</v>
      </c>
      <c r="M775">
        <v>1.0175587493774061</v>
      </c>
      <c r="N775">
        <v>1888.7733887733887</v>
      </c>
      <c r="O775" s="1">
        <v>1</v>
      </c>
      <c r="P775" s="1">
        <f>VLOOKUP(MasterDataSet_after_OutliersDEL7[[#This Row],[Region]],Region_Dummy_Variables,2,FALSE)</f>
        <v>0</v>
      </c>
      <c r="Q775" s="1">
        <f>VLOOKUP(MasterDataSet_after_OutliersDEL7[[#This Row],[Region]],Region_Dummy_Variables,3,FALSE)</f>
        <v>0</v>
      </c>
      <c r="R775" s="1">
        <f>VLOOKUP(MasterDataSet_after_OutliersDEL7[[#This Row],[Region]],Region_Dummy_Variables,4,FALSE)</f>
        <v>0</v>
      </c>
      <c r="S775" s="1">
        <f>VLOOKUP(MasterDataSet_after_OutliersDEL7[[#This Row],[Region]],Region_Dummy_Variables,5,FALSE)</f>
        <v>0</v>
      </c>
      <c r="T775" s="1">
        <f>VLOOKUP(MasterDataSet_after_OutliersDEL7[[#This Row],[Region]],Region_Dummy_Variables,6,FALSE)</f>
        <v>1</v>
      </c>
      <c r="U775">
        <v>1920</v>
      </c>
      <c r="V775">
        <v>5</v>
      </c>
      <c r="X775">
        <v>33.989793599999999</v>
      </c>
      <c r="Y775">
        <v>-118.46883680000001</v>
      </c>
    </row>
    <row r="776" spans="1:25" x14ac:dyDescent="0.3">
      <c r="A776" s="1" t="s">
        <v>20</v>
      </c>
      <c r="B776" s="1" t="s">
        <v>824</v>
      </c>
      <c r="C776" s="1" t="s">
        <v>805</v>
      </c>
      <c r="D776" s="1" t="str">
        <f>VLOOKUP(MasterDataSet_after_OutliersDEL7[[#This Row],[CITY]],Region_Values,2,FALSE)</f>
        <v>West</v>
      </c>
      <c r="E776" s="7" t="s">
        <v>19</v>
      </c>
      <c r="F776">
        <v>90291</v>
      </c>
      <c r="G776">
        <v>2395000</v>
      </c>
      <c r="H776">
        <v>3</v>
      </c>
      <c r="I776">
        <v>3</v>
      </c>
      <c r="J776">
        <v>1552</v>
      </c>
      <c r="K776">
        <v>2285</v>
      </c>
      <c r="L776">
        <f>2021-MasterDataSet_after_OutliersDEL7[[#This Row],[YEAR BUILT]]</f>
        <v>69</v>
      </c>
      <c r="M776">
        <v>1.1439951652622145</v>
      </c>
      <c r="N776">
        <v>1543.1701030927834</v>
      </c>
      <c r="O776" s="1">
        <v>1</v>
      </c>
      <c r="P776" s="1">
        <f>VLOOKUP(MasterDataSet_after_OutliersDEL7[[#This Row],[Region]],Region_Dummy_Variables,2,FALSE)</f>
        <v>0</v>
      </c>
      <c r="Q776" s="1">
        <f>VLOOKUP(MasterDataSet_after_OutliersDEL7[[#This Row],[Region]],Region_Dummy_Variables,3,FALSE)</f>
        <v>0</v>
      </c>
      <c r="R776" s="1">
        <f>VLOOKUP(MasterDataSet_after_OutliersDEL7[[#This Row],[Region]],Region_Dummy_Variables,4,FALSE)</f>
        <v>0</v>
      </c>
      <c r="S776" s="1">
        <f>VLOOKUP(MasterDataSet_after_OutliersDEL7[[#This Row],[Region]],Region_Dummy_Variables,5,FALSE)</f>
        <v>0</v>
      </c>
      <c r="T776" s="1">
        <f>VLOOKUP(MasterDataSet_after_OutliersDEL7[[#This Row],[Region]],Region_Dummy_Variables,6,FALSE)</f>
        <v>1</v>
      </c>
      <c r="U776">
        <v>1952</v>
      </c>
      <c r="V776">
        <v>25</v>
      </c>
      <c r="X776">
        <v>33.987164999999997</v>
      </c>
      <c r="Y776">
        <v>-118.46873600000001</v>
      </c>
    </row>
    <row r="777" spans="1:25" x14ac:dyDescent="0.3">
      <c r="A777" s="1" t="s">
        <v>20</v>
      </c>
      <c r="B777" s="1" t="s">
        <v>825</v>
      </c>
      <c r="C777" s="1" t="s">
        <v>805</v>
      </c>
      <c r="D777" s="1" t="str">
        <f>VLOOKUP(MasterDataSet_after_OutliersDEL7[[#This Row],[CITY]],Region_Values,2,FALSE)</f>
        <v>West</v>
      </c>
      <c r="E777" s="7" t="s">
        <v>19</v>
      </c>
      <c r="F777">
        <v>90291</v>
      </c>
      <c r="G777">
        <v>1795000</v>
      </c>
      <c r="H777">
        <v>2</v>
      </c>
      <c r="I777">
        <v>1</v>
      </c>
      <c r="J777">
        <v>1728.5</v>
      </c>
      <c r="K777">
        <v>2849</v>
      </c>
      <c r="L777">
        <f>2021-MasterDataSet_after_OutliersDEL7[[#This Row],[YEAR BUILT]]</f>
        <v>73</v>
      </c>
      <c r="M777">
        <v>1.3770850389338913</v>
      </c>
      <c r="N777">
        <v>1038.472664159676</v>
      </c>
      <c r="O777" s="1">
        <v>1</v>
      </c>
      <c r="P777" s="1">
        <f>VLOOKUP(MasterDataSet_after_OutliersDEL7[[#This Row],[Region]],Region_Dummy_Variables,2,FALSE)</f>
        <v>0</v>
      </c>
      <c r="Q777" s="1">
        <f>VLOOKUP(MasterDataSet_after_OutliersDEL7[[#This Row],[Region]],Region_Dummy_Variables,3,FALSE)</f>
        <v>0</v>
      </c>
      <c r="R777" s="1">
        <f>VLOOKUP(MasterDataSet_after_OutliersDEL7[[#This Row],[Region]],Region_Dummy_Variables,4,FALSE)</f>
        <v>0</v>
      </c>
      <c r="S777" s="1">
        <f>VLOOKUP(MasterDataSet_after_OutliersDEL7[[#This Row],[Region]],Region_Dummy_Variables,5,FALSE)</f>
        <v>0</v>
      </c>
      <c r="T777" s="1">
        <f>VLOOKUP(MasterDataSet_after_OutliersDEL7[[#This Row],[Region]],Region_Dummy_Variables,6,FALSE)</f>
        <v>1</v>
      </c>
      <c r="U777">
        <v>1948</v>
      </c>
      <c r="V777">
        <v>3</v>
      </c>
      <c r="X777">
        <v>33.984478899999999</v>
      </c>
      <c r="Y777">
        <v>-118.4662366</v>
      </c>
    </row>
    <row r="778" spans="1:25" x14ac:dyDescent="0.3">
      <c r="A778" s="1" t="s">
        <v>20</v>
      </c>
      <c r="B778" s="1" t="s">
        <v>826</v>
      </c>
      <c r="C778" s="1" t="s">
        <v>805</v>
      </c>
      <c r="D778" s="1" t="str">
        <f>VLOOKUP(MasterDataSet_after_OutliersDEL7[[#This Row],[CITY]],Region_Values,2,FALSE)</f>
        <v>West</v>
      </c>
      <c r="E778" s="7" t="s">
        <v>19</v>
      </c>
      <c r="F778">
        <v>90291</v>
      </c>
      <c r="G778">
        <v>4495000</v>
      </c>
      <c r="H778">
        <v>4</v>
      </c>
      <c r="I778">
        <v>3.5</v>
      </c>
      <c r="J778">
        <v>3936</v>
      </c>
      <c r="K778">
        <v>2850</v>
      </c>
      <c r="L778">
        <f>2021-MasterDataSet_after_OutliersDEL7[[#This Row],[YEAR BUILT]]</f>
        <v>21</v>
      </c>
      <c r="M778">
        <v>1.4530882605279067</v>
      </c>
      <c r="N778">
        <v>1142.0223577235772</v>
      </c>
      <c r="O778" s="1">
        <v>1</v>
      </c>
      <c r="P778" s="1">
        <f>VLOOKUP(MasterDataSet_after_OutliersDEL7[[#This Row],[Region]],Region_Dummy_Variables,2,FALSE)</f>
        <v>0</v>
      </c>
      <c r="Q778" s="1">
        <f>VLOOKUP(MasterDataSet_after_OutliersDEL7[[#This Row],[Region]],Region_Dummy_Variables,3,FALSE)</f>
        <v>0</v>
      </c>
      <c r="R778" s="1">
        <f>VLOOKUP(MasterDataSet_after_OutliersDEL7[[#This Row],[Region]],Region_Dummy_Variables,4,FALSE)</f>
        <v>0</v>
      </c>
      <c r="S778" s="1">
        <f>VLOOKUP(MasterDataSet_after_OutliersDEL7[[#This Row],[Region]],Region_Dummy_Variables,5,FALSE)</f>
        <v>0</v>
      </c>
      <c r="T778" s="1">
        <f>VLOOKUP(MasterDataSet_after_OutliersDEL7[[#This Row],[Region]],Region_Dummy_Variables,6,FALSE)</f>
        <v>1</v>
      </c>
      <c r="U778">
        <v>2000</v>
      </c>
      <c r="V778">
        <v>49</v>
      </c>
      <c r="X778">
        <v>33.983632900000003</v>
      </c>
      <c r="Y778">
        <v>-118.4653854</v>
      </c>
    </row>
    <row r="779" spans="1:25" x14ac:dyDescent="0.3">
      <c r="A779" s="1" t="s">
        <v>20</v>
      </c>
      <c r="B779" s="1" t="s">
        <v>827</v>
      </c>
      <c r="C779" s="1" t="s">
        <v>805</v>
      </c>
      <c r="D779" s="1" t="str">
        <f>VLOOKUP(MasterDataSet_after_OutliersDEL7[[#This Row],[CITY]],Region_Values,2,FALSE)</f>
        <v>West</v>
      </c>
      <c r="E779" s="7" t="s">
        <v>19</v>
      </c>
      <c r="F779">
        <v>90291</v>
      </c>
      <c r="G779">
        <v>1795000</v>
      </c>
      <c r="H779">
        <v>2</v>
      </c>
      <c r="I779">
        <v>1</v>
      </c>
      <c r="J779">
        <v>1728.5</v>
      </c>
      <c r="K779">
        <v>2849</v>
      </c>
      <c r="L779">
        <f>2021-MasterDataSet_after_OutliersDEL7[[#This Row],[YEAR BUILT]]</f>
        <v>97</v>
      </c>
      <c r="M779">
        <v>1.3728093810884736</v>
      </c>
      <c r="N779">
        <v>1038.472664159676</v>
      </c>
      <c r="O779" s="1">
        <v>1</v>
      </c>
      <c r="P779" s="1">
        <f>VLOOKUP(MasterDataSet_after_OutliersDEL7[[#This Row],[Region]],Region_Dummy_Variables,2,FALSE)</f>
        <v>0</v>
      </c>
      <c r="Q779" s="1">
        <f>VLOOKUP(MasterDataSet_after_OutliersDEL7[[#This Row],[Region]],Region_Dummy_Variables,3,FALSE)</f>
        <v>0</v>
      </c>
      <c r="R779" s="1">
        <f>VLOOKUP(MasterDataSet_after_OutliersDEL7[[#This Row],[Region]],Region_Dummy_Variables,4,FALSE)</f>
        <v>0</v>
      </c>
      <c r="S779" s="1">
        <f>VLOOKUP(MasterDataSet_after_OutliersDEL7[[#This Row],[Region]],Region_Dummy_Variables,5,FALSE)</f>
        <v>0</v>
      </c>
      <c r="T779" s="1">
        <f>VLOOKUP(MasterDataSet_after_OutliersDEL7[[#This Row],[Region]],Region_Dummy_Variables,6,FALSE)</f>
        <v>1</v>
      </c>
      <c r="U779">
        <v>1924</v>
      </c>
      <c r="V779">
        <v>3</v>
      </c>
      <c r="X779">
        <v>33.984586</v>
      </c>
      <c r="Y779">
        <v>-118.46620849999999</v>
      </c>
    </row>
    <row r="780" spans="1:25" x14ac:dyDescent="0.3">
      <c r="A780" s="1" t="s">
        <v>20</v>
      </c>
      <c r="B780" s="1" t="s">
        <v>828</v>
      </c>
      <c r="C780" s="1" t="s">
        <v>805</v>
      </c>
      <c r="D780" s="1" t="str">
        <f>VLOOKUP(MasterDataSet_after_OutliersDEL7[[#This Row],[CITY]],Region_Values,2,FALSE)</f>
        <v>West</v>
      </c>
      <c r="E780" s="7" t="s">
        <v>19</v>
      </c>
      <c r="F780">
        <v>90291</v>
      </c>
      <c r="G780">
        <v>3395000</v>
      </c>
      <c r="H780">
        <v>2</v>
      </c>
      <c r="I780">
        <v>3</v>
      </c>
      <c r="J780">
        <v>2024</v>
      </c>
      <c r="K780">
        <v>2400</v>
      </c>
      <c r="L780">
        <f>2021-MasterDataSet_after_OutliersDEL7[[#This Row],[YEAR BUILT]]</f>
        <v>12</v>
      </c>
      <c r="M780">
        <v>1.3065727425062807</v>
      </c>
      <c r="N780">
        <v>1677.3715415019763</v>
      </c>
      <c r="O780" s="1">
        <v>1</v>
      </c>
      <c r="P780" s="1">
        <f>VLOOKUP(MasterDataSet_after_OutliersDEL7[[#This Row],[Region]],Region_Dummy_Variables,2,FALSE)</f>
        <v>0</v>
      </c>
      <c r="Q780" s="1">
        <f>VLOOKUP(MasterDataSet_after_OutliersDEL7[[#This Row],[Region]],Region_Dummy_Variables,3,FALSE)</f>
        <v>0</v>
      </c>
      <c r="R780" s="1">
        <f>VLOOKUP(MasterDataSet_after_OutliersDEL7[[#This Row],[Region]],Region_Dummy_Variables,4,FALSE)</f>
        <v>0</v>
      </c>
      <c r="S780" s="1">
        <f>VLOOKUP(MasterDataSet_after_OutliersDEL7[[#This Row],[Region]],Region_Dummy_Variables,5,FALSE)</f>
        <v>0</v>
      </c>
      <c r="T780" s="1">
        <f>VLOOKUP(MasterDataSet_after_OutliersDEL7[[#This Row],[Region]],Region_Dummy_Variables,6,FALSE)</f>
        <v>1</v>
      </c>
      <c r="U780">
        <v>2009</v>
      </c>
      <c r="V780">
        <v>35</v>
      </c>
      <c r="X780">
        <v>33.986201700000002</v>
      </c>
      <c r="Y780">
        <v>-118.4659113</v>
      </c>
    </row>
    <row r="781" spans="1:25" x14ac:dyDescent="0.3">
      <c r="A781" s="1" t="s">
        <v>20</v>
      </c>
      <c r="B781" s="1" t="s">
        <v>829</v>
      </c>
      <c r="C781" s="1" t="s">
        <v>805</v>
      </c>
      <c r="D781" s="1" t="str">
        <f>VLOOKUP(MasterDataSet_after_OutliersDEL7[[#This Row],[CITY]],Region_Values,2,FALSE)</f>
        <v>West</v>
      </c>
      <c r="E781" s="7" t="s">
        <v>19</v>
      </c>
      <c r="F781">
        <v>90291</v>
      </c>
      <c r="G781">
        <v>2695000</v>
      </c>
      <c r="H781">
        <v>4</v>
      </c>
      <c r="I781">
        <v>5.5</v>
      </c>
      <c r="J781">
        <v>2930</v>
      </c>
      <c r="K781">
        <v>3085</v>
      </c>
      <c r="L781">
        <f>2021-MasterDataSet_after_OutliersDEL7[[#This Row],[YEAR BUILT]]</f>
        <v>114</v>
      </c>
      <c r="M781">
        <v>0.78816900047334415</v>
      </c>
      <c r="N781">
        <v>919.79522184300345</v>
      </c>
      <c r="O781" s="1">
        <v>1</v>
      </c>
      <c r="P781" s="1">
        <f>VLOOKUP(MasterDataSet_after_OutliersDEL7[[#This Row],[Region]],Region_Dummy_Variables,2,FALSE)</f>
        <v>0</v>
      </c>
      <c r="Q781" s="1">
        <f>VLOOKUP(MasterDataSet_after_OutliersDEL7[[#This Row],[Region]],Region_Dummy_Variables,3,FALSE)</f>
        <v>0</v>
      </c>
      <c r="R781" s="1">
        <f>VLOOKUP(MasterDataSet_after_OutliersDEL7[[#This Row],[Region]],Region_Dummy_Variables,4,FALSE)</f>
        <v>0</v>
      </c>
      <c r="S781" s="1">
        <f>VLOOKUP(MasterDataSet_after_OutliersDEL7[[#This Row],[Region]],Region_Dummy_Variables,5,FALSE)</f>
        <v>0</v>
      </c>
      <c r="T781" s="1">
        <f>VLOOKUP(MasterDataSet_after_OutliersDEL7[[#This Row],[Region]],Region_Dummy_Variables,6,FALSE)</f>
        <v>1</v>
      </c>
      <c r="U781">
        <v>1907</v>
      </c>
      <c r="V781">
        <v>9</v>
      </c>
      <c r="X781">
        <v>33.989986399999999</v>
      </c>
      <c r="Y781">
        <v>-118.4742686</v>
      </c>
    </row>
    <row r="782" spans="1:25" x14ac:dyDescent="0.3">
      <c r="A782" s="1" t="s">
        <v>20</v>
      </c>
      <c r="B782" s="1" t="s">
        <v>830</v>
      </c>
      <c r="C782" s="1" t="s">
        <v>805</v>
      </c>
      <c r="D782" s="1" t="str">
        <f>VLOOKUP(MasterDataSet_after_OutliersDEL7[[#This Row],[CITY]],Region_Values,2,FALSE)</f>
        <v>West</v>
      </c>
      <c r="E782" s="7" t="s">
        <v>19</v>
      </c>
      <c r="F782">
        <v>90291</v>
      </c>
      <c r="G782">
        <v>5675000</v>
      </c>
      <c r="H782">
        <v>5</v>
      </c>
      <c r="I782">
        <v>6</v>
      </c>
      <c r="J782">
        <v>5011</v>
      </c>
      <c r="K782">
        <v>5200</v>
      </c>
      <c r="L782">
        <f>2021-MasterDataSet_after_OutliersDEL7[[#This Row],[YEAR BUILT]]</f>
        <v>6</v>
      </c>
      <c r="M782">
        <v>1.0226428536909318</v>
      </c>
      <c r="N782">
        <v>1132.5084813410497</v>
      </c>
      <c r="O782" s="1">
        <v>1</v>
      </c>
      <c r="P782" s="1">
        <f>VLOOKUP(MasterDataSet_after_OutliersDEL7[[#This Row],[Region]],Region_Dummy_Variables,2,FALSE)</f>
        <v>0</v>
      </c>
      <c r="Q782" s="1">
        <f>VLOOKUP(MasterDataSet_after_OutliersDEL7[[#This Row],[Region]],Region_Dummy_Variables,3,FALSE)</f>
        <v>0</v>
      </c>
      <c r="R782" s="1">
        <f>VLOOKUP(MasterDataSet_after_OutliersDEL7[[#This Row],[Region]],Region_Dummy_Variables,4,FALSE)</f>
        <v>0</v>
      </c>
      <c r="S782" s="1">
        <f>VLOOKUP(MasterDataSet_after_OutliersDEL7[[#This Row],[Region]],Region_Dummy_Variables,5,FALSE)</f>
        <v>0</v>
      </c>
      <c r="T782" s="1">
        <f>VLOOKUP(MasterDataSet_after_OutliersDEL7[[#This Row],[Region]],Region_Dummy_Variables,6,FALSE)</f>
        <v>1</v>
      </c>
      <c r="U782">
        <v>2015</v>
      </c>
      <c r="V782">
        <v>18</v>
      </c>
      <c r="X782">
        <v>33.991838799999996</v>
      </c>
      <c r="Y782">
        <v>-118.4670778</v>
      </c>
    </row>
    <row r="783" spans="1:25" x14ac:dyDescent="0.3">
      <c r="A783" s="1" t="s">
        <v>20</v>
      </c>
      <c r="B783" s="1" t="s">
        <v>831</v>
      </c>
      <c r="C783" s="1" t="s">
        <v>805</v>
      </c>
      <c r="D783" s="1" t="str">
        <f>VLOOKUP(MasterDataSet_after_OutliersDEL7[[#This Row],[CITY]],Region_Values,2,FALSE)</f>
        <v>West</v>
      </c>
      <c r="E783" s="7" t="s">
        <v>19</v>
      </c>
      <c r="F783">
        <v>90291</v>
      </c>
      <c r="G783">
        <v>4750000</v>
      </c>
      <c r="H783">
        <v>3</v>
      </c>
      <c r="I783">
        <v>2.5</v>
      </c>
      <c r="J783">
        <v>2577</v>
      </c>
      <c r="K783">
        <v>2398</v>
      </c>
      <c r="L783">
        <f>2021-MasterDataSet_after_OutliersDEL7[[#This Row],[YEAR BUILT]]</f>
        <v>16</v>
      </c>
      <c r="M783">
        <v>1.1705366027673128</v>
      </c>
      <c r="N783">
        <v>1843.2285603414823</v>
      </c>
      <c r="O783" s="1">
        <v>1</v>
      </c>
      <c r="P783" s="1">
        <f>VLOOKUP(MasterDataSet_after_OutliersDEL7[[#This Row],[Region]],Region_Dummy_Variables,2,FALSE)</f>
        <v>0</v>
      </c>
      <c r="Q783" s="1">
        <f>VLOOKUP(MasterDataSet_after_OutliersDEL7[[#This Row],[Region]],Region_Dummy_Variables,3,FALSE)</f>
        <v>0</v>
      </c>
      <c r="R783" s="1">
        <f>VLOOKUP(MasterDataSet_after_OutliersDEL7[[#This Row],[Region]],Region_Dummy_Variables,4,FALSE)</f>
        <v>0</v>
      </c>
      <c r="S783" s="1">
        <f>VLOOKUP(MasterDataSet_after_OutliersDEL7[[#This Row],[Region]],Region_Dummy_Variables,5,FALSE)</f>
        <v>0</v>
      </c>
      <c r="T783" s="1">
        <f>VLOOKUP(MasterDataSet_after_OutliersDEL7[[#This Row],[Region]],Region_Dummy_Variables,6,FALSE)</f>
        <v>1</v>
      </c>
      <c r="U783">
        <v>2005</v>
      </c>
      <c r="V783">
        <v>40</v>
      </c>
      <c r="X783">
        <v>33.989373800000003</v>
      </c>
      <c r="Y783">
        <v>-118.465887</v>
      </c>
    </row>
    <row r="784" spans="1:25" x14ac:dyDescent="0.3">
      <c r="A784" s="1" t="s">
        <v>20</v>
      </c>
      <c r="B784" s="1" t="s">
        <v>832</v>
      </c>
      <c r="C784" s="1" t="s">
        <v>805</v>
      </c>
      <c r="D784" s="1" t="str">
        <f>VLOOKUP(MasterDataSet_after_OutliersDEL7[[#This Row],[CITY]],Region_Values,2,FALSE)</f>
        <v>West</v>
      </c>
      <c r="E784" s="7" t="s">
        <v>19</v>
      </c>
      <c r="F784">
        <v>90291</v>
      </c>
      <c r="G784">
        <v>2899000</v>
      </c>
      <c r="H784">
        <v>5</v>
      </c>
      <c r="I784">
        <v>2</v>
      </c>
      <c r="J784">
        <v>2009</v>
      </c>
      <c r="K784">
        <v>5280</v>
      </c>
      <c r="L784">
        <f>2021-MasterDataSet_after_OutliersDEL7[[#This Row],[YEAR BUILT]]</f>
        <v>69</v>
      </c>
      <c r="M784">
        <v>0.84061687336129354</v>
      </c>
      <c r="N784">
        <v>1443.0064708810353</v>
      </c>
      <c r="O784" s="1">
        <v>1</v>
      </c>
      <c r="P784" s="1">
        <f>VLOOKUP(MasterDataSet_after_OutliersDEL7[[#This Row],[Region]],Region_Dummy_Variables,2,FALSE)</f>
        <v>0</v>
      </c>
      <c r="Q784" s="1">
        <f>VLOOKUP(MasterDataSet_after_OutliersDEL7[[#This Row],[Region]],Region_Dummy_Variables,3,FALSE)</f>
        <v>0</v>
      </c>
      <c r="R784" s="1">
        <f>VLOOKUP(MasterDataSet_after_OutliersDEL7[[#This Row],[Region]],Region_Dummy_Variables,4,FALSE)</f>
        <v>0</v>
      </c>
      <c r="S784" s="1">
        <f>VLOOKUP(MasterDataSet_after_OutliersDEL7[[#This Row],[Region]],Region_Dummy_Variables,5,FALSE)</f>
        <v>0</v>
      </c>
      <c r="T784" s="1">
        <f>VLOOKUP(MasterDataSet_after_OutliersDEL7[[#This Row],[Region]],Region_Dummy_Variables,6,FALSE)</f>
        <v>1</v>
      </c>
      <c r="U784">
        <v>1952</v>
      </c>
      <c r="V784">
        <v>28</v>
      </c>
      <c r="X784">
        <v>33.996446300000002</v>
      </c>
      <c r="Y784">
        <v>-118.4683529</v>
      </c>
    </row>
    <row r="785" spans="1:25" x14ac:dyDescent="0.3">
      <c r="A785" s="1" t="s">
        <v>20</v>
      </c>
      <c r="B785" s="1" t="s">
        <v>833</v>
      </c>
      <c r="C785" s="1" t="s">
        <v>834</v>
      </c>
      <c r="D785" s="1" t="str">
        <f>VLOOKUP(MasterDataSet_after_OutliersDEL7[[#This Row],[CITY]],Region_Values,2,FALSE)</f>
        <v>West</v>
      </c>
      <c r="E785" s="7" t="s">
        <v>19</v>
      </c>
      <c r="F785">
        <v>90291</v>
      </c>
      <c r="G785">
        <v>4995000</v>
      </c>
      <c r="H785">
        <v>5</v>
      </c>
      <c r="I785">
        <v>4.5</v>
      </c>
      <c r="J785">
        <v>3500</v>
      </c>
      <c r="K785">
        <v>5194</v>
      </c>
      <c r="L785">
        <f>2021-MasterDataSet_after_OutliersDEL7[[#This Row],[YEAR BUILT]]</f>
        <v>4</v>
      </c>
      <c r="M785">
        <v>0.88570589350742579</v>
      </c>
      <c r="N785">
        <v>1427.1428571428571</v>
      </c>
      <c r="O785" s="1">
        <v>1</v>
      </c>
      <c r="P785" s="1">
        <f>VLOOKUP(MasterDataSet_after_OutliersDEL7[[#This Row],[Region]],Region_Dummy_Variables,2,FALSE)</f>
        <v>0</v>
      </c>
      <c r="Q785" s="1">
        <f>VLOOKUP(MasterDataSet_after_OutliersDEL7[[#This Row],[Region]],Region_Dummy_Variables,3,FALSE)</f>
        <v>0</v>
      </c>
      <c r="R785" s="1">
        <f>VLOOKUP(MasterDataSet_after_OutliersDEL7[[#This Row],[Region]],Region_Dummy_Variables,4,FALSE)</f>
        <v>0</v>
      </c>
      <c r="S785" s="1">
        <f>VLOOKUP(MasterDataSet_after_OutliersDEL7[[#This Row],[Region]],Region_Dummy_Variables,5,FALSE)</f>
        <v>0</v>
      </c>
      <c r="T785" s="1">
        <f>VLOOKUP(MasterDataSet_after_OutliersDEL7[[#This Row],[Region]],Region_Dummy_Variables,6,FALSE)</f>
        <v>1</v>
      </c>
      <c r="U785">
        <v>2017</v>
      </c>
      <c r="V785">
        <v>11</v>
      </c>
      <c r="X785">
        <v>33.9957128</v>
      </c>
      <c r="Y785">
        <v>-118.46775599999999</v>
      </c>
    </row>
    <row r="786" spans="1:25" x14ac:dyDescent="0.3">
      <c r="A786" s="1" t="s">
        <v>20</v>
      </c>
      <c r="B786" s="1" t="s">
        <v>835</v>
      </c>
      <c r="C786" s="1" t="s">
        <v>805</v>
      </c>
      <c r="D786" s="1" t="str">
        <f>VLOOKUP(MasterDataSet_after_OutliersDEL7[[#This Row],[CITY]],Region_Values,2,FALSE)</f>
        <v>West</v>
      </c>
      <c r="E786" s="7" t="s">
        <v>19</v>
      </c>
      <c r="F786">
        <v>90291</v>
      </c>
      <c r="G786">
        <v>2575000</v>
      </c>
      <c r="H786">
        <v>3</v>
      </c>
      <c r="I786">
        <v>3.5</v>
      </c>
      <c r="J786">
        <v>2319</v>
      </c>
      <c r="K786">
        <v>2001</v>
      </c>
      <c r="L786">
        <f>2021-MasterDataSet_after_OutliersDEL7[[#This Row],[YEAR BUILT]]</f>
        <v>6</v>
      </c>
      <c r="M786">
        <v>1.4239421068632403</v>
      </c>
      <c r="N786">
        <v>1110.3924105217766</v>
      </c>
      <c r="O786" s="1">
        <v>1</v>
      </c>
      <c r="P786" s="1">
        <f>VLOOKUP(MasterDataSet_after_OutliersDEL7[[#This Row],[Region]],Region_Dummy_Variables,2,FALSE)</f>
        <v>0</v>
      </c>
      <c r="Q786" s="1">
        <f>VLOOKUP(MasterDataSet_after_OutliersDEL7[[#This Row],[Region]],Region_Dummy_Variables,3,FALSE)</f>
        <v>0</v>
      </c>
      <c r="R786" s="1">
        <f>VLOOKUP(MasterDataSet_after_OutliersDEL7[[#This Row],[Region]],Region_Dummy_Variables,4,FALSE)</f>
        <v>0</v>
      </c>
      <c r="S786" s="1">
        <f>VLOOKUP(MasterDataSet_after_OutliersDEL7[[#This Row],[Region]],Region_Dummy_Variables,5,FALSE)</f>
        <v>0</v>
      </c>
      <c r="T786" s="1">
        <f>VLOOKUP(MasterDataSet_after_OutliersDEL7[[#This Row],[Region]],Region_Dummy_Variables,6,FALSE)</f>
        <v>1</v>
      </c>
      <c r="U786">
        <v>2015</v>
      </c>
      <c r="V786">
        <v>45</v>
      </c>
      <c r="X786">
        <v>33.9873549</v>
      </c>
      <c r="Y786">
        <v>-118.4621935</v>
      </c>
    </row>
    <row r="787" spans="1:25" x14ac:dyDescent="0.3">
      <c r="A787" s="1" t="s">
        <v>20</v>
      </c>
      <c r="B787" s="1" t="s">
        <v>836</v>
      </c>
      <c r="C787" s="1" t="s">
        <v>805</v>
      </c>
      <c r="D787" s="1" t="str">
        <f>VLOOKUP(MasterDataSet_after_OutliersDEL7[[#This Row],[CITY]],Region_Values,2,FALSE)</f>
        <v>West</v>
      </c>
      <c r="E787" s="7" t="s">
        <v>19</v>
      </c>
      <c r="F787">
        <v>90291</v>
      </c>
      <c r="G787">
        <v>1845000</v>
      </c>
      <c r="H787">
        <v>3</v>
      </c>
      <c r="I787">
        <v>2.5</v>
      </c>
      <c r="J787">
        <v>1202</v>
      </c>
      <c r="K787">
        <v>3981</v>
      </c>
      <c r="L787">
        <f>2021-MasterDataSet_after_OutliersDEL7[[#This Row],[YEAR BUILT]]</f>
        <v>69</v>
      </c>
      <c r="M787">
        <v>0.85265118264896556</v>
      </c>
      <c r="N787">
        <v>1534.9417637271215</v>
      </c>
      <c r="O787" s="1">
        <v>1</v>
      </c>
      <c r="P787" s="1">
        <f>VLOOKUP(MasterDataSet_after_OutliersDEL7[[#This Row],[Region]],Region_Dummy_Variables,2,FALSE)</f>
        <v>0</v>
      </c>
      <c r="Q787" s="1">
        <f>VLOOKUP(MasterDataSet_after_OutliersDEL7[[#This Row],[Region]],Region_Dummy_Variables,3,FALSE)</f>
        <v>0</v>
      </c>
      <c r="R787" s="1">
        <f>VLOOKUP(MasterDataSet_after_OutliersDEL7[[#This Row],[Region]],Region_Dummy_Variables,4,FALSE)</f>
        <v>0</v>
      </c>
      <c r="S787" s="1">
        <f>VLOOKUP(MasterDataSet_after_OutliersDEL7[[#This Row],[Region]],Region_Dummy_Variables,5,FALSE)</f>
        <v>0</v>
      </c>
      <c r="T787" s="1">
        <f>VLOOKUP(MasterDataSet_after_OutliersDEL7[[#This Row],[Region]],Region_Dummy_Variables,6,FALSE)</f>
        <v>1</v>
      </c>
      <c r="U787">
        <v>1952</v>
      </c>
      <c r="V787">
        <v>32</v>
      </c>
      <c r="X787">
        <v>33.998208400000003</v>
      </c>
      <c r="Y787">
        <v>-118.4678464</v>
      </c>
    </row>
    <row r="788" spans="1:25" x14ac:dyDescent="0.3">
      <c r="A788" s="1" t="s">
        <v>20</v>
      </c>
      <c r="B788" s="1" t="s">
        <v>837</v>
      </c>
      <c r="C788" s="1" t="s">
        <v>805</v>
      </c>
      <c r="D788" s="1" t="str">
        <f>VLOOKUP(MasterDataSet_after_OutliersDEL7[[#This Row],[CITY]],Region_Values,2,FALSE)</f>
        <v>West</v>
      </c>
      <c r="E788" s="7" t="s">
        <v>19</v>
      </c>
      <c r="F788">
        <v>90291</v>
      </c>
      <c r="G788">
        <v>1349500</v>
      </c>
      <c r="H788">
        <v>2</v>
      </c>
      <c r="I788">
        <v>1</v>
      </c>
      <c r="J788">
        <v>798</v>
      </c>
      <c r="K788">
        <v>2864</v>
      </c>
      <c r="L788">
        <f>2021-MasterDataSet_after_OutliersDEL7[[#This Row],[YEAR BUILT]]</f>
        <v>68</v>
      </c>
      <c r="M788">
        <v>1.7385673923576646</v>
      </c>
      <c r="N788">
        <v>1691.1027568922307</v>
      </c>
      <c r="O788" s="1">
        <v>1</v>
      </c>
      <c r="P788" s="1">
        <f>VLOOKUP(MasterDataSet_after_OutliersDEL7[[#This Row],[Region]],Region_Dummy_Variables,2,FALSE)</f>
        <v>0</v>
      </c>
      <c r="Q788" s="1">
        <f>VLOOKUP(MasterDataSet_after_OutliersDEL7[[#This Row],[Region]],Region_Dummy_Variables,3,FALSE)</f>
        <v>0</v>
      </c>
      <c r="R788" s="1">
        <f>VLOOKUP(MasterDataSet_after_OutliersDEL7[[#This Row],[Region]],Region_Dummy_Variables,4,FALSE)</f>
        <v>0</v>
      </c>
      <c r="S788" s="1">
        <f>VLOOKUP(MasterDataSet_after_OutliersDEL7[[#This Row],[Region]],Region_Dummy_Variables,5,FALSE)</f>
        <v>0</v>
      </c>
      <c r="T788" s="1">
        <f>VLOOKUP(MasterDataSet_after_OutliersDEL7[[#This Row],[Region]],Region_Dummy_Variables,6,FALSE)</f>
        <v>1</v>
      </c>
      <c r="U788">
        <v>1953</v>
      </c>
      <c r="V788">
        <v>2</v>
      </c>
      <c r="X788">
        <v>33.987451999999998</v>
      </c>
      <c r="Y788">
        <v>-118.45573779999999</v>
      </c>
    </row>
    <row r="789" spans="1:25" x14ac:dyDescent="0.3">
      <c r="A789" s="1" t="s">
        <v>20</v>
      </c>
      <c r="B789" s="1" t="s">
        <v>838</v>
      </c>
      <c r="C789" s="1" t="s">
        <v>805</v>
      </c>
      <c r="D789" s="1" t="str">
        <f>VLOOKUP(MasterDataSet_after_OutliersDEL7[[#This Row],[CITY]],Region_Values,2,FALSE)</f>
        <v>West</v>
      </c>
      <c r="E789" s="7" t="s">
        <v>19</v>
      </c>
      <c r="F789">
        <v>90291</v>
      </c>
      <c r="G789">
        <v>2995000</v>
      </c>
      <c r="H789">
        <v>4</v>
      </c>
      <c r="I789">
        <v>3.5</v>
      </c>
      <c r="J789">
        <v>3112</v>
      </c>
      <c r="K789">
        <v>2930</v>
      </c>
      <c r="L789">
        <f>2021-MasterDataSet_after_OutliersDEL7[[#This Row],[YEAR BUILT]]</f>
        <v>7</v>
      </c>
      <c r="M789">
        <v>1.1315942119318425</v>
      </c>
      <c r="N789">
        <v>962.40359897172232</v>
      </c>
      <c r="O789" s="1">
        <v>1</v>
      </c>
      <c r="P789" s="1">
        <f>VLOOKUP(MasterDataSet_after_OutliersDEL7[[#This Row],[Region]],Region_Dummy_Variables,2,FALSE)</f>
        <v>0</v>
      </c>
      <c r="Q789" s="1">
        <f>VLOOKUP(MasterDataSet_after_OutliersDEL7[[#This Row],[Region]],Region_Dummy_Variables,3,FALSE)</f>
        <v>0</v>
      </c>
      <c r="R789" s="1">
        <f>VLOOKUP(MasterDataSet_after_OutliersDEL7[[#This Row],[Region]],Region_Dummy_Variables,4,FALSE)</f>
        <v>0</v>
      </c>
      <c r="S789" s="1">
        <f>VLOOKUP(MasterDataSet_after_OutliersDEL7[[#This Row],[Region]],Region_Dummy_Variables,5,FALSE)</f>
        <v>0</v>
      </c>
      <c r="T789" s="1">
        <f>VLOOKUP(MasterDataSet_after_OutliersDEL7[[#This Row],[Region]],Region_Dummy_Variables,6,FALSE)</f>
        <v>1</v>
      </c>
      <c r="U789">
        <v>2014</v>
      </c>
      <c r="V789">
        <v>48</v>
      </c>
      <c r="X789">
        <v>33.994141900000002</v>
      </c>
      <c r="Y789">
        <v>-118.463836</v>
      </c>
    </row>
    <row r="790" spans="1:25" x14ac:dyDescent="0.3">
      <c r="A790" s="1" t="s">
        <v>20</v>
      </c>
      <c r="B790" s="1" t="s">
        <v>839</v>
      </c>
      <c r="C790" s="1" t="s">
        <v>805</v>
      </c>
      <c r="D790" s="1" t="str">
        <f>VLOOKUP(MasterDataSet_after_OutliersDEL7[[#This Row],[CITY]],Region_Values,2,FALSE)</f>
        <v>West</v>
      </c>
      <c r="E790" s="7" t="s">
        <v>19</v>
      </c>
      <c r="F790">
        <v>90291</v>
      </c>
      <c r="G790">
        <v>3999000</v>
      </c>
      <c r="H790">
        <v>4</v>
      </c>
      <c r="I790">
        <v>4</v>
      </c>
      <c r="J790">
        <v>3257</v>
      </c>
      <c r="K790">
        <v>2939</v>
      </c>
      <c r="L790">
        <f>2021-MasterDataSet_after_OutliersDEL7[[#This Row],[YEAR BUILT]]</f>
        <v>5</v>
      </c>
      <c r="M790">
        <v>1.1632056097330308</v>
      </c>
      <c r="N790">
        <v>1227.8170095179614</v>
      </c>
      <c r="O790" s="1">
        <v>1</v>
      </c>
      <c r="P790" s="1">
        <f>VLOOKUP(MasterDataSet_after_OutliersDEL7[[#This Row],[Region]],Region_Dummy_Variables,2,FALSE)</f>
        <v>0</v>
      </c>
      <c r="Q790" s="1">
        <f>VLOOKUP(MasterDataSet_after_OutliersDEL7[[#This Row],[Region]],Region_Dummy_Variables,3,FALSE)</f>
        <v>0</v>
      </c>
      <c r="R790" s="1">
        <f>VLOOKUP(MasterDataSet_after_OutliersDEL7[[#This Row],[Region]],Region_Dummy_Variables,4,FALSE)</f>
        <v>0</v>
      </c>
      <c r="S790" s="1">
        <f>VLOOKUP(MasterDataSet_after_OutliersDEL7[[#This Row],[Region]],Region_Dummy_Variables,5,FALSE)</f>
        <v>0</v>
      </c>
      <c r="T790" s="1">
        <f>VLOOKUP(MasterDataSet_after_OutliersDEL7[[#This Row],[Region]],Region_Dummy_Variables,6,FALSE)</f>
        <v>1</v>
      </c>
      <c r="U790">
        <v>2016</v>
      </c>
      <c r="V790">
        <v>42</v>
      </c>
      <c r="X790">
        <v>33.994128000000003</v>
      </c>
      <c r="Y790">
        <v>-118.463264</v>
      </c>
    </row>
    <row r="791" spans="1:25" x14ac:dyDescent="0.3">
      <c r="A791" s="1" t="s">
        <v>20</v>
      </c>
      <c r="B791" s="1" t="s">
        <v>840</v>
      </c>
      <c r="C791" s="1" t="s">
        <v>805</v>
      </c>
      <c r="D791" s="1" t="str">
        <f>VLOOKUP(MasterDataSet_after_OutliersDEL7[[#This Row],[CITY]],Region_Values,2,FALSE)</f>
        <v>West</v>
      </c>
      <c r="E791" s="7" t="s">
        <v>19</v>
      </c>
      <c r="F791">
        <v>90291</v>
      </c>
      <c r="G791">
        <v>2690000</v>
      </c>
      <c r="H791">
        <v>3</v>
      </c>
      <c r="I791">
        <v>3.5</v>
      </c>
      <c r="J791">
        <v>2353</v>
      </c>
      <c r="K791">
        <v>2161</v>
      </c>
      <c r="L791">
        <f>2021-MasterDataSet_after_OutliersDEL7[[#This Row],[YEAR BUILT]]</f>
        <v>5</v>
      </c>
      <c r="M791">
        <v>1.1826123397751207</v>
      </c>
      <c r="N791">
        <v>1143.2214194645135</v>
      </c>
      <c r="O791" s="1">
        <v>1</v>
      </c>
      <c r="P791" s="1">
        <f>VLOOKUP(MasterDataSet_after_OutliersDEL7[[#This Row],[Region]],Region_Dummy_Variables,2,FALSE)</f>
        <v>0</v>
      </c>
      <c r="Q791" s="1">
        <f>VLOOKUP(MasterDataSet_after_OutliersDEL7[[#This Row],[Region]],Region_Dummy_Variables,3,FALSE)</f>
        <v>0</v>
      </c>
      <c r="R791" s="1">
        <f>VLOOKUP(MasterDataSet_after_OutliersDEL7[[#This Row],[Region]],Region_Dummy_Variables,4,FALSE)</f>
        <v>0</v>
      </c>
      <c r="S791" s="1">
        <f>VLOOKUP(MasterDataSet_after_OutliersDEL7[[#This Row],[Region]],Region_Dummy_Variables,5,FALSE)</f>
        <v>0</v>
      </c>
      <c r="T791" s="1">
        <f>VLOOKUP(MasterDataSet_after_OutliersDEL7[[#This Row],[Region]],Region_Dummy_Variables,6,FALSE)</f>
        <v>1</v>
      </c>
      <c r="U791">
        <v>2016</v>
      </c>
      <c r="V791">
        <v>42</v>
      </c>
      <c r="X791">
        <v>33.994007799999999</v>
      </c>
      <c r="Y791">
        <v>-118.462954</v>
      </c>
    </row>
    <row r="792" spans="1:25" x14ac:dyDescent="0.3">
      <c r="A792" s="1" t="s">
        <v>20</v>
      </c>
      <c r="B792" s="1" t="s">
        <v>841</v>
      </c>
      <c r="C792" s="1" t="s">
        <v>805</v>
      </c>
      <c r="D792" s="1" t="str">
        <f>VLOOKUP(MasterDataSet_after_OutliersDEL7[[#This Row],[CITY]],Region_Values,2,FALSE)</f>
        <v>West</v>
      </c>
      <c r="E792" s="7" t="s">
        <v>19</v>
      </c>
      <c r="F792">
        <v>90291</v>
      </c>
      <c r="G792">
        <v>1698000</v>
      </c>
      <c r="H792">
        <v>2</v>
      </c>
      <c r="I792">
        <v>2</v>
      </c>
      <c r="J792">
        <v>1382</v>
      </c>
      <c r="K792">
        <v>3622</v>
      </c>
      <c r="L792">
        <f>2021-MasterDataSet_after_OutliersDEL7[[#This Row],[YEAR BUILT]]</f>
        <v>98</v>
      </c>
      <c r="M792">
        <v>1.6124867296041887</v>
      </c>
      <c r="N792">
        <v>1228.6541244573082</v>
      </c>
      <c r="O792" s="1">
        <v>1</v>
      </c>
      <c r="P792" s="1">
        <f>VLOOKUP(MasterDataSet_after_OutliersDEL7[[#This Row],[Region]],Region_Dummy_Variables,2,FALSE)</f>
        <v>0</v>
      </c>
      <c r="Q792" s="1">
        <f>VLOOKUP(MasterDataSet_after_OutliersDEL7[[#This Row],[Region]],Region_Dummy_Variables,3,FALSE)</f>
        <v>0</v>
      </c>
      <c r="R792" s="1">
        <f>VLOOKUP(MasterDataSet_after_OutliersDEL7[[#This Row],[Region]],Region_Dummy_Variables,4,FALSE)</f>
        <v>0</v>
      </c>
      <c r="S792" s="1">
        <f>VLOOKUP(MasterDataSet_after_OutliersDEL7[[#This Row],[Region]],Region_Dummy_Variables,5,FALSE)</f>
        <v>0</v>
      </c>
      <c r="T792" s="1">
        <f>VLOOKUP(MasterDataSet_after_OutliersDEL7[[#This Row],[Region]],Region_Dummy_Variables,6,FALSE)</f>
        <v>1</v>
      </c>
      <c r="U792">
        <v>1923</v>
      </c>
      <c r="V792">
        <v>13</v>
      </c>
      <c r="X792">
        <v>33.991017999999997</v>
      </c>
      <c r="Y792">
        <v>-118.4562506</v>
      </c>
    </row>
    <row r="793" spans="1:25" x14ac:dyDescent="0.3">
      <c r="A793" s="1" t="s">
        <v>20</v>
      </c>
      <c r="B793" s="1" t="s">
        <v>842</v>
      </c>
      <c r="C793" s="1" t="s">
        <v>805</v>
      </c>
      <c r="D793" s="1" t="str">
        <f>VLOOKUP(MasterDataSet_after_OutliersDEL7[[#This Row],[CITY]],Region_Values,2,FALSE)</f>
        <v>West</v>
      </c>
      <c r="E793" s="7" t="s">
        <v>19</v>
      </c>
      <c r="F793">
        <v>90291</v>
      </c>
      <c r="G793">
        <v>1779000</v>
      </c>
      <c r="H793">
        <v>3</v>
      </c>
      <c r="I793">
        <v>2</v>
      </c>
      <c r="J793">
        <v>1285</v>
      </c>
      <c r="K793">
        <v>5062</v>
      </c>
      <c r="L793">
        <f>2021-MasterDataSet_after_OutliersDEL7[[#This Row],[YEAR BUILT]]</f>
        <v>72</v>
      </c>
      <c r="M793">
        <v>1.0687564356788883</v>
      </c>
      <c r="N793">
        <v>1384.4357976653696</v>
      </c>
      <c r="O793" s="1">
        <v>1</v>
      </c>
      <c r="P793" s="1">
        <f>VLOOKUP(MasterDataSet_after_OutliersDEL7[[#This Row],[Region]],Region_Dummy_Variables,2,FALSE)</f>
        <v>0</v>
      </c>
      <c r="Q793" s="1">
        <f>VLOOKUP(MasterDataSet_after_OutliersDEL7[[#This Row],[Region]],Region_Dummy_Variables,3,FALSE)</f>
        <v>0</v>
      </c>
      <c r="R793" s="1">
        <f>VLOOKUP(MasterDataSet_after_OutliersDEL7[[#This Row],[Region]],Region_Dummy_Variables,4,FALSE)</f>
        <v>0</v>
      </c>
      <c r="S793" s="1">
        <f>VLOOKUP(MasterDataSet_after_OutliersDEL7[[#This Row],[Region]],Region_Dummy_Variables,5,FALSE)</f>
        <v>0</v>
      </c>
      <c r="T793" s="1">
        <f>VLOOKUP(MasterDataSet_after_OutliersDEL7[[#This Row],[Region]],Region_Dummy_Variables,6,FALSE)</f>
        <v>1</v>
      </c>
      <c r="U793">
        <v>1949</v>
      </c>
      <c r="V793">
        <v>17</v>
      </c>
      <c r="X793">
        <v>33.998110500000003</v>
      </c>
      <c r="Y793">
        <v>-118.4640742</v>
      </c>
    </row>
    <row r="794" spans="1:25" x14ac:dyDescent="0.3">
      <c r="A794" s="1" t="s">
        <v>20</v>
      </c>
      <c r="B794" s="1" t="s">
        <v>843</v>
      </c>
      <c r="C794" s="1" t="s">
        <v>805</v>
      </c>
      <c r="D794" s="1" t="str">
        <f>VLOOKUP(MasterDataSet_after_OutliersDEL7[[#This Row],[CITY]],Region_Values,2,FALSE)</f>
        <v>West</v>
      </c>
      <c r="E794" s="7" t="s">
        <v>19</v>
      </c>
      <c r="F794">
        <v>90291</v>
      </c>
      <c r="G794">
        <v>3299000</v>
      </c>
      <c r="H794">
        <v>5</v>
      </c>
      <c r="I794">
        <v>4</v>
      </c>
      <c r="J794">
        <v>2880</v>
      </c>
      <c r="K794">
        <v>5650</v>
      </c>
      <c r="L794">
        <f>2021-MasterDataSet_after_OutliersDEL7[[#This Row],[YEAR BUILT]]</f>
        <v>93</v>
      </c>
      <c r="M794">
        <v>1.0943220599278025</v>
      </c>
      <c r="N794">
        <v>1145.4861111111111</v>
      </c>
      <c r="O794" s="1">
        <v>1</v>
      </c>
      <c r="P794" s="1">
        <f>VLOOKUP(MasterDataSet_after_OutliersDEL7[[#This Row],[Region]],Region_Dummy_Variables,2,FALSE)</f>
        <v>0</v>
      </c>
      <c r="Q794" s="1">
        <f>VLOOKUP(MasterDataSet_after_OutliersDEL7[[#This Row],[Region]],Region_Dummy_Variables,3,FALSE)</f>
        <v>0</v>
      </c>
      <c r="R794" s="1">
        <f>VLOOKUP(MasterDataSet_after_OutliersDEL7[[#This Row],[Region]],Region_Dummy_Variables,4,FALSE)</f>
        <v>0</v>
      </c>
      <c r="S794" s="1">
        <f>VLOOKUP(MasterDataSet_after_OutliersDEL7[[#This Row],[Region]],Region_Dummy_Variables,5,FALSE)</f>
        <v>0</v>
      </c>
      <c r="T794" s="1">
        <f>VLOOKUP(MasterDataSet_after_OutliersDEL7[[#This Row],[Region]],Region_Dummy_Variables,6,FALSE)</f>
        <v>1</v>
      </c>
      <c r="U794">
        <v>1928</v>
      </c>
      <c r="V794">
        <v>58</v>
      </c>
      <c r="X794">
        <v>33.998396100000001</v>
      </c>
      <c r="Y794">
        <v>-118.46361090000001</v>
      </c>
    </row>
    <row r="795" spans="1:25" x14ac:dyDescent="0.3">
      <c r="A795" s="1" t="s">
        <v>20</v>
      </c>
      <c r="B795" s="1" t="s">
        <v>844</v>
      </c>
      <c r="C795" s="1" t="s">
        <v>805</v>
      </c>
      <c r="D795" s="1" t="str">
        <f>VLOOKUP(MasterDataSet_after_OutliersDEL7[[#This Row],[CITY]],Region_Values,2,FALSE)</f>
        <v>West</v>
      </c>
      <c r="E795" s="7" t="s">
        <v>19</v>
      </c>
      <c r="F795">
        <v>90291</v>
      </c>
      <c r="G795">
        <v>2995000</v>
      </c>
      <c r="H795">
        <v>3</v>
      </c>
      <c r="I795">
        <v>3.5</v>
      </c>
      <c r="J795">
        <v>2628</v>
      </c>
      <c r="K795">
        <v>9551</v>
      </c>
      <c r="L795">
        <f>2021-MasterDataSet_after_OutliersDEL7[[#This Row],[YEAR BUILT]]</f>
        <v>16</v>
      </c>
      <c r="M795">
        <v>0.98778012000691295</v>
      </c>
      <c r="N795">
        <v>1139.6499238964993</v>
      </c>
      <c r="O795" s="1">
        <v>1</v>
      </c>
      <c r="P795" s="1">
        <f>VLOOKUP(MasterDataSet_after_OutliersDEL7[[#This Row],[Region]],Region_Dummy_Variables,2,FALSE)</f>
        <v>0</v>
      </c>
      <c r="Q795" s="1">
        <f>VLOOKUP(MasterDataSet_after_OutliersDEL7[[#This Row],[Region]],Region_Dummy_Variables,3,FALSE)</f>
        <v>0</v>
      </c>
      <c r="R795" s="1">
        <f>VLOOKUP(MasterDataSet_after_OutliersDEL7[[#This Row],[Region]],Region_Dummy_Variables,4,FALSE)</f>
        <v>0</v>
      </c>
      <c r="S795" s="1">
        <f>VLOOKUP(MasterDataSet_after_OutliersDEL7[[#This Row],[Region]],Region_Dummy_Variables,5,FALSE)</f>
        <v>0</v>
      </c>
      <c r="T795" s="1">
        <f>VLOOKUP(MasterDataSet_after_OutliersDEL7[[#This Row],[Region]],Region_Dummy_Variables,6,FALSE)</f>
        <v>1</v>
      </c>
      <c r="U795">
        <v>2005</v>
      </c>
      <c r="V795">
        <v>27</v>
      </c>
      <c r="X795">
        <v>34.004160900000002</v>
      </c>
      <c r="Y795">
        <v>-118.4666192</v>
      </c>
    </row>
    <row r="796" spans="1:25" x14ac:dyDescent="0.3">
      <c r="A796" s="1" t="s">
        <v>20</v>
      </c>
      <c r="B796" s="1" t="s">
        <v>845</v>
      </c>
      <c r="C796" s="1" t="s">
        <v>805</v>
      </c>
      <c r="D796" s="1" t="str">
        <f>VLOOKUP(MasterDataSet_after_OutliersDEL7[[#This Row],[CITY]],Region_Values,2,FALSE)</f>
        <v>West</v>
      </c>
      <c r="E796" s="7" t="s">
        <v>19</v>
      </c>
      <c r="F796">
        <v>90291</v>
      </c>
      <c r="G796">
        <v>1645000</v>
      </c>
      <c r="H796">
        <v>2</v>
      </c>
      <c r="I796">
        <v>1</v>
      </c>
      <c r="J796">
        <v>864</v>
      </c>
      <c r="K796">
        <v>4250</v>
      </c>
      <c r="L796">
        <f>2021-MasterDataSet_after_OutliersDEL7[[#This Row],[YEAR BUILT]]</f>
        <v>98</v>
      </c>
      <c r="M796">
        <v>1.259122217903127</v>
      </c>
      <c r="N796">
        <v>1903.9351851851852</v>
      </c>
      <c r="O796" s="1">
        <v>1</v>
      </c>
      <c r="P796" s="1">
        <f>VLOOKUP(MasterDataSet_after_OutliersDEL7[[#This Row],[Region]],Region_Dummy_Variables,2,FALSE)</f>
        <v>0</v>
      </c>
      <c r="Q796" s="1">
        <f>VLOOKUP(MasterDataSet_after_OutliersDEL7[[#This Row],[Region]],Region_Dummy_Variables,3,FALSE)</f>
        <v>0</v>
      </c>
      <c r="R796" s="1">
        <f>VLOOKUP(MasterDataSet_after_OutliersDEL7[[#This Row],[Region]],Region_Dummy_Variables,4,FALSE)</f>
        <v>0</v>
      </c>
      <c r="S796" s="1">
        <f>VLOOKUP(MasterDataSet_after_OutliersDEL7[[#This Row],[Region]],Region_Dummy_Variables,5,FALSE)</f>
        <v>0</v>
      </c>
      <c r="T796" s="1">
        <f>VLOOKUP(MasterDataSet_after_OutliersDEL7[[#This Row],[Region]],Region_Dummy_Variables,6,FALSE)</f>
        <v>1</v>
      </c>
      <c r="U796">
        <v>1923</v>
      </c>
      <c r="V796">
        <v>26</v>
      </c>
      <c r="X796">
        <v>33.9966005</v>
      </c>
      <c r="Y796">
        <v>-118.46091180000001</v>
      </c>
    </row>
    <row r="797" spans="1:25" x14ac:dyDescent="0.3">
      <c r="A797" s="1" t="s">
        <v>16</v>
      </c>
      <c r="B797" s="1" t="s">
        <v>846</v>
      </c>
      <c r="C797" s="1" t="s">
        <v>805</v>
      </c>
      <c r="D797" s="1" t="str">
        <f>VLOOKUP(MasterDataSet_after_OutliersDEL7[[#This Row],[CITY]],Region_Values,2,FALSE)</f>
        <v>West</v>
      </c>
      <c r="E797" s="7" t="s">
        <v>19</v>
      </c>
      <c r="F797">
        <v>90291</v>
      </c>
      <c r="G797">
        <v>1950000</v>
      </c>
      <c r="H797">
        <v>2</v>
      </c>
      <c r="I797">
        <v>2.5</v>
      </c>
      <c r="J797">
        <v>1839</v>
      </c>
      <c r="K797">
        <v>10247</v>
      </c>
      <c r="L797">
        <f>2021-MasterDataSet_after_OutliersDEL7[[#This Row],[YEAR BUILT]]</f>
        <v>22</v>
      </c>
      <c r="M797">
        <v>0.90255049970370615</v>
      </c>
      <c r="N797">
        <v>1060.3588907014682</v>
      </c>
      <c r="O797" s="1">
        <v>0</v>
      </c>
      <c r="P797" s="1">
        <f>VLOOKUP(MasterDataSet_after_OutliersDEL7[[#This Row],[Region]],Region_Dummy_Variables,2,FALSE)</f>
        <v>0</v>
      </c>
      <c r="Q797" s="1">
        <f>VLOOKUP(MasterDataSet_after_OutliersDEL7[[#This Row],[Region]],Region_Dummy_Variables,3,FALSE)</f>
        <v>0</v>
      </c>
      <c r="R797" s="1">
        <f>VLOOKUP(MasterDataSet_after_OutliersDEL7[[#This Row],[Region]],Region_Dummy_Variables,4,FALSE)</f>
        <v>0</v>
      </c>
      <c r="S797" s="1">
        <f>VLOOKUP(MasterDataSet_after_OutliersDEL7[[#This Row],[Region]],Region_Dummy_Variables,5,FALSE)</f>
        <v>0</v>
      </c>
      <c r="T797" s="1">
        <f>VLOOKUP(MasterDataSet_after_OutliersDEL7[[#This Row],[Region]],Region_Dummy_Variables,6,FALSE)</f>
        <v>1</v>
      </c>
      <c r="U797">
        <v>1999</v>
      </c>
      <c r="V797">
        <v>14</v>
      </c>
      <c r="W797">
        <v>540</v>
      </c>
      <c r="X797">
        <v>33.992380300000001</v>
      </c>
      <c r="Y797">
        <v>-118.46911830000001</v>
      </c>
    </row>
    <row r="798" spans="1:25" x14ac:dyDescent="0.3">
      <c r="A798" s="1" t="s">
        <v>16</v>
      </c>
      <c r="B798" s="1" t="s">
        <v>847</v>
      </c>
      <c r="C798" s="1" t="s">
        <v>805</v>
      </c>
      <c r="D798" s="1" t="str">
        <f>VLOOKUP(MasterDataSet_after_OutliersDEL7[[#This Row],[CITY]],Region_Values,2,FALSE)</f>
        <v>West</v>
      </c>
      <c r="E798" s="7" t="s">
        <v>19</v>
      </c>
      <c r="F798">
        <v>90291</v>
      </c>
      <c r="G798">
        <v>1850000</v>
      </c>
      <c r="H798">
        <v>4</v>
      </c>
      <c r="I798">
        <v>2</v>
      </c>
      <c r="J798">
        <v>1656</v>
      </c>
      <c r="K798">
        <v>6034</v>
      </c>
      <c r="L798">
        <f>2021-MasterDataSet_after_OutliersDEL7[[#This Row],[YEAR BUILT]]</f>
        <v>74</v>
      </c>
      <c r="M798">
        <v>1.8581554120912556</v>
      </c>
      <c r="N798">
        <v>1117.1497584541062</v>
      </c>
      <c r="O798" s="1">
        <v>0</v>
      </c>
      <c r="P798" s="1">
        <f>VLOOKUP(MasterDataSet_after_OutliersDEL7[[#This Row],[Region]],Region_Dummy_Variables,2,FALSE)</f>
        <v>0</v>
      </c>
      <c r="Q798" s="1">
        <f>VLOOKUP(MasterDataSet_after_OutliersDEL7[[#This Row],[Region]],Region_Dummy_Variables,3,FALSE)</f>
        <v>0</v>
      </c>
      <c r="R798" s="1">
        <f>VLOOKUP(MasterDataSet_after_OutliersDEL7[[#This Row],[Region]],Region_Dummy_Variables,4,FALSE)</f>
        <v>0</v>
      </c>
      <c r="S798" s="1">
        <f>VLOOKUP(MasterDataSet_after_OutliersDEL7[[#This Row],[Region]],Region_Dummy_Variables,5,FALSE)</f>
        <v>0</v>
      </c>
      <c r="T798" s="1">
        <f>VLOOKUP(MasterDataSet_after_OutliersDEL7[[#This Row],[Region]],Region_Dummy_Variables,6,FALSE)</f>
        <v>1</v>
      </c>
      <c r="U798">
        <v>1947</v>
      </c>
      <c r="V798">
        <v>41</v>
      </c>
      <c r="W798">
        <v>507.5</v>
      </c>
      <c r="X798">
        <v>33.993747900000002</v>
      </c>
      <c r="Y798">
        <v>-118.45088869999999</v>
      </c>
    </row>
    <row r="799" spans="1:25" x14ac:dyDescent="0.3">
      <c r="A799" s="1" t="s">
        <v>16</v>
      </c>
      <c r="B799" s="1" t="s">
        <v>848</v>
      </c>
      <c r="C799" s="1" t="s">
        <v>805</v>
      </c>
      <c r="D799" s="1" t="str">
        <f>VLOOKUP(MasterDataSet_after_OutliersDEL7[[#This Row],[CITY]],Region_Values,2,FALSE)</f>
        <v>West</v>
      </c>
      <c r="E799" s="7" t="s">
        <v>19</v>
      </c>
      <c r="F799">
        <v>90291</v>
      </c>
      <c r="G799">
        <v>3249000</v>
      </c>
      <c r="H799">
        <v>3</v>
      </c>
      <c r="I799">
        <v>3.5</v>
      </c>
      <c r="J799">
        <v>2339</v>
      </c>
      <c r="K799">
        <v>2590</v>
      </c>
      <c r="L799">
        <f>2021-MasterDataSet_after_OutliersDEL7[[#This Row],[YEAR BUILT]]</f>
        <v>36</v>
      </c>
      <c r="M799">
        <v>1.4152917257742499</v>
      </c>
      <c r="N799">
        <v>1389.0551517742624</v>
      </c>
      <c r="O799" s="1">
        <v>0</v>
      </c>
      <c r="P799" s="1">
        <f>VLOOKUP(MasterDataSet_after_OutliersDEL7[[#This Row],[Region]],Region_Dummy_Variables,2,FALSE)</f>
        <v>0</v>
      </c>
      <c r="Q799" s="1">
        <f>VLOOKUP(MasterDataSet_after_OutliersDEL7[[#This Row],[Region]],Region_Dummy_Variables,3,FALSE)</f>
        <v>0</v>
      </c>
      <c r="R799" s="1">
        <f>VLOOKUP(MasterDataSet_after_OutliersDEL7[[#This Row],[Region]],Region_Dummy_Variables,4,FALSE)</f>
        <v>0</v>
      </c>
      <c r="S799" s="1">
        <f>VLOOKUP(MasterDataSet_after_OutliersDEL7[[#This Row],[Region]],Region_Dummy_Variables,5,FALSE)</f>
        <v>0</v>
      </c>
      <c r="T799" s="1">
        <f>VLOOKUP(MasterDataSet_after_OutliersDEL7[[#This Row],[Region]],Region_Dummy_Variables,6,FALSE)</f>
        <v>1</v>
      </c>
      <c r="U799">
        <v>1985</v>
      </c>
      <c r="V799">
        <v>31</v>
      </c>
      <c r="W799">
        <v>507.5</v>
      </c>
      <c r="X799">
        <v>33.982036999999998</v>
      </c>
      <c r="Y799">
        <v>-118.4688542</v>
      </c>
    </row>
    <row r="800" spans="1:25" x14ac:dyDescent="0.3">
      <c r="A800" s="1" t="s">
        <v>16</v>
      </c>
      <c r="B800" s="1" t="s">
        <v>849</v>
      </c>
      <c r="C800" s="1" t="s">
        <v>805</v>
      </c>
      <c r="D800" s="1" t="str">
        <f>VLOOKUP(MasterDataSet_after_OutliersDEL7[[#This Row],[CITY]],Region_Values,2,FALSE)</f>
        <v>West</v>
      </c>
      <c r="E800" s="7" t="s">
        <v>19</v>
      </c>
      <c r="F800">
        <v>90291</v>
      </c>
      <c r="G800">
        <v>2745000</v>
      </c>
      <c r="H800">
        <v>2</v>
      </c>
      <c r="I800">
        <v>3</v>
      </c>
      <c r="J800">
        <v>3138</v>
      </c>
      <c r="K800">
        <v>12072</v>
      </c>
      <c r="L800">
        <f>2021-MasterDataSet_after_OutliersDEL7[[#This Row],[YEAR BUILT]]</f>
        <v>98</v>
      </c>
      <c r="M800">
        <v>1.5158446432838293</v>
      </c>
      <c r="N800">
        <v>874.76099426386236</v>
      </c>
      <c r="O800" s="1">
        <v>0</v>
      </c>
      <c r="P800" s="1">
        <f>VLOOKUP(MasterDataSet_after_OutliersDEL7[[#This Row],[Region]],Region_Dummy_Variables,2,FALSE)</f>
        <v>0</v>
      </c>
      <c r="Q800" s="1">
        <f>VLOOKUP(MasterDataSet_after_OutliersDEL7[[#This Row],[Region]],Region_Dummy_Variables,3,FALSE)</f>
        <v>0</v>
      </c>
      <c r="R800" s="1">
        <f>VLOOKUP(MasterDataSet_after_OutliersDEL7[[#This Row],[Region]],Region_Dummy_Variables,4,FALSE)</f>
        <v>0</v>
      </c>
      <c r="S800" s="1">
        <f>VLOOKUP(MasterDataSet_after_OutliersDEL7[[#This Row],[Region]],Region_Dummy_Variables,5,FALSE)</f>
        <v>0</v>
      </c>
      <c r="T800" s="1">
        <f>VLOOKUP(MasterDataSet_after_OutliersDEL7[[#This Row],[Region]],Region_Dummy_Variables,6,FALSE)</f>
        <v>1</v>
      </c>
      <c r="U800">
        <v>1923</v>
      </c>
      <c r="V800">
        <v>65</v>
      </c>
      <c r="W800">
        <v>600</v>
      </c>
      <c r="X800">
        <v>33.988211200000002</v>
      </c>
      <c r="Y800">
        <v>-118.4596612</v>
      </c>
    </row>
    <row r="801" spans="1:25" x14ac:dyDescent="0.3">
      <c r="A801" s="1" t="s">
        <v>16</v>
      </c>
      <c r="B801" s="1" t="s">
        <v>850</v>
      </c>
      <c r="C801" s="1" t="s">
        <v>805</v>
      </c>
      <c r="D801" s="1" t="str">
        <f>VLOOKUP(MasterDataSet_after_OutliersDEL7[[#This Row],[CITY]],Region_Values,2,FALSE)</f>
        <v>West</v>
      </c>
      <c r="E801" s="7" t="s">
        <v>19</v>
      </c>
      <c r="F801">
        <v>90291</v>
      </c>
      <c r="G801">
        <v>2675000</v>
      </c>
      <c r="H801">
        <v>2</v>
      </c>
      <c r="I801">
        <v>3</v>
      </c>
      <c r="J801">
        <v>2867</v>
      </c>
      <c r="K801">
        <v>28855</v>
      </c>
      <c r="L801">
        <f>2021-MasterDataSet_after_OutliersDEL7[[#This Row],[YEAR BUILT]]</f>
        <v>98</v>
      </c>
      <c r="M801">
        <v>1.5158446432838293</v>
      </c>
      <c r="N801">
        <v>933.03104290198814</v>
      </c>
      <c r="O801" s="1">
        <v>0</v>
      </c>
      <c r="P801" s="1">
        <f>VLOOKUP(MasterDataSet_after_OutliersDEL7[[#This Row],[Region]],Region_Dummy_Variables,2,FALSE)</f>
        <v>0</v>
      </c>
      <c r="Q801" s="1">
        <f>VLOOKUP(MasterDataSet_after_OutliersDEL7[[#This Row],[Region]],Region_Dummy_Variables,3,FALSE)</f>
        <v>0</v>
      </c>
      <c r="R801" s="1">
        <f>VLOOKUP(MasterDataSet_after_OutliersDEL7[[#This Row],[Region]],Region_Dummy_Variables,4,FALSE)</f>
        <v>0</v>
      </c>
      <c r="S801" s="1">
        <f>VLOOKUP(MasterDataSet_after_OutliersDEL7[[#This Row],[Region]],Region_Dummy_Variables,5,FALSE)</f>
        <v>0</v>
      </c>
      <c r="T801" s="1">
        <f>VLOOKUP(MasterDataSet_after_OutliersDEL7[[#This Row],[Region]],Region_Dummy_Variables,6,FALSE)</f>
        <v>1</v>
      </c>
      <c r="U801">
        <v>1923</v>
      </c>
      <c r="V801">
        <v>42</v>
      </c>
      <c r="W801">
        <v>600</v>
      </c>
      <c r="X801">
        <v>33.988211200000002</v>
      </c>
      <c r="Y801">
        <v>-118.4596612</v>
      </c>
    </row>
    <row r="802" spans="1:25" x14ac:dyDescent="0.3">
      <c r="A802" s="1" t="s">
        <v>16</v>
      </c>
      <c r="B802" s="1" t="s">
        <v>851</v>
      </c>
      <c r="C802" s="1" t="s">
        <v>805</v>
      </c>
      <c r="D802" s="1" t="str">
        <f>VLOOKUP(MasterDataSet_after_OutliersDEL7[[#This Row],[CITY]],Region_Values,2,FALSE)</f>
        <v>West</v>
      </c>
      <c r="E802" s="7" t="s">
        <v>19</v>
      </c>
      <c r="F802">
        <v>90291</v>
      </c>
      <c r="G802">
        <v>1950000</v>
      </c>
      <c r="H802">
        <v>3</v>
      </c>
      <c r="I802">
        <v>4</v>
      </c>
      <c r="J802">
        <v>2181</v>
      </c>
      <c r="K802">
        <v>5783</v>
      </c>
      <c r="L802">
        <f>2021-MasterDataSet_after_OutliersDEL7[[#This Row],[YEAR BUILT]]</f>
        <v>6</v>
      </c>
      <c r="M802">
        <v>1.9284966002486792</v>
      </c>
      <c r="N802">
        <v>894.08528198074282</v>
      </c>
      <c r="O802" s="1">
        <v>0</v>
      </c>
      <c r="P802" s="1">
        <f>VLOOKUP(MasterDataSet_after_OutliersDEL7[[#This Row],[Region]],Region_Dummy_Variables,2,FALSE)</f>
        <v>0</v>
      </c>
      <c r="Q802" s="1">
        <f>VLOOKUP(MasterDataSet_after_OutliersDEL7[[#This Row],[Region]],Region_Dummy_Variables,3,FALSE)</f>
        <v>0</v>
      </c>
      <c r="R802" s="1">
        <f>VLOOKUP(MasterDataSet_after_OutliersDEL7[[#This Row],[Region]],Region_Dummy_Variables,4,FALSE)</f>
        <v>0</v>
      </c>
      <c r="S802" s="1">
        <f>VLOOKUP(MasterDataSet_after_OutliersDEL7[[#This Row],[Region]],Region_Dummy_Variables,5,FALSE)</f>
        <v>0</v>
      </c>
      <c r="T802" s="1">
        <f>VLOOKUP(MasterDataSet_after_OutliersDEL7[[#This Row],[Region]],Region_Dummy_Variables,6,FALSE)</f>
        <v>1</v>
      </c>
      <c r="U802">
        <v>2015</v>
      </c>
      <c r="V802">
        <v>35</v>
      </c>
      <c r="W802">
        <v>329</v>
      </c>
      <c r="X802">
        <v>33.994382899999998</v>
      </c>
      <c r="Y802">
        <v>-118.44949990000001</v>
      </c>
    </row>
    <row r="803" spans="1:25" x14ac:dyDescent="0.3">
      <c r="A803" s="1" t="s">
        <v>16</v>
      </c>
      <c r="B803" s="1" t="s">
        <v>852</v>
      </c>
      <c r="C803" s="1" t="s">
        <v>805</v>
      </c>
      <c r="D803" s="1" t="str">
        <f>VLOOKUP(MasterDataSet_after_OutliersDEL7[[#This Row],[CITY]],Region_Values,2,FALSE)</f>
        <v>West</v>
      </c>
      <c r="E803" s="7" t="s">
        <v>19</v>
      </c>
      <c r="F803">
        <v>90291</v>
      </c>
      <c r="G803">
        <v>1329000</v>
      </c>
      <c r="H803">
        <v>2</v>
      </c>
      <c r="I803">
        <v>2</v>
      </c>
      <c r="J803">
        <v>1133</v>
      </c>
      <c r="K803">
        <v>12072</v>
      </c>
      <c r="L803">
        <f>2021-MasterDataSet_after_OutliersDEL7[[#This Row],[YEAR BUILT]]</f>
        <v>37</v>
      </c>
      <c r="M803">
        <v>1.7938443817334182</v>
      </c>
      <c r="N803">
        <v>1172.992056487202</v>
      </c>
      <c r="O803" s="1">
        <v>0</v>
      </c>
      <c r="P803" s="1">
        <f>VLOOKUP(MasterDataSet_after_OutliersDEL7[[#This Row],[Region]],Region_Dummy_Variables,2,FALSE)</f>
        <v>0</v>
      </c>
      <c r="Q803" s="1">
        <f>VLOOKUP(MasterDataSet_after_OutliersDEL7[[#This Row],[Region]],Region_Dummy_Variables,3,FALSE)</f>
        <v>0</v>
      </c>
      <c r="R803" s="1">
        <f>VLOOKUP(MasterDataSet_after_OutliersDEL7[[#This Row],[Region]],Region_Dummy_Variables,4,FALSE)</f>
        <v>0</v>
      </c>
      <c r="S803" s="1">
        <f>VLOOKUP(MasterDataSet_after_OutliersDEL7[[#This Row],[Region]],Region_Dummy_Variables,5,FALSE)</f>
        <v>0</v>
      </c>
      <c r="T803" s="1">
        <f>VLOOKUP(MasterDataSet_after_OutliersDEL7[[#This Row],[Region]],Region_Dummy_Variables,6,FALSE)</f>
        <v>1</v>
      </c>
      <c r="U803">
        <v>1984</v>
      </c>
      <c r="V803">
        <v>64</v>
      </c>
      <c r="W803">
        <v>435</v>
      </c>
      <c r="X803">
        <v>33.988187000000003</v>
      </c>
      <c r="Y803">
        <v>-118.454233</v>
      </c>
    </row>
    <row r="804" spans="1:25" x14ac:dyDescent="0.3">
      <c r="A804" s="1" t="s">
        <v>16</v>
      </c>
      <c r="B804" s="1" t="s">
        <v>853</v>
      </c>
      <c r="C804" s="1" t="s">
        <v>805</v>
      </c>
      <c r="D804" s="1" t="str">
        <f>VLOOKUP(MasterDataSet_after_OutliersDEL7[[#This Row],[CITY]],Region_Values,2,FALSE)</f>
        <v>West</v>
      </c>
      <c r="E804" s="7" t="s">
        <v>19</v>
      </c>
      <c r="F804">
        <v>90291</v>
      </c>
      <c r="G804">
        <v>1295000</v>
      </c>
      <c r="H804">
        <v>2</v>
      </c>
      <c r="I804">
        <v>2</v>
      </c>
      <c r="J804">
        <v>1127</v>
      </c>
      <c r="K804">
        <v>7343</v>
      </c>
      <c r="L804">
        <f>2021-MasterDataSet_after_OutliersDEL7[[#This Row],[YEAR BUILT]]</f>
        <v>41</v>
      </c>
      <c r="M804">
        <v>0.47458147692128905</v>
      </c>
      <c r="N804">
        <v>1149.0683229813665</v>
      </c>
      <c r="O804" s="1">
        <v>0</v>
      </c>
      <c r="P804" s="1">
        <f>VLOOKUP(MasterDataSet_after_OutliersDEL7[[#This Row],[Region]],Region_Dummy_Variables,2,FALSE)</f>
        <v>0</v>
      </c>
      <c r="Q804" s="1">
        <f>VLOOKUP(MasterDataSet_after_OutliersDEL7[[#This Row],[Region]],Region_Dummy_Variables,3,FALSE)</f>
        <v>0</v>
      </c>
      <c r="R804" s="1">
        <f>VLOOKUP(MasterDataSet_after_OutliersDEL7[[#This Row],[Region]],Region_Dummy_Variables,4,FALSE)</f>
        <v>0</v>
      </c>
      <c r="S804" s="1">
        <f>VLOOKUP(MasterDataSet_after_OutliersDEL7[[#This Row],[Region]],Region_Dummy_Variables,5,FALSE)</f>
        <v>0</v>
      </c>
      <c r="T804" s="1">
        <f>VLOOKUP(MasterDataSet_after_OutliersDEL7[[#This Row],[Region]],Region_Dummy_Variables,6,FALSE)</f>
        <v>1</v>
      </c>
      <c r="U804">
        <v>1980</v>
      </c>
      <c r="V804">
        <v>10</v>
      </c>
      <c r="W804">
        <v>575</v>
      </c>
      <c r="X804">
        <v>33.993598300000002</v>
      </c>
      <c r="Y804">
        <v>-118.4775834</v>
      </c>
    </row>
    <row r="805" spans="1:25" x14ac:dyDescent="0.3">
      <c r="A805" s="1" t="s">
        <v>16</v>
      </c>
      <c r="B805" s="1" t="s">
        <v>854</v>
      </c>
      <c r="C805" s="1" t="s">
        <v>805</v>
      </c>
      <c r="D805" s="1" t="str">
        <f>VLOOKUP(MasterDataSet_after_OutliersDEL7[[#This Row],[CITY]],Region_Values,2,FALSE)</f>
        <v>West</v>
      </c>
      <c r="E805" s="7" t="s">
        <v>19</v>
      </c>
      <c r="F805">
        <v>90291</v>
      </c>
      <c r="G805">
        <v>1995000</v>
      </c>
      <c r="H805">
        <v>3</v>
      </c>
      <c r="I805">
        <v>2.5</v>
      </c>
      <c r="J805">
        <v>2356</v>
      </c>
      <c r="K805">
        <v>12072</v>
      </c>
      <c r="L805">
        <f>2021-MasterDataSet_after_OutliersDEL7[[#This Row],[YEAR BUILT]]</f>
        <v>13</v>
      </c>
      <c r="M805">
        <v>0.71992849848803053</v>
      </c>
      <c r="N805">
        <v>846.77419354838707</v>
      </c>
      <c r="O805" s="1">
        <v>0</v>
      </c>
      <c r="P805" s="1">
        <f>VLOOKUP(MasterDataSet_after_OutliersDEL7[[#This Row],[Region]],Region_Dummy_Variables,2,FALSE)</f>
        <v>0</v>
      </c>
      <c r="Q805" s="1">
        <f>VLOOKUP(MasterDataSet_after_OutliersDEL7[[#This Row],[Region]],Region_Dummy_Variables,3,FALSE)</f>
        <v>0</v>
      </c>
      <c r="R805" s="1">
        <f>VLOOKUP(MasterDataSet_after_OutliersDEL7[[#This Row],[Region]],Region_Dummy_Variables,4,FALSE)</f>
        <v>0</v>
      </c>
      <c r="S805" s="1">
        <f>VLOOKUP(MasterDataSet_after_OutliersDEL7[[#This Row],[Region]],Region_Dummy_Variables,5,FALSE)</f>
        <v>0</v>
      </c>
      <c r="T805" s="1">
        <f>VLOOKUP(MasterDataSet_after_OutliersDEL7[[#This Row],[Region]],Region_Dummy_Variables,6,FALSE)</f>
        <v>1</v>
      </c>
      <c r="U805">
        <v>2008</v>
      </c>
      <c r="V805">
        <v>35</v>
      </c>
      <c r="W805">
        <v>880</v>
      </c>
      <c r="X805">
        <v>33.994377700000001</v>
      </c>
      <c r="Y805">
        <v>-118.47143729969592</v>
      </c>
    </row>
    <row r="806" spans="1:25" x14ac:dyDescent="0.3">
      <c r="A806" s="1" t="s">
        <v>16</v>
      </c>
      <c r="B806" s="1" t="s">
        <v>855</v>
      </c>
      <c r="C806" s="1" t="s">
        <v>805</v>
      </c>
      <c r="D806" s="1" t="str">
        <f>VLOOKUP(MasterDataSet_after_OutliersDEL7[[#This Row],[CITY]],Region_Values,2,FALSE)</f>
        <v>West</v>
      </c>
      <c r="E806" s="7" t="s">
        <v>19</v>
      </c>
      <c r="F806">
        <v>90291</v>
      </c>
      <c r="G806">
        <v>1725000</v>
      </c>
      <c r="H806">
        <v>4</v>
      </c>
      <c r="I806">
        <v>3</v>
      </c>
      <c r="J806">
        <v>1920</v>
      </c>
      <c r="K806">
        <v>5110</v>
      </c>
      <c r="L806">
        <f>2021-MasterDataSet_after_OutliersDEL7[[#This Row],[YEAR BUILT]]</f>
        <v>16</v>
      </c>
      <c r="M806">
        <v>0.72967881378676935</v>
      </c>
      <c r="N806">
        <v>898.4375</v>
      </c>
      <c r="O806" s="1">
        <v>0</v>
      </c>
      <c r="P806" s="1">
        <f>VLOOKUP(MasterDataSet_after_OutliersDEL7[[#This Row],[Region]],Region_Dummy_Variables,2,FALSE)</f>
        <v>0</v>
      </c>
      <c r="Q806" s="1">
        <f>VLOOKUP(MasterDataSet_after_OutliersDEL7[[#This Row],[Region]],Region_Dummy_Variables,3,FALSE)</f>
        <v>0</v>
      </c>
      <c r="R806" s="1">
        <f>VLOOKUP(MasterDataSet_after_OutliersDEL7[[#This Row],[Region]],Region_Dummy_Variables,4,FALSE)</f>
        <v>0</v>
      </c>
      <c r="S806" s="1">
        <f>VLOOKUP(MasterDataSet_after_OutliersDEL7[[#This Row],[Region]],Region_Dummy_Variables,5,FALSE)</f>
        <v>0</v>
      </c>
      <c r="T806" s="1">
        <f>VLOOKUP(MasterDataSet_after_OutliersDEL7[[#This Row],[Region]],Region_Dummy_Variables,6,FALSE)</f>
        <v>1</v>
      </c>
      <c r="U806">
        <v>2005</v>
      </c>
      <c r="V806">
        <v>49</v>
      </c>
      <c r="W806">
        <v>500</v>
      </c>
      <c r="X806">
        <v>33.996381599999999</v>
      </c>
      <c r="Y806">
        <v>-118.4703603</v>
      </c>
    </row>
    <row r="807" spans="1:25" x14ac:dyDescent="0.3">
      <c r="A807" s="1" t="s">
        <v>16</v>
      </c>
      <c r="B807" s="1" t="s">
        <v>856</v>
      </c>
      <c r="C807" s="1" t="s">
        <v>805</v>
      </c>
      <c r="D807" s="1" t="str">
        <f>VLOOKUP(MasterDataSet_after_OutliersDEL7[[#This Row],[CITY]],Region_Values,2,FALSE)</f>
        <v>West</v>
      </c>
      <c r="E807" s="7" t="s">
        <v>19</v>
      </c>
      <c r="F807">
        <v>90291</v>
      </c>
      <c r="G807">
        <v>1600000</v>
      </c>
      <c r="H807">
        <v>2</v>
      </c>
      <c r="I807">
        <v>2</v>
      </c>
      <c r="J807">
        <v>1737</v>
      </c>
      <c r="K807">
        <v>14223</v>
      </c>
      <c r="L807">
        <f>2021-MasterDataSet_after_OutliersDEL7[[#This Row],[YEAR BUILT]]</f>
        <v>17</v>
      </c>
      <c r="M807">
        <v>0.54886506732817608</v>
      </c>
      <c r="N807">
        <v>921.12838226827864</v>
      </c>
      <c r="O807" s="1">
        <v>0</v>
      </c>
      <c r="P807" s="1">
        <f>VLOOKUP(MasterDataSet_after_OutliersDEL7[[#This Row],[Region]],Region_Dummy_Variables,2,FALSE)</f>
        <v>0</v>
      </c>
      <c r="Q807" s="1">
        <f>VLOOKUP(MasterDataSet_after_OutliersDEL7[[#This Row],[Region]],Region_Dummy_Variables,3,FALSE)</f>
        <v>0</v>
      </c>
      <c r="R807" s="1">
        <f>VLOOKUP(MasterDataSet_after_OutliersDEL7[[#This Row],[Region]],Region_Dummy_Variables,4,FALSE)</f>
        <v>0</v>
      </c>
      <c r="S807" s="1">
        <f>VLOOKUP(MasterDataSet_after_OutliersDEL7[[#This Row],[Region]],Region_Dummy_Variables,5,FALSE)</f>
        <v>0</v>
      </c>
      <c r="T807" s="1">
        <f>VLOOKUP(MasterDataSet_after_OutliersDEL7[[#This Row],[Region]],Region_Dummy_Variables,6,FALSE)</f>
        <v>1</v>
      </c>
      <c r="U807">
        <v>2004</v>
      </c>
      <c r="V807">
        <v>17</v>
      </c>
      <c r="W807">
        <v>525</v>
      </c>
      <c r="X807">
        <v>33.994230899999998</v>
      </c>
      <c r="Y807">
        <v>-118.475038</v>
      </c>
    </row>
    <row r="808" spans="1:25" x14ac:dyDescent="0.3">
      <c r="A808" s="1" t="s">
        <v>16</v>
      </c>
      <c r="B808" s="1" t="s">
        <v>857</v>
      </c>
      <c r="C808" s="1" t="s">
        <v>805</v>
      </c>
      <c r="D808" s="1" t="str">
        <f>VLOOKUP(MasterDataSet_after_OutliersDEL7[[#This Row],[CITY]],Region_Values,2,FALSE)</f>
        <v>West</v>
      </c>
      <c r="E808" s="7" t="s">
        <v>19</v>
      </c>
      <c r="F808">
        <v>90291</v>
      </c>
      <c r="G808">
        <v>1899000</v>
      </c>
      <c r="H808">
        <v>3</v>
      </c>
      <c r="I808">
        <v>2.5</v>
      </c>
      <c r="J808">
        <v>2360</v>
      </c>
      <c r="K808">
        <v>5280</v>
      </c>
      <c r="L808">
        <f>2021-MasterDataSet_after_OutliersDEL7[[#This Row],[YEAR BUILT]]</f>
        <v>21</v>
      </c>
      <c r="M808">
        <v>1.5356414627943054</v>
      </c>
      <c r="N808">
        <v>804.66101694915255</v>
      </c>
      <c r="O808" s="1">
        <v>0</v>
      </c>
      <c r="P808" s="1">
        <f>VLOOKUP(MasterDataSet_after_OutliersDEL7[[#This Row],[Region]],Region_Dummy_Variables,2,FALSE)</f>
        <v>0</v>
      </c>
      <c r="Q808" s="1">
        <f>VLOOKUP(MasterDataSet_after_OutliersDEL7[[#This Row],[Region]],Region_Dummy_Variables,3,FALSE)</f>
        <v>0</v>
      </c>
      <c r="R808" s="1">
        <f>VLOOKUP(MasterDataSet_after_OutliersDEL7[[#This Row],[Region]],Region_Dummy_Variables,4,FALSE)</f>
        <v>0</v>
      </c>
      <c r="S808" s="1">
        <f>VLOOKUP(MasterDataSet_after_OutliersDEL7[[#This Row],[Region]],Region_Dummy_Variables,5,FALSE)</f>
        <v>0</v>
      </c>
      <c r="T808" s="1">
        <f>VLOOKUP(MasterDataSet_after_OutliersDEL7[[#This Row],[Region]],Region_Dummy_Variables,6,FALSE)</f>
        <v>1</v>
      </c>
      <c r="U808">
        <v>2000</v>
      </c>
      <c r="V808">
        <v>50</v>
      </c>
      <c r="W808">
        <v>300</v>
      </c>
      <c r="X808">
        <v>33.987482499999999</v>
      </c>
      <c r="Y808">
        <v>-118.4597753</v>
      </c>
    </row>
    <row r="809" spans="1:25" x14ac:dyDescent="0.3">
      <c r="A809" s="1" t="s">
        <v>16</v>
      </c>
      <c r="B809" s="1" t="s">
        <v>858</v>
      </c>
      <c r="C809" s="1" t="s">
        <v>805</v>
      </c>
      <c r="D809" s="1" t="str">
        <f>VLOOKUP(MasterDataSet_after_OutliersDEL7[[#This Row],[CITY]],Region_Values,2,FALSE)</f>
        <v>West</v>
      </c>
      <c r="E809" s="7" t="s">
        <v>19</v>
      </c>
      <c r="F809">
        <v>90291</v>
      </c>
      <c r="G809">
        <v>1945000</v>
      </c>
      <c r="H809">
        <v>1</v>
      </c>
      <c r="I809">
        <v>2</v>
      </c>
      <c r="J809">
        <v>1720</v>
      </c>
      <c r="K809">
        <v>12072</v>
      </c>
      <c r="L809">
        <f>2021-MasterDataSet_after_OutliersDEL7[[#This Row],[YEAR BUILT]]</f>
        <v>13</v>
      </c>
      <c r="M809">
        <v>0.64068120759031655</v>
      </c>
      <c r="N809">
        <v>1130.8139534883721</v>
      </c>
      <c r="O809" s="1">
        <v>0</v>
      </c>
      <c r="P809" s="1">
        <f>VLOOKUP(MasterDataSet_after_OutliersDEL7[[#This Row],[Region]],Region_Dummy_Variables,2,FALSE)</f>
        <v>0</v>
      </c>
      <c r="Q809" s="1">
        <f>VLOOKUP(MasterDataSet_after_OutliersDEL7[[#This Row],[Region]],Region_Dummy_Variables,3,FALSE)</f>
        <v>0</v>
      </c>
      <c r="R809" s="1">
        <f>VLOOKUP(MasterDataSet_after_OutliersDEL7[[#This Row],[Region]],Region_Dummy_Variables,4,FALSE)</f>
        <v>0</v>
      </c>
      <c r="S809" s="1">
        <f>VLOOKUP(MasterDataSet_after_OutliersDEL7[[#This Row],[Region]],Region_Dummy_Variables,5,FALSE)</f>
        <v>0</v>
      </c>
      <c r="T809" s="1">
        <f>VLOOKUP(MasterDataSet_after_OutliersDEL7[[#This Row],[Region]],Region_Dummy_Variables,6,FALSE)</f>
        <v>1</v>
      </c>
      <c r="U809">
        <v>2008</v>
      </c>
      <c r="V809">
        <v>60</v>
      </c>
      <c r="W809">
        <v>694</v>
      </c>
      <c r="X809">
        <v>33.993115099999997</v>
      </c>
      <c r="Y809">
        <v>-118.47405759999999</v>
      </c>
    </row>
    <row r="810" spans="1:25" x14ac:dyDescent="0.3">
      <c r="A810" s="1" t="s">
        <v>20</v>
      </c>
      <c r="B810" s="1" t="s">
        <v>859</v>
      </c>
      <c r="C810" s="1" t="s">
        <v>805</v>
      </c>
      <c r="D810" s="1" t="str">
        <f>VLOOKUP(MasterDataSet_after_OutliersDEL7[[#This Row],[CITY]],Region_Values,2,FALSE)</f>
        <v>West</v>
      </c>
      <c r="E810" s="7" t="s">
        <v>19</v>
      </c>
      <c r="F810">
        <v>90292</v>
      </c>
      <c r="G810">
        <v>5000000</v>
      </c>
      <c r="H810">
        <v>4</v>
      </c>
      <c r="I810">
        <v>5</v>
      </c>
      <c r="J810">
        <v>5400</v>
      </c>
      <c r="K810">
        <v>3865</v>
      </c>
      <c r="L810">
        <f>2021-MasterDataSet_after_OutliersDEL7[[#This Row],[YEAR BUILT]]</f>
        <v>30</v>
      </c>
      <c r="M810">
        <v>1.3375049289763821</v>
      </c>
      <c r="N810">
        <v>925.92592592592598</v>
      </c>
      <c r="O810" s="1">
        <v>1</v>
      </c>
      <c r="P810" s="1">
        <f>VLOOKUP(MasterDataSet_after_OutliersDEL7[[#This Row],[Region]],Region_Dummy_Variables,2,FALSE)</f>
        <v>0</v>
      </c>
      <c r="Q810" s="1">
        <f>VLOOKUP(MasterDataSet_after_OutliersDEL7[[#This Row],[Region]],Region_Dummy_Variables,3,FALSE)</f>
        <v>0</v>
      </c>
      <c r="R810" s="1">
        <f>VLOOKUP(MasterDataSet_after_OutliersDEL7[[#This Row],[Region]],Region_Dummy_Variables,4,FALSE)</f>
        <v>0</v>
      </c>
      <c r="S810" s="1">
        <f>VLOOKUP(MasterDataSet_after_OutliersDEL7[[#This Row],[Region]],Region_Dummy_Variables,5,FALSE)</f>
        <v>0</v>
      </c>
      <c r="T810" s="1">
        <f>VLOOKUP(MasterDataSet_after_OutliersDEL7[[#This Row],[Region]],Region_Dummy_Variables,6,FALSE)</f>
        <v>1</v>
      </c>
      <c r="U810">
        <v>1991</v>
      </c>
      <c r="V810">
        <v>28</v>
      </c>
      <c r="X810">
        <v>33.9665453</v>
      </c>
      <c r="Y810">
        <v>-118.45553200000001</v>
      </c>
    </row>
    <row r="811" spans="1:25" x14ac:dyDescent="0.3">
      <c r="A811" s="1" t="s">
        <v>20</v>
      </c>
      <c r="B811" s="1" t="s">
        <v>860</v>
      </c>
      <c r="C811" s="1" t="s">
        <v>805</v>
      </c>
      <c r="D811" s="1" t="str">
        <f>VLOOKUP(MasterDataSet_after_OutliersDEL7[[#This Row],[CITY]],Region_Values,2,FALSE)</f>
        <v>West</v>
      </c>
      <c r="E811" s="7" t="s">
        <v>19</v>
      </c>
      <c r="F811">
        <v>90292</v>
      </c>
      <c r="G811">
        <v>2395000</v>
      </c>
      <c r="H811">
        <v>3</v>
      </c>
      <c r="I811">
        <v>2.5</v>
      </c>
      <c r="J811">
        <v>2001</v>
      </c>
      <c r="K811">
        <v>3000</v>
      </c>
      <c r="L811">
        <f>2021-MasterDataSet_after_OutliersDEL7[[#This Row],[YEAR BUILT]]</f>
        <v>54</v>
      </c>
      <c r="M811">
        <v>1.9378589900749754</v>
      </c>
      <c r="N811">
        <v>1196.9015492253873</v>
      </c>
      <c r="O811" s="1">
        <v>1</v>
      </c>
      <c r="P811" s="1">
        <f>VLOOKUP(MasterDataSet_after_OutliersDEL7[[#This Row],[Region]],Region_Dummy_Variables,2,FALSE)</f>
        <v>0</v>
      </c>
      <c r="Q811" s="1">
        <f>VLOOKUP(MasterDataSet_after_OutliersDEL7[[#This Row],[Region]],Region_Dummy_Variables,3,FALSE)</f>
        <v>0</v>
      </c>
      <c r="R811" s="1">
        <f>VLOOKUP(MasterDataSet_after_OutliersDEL7[[#This Row],[Region]],Region_Dummy_Variables,4,FALSE)</f>
        <v>0</v>
      </c>
      <c r="S811" s="1">
        <f>VLOOKUP(MasterDataSet_after_OutliersDEL7[[#This Row],[Region]],Region_Dummy_Variables,5,FALSE)</f>
        <v>0</v>
      </c>
      <c r="T811" s="1">
        <f>VLOOKUP(MasterDataSet_after_OutliersDEL7[[#This Row],[Region]],Region_Dummy_Variables,6,FALSE)</f>
        <v>1</v>
      </c>
      <c r="U811">
        <v>1967</v>
      </c>
      <c r="V811">
        <v>32</v>
      </c>
      <c r="X811">
        <v>33.9867773</v>
      </c>
      <c r="Y811">
        <v>-118.4522556</v>
      </c>
    </row>
    <row r="812" spans="1:25" x14ac:dyDescent="0.3">
      <c r="A812" s="1" t="s">
        <v>20</v>
      </c>
      <c r="B812" s="1" t="s">
        <v>861</v>
      </c>
      <c r="C812" s="1" t="s">
        <v>805</v>
      </c>
      <c r="D812" s="1" t="str">
        <f>VLOOKUP(MasterDataSet_after_OutliersDEL7[[#This Row],[CITY]],Region_Values,2,FALSE)</f>
        <v>West</v>
      </c>
      <c r="E812" s="7" t="s">
        <v>19</v>
      </c>
      <c r="F812">
        <v>90292</v>
      </c>
      <c r="G812">
        <v>2595000</v>
      </c>
      <c r="H812">
        <v>3</v>
      </c>
      <c r="I812">
        <v>3</v>
      </c>
      <c r="J812">
        <v>2898</v>
      </c>
      <c r="K812">
        <v>3811</v>
      </c>
      <c r="L812">
        <f>2021-MasterDataSet_after_OutliersDEL7[[#This Row],[YEAR BUILT]]</f>
        <v>44</v>
      </c>
      <c r="M812">
        <v>2.0079086697718496</v>
      </c>
      <c r="N812">
        <v>895.44513457556934</v>
      </c>
      <c r="O812" s="1">
        <v>1</v>
      </c>
      <c r="P812" s="1">
        <f>VLOOKUP(MasterDataSet_after_OutliersDEL7[[#This Row],[Region]],Region_Dummy_Variables,2,FALSE)</f>
        <v>0</v>
      </c>
      <c r="Q812" s="1">
        <f>VLOOKUP(MasterDataSet_after_OutliersDEL7[[#This Row],[Region]],Region_Dummy_Variables,3,FALSE)</f>
        <v>0</v>
      </c>
      <c r="R812" s="1">
        <f>VLOOKUP(MasterDataSet_after_OutliersDEL7[[#This Row],[Region]],Region_Dummy_Variables,4,FALSE)</f>
        <v>0</v>
      </c>
      <c r="S812" s="1">
        <f>VLOOKUP(MasterDataSet_after_OutliersDEL7[[#This Row],[Region]],Region_Dummy_Variables,5,FALSE)</f>
        <v>0</v>
      </c>
      <c r="T812" s="1">
        <f>VLOOKUP(MasterDataSet_after_OutliersDEL7[[#This Row],[Region]],Region_Dummy_Variables,6,FALSE)</f>
        <v>1</v>
      </c>
      <c r="U812">
        <v>1977</v>
      </c>
      <c r="V812">
        <v>3</v>
      </c>
      <c r="X812">
        <v>33.986420000000003</v>
      </c>
      <c r="Y812">
        <v>-118.451106</v>
      </c>
    </row>
    <row r="813" spans="1:25" hidden="1" x14ac:dyDescent="0.3">
      <c r="A813" s="1" t="s">
        <v>20</v>
      </c>
      <c r="B813" s="1" t="s">
        <v>862</v>
      </c>
      <c r="C813" s="1" t="s">
        <v>863</v>
      </c>
      <c r="D813" s="1" t="str">
        <f>VLOOKUP(MasterDataSet_after_OutliersDEL7[[#This Row],[CITY]],Region_Values,2,FALSE)</f>
        <v>Metro</v>
      </c>
      <c r="E813" s="7" t="s">
        <v>19</v>
      </c>
      <c r="F813">
        <v>90069</v>
      </c>
      <c r="G813">
        <v>2690000</v>
      </c>
      <c r="H813">
        <v>4</v>
      </c>
      <c r="I813">
        <v>3</v>
      </c>
      <c r="J813">
        <v>2312</v>
      </c>
      <c r="K813">
        <v>4555</v>
      </c>
      <c r="L813">
        <f>2021-MasterDataSet_after_OutliersDEL7[[#This Row],[YEAR BUILT]]</f>
        <v>67</v>
      </c>
      <c r="M813">
        <v>8.0604002521649605</v>
      </c>
      <c r="N813">
        <v>1163.4948096885814</v>
      </c>
      <c r="O813" s="1">
        <v>1</v>
      </c>
      <c r="P813" s="1">
        <f>VLOOKUP(MasterDataSet_after_OutliersDEL7[[#This Row],[Region]],Region_Dummy_Variables,2,FALSE)</f>
        <v>1</v>
      </c>
      <c r="Q813" s="1">
        <f>VLOOKUP(MasterDataSet_after_OutliersDEL7[[#This Row],[Region]],Region_Dummy_Variables,3,FALSE)</f>
        <v>0</v>
      </c>
      <c r="R813" s="1">
        <f>VLOOKUP(MasterDataSet_after_OutliersDEL7[[#This Row],[Region]],Region_Dummy_Variables,4,FALSE)</f>
        <v>0</v>
      </c>
      <c r="S813" s="1">
        <f>VLOOKUP(MasterDataSet_after_OutliersDEL7[[#This Row],[Region]],Region_Dummy_Variables,5,FALSE)</f>
        <v>0</v>
      </c>
      <c r="T813" s="1">
        <f>VLOOKUP(MasterDataSet_after_OutliersDEL7[[#This Row],[Region]],Region_Dummy_Variables,6,FALSE)</f>
        <v>0</v>
      </c>
      <c r="U813">
        <v>1954</v>
      </c>
      <c r="V813">
        <v>131</v>
      </c>
      <c r="X813">
        <v>34.085168000000003</v>
      </c>
      <c r="Y813">
        <v>-118.3878066</v>
      </c>
    </row>
    <row r="814" spans="1:25" hidden="1" x14ac:dyDescent="0.3">
      <c r="A814" s="1" t="s">
        <v>16</v>
      </c>
      <c r="B814" s="1" t="s">
        <v>864</v>
      </c>
      <c r="C814" s="1" t="s">
        <v>863</v>
      </c>
      <c r="D814" s="1" t="str">
        <f>VLOOKUP(MasterDataSet_after_OutliersDEL7[[#This Row],[CITY]],Region_Values,2,FALSE)</f>
        <v>Metro</v>
      </c>
      <c r="E814" s="7" t="s">
        <v>19</v>
      </c>
      <c r="F814">
        <v>90069</v>
      </c>
      <c r="G814">
        <v>1050000</v>
      </c>
      <c r="H814">
        <v>2</v>
      </c>
      <c r="I814">
        <v>2.5</v>
      </c>
      <c r="J814">
        <v>1451</v>
      </c>
      <c r="K814">
        <v>37263</v>
      </c>
      <c r="L814">
        <f>2021-MasterDataSet_after_OutliersDEL7[[#This Row],[YEAR BUILT]]</f>
        <v>46</v>
      </c>
      <c r="M814">
        <v>8.1732973177472363</v>
      </c>
      <c r="N814">
        <v>723.63886974500349</v>
      </c>
      <c r="O814" s="1">
        <v>0</v>
      </c>
      <c r="P814" s="1">
        <f>VLOOKUP(MasterDataSet_after_OutliersDEL7[[#This Row],[Region]],Region_Dummy_Variables,2,FALSE)</f>
        <v>1</v>
      </c>
      <c r="Q814" s="1">
        <f>VLOOKUP(MasterDataSet_after_OutliersDEL7[[#This Row],[Region]],Region_Dummy_Variables,3,FALSE)</f>
        <v>0</v>
      </c>
      <c r="R814" s="1">
        <f>VLOOKUP(MasterDataSet_after_OutliersDEL7[[#This Row],[Region]],Region_Dummy_Variables,4,FALSE)</f>
        <v>0</v>
      </c>
      <c r="S814" s="1">
        <f>VLOOKUP(MasterDataSet_after_OutliersDEL7[[#This Row],[Region]],Region_Dummy_Variables,5,FALSE)</f>
        <v>0</v>
      </c>
      <c r="T814" s="1">
        <f>VLOOKUP(MasterDataSet_after_OutliersDEL7[[#This Row],[Region]],Region_Dummy_Variables,6,FALSE)</f>
        <v>0</v>
      </c>
      <c r="U814">
        <v>1975</v>
      </c>
      <c r="V814">
        <v>39</v>
      </c>
      <c r="W814">
        <v>1095</v>
      </c>
      <c r="X814">
        <v>34.089939999999999</v>
      </c>
      <c r="Y814">
        <v>-118.3914126</v>
      </c>
    </row>
    <row r="815" spans="1:25" hidden="1" x14ac:dyDescent="0.3">
      <c r="A815" s="1" t="s">
        <v>16</v>
      </c>
      <c r="B815" s="1" t="s">
        <v>865</v>
      </c>
      <c r="C815" s="1" t="s">
        <v>863</v>
      </c>
      <c r="D815" s="1" t="str">
        <f>VLOOKUP(MasterDataSet_after_OutliersDEL7[[#This Row],[CITY]],Region_Values,2,FALSE)</f>
        <v>Metro</v>
      </c>
      <c r="E815" s="7" t="s">
        <v>19</v>
      </c>
      <c r="F815">
        <v>90069</v>
      </c>
      <c r="G815">
        <v>1085000</v>
      </c>
      <c r="H815">
        <v>2</v>
      </c>
      <c r="I815">
        <v>2.5</v>
      </c>
      <c r="J815">
        <v>1579</v>
      </c>
      <c r="K815">
        <v>37263</v>
      </c>
      <c r="L815">
        <f>2021-MasterDataSet_after_OutliersDEL7[[#This Row],[YEAR BUILT]]</f>
        <v>46</v>
      </c>
      <c r="M815">
        <v>8.1732973177472363</v>
      </c>
      <c r="N815">
        <v>687.14376187460414</v>
      </c>
      <c r="O815" s="1">
        <v>0</v>
      </c>
      <c r="P815" s="1">
        <f>VLOOKUP(MasterDataSet_after_OutliersDEL7[[#This Row],[Region]],Region_Dummy_Variables,2,FALSE)</f>
        <v>1</v>
      </c>
      <c r="Q815" s="1">
        <f>VLOOKUP(MasterDataSet_after_OutliersDEL7[[#This Row],[Region]],Region_Dummy_Variables,3,FALSE)</f>
        <v>0</v>
      </c>
      <c r="R815" s="1">
        <f>VLOOKUP(MasterDataSet_after_OutliersDEL7[[#This Row],[Region]],Region_Dummy_Variables,4,FALSE)</f>
        <v>0</v>
      </c>
      <c r="S815" s="1">
        <f>VLOOKUP(MasterDataSet_after_OutliersDEL7[[#This Row],[Region]],Region_Dummy_Variables,5,FALSE)</f>
        <v>0</v>
      </c>
      <c r="T815" s="1">
        <f>VLOOKUP(MasterDataSet_after_OutliersDEL7[[#This Row],[Region]],Region_Dummy_Variables,6,FALSE)</f>
        <v>0</v>
      </c>
      <c r="U815">
        <v>1975</v>
      </c>
      <c r="V815">
        <v>49</v>
      </c>
      <c r="W815">
        <v>1095</v>
      </c>
      <c r="X815">
        <v>34.089939999999999</v>
      </c>
      <c r="Y815">
        <v>-118.3914126</v>
      </c>
    </row>
    <row r="816" spans="1:25" hidden="1" x14ac:dyDescent="0.3">
      <c r="A816" s="1" t="s">
        <v>16</v>
      </c>
      <c r="B816" s="1" t="s">
        <v>866</v>
      </c>
      <c r="C816" s="1" t="s">
        <v>863</v>
      </c>
      <c r="D816" s="1" t="str">
        <f>VLOOKUP(MasterDataSet_after_OutliersDEL7[[#This Row],[CITY]],Region_Values,2,FALSE)</f>
        <v>Metro</v>
      </c>
      <c r="E816" s="7" t="s">
        <v>19</v>
      </c>
      <c r="F816">
        <v>90069</v>
      </c>
      <c r="G816">
        <v>2295000</v>
      </c>
      <c r="H816">
        <v>2</v>
      </c>
      <c r="I816">
        <v>2</v>
      </c>
      <c r="J816">
        <v>1728.5</v>
      </c>
      <c r="K816">
        <v>28148</v>
      </c>
      <c r="L816">
        <f>2021-MasterDataSet_after_OutliersDEL7[[#This Row],[YEAR BUILT]]</f>
        <v>58</v>
      </c>
      <c r="M816">
        <v>8.0137887215554819</v>
      </c>
      <c r="N816">
        <v>1327.7408157361874</v>
      </c>
      <c r="O816" s="1">
        <v>0</v>
      </c>
      <c r="P816" s="1">
        <f>VLOOKUP(MasterDataSet_after_OutliersDEL7[[#This Row],[Region]],Region_Dummy_Variables,2,FALSE)</f>
        <v>1</v>
      </c>
      <c r="Q816" s="1">
        <f>VLOOKUP(MasterDataSet_after_OutliersDEL7[[#This Row],[Region]],Region_Dummy_Variables,3,FALSE)</f>
        <v>0</v>
      </c>
      <c r="R816" s="1">
        <f>VLOOKUP(MasterDataSet_after_OutliersDEL7[[#This Row],[Region]],Region_Dummy_Variables,4,FALSE)</f>
        <v>0</v>
      </c>
      <c r="S816" s="1">
        <f>VLOOKUP(MasterDataSet_after_OutliersDEL7[[#This Row],[Region]],Region_Dummy_Variables,5,FALSE)</f>
        <v>0</v>
      </c>
      <c r="T816" s="1">
        <f>VLOOKUP(MasterDataSet_after_OutliersDEL7[[#This Row],[Region]],Region_Dummy_Variables,6,FALSE)</f>
        <v>0</v>
      </c>
      <c r="U816">
        <v>1963</v>
      </c>
      <c r="V816">
        <v>69</v>
      </c>
      <c r="W816">
        <v>2566</v>
      </c>
      <c r="X816">
        <v>34.085404099999998</v>
      </c>
      <c r="Y816">
        <v>-118.3893357</v>
      </c>
    </row>
    <row r="817" spans="1:25" hidden="1" x14ac:dyDescent="0.3">
      <c r="A817" s="1" t="s">
        <v>16</v>
      </c>
      <c r="B817" s="1" t="s">
        <v>867</v>
      </c>
      <c r="C817" s="1" t="s">
        <v>863</v>
      </c>
      <c r="D817" s="1" t="str">
        <f>VLOOKUP(MasterDataSet_after_OutliersDEL7[[#This Row],[CITY]],Region_Values,2,FALSE)</f>
        <v>Metro</v>
      </c>
      <c r="E817" s="7" t="s">
        <v>19</v>
      </c>
      <c r="F817">
        <v>90069</v>
      </c>
      <c r="G817">
        <v>629000</v>
      </c>
      <c r="H817">
        <v>1</v>
      </c>
      <c r="I817">
        <v>1</v>
      </c>
      <c r="J817">
        <v>523</v>
      </c>
      <c r="K817">
        <v>23165</v>
      </c>
      <c r="L817">
        <f>2021-MasterDataSet_after_OutliersDEL7[[#This Row],[YEAR BUILT]]</f>
        <v>60</v>
      </c>
      <c r="M817">
        <v>8.0250615300674859</v>
      </c>
      <c r="N817">
        <v>1202.6768642447419</v>
      </c>
      <c r="O817" s="1">
        <v>0</v>
      </c>
      <c r="P817" s="1">
        <f>VLOOKUP(MasterDataSet_after_OutliersDEL7[[#This Row],[Region]],Region_Dummy_Variables,2,FALSE)</f>
        <v>1</v>
      </c>
      <c r="Q817" s="1">
        <f>VLOOKUP(MasterDataSet_after_OutliersDEL7[[#This Row],[Region]],Region_Dummy_Variables,3,FALSE)</f>
        <v>0</v>
      </c>
      <c r="R817" s="1">
        <f>VLOOKUP(MasterDataSet_after_OutliersDEL7[[#This Row],[Region]],Region_Dummy_Variables,4,FALSE)</f>
        <v>0</v>
      </c>
      <c r="S817" s="1">
        <f>VLOOKUP(MasterDataSet_after_OutliersDEL7[[#This Row],[Region]],Region_Dummy_Variables,5,FALSE)</f>
        <v>0</v>
      </c>
      <c r="T817" s="1">
        <f>VLOOKUP(MasterDataSet_after_OutliersDEL7[[#This Row],[Region]],Region_Dummy_Variables,6,FALSE)</f>
        <v>0</v>
      </c>
      <c r="U817">
        <v>1961</v>
      </c>
      <c r="V817">
        <v>53</v>
      </c>
      <c r="W817">
        <v>585</v>
      </c>
      <c r="X817">
        <v>34.085757999999998</v>
      </c>
      <c r="Y817">
        <v>-118.38951830000001</v>
      </c>
    </row>
    <row r="818" spans="1:25" hidden="1" x14ac:dyDescent="0.3">
      <c r="A818" s="1" t="s">
        <v>16</v>
      </c>
      <c r="B818" s="1" t="s">
        <v>868</v>
      </c>
      <c r="C818" s="1" t="s">
        <v>863</v>
      </c>
      <c r="D818" s="1" t="str">
        <f>VLOOKUP(MasterDataSet_after_OutliersDEL7[[#This Row],[CITY]],Region_Values,2,FALSE)</f>
        <v>Metro</v>
      </c>
      <c r="E818" s="7" t="s">
        <v>19</v>
      </c>
      <c r="F818">
        <v>90069</v>
      </c>
      <c r="G818">
        <v>3500000</v>
      </c>
      <c r="H818">
        <v>4</v>
      </c>
      <c r="I818">
        <v>5.5</v>
      </c>
      <c r="J818">
        <v>2914</v>
      </c>
      <c r="K818">
        <v>23165</v>
      </c>
      <c r="L818">
        <f>2021-MasterDataSet_after_OutliersDEL7[[#This Row],[YEAR BUILT]]</f>
        <v>60</v>
      </c>
      <c r="M818">
        <v>8.0250615300674859</v>
      </c>
      <c r="N818">
        <v>1201.0981468771449</v>
      </c>
      <c r="O818" s="1">
        <v>0</v>
      </c>
      <c r="P818" s="1">
        <f>VLOOKUP(MasterDataSet_after_OutliersDEL7[[#This Row],[Region]],Region_Dummy_Variables,2,FALSE)</f>
        <v>1</v>
      </c>
      <c r="Q818" s="1">
        <f>VLOOKUP(MasterDataSet_after_OutliersDEL7[[#This Row],[Region]],Region_Dummy_Variables,3,FALSE)</f>
        <v>0</v>
      </c>
      <c r="R818" s="1">
        <f>VLOOKUP(MasterDataSet_after_OutliersDEL7[[#This Row],[Region]],Region_Dummy_Variables,4,FALSE)</f>
        <v>0</v>
      </c>
      <c r="S818" s="1">
        <f>VLOOKUP(MasterDataSet_after_OutliersDEL7[[#This Row],[Region]],Region_Dummy_Variables,5,FALSE)</f>
        <v>0</v>
      </c>
      <c r="T818" s="1">
        <f>VLOOKUP(MasterDataSet_after_OutliersDEL7[[#This Row],[Region]],Region_Dummy_Variables,6,FALSE)</f>
        <v>0</v>
      </c>
      <c r="U818">
        <v>1961</v>
      </c>
      <c r="V818">
        <v>22</v>
      </c>
      <c r="W818">
        <v>3249</v>
      </c>
      <c r="X818">
        <v>34.085757999999998</v>
      </c>
      <c r="Y818">
        <v>-118.38951830000001</v>
      </c>
    </row>
    <row r="819" spans="1:25" hidden="1" x14ac:dyDescent="0.3">
      <c r="A819" s="1" t="s">
        <v>16</v>
      </c>
      <c r="B819" s="1" t="s">
        <v>869</v>
      </c>
      <c r="C819" s="1" t="s">
        <v>863</v>
      </c>
      <c r="D819" s="1" t="str">
        <f>VLOOKUP(MasterDataSet_after_OutliersDEL7[[#This Row],[CITY]],Region_Values,2,FALSE)</f>
        <v>Metro</v>
      </c>
      <c r="E819" s="7" t="s">
        <v>19</v>
      </c>
      <c r="F819">
        <v>90069</v>
      </c>
      <c r="G819">
        <v>2995000</v>
      </c>
      <c r="H819">
        <v>1</v>
      </c>
      <c r="I819">
        <v>2</v>
      </c>
      <c r="J819">
        <v>1672</v>
      </c>
      <c r="K819">
        <v>32230</v>
      </c>
      <c r="L819">
        <f>2021-MasterDataSet_after_OutliersDEL7[[#This Row],[YEAR BUILT]]</f>
        <v>56</v>
      </c>
      <c r="M819">
        <v>8.1298365671804742</v>
      </c>
      <c r="N819">
        <v>1791.2679425837321</v>
      </c>
      <c r="O819" s="1">
        <v>0</v>
      </c>
      <c r="P819" s="1">
        <f>VLOOKUP(MasterDataSet_after_OutliersDEL7[[#This Row],[Region]],Region_Dummy_Variables,2,FALSE)</f>
        <v>1</v>
      </c>
      <c r="Q819" s="1">
        <f>VLOOKUP(MasterDataSet_after_OutliersDEL7[[#This Row],[Region]],Region_Dummy_Variables,3,FALSE)</f>
        <v>0</v>
      </c>
      <c r="R819" s="1">
        <f>VLOOKUP(MasterDataSet_after_OutliersDEL7[[#This Row],[Region]],Region_Dummy_Variables,4,FALSE)</f>
        <v>0</v>
      </c>
      <c r="S819" s="1">
        <f>VLOOKUP(MasterDataSet_after_OutliersDEL7[[#This Row],[Region]],Region_Dummy_Variables,5,FALSE)</f>
        <v>0</v>
      </c>
      <c r="T819" s="1">
        <f>VLOOKUP(MasterDataSet_after_OutliersDEL7[[#This Row],[Region]],Region_Dummy_Variables,6,FALSE)</f>
        <v>0</v>
      </c>
      <c r="U819">
        <v>1965</v>
      </c>
      <c r="V819">
        <v>20</v>
      </c>
      <c r="W819">
        <v>2829</v>
      </c>
      <c r="X819">
        <v>34.090871900000003</v>
      </c>
      <c r="Y819">
        <v>-118.3939915</v>
      </c>
    </row>
    <row r="820" spans="1:25" hidden="1" x14ac:dyDescent="0.3">
      <c r="A820" s="1" t="s">
        <v>16</v>
      </c>
      <c r="B820" s="1" t="s">
        <v>870</v>
      </c>
      <c r="C820" s="1" t="s">
        <v>863</v>
      </c>
      <c r="D820" s="1" t="str">
        <f>VLOOKUP(MasterDataSet_after_OutliersDEL7[[#This Row],[CITY]],Region_Values,2,FALSE)</f>
        <v>Metro</v>
      </c>
      <c r="E820" s="7" t="s">
        <v>19</v>
      </c>
      <c r="F820">
        <v>90069</v>
      </c>
      <c r="G820">
        <v>3650000</v>
      </c>
      <c r="H820">
        <v>3</v>
      </c>
      <c r="I820">
        <v>2.5</v>
      </c>
      <c r="J820">
        <v>2117</v>
      </c>
      <c r="K820">
        <v>32195</v>
      </c>
      <c r="L820">
        <f>2021-MasterDataSet_after_OutliersDEL7[[#This Row],[YEAR BUILT]]</f>
        <v>56</v>
      </c>
      <c r="M820">
        <v>8.1298365671804742</v>
      </c>
      <c r="N820">
        <v>1724.1379310344828</v>
      </c>
      <c r="O820" s="1">
        <v>0</v>
      </c>
      <c r="P820" s="1">
        <f>VLOOKUP(MasterDataSet_after_OutliersDEL7[[#This Row],[Region]],Region_Dummy_Variables,2,FALSE)</f>
        <v>1</v>
      </c>
      <c r="Q820" s="1">
        <f>VLOOKUP(MasterDataSet_after_OutliersDEL7[[#This Row],[Region]],Region_Dummy_Variables,3,FALSE)</f>
        <v>0</v>
      </c>
      <c r="R820" s="1">
        <f>VLOOKUP(MasterDataSet_after_OutliersDEL7[[#This Row],[Region]],Region_Dummy_Variables,4,FALSE)</f>
        <v>0</v>
      </c>
      <c r="S820" s="1">
        <f>VLOOKUP(MasterDataSet_after_OutliersDEL7[[#This Row],[Region]],Region_Dummy_Variables,5,FALSE)</f>
        <v>0</v>
      </c>
      <c r="T820" s="1">
        <f>VLOOKUP(MasterDataSet_after_OutliersDEL7[[#This Row],[Region]],Region_Dummy_Variables,6,FALSE)</f>
        <v>0</v>
      </c>
      <c r="U820">
        <v>1965</v>
      </c>
      <c r="V820">
        <v>5</v>
      </c>
      <c r="W820">
        <v>3443</v>
      </c>
      <c r="X820">
        <v>34.090871900000003</v>
      </c>
      <c r="Y820">
        <v>-118.3939915</v>
      </c>
    </row>
    <row r="821" spans="1:25" hidden="1" x14ac:dyDescent="0.3">
      <c r="A821" s="1" t="s">
        <v>16</v>
      </c>
      <c r="B821" s="1" t="s">
        <v>871</v>
      </c>
      <c r="C821" s="1" t="s">
        <v>863</v>
      </c>
      <c r="D821" s="1" t="str">
        <f>VLOOKUP(MasterDataSet_after_OutliersDEL7[[#This Row],[CITY]],Region_Values,2,FALSE)</f>
        <v>Metro</v>
      </c>
      <c r="E821" s="7" t="s">
        <v>19</v>
      </c>
      <c r="F821">
        <v>90069</v>
      </c>
      <c r="G821">
        <v>3725000</v>
      </c>
      <c r="H821">
        <v>2</v>
      </c>
      <c r="I821">
        <v>1.5</v>
      </c>
      <c r="J821">
        <v>2400</v>
      </c>
      <c r="K821">
        <v>32230</v>
      </c>
      <c r="L821">
        <f>2021-MasterDataSet_after_OutliersDEL7[[#This Row],[YEAR BUILT]]</f>
        <v>56</v>
      </c>
      <c r="M821">
        <v>8.1298365671804742</v>
      </c>
      <c r="N821">
        <v>1552.0833333333333</v>
      </c>
      <c r="O821" s="1">
        <v>0</v>
      </c>
      <c r="P821" s="1">
        <f>VLOOKUP(MasterDataSet_after_OutliersDEL7[[#This Row],[Region]],Region_Dummy_Variables,2,FALSE)</f>
        <v>1</v>
      </c>
      <c r="Q821" s="1">
        <f>VLOOKUP(MasterDataSet_after_OutliersDEL7[[#This Row],[Region]],Region_Dummy_Variables,3,FALSE)</f>
        <v>0</v>
      </c>
      <c r="R821" s="1">
        <f>VLOOKUP(MasterDataSet_after_OutliersDEL7[[#This Row],[Region]],Region_Dummy_Variables,4,FALSE)</f>
        <v>0</v>
      </c>
      <c r="S821" s="1">
        <f>VLOOKUP(MasterDataSet_after_OutliersDEL7[[#This Row],[Region]],Region_Dummy_Variables,5,FALSE)</f>
        <v>0</v>
      </c>
      <c r="T821" s="1">
        <f>VLOOKUP(MasterDataSet_after_OutliersDEL7[[#This Row],[Region]],Region_Dummy_Variables,6,FALSE)</f>
        <v>0</v>
      </c>
      <c r="U821">
        <v>1965</v>
      </c>
      <c r="V821">
        <v>28</v>
      </c>
      <c r="W821">
        <v>3208</v>
      </c>
      <c r="X821">
        <v>34.090871900000003</v>
      </c>
      <c r="Y821">
        <v>-118.3939915</v>
      </c>
    </row>
    <row r="822" spans="1:25" hidden="1" x14ac:dyDescent="0.3">
      <c r="A822" s="1" t="s">
        <v>16</v>
      </c>
      <c r="B822" s="1" t="s">
        <v>872</v>
      </c>
      <c r="C822" s="1" t="s">
        <v>863</v>
      </c>
      <c r="D822" s="1" t="str">
        <f>VLOOKUP(MasterDataSet_after_OutliersDEL7[[#This Row],[CITY]],Region_Values,2,FALSE)</f>
        <v>Metro</v>
      </c>
      <c r="E822" s="7" t="s">
        <v>19</v>
      </c>
      <c r="F822">
        <v>90069</v>
      </c>
      <c r="G822">
        <v>2495000</v>
      </c>
      <c r="H822">
        <v>1</v>
      </c>
      <c r="I822">
        <v>1.5</v>
      </c>
      <c r="J822">
        <v>1315</v>
      </c>
      <c r="K822">
        <v>32195</v>
      </c>
      <c r="L822">
        <f>2021-MasterDataSet_after_OutliersDEL7[[#This Row],[YEAR BUILT]]</f>
        <v>56</v>
      </c>
      <c r="M822">
        <v>8.1298365671804742</v>
      </c>
      <c r="N822">
        <v>1897.3384030418251</v>
      </c>
      <c r="O822" s="1">
        <v>0</v>
      </c>
      <c r="P822" s="1">
        <f>VLOOKUP(MasterDataSet_after_OutliersDEL7[[#This Row],[Region]],Region_Dummy_Variables,2,FALSE)</f>
        <v>1</v>
      </c>
      <c r="Q822" s="1">
        <f>VLOOKUP(MasterDataSet_after_OutliersDEL7[[#This Row],[Region]],Region_Dummy_Variables,3,FALSE)</f>
        <v>0</v>
      </c>
      <c r="R822" s="1">
        <f>VLOOKUP(MasterDataSet_after_OutliersDEL7[[#This Row],[Region]],Region_Dummy_Variables,4,FALSE)</f>
        <v>0</v>
      </c>
      <c r="S822" s="1">
        <f>VLOOKUP(MasterDataSet_after_OutliersDEL7[[#This Row],[Region]],Region_Dummy_Variables,5,FALSE)</f>
        <v>0</v>
      </c>
      <c r="T822" s="1">
        <f>VLOOKUP(MasterDataSet_after_OutliersDEL7[[#This Row],[Region]],Region_Dummy_Variables,6,FALSE)</f>
        <v>0</v>
      </c>
      <c r="U822">
        <v>1965</v>
      </c>
      <c r="V822">
        <v>40</v>
      </c>
      <c r="W822">
        <v>2025</v>
      </c>
      <c r="X822">
        <v>34.090871900000003</v>
      </c>
      <c r="Y822">
        <v>-118.3939915</v>
      </c>
    </row>
    <row r="823" spans="1:25" hidden="1" x14ac:dyDescent="0.3">
      <c r="A823" s="1" t="s">
        <v>16</v>
      </c>
      <c r="B823" s="1" t="s">
        <v>873</v>
      </c>
      <c r="C823" s="1" t="s">
        <v>863</v>
      </c>
      <c r="D823" s="1" t="str">
        <f>VLOOKUP(MasterDataSet_after_OutliersDEL7[[#This Row],[CITY]],Region_Values,2,FALSE)</f>
        <v>Metro</v>
      </c>
      <c r="E823" s="7" t="s">
        <v>19</v>
      </c>
      <c r="F823">
        <v>90069</v>
      </c>
      <c r="G823">
        <v>2375000</v>
      </c>
      <c r="H823">
        <v>1</v>
      </c>
      <c r="I823">
        <v>1</v>
      </c>
      <c r="J823">
        <v>1151</v>
      </c>
      <c r="K823">
        <v>32230</v>
      </c>
      <c r="L823">
        <f>2021-MasterDataSet_after_OutliersDEL7[[#This Row],[YEAR BUILT]]</f>
        <v>56</v>
      </c>
      <c r="M823">
        <v>8.1298365671804742</v>
      </c>
      <c r="N823">
        <v>2063.4231103388356</v>
      </c>
      <c r="O823" s="1">
        <v>0</v>
      </c>
      <c r="P823" s="1">
        <f>VLOOKUP(MasterDataSet_after_OutliersDEL7[[#This Row],[Region]],Region_Dummy_Variables,2,FALSE)</f>
        <v>1</v>
      </c>
      <c r="Q823" s="1">
        <f>VLOOKUP(MasterDataSet_after_OutliersDEL7[[#This Row],[Region]],Region_Dummy_Variables,3,FALSE)</f>
        <v>0</v>
      </c>
      <c r="R823" s="1">
        <f>VLOOKUP(MasterDataSet_after_OutliersDEL7[[#This Row],[Region]],Region_Dummy_Variables,4,FALSE)</f>
        <v>0</v>
      </c>
      <c r="S823" s="1">
        <f>VLOOKUP(MasterDataSet_after_OutliersDEL7[[#This Row],[Region]],Region_Dummy_Variables,5,FALSE)</f>
        <v>0</v>
      </c>
      <c r="T823" s="1">
        <f>VLOOKUP(MasterDataSet_after_OutliersDEL7[[#This Row],[Region]],Region_Dummy_Variables,6,FALSE)</f>
        <v>0</v>
      </c>
      <c r="U823">
        <v>1965</v>
      </c>
      <c r="V823">
        <v>78</v>
      </c>
      <c r="W823">
        <v>4257</v>
      </c>
      <c r="X823">
        <v>34.090871900000003</v>
      </c>
      <c r="Y823">
        <v>-118.3939915</v>
      </c>
    </row>
    <row r="824" spans="1:25" hidden="1" x14ac:dyDescent="0.3">
      <c r="A824" s="1" t="s">
        <v>16</v>
      </c>
      <c r="B824" s="1" t="s">
        <v>874</v>
      </c>
      <c r="C824" s="1" t="s">
        <v>863</v>
      </c>
      <c r="D824" s="1" t="str">
        <f>VLOOKUP(MasterDataSet_after_OutliersDEL7[[#This Row],[CITY]],Region_Values,2,FALSE)</f>
        <v>Metro</v>
      </c>
      <c r="E824" s="7" t="s">
        <v>19</v>
      </c>
      <c r="F824">
        <v>90069</v>
      </c>
      <c r="G824">
        <v>2375000</v>
      </c>
      <c r="H824">
        <v>1</v>
      </c>
      <c r="I824">
        <v>1</v>
      </c>
      <c r="J824">
        <v>1151</v>
      </c>
      <c r="K824">
        <v>32230</v>
      </c>
      <c r="L824">
        <f>2021-MasterDataSet_after_OutliersDEL7[[#This Row],[YEAR BUILT]]</f>
        <v>56</v>
      </c>
      <c r="M824">
        <v>8.1298365671804742</v>
      </c>
      <c r="N824">
        <v>2063.4231103388356</v>
      </c>
      <c r="O824" s="1">
        <v>0</v>
      </c>
      <c r="P824" s="1">
        <f>VLOOKUP(MasterDataSet_after_OutliersDEL7[[#This Row],[Region]],Region_Dummy_Variables,2,FALSE)</f>
        <v>1</v>
      </c>
      <c r="Q824" s="1">
        <f>VLOOKUP(MasterDataSet_after_OutliersDEL7[[#This Row],[Region]],Region_Dummy_Variables,3,FALSE)</f>
        <v>0</v>
      </c>
      <c r="R824" s="1">
        <f>VLOOKUP(MasterDataSet_after_OutliersDEL7[[#This Row],[Region]],Region_Dummy_Variables,4,FALSE)</f>
        <v>0</v>
      </c>
      <c r="S824" s="1">
        <f>VLOOKUP(MasterDataSet_after_OutliersDEL7[[#This Row],[Region]],Region_Dummy_Variables,5,FALSE)</f>
        <v>0</v>
      </c>
      <c r="T824" s="1">
        <f>VLOOKUP(MasterDataSet_after_OutliersDEL7[[#This Row],[Region]],Region_Dummy_Variables,6,FALSE)</f>
        <v>0</v>
      </c>
      <c r="U824">
        <v>1965</v>
      </c>
      <c r="V824">
        <v>78</v>
      </c>
      <c r="W824">
        <v>4257</v>
      </c>
      <c r="X824">
        <v>34.090871900000003</v>
      </c>
      <c r="Y824">
        <v>-118.3939915</v>
      </c>
    </row>
    <row r="825" spans="1:25" hidden="1" x14ac:dyDescent="0.3">
      <c r="A825" s="1" t="s">
        <v>16</v>
      </c>
      <c r="B825" s="1" t="s">
        <v>875</v>
      </c>
      <c r="C825" s="1" t="s">
        <v>863</v>
      </c>
      <c r="D825" s="1" t="str">
        <f>VLOOKUP(MasterDataSet_after_OutliersDEL7[[#This Row],[CITY]],Region_Values,2,FALSE)</f>
        <v>Metro</v>
      </c>
      <c r="E825" s="7" t="s">
        <v>19</v>
      </c>
      <c r="F825">
        <v>90069</v>
      </c>
      <c r="G825">
        <v>1384000</v>
      </c>
      <c r="H825">
        <v>2</v>
      </c>
      <c r="I825">
        <v>2.5</v>
      </c>
      <c r="J825">
        <v>1611</v>
      </c>
      <c r="K825">
        <v>36138</v>
      </c>
      <c r="L825">
        <f>2021-MasterDataSet_after_OutliersDEL7[[#This Row],[YEAR BUILT]]</f>
        <v>31</v>
      </c>
      <c r="M825">
        <v>8.1547431405716839</v>
      </c>
      <c r="N825">
        <v>859.09373060211044</v>
      </c>
      <c r="O825" s="1">
        <v>0</v>
      </c>
      <c r="P825" s="1">
        <f>VLOOKUP(MasterDataSet_after_OutliersDEL7[[#This Row],[Region]],Region_Dummy_Variables,2,FALSE)</f>
        <v>1</v>
      </c>
      <c r="Q825" s="1">
        <f>VLOOKUP(MasterDataSet_after_OutliersDEL7[[#This Row],[Region]],Region_Dummy_Variables,3,FALSE)</f>
        <v>0</v>
      </c>
      <c r="R825" s="1">
        <f>VLOOKUP(MasterDataSet_after_OutliersDEL7[[#This Row],[Region]],Region_Dummy_Variables,4,FALSE)</f>
        <v>0</v>
      </c>
      <c r="S825" s="1">
        <f>VLOOKUP(MasterDataSet_after_OutliersDEL7[[#This Row],[Region]],Region_Dummy_Variables,5,FALSE)</f>
        <v>0</v>
      </c>
      <c r="T825" s="1">
        <f>VLOOKUP(MasterDataSet_after_OutliersDEL7[[#This Row],[Region]],Region_Dummy_Variables,6,FALSE)</f>
        <v>0</v>
      </c>
      <c r="U825">
        <v>1990</v>
      </c>
      <c r="V825">
        <v>62</v>
      </c>
      <c r="W825">
        <v>975</v>
      </c>
      <c r="X825">
        <v>34.088108200000001</v>
      </c>
      <c r="Y825">
        <v>-118.38931289999999</v>
      </c>
    </row>
    <row r="826" spans="1:25" hidden="1" x14ac:dyDescent="0.3">
      <c r="A826" s="1" t="s">
        <v>16</v>
      </c>
      <c r="B826" s="1" t="s">
        <v>876</v>
      </c>
      <c r="C826" s="1" t="s">
        <v>863</v>
      </c>
      <c r="D826" s="1" t="str">
        <f>VLOOKUP(MasterDataSet_after_OutliersDEL7[[#This Row],[CITY]],Region_Values,2,FALSE)</f>
        <v>Metro</v>
      </c>
      <c r="E826" s="7" t="s">
        <v>19</v>
      </c>
      <c r="F826">
        <v>90069</v>
      </c>
      <c r="G826">
        <v>1449000</v>
      </c>
      <c r="H826">
        <v>2</v>
      </c>
      <c r="I826">
        <v>3</v>
      </c>
      <c r="J826">
        <v>1611</v>
      </c>
      <c r="K826">
        <v>36138</v>
      </c>
      <c r="L826">
        <f>2021-MasterDataSet_after_OutliersDEL7[[#This Row],[YEAR BUILT]]</f>
        <v>31</v>
      </c>
      <c r="M826">
        <v>8.1547431405716839</v>
      </c>
      <c r="N826">
        <v>899.44134078212289</v>
      </c>
      <c r="O826" s="1">
        <v>0</v>
      </c>
      <c r="P826" s="1">
        <f>VLOOKUP(MasterDataSet_after_OutliersDEL7[[#This Row],[Region]],Region_Dummy_Variables,2,FALSE)</f>
        <v>1</v>
      </c>
      <c r="Q826" s="1">
        <f>VLOOKUP(MasterDataSet_after_OutliersDEL7[[#This Row],[Region]],Region_Dummy_Variables,3,FALSE)</f>
        <v>0</v>
      </c>
      <c r="R826" s="1">
        <f>VLOOKUP(MasterDataSet_after_OutliersDEL7[[#This Row],[Region]],Region_Dummy_Variables,4,FALSE)</f>
        <v>0</v>
      </c>
      <c r="S826" s="1">
        <f>VLOOKUP(MasterDataSet_after_OutliersDEL7[[#This Row],[Region]],Region_Dummy_Variables,5,FALSE)</f>
        <v>0</v>
      </c>
      <c r="T826" s="1">
        <f>VLOOKUP(MasterDataSet_after_OutliersDEL7[[#This Row],[Region]],Region_Dummy_Variables,6,FALSE)</f>
        <v>0</v>
      </c>
      <c r="U826">
        <v>1990</v>
      </c>
      <c r="V826">
        <v>104</v>
      </c>
      <c r="W826">
        <v>975</v>
      </c>
      <c r="X826">
        <v>34.088108200000001</v>
      </c>
      <c r="Y826">
        <v>-118.38931289999999</v>
      </c>
    </row>
    <row r="827" spans="1:25" hidden="1" x14ac:dyDescent="0.3">
      <c r="A827" s="1" t="s">
        <v>16</v>
      </c>
      <c r="B827" s="1" t="s">
        <v>877</v>
      </c>
      <c r="C827" s="1" t="s">
        <v>863</v>
      </c>
      <c r="D827" s="1" t="str">
        <f>VLOOKUP(MasterDataSet_after_OutliersDEL7[[#This Row],[CITY]],Region_Values,2,FALSE)</f>
        <v>Metro</v>
      </c>
      <c r="E827" s="7" t="s">
        <v>19</v>
      </c>
      <c r="F827">
        <v>90069</v>
      </c>
      <c r="G827">
        <v>1549900</v>
      </c>
      <c r="H827">
        <v>2</v>
      </c>
      <c r="I827">
        <v>3</v>
      </c>
      <c r="J827">
        <v>1737</v>
      </c>
      <c r="K827">
        <v>13660</v>
      </c>
      <c r="L827">
        <f>2021-MasterDataSet_after_OutliersDEL7[[#This Row],[YEAR BUILT]]</f>
        <v>31</v>
      </c>
      <c r="M827">
        <v>8.1942629807093326</v>
      </c>
      <c r="N827">
        <v>892.28554979850321</v>
      </c>
      <c r="O827" s="1">
        <v>0</v>
      </c>
      <c r="P827" s="1">
        <f>VLOOKUP(MasterDataSet_after_OutliersDEL7[[#This Row],[Region]],Region_Dummy_Variables,2,FALSE)</f>
        <v>1</v>
      </c>
      <c r="Q827" s="1">
        <f>VLOOKUP(MasterDataSet_after_OutliersDEL7[[#This Row],[Region]],Region_Dummy_Variables,3,FALSE)</f>
        <v>0</v>
      </c>
      <c r="R827" s="1">
        <f>VLOOKUP(MasterDataSet_after_OutliersDEL7[[#This Row],[Region]],Region_Dummy_Variables,4,FALSE)</f>
        <v>0</v>
      </c>
      <c r="S827" s="1">
        <f>VLOOKUP(MasterDataSet_after_OutliersDEL7[[#This Row],[Region]],Region_Dummy_Variables,5,FALSE)</f>
        <v>0</v>
      </c>
      <c r="T827" s="1">
        <f>VLOOKUP(MasterDataSet_after_OutliersDEL7[[#This Row],[Region]],Region_Dummy_Variables,6,FALSE)</f>
        <v>0</v>
      </c>
      <c r="U827">
        <v>1990</v>
      </c>
      <c r="V827">
        <v>67</v>
      </c>
      <c r="W827">
        <v>718</v>
      </c>
      <c r="X827">
        <v>34.088982999999999</v>
      </c>
      <c r="Y827">
        <v>-118.38947899999999</v>
      </c>
    </row>
    <row r="828" spans="1:25" x14ac:dyDescent="0.3">
      <c r="A828" s="1" t="s">
        <v>20</v>
      </c>
      <c r="B828" s="1" t="s">
        <v>878</v>
      </c>
      <c r="C828" s="1" t="s">
        <v>879</v>
      </c>
      <c r="D828" s="1" t="str">
        <f>VLOOKUP(MasterDataSet_after_OutliersDEL7[[#This Row],[CITY]],Region_Values,2,FALSE)</f>
        <v>West</v>
      </c>
      <c r="E828" s="7" t="s">
        <v>19</v>
      </c>
      <c r="F828">
        <v>90066</v>
      </c>
      <c r="G828">
        <v>1877700</v>
      </c>
      <c r="H828">
        <v>4</v>
      </c>
      <c r="I828">
        <v>2</v>
      </c>
      <c r="J828">
        <v>1876</v>
      </c>
      <c r="K828">
        <v>5631</v>
      </c>
      <c r="L828">
        <f>2021-MasterDataSet_after_OutliersDEL7[[#This Row],[YEAR BUILT]]</f>
        <v>53</v>
      </c>
      <c r="M828">
        <v>2.8221756265842681</v>
      </c>
      <c r="N828">
        <v>1000.90618336887</v>
      </c>
      <c r="O828" s="1">
        <v>1</v>
      </c>
      <c r="P828" s="1">
        <f>VLOOKUP(MasterDataSet_after_OutliersDEL7[[#This Row],[Region]],Region_Dummy_Variables,2,FALSE)</f>
        <v>0</v>
      </c>
      <c r="Q828" s="1">
        <f>VLOOKUP(MasterDataSet_after_OutliersDEL7[[#This Row],[Region]],Region_Dummy_Variables,3,FALSE)</f>
        <v>0</v>
      </c>
      <c r="R828" s="1">
        <f>VLOOKUP(MasterDataSet_after_OutliersDEL7[[#This Row],[Region]],Region_Dummy_Variables,4,FALSE)</f>
        <v>0</v>
      </c>
      <c r="S828" s="1">
        <f>VLOOKUP(MasterDataSet_after_OutliersDEL7[[#This Row],[Region]],Region_Dummy_Variables,5,FALSE)</f>
        <v>0</v>
      </c>
      <c r="T828" s="1">
        <f>VLOOKUP(MasterDataSet_after_OutliersDEL7[[#This Row],[Region]],Region_Dummy_Variables,6,FALSE)</f>
        <v>1</v>
      </c>
      <c r="U828">
        <v>1968</v>
      </c>
      <c r="V828">
        <v>6</v>
      </c>
      <c r="X828">
        <v>33.985543300000003</v>
      </c>
      <c r="Y828">
        <v>-118.421764</v>
      </c>
    </row>
    <row r="829" spans="1:25" x14ac:dyDescent="0.3">
      <c r="A829" s="1" t="s">
        <v>20</v>
      </c>
      <c r="B829" s="1" t="s">
        <v>880</v>
      </c>
      <c r="C829" s="1" t="s">
        <v>881</v>
      </c>
      <c r="D829" s="1" t="str">
        <f>VLOOKUP(MasterDataSet_after_OutliersDEL7[[#This Row],[CITY]],Region_Values,2,FALSE)</f>
        <v>West</v>
      </c>
      <c r="E829" s="7" t="s">
        <v>19</v>
      </c>
      <c r="F829">
        <v>90045</v>
      </c>
      <c r="G829">
        <v>1399000</v>
      </c>
      <c r="H829">
        <v>2</v>
      </c>
      <c r="I829">
        <v>2</v>
      </c>
      <c r="J829">
        <v>1450</v>
      </c>
      <c r="K829">
        <v>7540</v>
      </c>
      <c r="L829">
        <f>2021-MasterDataSet_after_OutliersDEL7[[#This Row],[YEAR BUILT]]</f>
        <v>67</v>
      </c>
      <c r="M829">
        <v>3.6950856778920249</v>
      </c>
      <c r="N829">
        <v>964.82758620689651</v>
      </c>
      <c r="O829" s="1">
        <v>1</v>
      </c>
      <c r="P829" s="1">
        <f>VLOOKUP(MasterDataSet_after_OutliersDEL7[[#This Row],[Region]],Region_Dummy_Variables,2,FALSE)</f>
        <v>0</v>
      </c>
      <c r="Q829" s="1">
        <f>VLOOKUP(MasterDataSet_after_OutliersDEL7[[#This Row],[Region]],Region_Dummy_Variables,3,FALSE)</f>
        <v>0</v>
      </c>
      <c r="R829" s="1">
        <f>VLOOKUP(MasterDataSet_after_OutliersDEL7[[#This Row],[Region]],Region_Dummy_Variables,4,FALSE)</f>
        <v>0</v>
      </c>
      <c r="S829" s="1">
        <f>VLOOKUP(MasterDataSet_after_OutliersDEL7[[#This Row],[Region]],Region_Dummy_Variables,5,FALSE)</f>
        <v>0</v>
      </c>
      <c r="T829" s="1">
        <f>VLOOKUP(MasterDataSet_after_OutliersDEL7[[#This Row],[Region]],Region_Dummy_Variables,6,FALSE)</f>
        <v>1</v>
      </c>
      <c r="U829">
        <v>1954</v>
      </c>
      <c r="V829">
        <v>28</v>
      </c>
      <c r="X829">
        <v>33.971815599999999</v>
      </c>
      <c r="Y829">
        <v>-118.38616330000001</v>
      </c>
    </row>
    <row r="830" spans="1:25" x14ac:dyDescent="0.3">
      <c r="A830" s="1" t="s">
        <v>20</v>
      </c>
      <c r="B830" s="1" t="s">
        <v>882</v>
      </c>
      <c r="C830" s="1" t="s">
        <v>881</v>
      </c>
      <c r="D830" s="1" t="str">
        <f>VLOOKUP(MasterDataSet_after_OutliersDEL7[[#This Row],[CITY]],Region_Values,2,FALSE)</f>
        <v>West</v>
      </c>
      <c r="E830" s="7" t="s">
        <v>19</v>
      </c>
      <c r="F830">
        <v>90045</v>
      </c>
      <c r="G830">
        <v>1295000</v>
      </c>
      <c r="H830">
        <v>3</v>
      </c>
      <c r="I830">
        <v>1.5</v>
      </c>
      <c r="J830">
        <v>1345</v>
      </c>
      <c r="K830">
        <v>6041</v>
      </c>
      <c r="L830">
        <f>2021-MasterDataSet_after_OutliersDEL7[[#This Row],[YEAR BUILT]]</f>
        <v>71</v>
      </c>
      <c r="M830">
        <v>2.7836871350581163</v>
      </c>
      <c r="N830">
        <v>962.82527881040892</v>
      </c>
      <c r="O830" s="1">
        <v>1</v>
      </c>
      <c r="P830" s="1">
        <f>VLOOKUP(MasterDataSet_after_OutliersDEL7[[#This Row],[Region]],Region_Dummy_Variables,2,FALSE)</f>
        <v>0</v>
      </c>
      <c r="Q830" s="1">
        <f>VLOOKUP(MasterDataSet_after_OutliersDEL7[[#This Row],[Region]],Region_Dummy_Variables,3,FALSE)</f>
        <v>0</v>
      </c>
      <c r="R830" s="1">
        <f>VLOOKUP(MasterDataSet_after_OutliersDEL7[[#This Row],[Region]],Region_Dummy_Variables,4,FALSE)</f>
        <v>0</v>
      </c>
      <c r="S830" s="1">
        <f>VLOOKUP(MasterDataSet_after_OutliersDEL7[[#This Row],[Region]],Region_Dummy_Variables,5,FALSE)</f>
        <v>0</v>
      </c>
      <c r="T830" s="1">
        <f>VLOOKUP(MasterDataSet_after_OutliersDEL7[[#This Row],[Region]],Region_Dummy_Variables,6,FALSE)</f>
        <v>1</v>
      </c>
      <c r="U830">
        <v>1950</v>
      </c>
      <c r="V830">
        <v>66</v>
      </c>
      <c r="W830">
        <v>2</v>
      </c>
      <c r="X830">
        <v>33.961438299999998</v>
      </c>
      <c r="Y830">
        <v>-118.39835050000001</v>
      </c>
    </row>
    <row r="831" spans="1:25" x14ac:dyDescent="0.3">
      <c r="A831" s="1" t="s">
        <v>20</v>
      </c>
      <c r="B831" s="1" t="s">
        <v>882</v>
      </c>
      <c r="C831" s="1" t="s">
        <v>881</v>
      </c>
      <c r="D831" s="1" t="str">
        <f>VLOOKUP(MasterDataSet_after_OutliersDEL7[[#This Row],[CITY]],Region_Values,2,FALSE)</f>
        <v>West</v>
      </c>
      <c r="E831" s="7" t="s">
        <v>19</v>
      </c>
      <c r="F831">
        <v>90045</v>
      </c>
      <c r="G831">
        <v>1295000</v>
      </c>
      <c r="H831">
        <v>3</v>
      </c>
      <c r="I831">
        <v>1.5</v>
      </c>
      <c r="J831">
        <v>1345</v>
      </c>
      <c r="K831">
        <v>6041</v>
      </c>
      <c r="L831">
        <f>2021-MasterDataSet_after_OutliersDEL7[[#This Row],[YEAR BUILT]]</f>
        <v>71</v>
      </c>
      <c r="M831">
        <v>2.9954548288365839</v>
      </c>
      <c r="N831">
        <v>962.82527881040892</v>
      </c>
      <c r="O831" s="1">
        <v>1</v>
      </c>
      <c r="P831" s="1">
        <f>VLOOKUP(MasterDataSet_after_OutliersDEL7[[#This Row],[Region]],Region_Dummy_Variables,2,FALSE)</f>
        <v>0</v>
      </c>
      <c r="Q831" s="1">
        <f>VLOOKUP(MasterDataSet_after_OutliersDEL7[[#This Row],[Region]],Region_Dummy_Variables,3,FALSE)</f>
        <v>0</v>
      </c>
      <c r="R831" s="1">
        <f>VLOOKUP(MasterDataSet_after_OutliersDEL7[[#This Row],[Region]],Region_Dummy_Variables,4,FALSE)</f>
        <v>0</v>
      </c>
      <c r="S831" s="1">
        <f>VLOOKUP(MasterDataSet_after_OutliersDEL7[[#This Row],[Region]],Region_Dummy_Variables,5,FALSE)</f>
        <v>0</v>
      </c>
      <c r="T831" s="1">
        <f>VLOOKUP(MasterDataSet_after_OutliersDEL7[[#This Row],[Region]],Region_Dummy_Variables,6,FALSE)</f>
        <v>1</v>
      </c>
      <c r="U831">
        <v>1950</v>
      </c>
      <c r="V831">
        <v>66</v>
      </c>
      <c r="W831">
        <v>2</v>
      </c>
      <c r="X831">
        <v>33.961438299999998</v>
      </c>
      <c r="Y831">
        <v>-118.39449209455809</v>
      </c>
    </row>
    <row r="832" spans="1:25" x14ac:dyDescent="0.3">
      <c r="A832" s="1" t="s">
        <v>20</v>
      </c>
      <c r="B832" s="1" t="s">
        <v>883</v>
      </c>
      <c r="C832" s="1" t="s">
        <v>881</v>
      </c>
      <c r="D832" s="1" t="str">
        <f>VLOOKUP(MasterDataSet_after_OutliersDEL7[[#This Row],[CITY]],Region_Values,2,FALSE)</f>
        <v>West</v>
      </c>
      <c r="E832" s="7" t="s">
        <v>19</v>
      </c>
      <c r="F832">
        <v>90045</v>
      </c>
      <c r="G832">
        <v>1350000</v>
      </c>
      <c r="H832">
        <v>3</v>
      </c>
      <c r="I832">
        <v>2</v>
      </c>
      <c r="J832">
        <v>1585</v>
      </c>
      <c r="K832">
        <v>6365</v>
      </c>
      <c r="L832">
        <f>2021-MasterDataSet_after_OutliersDEL7[[#This Row],[YEAR BUILT]]</f>
        <v>77</v>
      </c>
      <c r="M832">
        <v>2.5953694381344006</v>
      </c>
      <c r="N832">
        <v>851.73501577287061</v>
      </c>
      <c r="O832" s="1">
        <v>1</v>
      </c>
      <c r="P832" s="1">
        <f>VLOOKUP(MasterDataSet_after_OutliersDEL7[[#This Row],[Region]],Region_Dummy_Variables,2,FALSE)</f>
        <v>0</v>
      </c>
      <c r="Q832" s="1">
        <f>VLOOKUP(MasterDataSet_after_OutliersDEL7[[#This Row],[Region]],Region_Dummy_Variables,3,FALSE)</f>
        <v>0</v>
      </c>
      <c r="R832" s="1">
        <f>VLOOKUP(MasterDataSet_after_OutliersDEL7[[#This Row],[Region]],Region_Dummy_Variables,4,FALSE)</f>
        <v>0</v>
      </c>
      <c r="S832" s="1">
        <f>VLOOKUP(MasterDataSet_after_OutliersDEL7[[#This Row],[Region]],Region_Dummy_Variables,5,FALSE)</f>
        <v>0</v>
      </c>
      <c r="T832" s="1">
        <f>VLOOKUP(MasterDataSet_after_OutliersDEL7[[#This Row],[Region]],Region_Dummy_Variables,6,FALSE)</f>
        <v>1</v>
      </c>
      <c r="U832">
        <v>1944</v>
      </c>
      <c r="V832">
        <v>4</v>
      </c>
      <c r="X832">
        <v>33.958659400000002</v>
      </c>
      <c r="Y832">
        <v>-118.4008153</v>
      </c>
    </row>
    <row r="833" spans="1:25" x14ac:dyDescent="0.3">
      <c r="A833" s="1" t="s">
        <v>20</v>
      </c>
      <c r="B833" s="1" t="s">
        <v>884</v>
      </c>
      <c r="C833" s="1" t="s">
        <v>881</v>
      </c>
      <c r="D833" s="1" t="str">
        <f>VLOOKUP(MasterDataSet_after_OutliersDEL7[[#This Row],[CITY]],Region_Values,2,FALSE)</f>
        <v>West</v>
      </c>
      <c r="E833" s="7" t="s">
        <v>19</v>
      </c>
      <c r="F833">
        <v>90045</v>
      </c>
      <c r="G833">
        <v>925000</v>
      </c>
      <c r="H833">
        <v>2</v>
      </c>
      <c r="I833">
        <v>1</v>
      </c>
      <c r="J833">
        <v>696</v>
      </c>
      <c r="K833">
        <v>5553</v>
      </c>
      <c r="L833">
        <f>2021-MasterDataSet_after_OutliersDEL7[[#This Row],[YEAR BUILT]]</f>
        <v>75</v>
      </c>
      <c r="M833">
        <v>3.8957052386173601</v>
      </c>
      <c r="N833">
        <v>1329.0229885057472</v>
      </c>
      <c r="O833" s="1">
        <v>1</v>
      </c>
      <c r="P833" s="1">
        <f>VLOOKUP(MasterDataSet_after_OutliersDEL7[[#This Row],[Region]],Region_Dummy_Variables,2,FALSE)</f>
        <v>0</v>
      </c>
      <c r="Q833" s="1">
        <f>VLOOKUP(MasterDataSet_after_OutliersDEL7[[#This Row],[Region]],Region_Dummy_Variables,3,FALSE)</f>
        <v>0</v>
      </c>
      <c r="R833" s="1">
        <f>VLOOKUP(MasterDataSet_after_OutliersDEL7[[#This Row],[Region]],Region_Dummy_Variables,4,FALSE)</f>
        <v>0</v>
      </c>
      <c r="S833" s="1">
        <f>VLOOKUP(MasterDataSet_after_OutliersDEL7[[#This Row],[Region]],Region_Dummy_Variables,5,FALSE)</f>
        <v>0</v>
      </c>
      <c r="T833" s="1">
        <f>VLOOKUP(MasterDataSet_after_OutliersDEL7[[#This Row],[Region]],Region_Dummy_Variables,6,FALSE)</f>
        <v>1</v>
      </c>
      <c r="U833">
        <v>1946</v>
      </c>
      <c r="V833">
        <v>61</v>
      </c>
      <c r="X833">
        <v>33.963843099999998</v>
      </c>
      <c r="Y833">
        <v>-118.37899659999999</v>
      </c>
    </row>
    <row r="834" spans="1:25" x14ac:dyDescent="0.3">
      <c r="A834" s="1" t="s">
        <v>20</v>
      </c>
      <c r="B834" s="1" t="s">
        <v>885</v>
      </c>
      <c r="C834" s="1" t="s">
        <v>881</v>
      </c>
      <c r="D834" s="1" t="str">
        <f>VLOOKUP(MasterDataSet_after_OutliersDEL7[[#This Row],[CITY]],Region_Values,2,FALSE)</f>
        <v>West</v>
      </c>
      <c r="E834" s="7" t="s">
        <v>19</v>
      </c>
      <c r="F834">
        <v>90045</v>
      </c>
      <c r="G834">
        <v>1115000</v>
      </c>
      <c r="H834">
        <v>3</v>
      </c>
      <c r="I834">
        <v>1</v>
      </c>
      <c r="J834">
        <v>1149</v>
      </c>
      <c r="K834">
        <v>5697</v>
      </c>
      <c r="L834">
        <f>2021-MasterDataSet_after_OutliersDEL7[[#This Row],[YEAR BUILT]]</f>
        <v>79</v>
      </c>
      <c r="M834">
        <v>3.0653724123541197</v>
      </c>
      <c r="N834">
        <v>970.40905134899913</v>
      </c>
      <c r="O834" s="1">
        <v>1</v>
      </c>
      <c r="P834" s="1">
        <f>VLOOKUP(MasterDataSet_after_OutliersDEL7[[#This Row],[Region]],Region_Dummy_Variables,2,FALSE)</f>
        <v>0</v>
      </c>
      <c r="Q834" s="1">
        <f>VLOOKUP(MasterDataSet_after_OutliersDEL7[[#This Row],[Region]],Region_Dummy_Variables,3,FALSE)</f>
        <v>0</v>
      </c>
      <c r="R834" s="1">
        <f>VLOOKUP(MasterDataSet_after_OutliersDEL7[[#This Row],[Region]],Region_Dummy_Variables,4,FALSE)</f>
        <v>0</v>
      </c>
      <c r="S834" s="1">
        <f>VLOOKUP(MasterDataSet_after_OutliersDEL7[[#This Row],[Region]],Region_Dummy_Variables,5,FALSE)</f>
        <v>0</v>
      </c>
      <c r="T834" s="1">
        <f>VLOOKUP(MasterDataSet_after_OutliersDEL7[[#This Row],[Region]],Region_Dummy_Variables,6,FALSE)</f>
        <v>1</v>
      </c>
      <c r="U834">
        <v>1942</v>
      </c>
      <c r="V834">
        <v>28</v>
      </c>
      <c r="X834">
        <v>33.955799399999997</v>
      </c>
      <c r="Y834">
        <v>-118.3917778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3314E-5170-49D2-B6C0-1C154B088357}">
  <dimension ref="A1"/>
  <sheetViews>
    <sheetView workbookViewId="0">
      <selection activeCell="Z12" sqref="Z12"/>
    </sheetView>
  </sheetViews>
  <sheetFormatPr defaultRowHeight="15.6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1F5F4-C4BF-4F0A-AC28-36FA67984336}">
  <dimension ref="A1"/>
  <sheetViews>
    <sheetView topLeftCell="A10" workbookViewId="0">
      <selection activeCell="Y14" sqref="Y14"/>
    </sheetView>
  </sheetViews>
  <sheetFormatPr defaultRowHeight="15.6" x14ac:dyDescent="0.3"/>
  <cols>
    <col min="1" max="1" width="10.8984375" bestFit="1" customWidth="1"/>
  </cols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47205-9B2A-406E-BFD1-4CE199E627C3}">
  <dimension ref="A1"/>
  <sheetViews>
    <sheetView topLeftCell="A31" workbookViewId="0">
      <selection activeCell="C41" sqref="C41"/>
    </sheetView>
  </sheetViews>
  <sheetFormatPr defaultRowHeight="15.6" x14ac:dyDescent="0.3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5631-0CC5-45C5-A4E0-A25405442E54}">
  <dimension ref="A1"/>
  <sheetViews>
    <sheetView topLeftCell="A4" workbookViewId="0"/>
  </sheetViews>
  <sheetFormatPr defaultRowHeight="15.6" x14ac:dyDescent="0.3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A654-5812-44BE-8F8B-3460B8503827}">
  <dimension ref="A1:H8"/>
  <sheetViews>
    <sheetView workbookViewId="0">
      <selection activeCell="A11" sqref="A11"/>
    </sheetView>
  </sheetViews>
  <sheetFormatPr defaultRowHeight="15.6" x14ac:dyDescent="0.3"/>
  <cols>
    <col min="1" max="1" width="17.8984375" bestFit="1" customWidth="1"/>
    <col min="5" max="5" width="12.69921875" bestFit="1" customWidth="1"/>
    <col min="7" max="7" width="11.8984375" bestFit="1" customWidth="1"/>
    <col min="8" max="8" width="18.59765625" bestFit="1" customWidth="1"/>
  </cols>
  <sheetData>
    <row r="1" spans="1:8" x14ac:dyDescent="0.3">
      <c r="A1" s="10"/>
      <c r="B1" s="10" t="s">
        <v>5</v>
      </c>
      <c r="C1" s="10" t="s">
        <v>6</v>
      </c>
      <c r="D1" s="10" t="s">
        <v>7</v>
      </c>
      <c r="E1" s="10" t="s">
        <v>8</v>
      </c>
      <c r="F1" s="10" t="s">
        <v>9</v>
      </c>
      <c r="G1" s="10" t="s">
        <v>923</v>
      </c>
      <c r="H1" s="10" t="s">
        <v>15</v>
      </c>
    </row>
    <row r="2" spans="1:8" x14ac:dyDescent="0.3">
      <c r="A2" s="8" t="s">
        <v>5</v>
      </c>
      <c r="B2" s="8">
        <v>1</v>
      </c>
      <c r="C2" s="8"/>
      <c r="D2" s="8"/>
      <c r="E2" s="8"/>
      <c r="F2" s="8"/>
      <c r="G2" s="8"/>
      <c r="H2" s="8"/>
    </row>
    <row r="3" spans="1:8" x14ac:dyDescent="0.3">
      <c r="A3" s="8" t="s">
        <v>6</v>
      </c>
      <c r="B3" s="8">
        <v>0.59517226093572506</v>
      </c>
      <c r="C3" s="8">
        <v>1</v>
      </c>
      <c r="D3" s="8"/>
      <c r="E3" s="8"/>
      <c r="F3" s="8"/>
      <c r="G3" s="8"/>
      <c r="H3" s="8"/>
    </row>
    <row r="4" spans="1:8" x14ac:dyDescent="0.3">
      <c r="A4" s="8" t="s">
        <v>7</v>
      </c>
      <c r="B4" s="8">
        <v>0.69731169585841324</v>
      </c>
      <c r="C4" s="8">
        <v>0.77257927505981849</v>
      </c>
      <c r="D4" s="8">
        <v>1</v>
      </c>
      <c r="E4" s="8"/>
      <c r="F4" s="8"/>
      <c r="G4" s="8"/>
      <c r="H4" s="8"/>
    </row>
    <row r="5" spans="1:8" x14ac:dyDescent="0.3">
      <c r="A5" s="8" t="s">
        <v>8</v>
      </c>
      <c r="B5" s="8">
        <v>0.61942585226574953</v>
      </c>
      <c r="C5" s="8">
        <v>0.61715121101140402</v>
      </c>
      <c r="D5" s="8">
        <v>0.67866994543728743</v>
      </c>
      <c r="E5" s="8">
        <v>1</v>
      </c>
      <c r="F5" s="8"/>
      <c r="G5" s="8"/>
      <c r="H5" s="8"/>
    </row>
    <row r="6" spans="1:8" x14ac:dyDescent="0.3">
      <c r="A6" s="8" t="s">
        <v>9</v>
      </c>
      <c r="B6" s="8">
        <v>-7.8815963853045984E-2</v>
      </c>
      <c r="C6" s="8">
        <v>-0.19519366033758156</v>
      </c>
      <c r="D6" s="8">
        <v>-5.7053742993812516E-2</v>
      </c>
      <c r="E6" s="8">
        <v>-7.2660313781794314E-2</v>
      </c>
      <c r="F6" s="8">
        <v>1</v>
      </c>
      <c r="G6" s="8"/>
      <c r="H6" s="8"/>
    </row>
    <row r="7" spans="1:8" x14ac:dyDescent="0.3">
      <c r="A7" s="8" t="s">
        <v>923</v>
      </c>
      <c r="B7" s="8">
        <v>-0.14127171594427668</v>
      </c>
      <c r="C7" s="8">
        <v>-2.9680783630386912E-2</v>
      </c>
      <c r="D7" s="8">
        <v>-0.29604409765629225</v>
      </c>
      <c r="E7" s="8">
        <v>-0.22910874211334362</v>
      </c>
      <c r="F7" s="8">
        <v>-5.6252621487623035E-2</v>
      </c>
      <c r="G7" s="8">
        <v>1</v>
      </c>
      <c r="H7" s="8"/>
    </row>
    <row r="8" spans="1:8" ht="16.2" thickBot="1" x14ac:dyDescent="0.35">
      <c r="A8" s="9" t="s">
        <v>15</v>
      </c>
      <c r="B8" s="9">
        <v>-0.16849439509662187</v>
      </c>
      <c r="C8" s="9">
        <v>-8.7159831023991569E-3</v>
      </c>
      <c r="D8" s="9">
        <v>-1.3984737624749334E-3</v>
      </c>
      <c r="E8" s="9">
        <v>-1.4221437642254151E-2</v>
      </c>
      <c r="F8" s="9">
        <v>-2.3624094283495128E-2</v>
      </c>
      <c r="G8" s="9">
        <v>7.8380971857245921E-2</v>
      </c>
      <c r="H8" s="9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80912-8EAB-481A-A872-8922B95AEB97}">
  <dimension ref="A1:H8"/>
  <sheetViews>
    <sheetView workbookViewId="0">
      <selection activeCell="A10" sqref="A10"/>
    </sheetView>
  </sheetViews>
  <sheetFormatPr defaultRowHeight="15.6" x14ac:dyDescent="0.3"/>
  <cols>
    <col min="1" max="1" width="17.8984375" bestFit="1" customWidth="1"/>
    <col min="2" max="2" width="12.5" bestFit="1" customWidth="1"/>
    <col min="5" max="5" width="12.69921875" bestFit="1" customWidth="1"/>
    <col min="7" max="7" width="11.8984375" bestFit="1" customWidth="1"/>
    <col min="8" max="8" width="18.59765625" bestFit="1" customWidth="1"/>
  </cols>
  <sheetData>
    <row r="1" spans="1:8" x14ac:dyDescent="0.3">
      <c r="A1" s="10"/>
      <c r="B1" s="10" t="s">
        <v>924</v>
      </c>
      <c r="C1" s="10" t="s">
        <v>6</v>
      </c>
      <c r="D1" s="10" t="s">
        <v>7</v>
      </c>
      <c r="E1" s="10" t="s">
        <v>8</v>
      </c>
      <c r="F1" s="10" t="s">
        <v>9</v>
      </c>
      <c r="G1" s="10" t="s">
        <v>923</v>
      </c>
      <c r="H1" s="10" t="s">
        <v>15</v>
      </c>
    </row>
    <row r="2" spans="1:8" x14ac:dyDescent="0.3">
      <c r="A2" s="8" t="s">
        <v>924</v>
      </c>
      <c r="B2" s="8">
        <v>1</v>
      </c>
      <c r="C2" s="8"/>
      <c r="D2" s="8"/>
      <c r="E2" s="8"/>
      <c r="F2" s="8"/>
      <c r="G2" s="8"/>
      <c r="H2" s="8"/>
    </row>
    <row r="3" spans="1:8" x14ac:dyDescent="0.3">
      <c r="A3" s="8" t="s">
        <v>6</v>
      </c>
      <c r="B3" s="8">
        <v>-1.4169833063324363E-3</v>
      </c>
      <c r="C3" s="8">
        <v>1</v>
      </c>
      <c r="D3" s="8"/>
      <c r="E3" s="8"/>
      <c r="F3" s="8"/>
      <c r="G3" s="8"/>
      <c r="H3" s="8"/>
    </row>
    <row r="4" spans="1:8" x14ac:dyDescent="0.3">
      <c r="A4" s="8" t="s">
        <v>7</v>
      </c>
      <c r="B4" s="8">
        <v>1.525971798689158E-2</v>
      </c>
      <c r="C4" s="8">
        <v>0.77257927505981849</v>
      </c>
      <c r="D4" s="8">
        <v>1</v>
      </c>
      <c r="E4" s="8"/>
      <c r="F4" s="8"/>
      <c r="G4" s="8"/>
      <c r="H4" s="8"/>
    </row>
    <row r="5" spans="1:8" x14ac:dyDescent="0.3">
      <c r="A5" s="8" t="s">
        <v>8</v>
      </c>
      <c r="B5" s="8">
        <v>-3.7405893857162878E-2</v>
      </c>
      <c r="C5" s="8">
        <v>0.61715121101140402</v>
      </c>
      <c r="D5" s="8">
        <v>0.67866994543728743</v>
      </c>
      <c r="E5" s="8">
        <v>1</v>
      </c>
      <c r="F5" s="8"/>
      <c r="G5" s="8"/>
      <c r="H5" s="8"/>
    </row>
    <row r="6" spans="1:8" x14ac:dyDescent="0.3">
      <c r="A6" s="8" t="s">
        <v>9</v>
      </c>
      <c r="B6" s="8">
        <v>-7.3584428758925041E-2</v>
      </c>
      <c r="C6" s="8">
        <v>-0.19519366033758156</v>
      </c>
      <c r="D6" s="8">
        <v>-5.7053742993812516E-2</v>
      </c>
      <c r="E6" s="8">
        <v>-7.2660313781794314E-2</v>
      </c>
      <c r="F6" s="8">
        <v>1</v>
      </c>
      <c r="G6" s="8"/>
      <c r="H6" s="8"/>
    </row>
    <row r="7" spans="1:8" x14ac:dyDescent="0.3">
      <c r="A7" s="8" t="s">
        <v>923</v>
      </c>
      <c r="B7" s="8">
        <v>0.13456705065228322</v>
      </c>
      <c r="C7" s="8">
        <v>-2.9680783630386912E-2</v>
      </c>
      <c r="D7" s="8">
        <v>-0.29604409765629225</v>
      </c>
      <c r="E7" s="8">
        <v>-0.22910874211334362</v>
      </c>
      <c r="F7" s="8">
        <v>-5.6252621487623035E-2</v>
      </c>
      <c r="G7" s="8">
        <v>1</v>
      </c>
      <c r="H7" s="8"/>
    </row>
    <row r="8" spans="1:8" ht="16.2" thickBot="1" x14ac:dyDescent="0.35">
      <c r="A8" s="9" t="s">
        <v>15</v>
      </c>
      <c r="B8" s="9">
        <v>-0.28070660186349156</v>
      </c>
      <c r="C8" s="9">
        <v>-8.7159831023991569E-3</v>
      </c>
      <c r="D8" s="9">
        <v>-1.3984737624749334E-3</v>
      </c>
      <c r="E8" s="9">
        <v>-1.4221437642254151E-2</v>
      </c>
      <c r="F8" s="9">
        <v>-2.3624094283495128E-2</v>
      </c>
      <c r="G8" s="9">
        <v>7.8380971857245921E-2</v>
      </c>
      <c r="H8" s="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6E8A2-53AC-4A03-A3A1-F789294D33D3}">
  <dimension ref="A1"/>
  <sheetViews>
    <sheetView topLeftCell="A4" workbookViewId="0">
      <selection activeCell="Z12" sqref="Z12"/>
    </sheetView>
  </sheetViews>
  <sheetFormatPr defaultRowHeight="15.6" x14ac:dyDescent="0.3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42E38-3D01-4211-B140-DA0308712AB0}">
  <dimension ref="A1"/>
  <sheetViews>
    <sheetView workbookViewId="0">
      <selection activeCell="Z11" sqref="Z11"/>
    </sheetView>
  </sheetViews>
  <sheetFormatPr defaultRowHeight="15.6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FF9C54-47FF-4EA8-89CF-ADE0D0AF92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8</vt:i4>
      </vt:variant>
    </vt:vector>
  </HeadingPairs>
  <TitlesOfParts>
    <vt:vector size="30" baseType="lpstr">
      <vt:lpstr>Price Pivot by Region</vt:lpstr>
      <vt:lpstr>Price per SqFt Pivot by Region</vt:lpstr>
      <vt:lpstr>Final_Master_DATASET</vt:lpstr>
      <vt:lpstr>Regions&amp;Dummy_Values</vt:lpstr>
      <vt:lpstr>Part D</vt:lpstr>
      <vt:lpstr>Part E</vt:lpstr>
      <vt:lpstr>Part K</vt:lpstr>
      <vt:lpstr>Part K West Price</vt:lpstr>
      <vt:lpstr>Part K South Bay Price</vt:lpstr>
      <vt:lpstr>Part K San Fernando Price</vt:lpstr>
      <vt:lpstr>Part K Metro Price </vt:lpstr>
      <vt:lpstr>Part K $ per sqft by regions</vt:lpstr>
      <vt:lpstr>Part L</vt:lpstr>
      <vt:lpstr>DATASET_For_Testing</vt:lpstr>
      <vt:lpstr>Part H Model</vt:lpstr>
      <vt:lpstr>Pairwise for Price</vt:lpstr>
      <vt:lpstr>Pairwise for $ per Sqft</vt:lpstr>
      <vt:lpstr>Part I Model</vt:lpstr>
      <vt:lpstr>Correlation_Price</vt:lpstr>
      <vt:lpstr>Correlation_$ per sqft</vt:lpstr>
      <vt:lpstr>Part J Price Model</vt:lpstr>
      <vt:lpstr>Part J price per sqft Model</vt:lpstr>
      <vt:lpstr>DATASET_For_Testing!Metro_Dummy</vt:lpstr>
      <vt:lpstr>Metro_Dummy</vt:lpstr>
      <vt:lpstr>DATASET_For_Testing!Region_Dummy_Variables</vt:lpstr>
      <vt:lpstr>Region_Dummy_Variables</vt:lpstr>
      <vt:lpstr>DATASET_For_Testing!Region_Tbl</vt:lpstr>
      <vt:lpstr>Region_Tbl</vt:lpstr>
      <vt:lpstr>DATASET_For_Testing!Region_Values</vt:lpstr>
      <vt:lpstr>Region_Values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Zephyr Samsonite</dc:creator>
  <cp:lastModifiedBy>Zephyr Samsonite</cp:lastModifiedBy>
  <dcterms:created xsi:type="dcterms:W3CDTF">2021-10-29T04:43:11Z</dcterms:created>
  <dcterms:modified xsi:type="dcterms:W3CDTF">2022-04-29T03:44:15Z</dcterms:modified>
</cp:coreProperties>
</file>