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09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ID#AAAAD3lM5z8
Drake Benner    (2019-10-22 00:37:12)
big drop(1000)</t>
        </r>
      </text>
    </comment>
    <comment ref="C415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ID#AAAAD3lM50A
Drake Benner    (2019-10-22 00:37:33)
big gain(1000)</t>
        </r>
      </text>
    </comment>
    <comment ref="C948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ID#AAAAD3lM50E
Drake Benner    (2019-10-22 00:37:56)
no data</t>
        </r>
      </text>
    </comment>
    <comment ref="C949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ID#AAAAD3lM50M
Drake Benner    (2019-10-22 00:38:11)
no data</t>
        </r>
      </text>
    </comment>
  </commentList>
</comments>
</file>

<file path=xl/sharedStrings.xml><?xml version="1.0" encoding="utf-8"?>
<sst xmlns="http://schemas.openxmlformats.org/spreadsheetml/2006/main" count="1098" uniqueCount="63">
  <si>
    <t xml:space="preserve">Date</t>
  </si>
  <si>
    <t xml:space="preserve">Days since 1/1/17 (index)</t>
  </si>
  <si>
    <t xml:space="preserve">South Entrance Vehicles</t>
  </si>
  <si>
    <t xml:space="preserve">East Entrance Vehicles</t>
  </si>
  <si>
    <t xml:space="preserve">River Entrance People</t>
  </si>
  <si>
    <t xml:space="preserve">Canyon Total Visitation</t>
  </si>
  <si>
    <t xml:space="preserve">Tour Bus All Entrances?</t>
  </si>
  <si>
    <t xml:space="preserve">Kolob Canyons Vehicles</t>
  </si>
  <si>
    <t xml:space="preserve">Zion Total Visitation</t>
  </si>
  <si>
    <t xml:space="preserve">Tunnel Escorts</t>
  </si>
  <si>
    <t xml:space="preserve">Boarding VC</t>
  </si>
  <si>
    <t xml:space="preserve">Boarding Museum</t>
  </si>
  <si>
    <t xml:space="preserve">Boarding Canyon Jct</t>
  </si>
  <si>
    <t xml:space="preserve">Emerald Pools Trail Lodge</t>
  </si>
  <si>
    <t xml:space="preserve">Kayenta Trail Grotto</t>
  </si>
  <si>
    <t xml:space="preserve">Angels Landing Grotto</t>
  </si>
  <si>
    <t xml:space="preserve">Observation Point Trail Weeping</t>
  </si>
  <si>
    <t xml:space="preserve">Weeping Rock Trail Weeping</t>
  </si>
  <si>
    <t xml:space="preserve">Riverside Walk Temple</t>
  </si>
  <si>
    <t xml:space="preserve">Notes</t>
  </si>
  <si>
    <t xml:space="preserve">Day</t>
  </si>
  <si>
    <t xml:space="preserve">Average of week</t>
  </si>
  <si>
    <t xml:space="preserve">Num/Ave</t>
  </si>
  <si>
    <t xml:space="preserve">Mon</t>
  </si>
  <si>
    <t xml:space="preserve">Adjusted</t>
  </si>
  <si>
    <t xml:space="preserve">Max Temp</t>
  </si>
  <si>
    <t xml:space="preserve">Holiday</t>
  </si>
  <si>
    <t xml:space="preserve">HoliMult</t>
  </si>
  <si>
    <t xml:space="preserve">Holiday Adjusted</t>
  </si>
  <si>
    <t xml:space="preserve">Weight HA</t>
  </si>
  <si>
    <t xml:space="preserve">Outlier Identifier</t>
  </si>
  <si>
    <t xml:space="preserve">Outlier HA</t>
  </si>
  <si>
    <t xml:space="preserve">Agressive Outlier HA</t>
  </si>
  <si>
    <t xml:space="preserve">Sunday</t>
  </si>
  <si>
    <t xml:space="preserve">Monday</t>
  </si>
  <si>
    <t xml:space="preserve">Tue</t>
  </si>
  <si>
    <t xml:space="preserve">Tuesday</t>
  </si>
  <si>
    <t xml:space="preserve">Wednesday</t>
  </si>
  <si>
    <t xml:space="preserve">Wed</t>
  </si>
  <si>
    <t xml:space="preserve">Thursday</t>
  </si>
  <si>
    <t xml:space="preserve">Friday</t>
  </si>
  <si>
    <t xml:space="preserve">Thr</t>
  </si>
  <si>
    <t xml:space="preserve">Saturday</t>
  </si>
  <si>
    <t xml:space="preserve">Fri</t>
  </si>
  <si>
    <t xml:space="preserve">Sat</t>
  </si>
  <si>
    <t xml:space="preserve">Sun</t>
  </si>
  <si>
    <t xml:space="preserve">Presidents Day Feb. 20</t>
  </si>
  <si>
    <t xml:space="preserve">Start of daily shuttle service (park/town)</t>
  </si>
  <si>
    <t xml:space="preserve">*Emerald Pools trail opend 4/7/17 after January landslide</t>
  </si>
  <si>
    <t xml:space="preserve">Memorial Day</t>
  </si>
  <si>
    <t xml:space="preserve">Shuttle not in service</t>
  </si>
  <si>
    <t xml:space="preserve">Power outage at EE no count taken</t>
  </si>
  <si>
    <t xml:space="preserve">Shutdown</t>
  </si>
  <si>
    <t xml:space="preserve">Vehicle counts include numbers from 2/21, morning of 2/22 until 1130</t>
  </si>
  <si>
    <t xml:space="preserve">Closed (Snow Event)</t>
  </si>
  <si>
    <t xml:space="preserve">(Half day only)</t>
  </si>
  <si>
    <t xml:space="preserve">EE counter not working</t>
  </si>
  <si>
    <t xml:space="preserve">East Side  closed 3/02-3/08</t>
  </si>
  <si>
    <t xml:space="preserve">Tunnel closed 3/02-?</t>
  </si>
  <si>
    <t xml:space="preserve">East lane 1 screen broken, couldn't read #s</t>
  </si>
  <si>
    <t xml:space="preserve">South1 not working</t>
  </si>
  <si>
    <t xml:space="preserve">e2 counters not working</t>
  </si>
  <si>
    <t xml:space="preserve">*employee counter not working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</si>
</sst>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98"/>
  <sheetViews>
    <sheetView showFormulas="false" showGridLines="true" showRowColHeaders="true" showZeros="true" rightToLeft="false" tabSelected="true" showOutlineSymbols="true" defaultGridColor="true" view="normal" topLeftCell="H1" colorId="64" zoomScale="75" zoomScaleNormal="75" zoomScalePageLayoutView="100" workbookViewId="0">
      <pane xSplit="0" ySplit="1" topLeftCell="A384" activePane="bottomLeft" state="frozen"/>
      <selection pane="topLeft" activeCell="H1" activeCellId="0" sqref="H1"/>
      <selection pane="bottomLeft" activeCell="AA396" activeCellId="0" sqref="AA396"/>
    </sheetView>
  </sheetViews>
  <sheetFormatPr defaultRowHeight="13.8" zeroHeight="false" outlineLevelRow="0" outlineLevelCol="0"/>
  <cols>
    <col collapsed="false" customWidth="true" hidden="false" outlineLevel="0" max="8" min="1" style="0" width="8.53"/>
    <col collapsed="false" customWidth="true" hidden="false" outlineLevel="0" max="9" min="9" style="0" width="11.26"/>
    <col collapsed="false" customWidth="true" hidden="false" outlineLevel="0" max="1025" min="10" style="0" width="8.53"/>
  </cols>
  <sheetData>
    <row r="1" customFormat="false" ht="55.2" hidden="false" customHeight="false" outlineLevel="0" collapsed="false">
      <c r="A1" s="1" t="s">
        <v>0</v>
      </c>
      <c r="B1" s="2" t="s">
        <v>1</v>
      </c>
      <c r="C1" s="2" t="s">
        <v>2</v>
      </c>
      <c r="D1" s="2" t="n">
        <v>2.3</v>
      </c>
      <c r="E1" s="2" t="s">
        <v>3</v>
      </c>
      <c r="F1" s="2" t="n">
        <v>2.2</v>
      </c>
      <c r="G1" s="2" t="s">
        <v>4</v>
      </c>
      <c r="H1" s="2" t="s">
        <v>5</v>
      </c>
      <c r="I1" s="2" t="s">
        <v>6</v>
      </c>
      <c r="J1" s="2" t="s">
        <v>7</v>
      </c>
      <c r="K1" s="2" t="n">
        <v>2.3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0" t="s">
        <v>19</v>
      </c>
      <c r="X1" s="0" t="s">
        <v>20</v>
      </c>
      <c r="Y1" s="3" t="s">
        <v>21</v>
      </c>
      <c r="Z1" s="0" t="s">
        <v>22</v>
      </c>
      <c r="AA1" s="0" t="s">
        <v>23</v>
      </c>
      <c r="AB1" s="0" t="s">
        <v>24</v>
      </c>
      <c r="AC1" s="0" t="s">
        <v>25</v>
      </c>
      <c r="AE1" s="0" t="s">
        <v>26</v>
      </c>
      <c r="AF1" s="0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</row>
    <row r="2" customFormat="false" ht="13.8" hidden="false" customHeight="false" outlineLevel="0" collapsed="false">
      <c r="A2" s="4" t="n">
        <v>42736</v>
      </c>
      <c r="B2" s="0" t="n">
        <v>0</v>
      </c>
      <c r="C2" s="0" t="n">
        <v>1785</v>
      </c>
      <c r="D2" s="0" t="n">
        <f aca="false">C2*$D$1</f>
        <v>4105.5</v>
      </c>
      <c r="E2" s="0" t="n">
        <v>630</v>
      </c>
      <c r="F2" s="0" t="n">
        <f aca="false">E2*$F$1</f>
        <v>1386</v>
      </c>
      <c r="H2" s="0" t="n">
        <f aca="false">D2+F2+G2</f>
        <v>5491.5</v>
      </c>
      <c r="J2" s="0" t="n">
        <v>0</v>
      </c>
      <c r="K2" s="0" t="n">
        <f aca="false">J2*$K$1</f>
        <v>0</v>
      </c>
      <c r="L2" s="0" t="n">
        <f aca="false">H2+K2</f>
        <v>5491.5</v>
      </c>
      <c r="M2" s="0" t="n">
        <v>20</v>
      </c>
      <c r="Q2" s="0" t="n">
        <v>770</v>
      </c>
      <c r="R2" s="0" t="n">
        <v>250</v>
      </c>
      <c r="S2" s="0" t="n">
        <v>415</v>
      </c>
      <c r="T2" s="0" t="n">
        <v>390</v>
      </c>
      <c r="U2" s="0" t="n">
        <v>210</v>
      </c>
      <c r="V2" s="0" t="n">
        <v>1195</v>
      </c>
      <c r="X2" s="0" t="s">
        <v>33</v>
      </c>
      <c r="Y2" s="0" t="n">
        <f aca="false">AVERAGE(L2:L8)</f>
        <v>3601.71428571429</v>
      </c>
      <c r="Z2" s="0" t="n">
        <f aca="false">L2/Y2</f>
        <v>1.52469062351261</v>
      </c>
      <c r="AA2" s="0" t="n">
        <f aca="false">AVERAGEIF(X2:X690,"Monday",Z2:Z690)</f>
        <v>0.993491797073005</v>
      </c>
      <c r="AB2" s="0" t="n">
        <f aca="false">L2/$AA$2</f>
        <v>5527.47392195777</v>
      </c>
      <c r="AC2" s="0" t="n">
        <v>54</v>
      </c>
      <c r="AE2" s="0" t="n">
        <v>1</v>
      </c>
      <c r="AF2" s="0" t="n">
        <v>1</v>
      </c>
      <c r="AG2" s="0" t="n">
        <f aca="false">AB2/AF2</f>
        <v>5527.47392195777</v>
      </c>
      <c r="AH2" s="0" t="n">
        <f aca="false">AG2</f>
        <v>5527.47392195777</v>
      </c>
      <c r="AI2" s="0" t="e">
        <f aca="false">ABS(1 - (AG2/AVERAGE(#REF!)))</f>
        <v>#REF!</v>
      </c>
      <c r="AJ2" s="0" t="e">
        <f aca="false">(AVERAGE(#REF!)*AI2) + (AG2*(1-AI2))</f>
        <v>#REF!</v>
      </c>
      <c r="AK2" s="0" t="e">
        <f aca="false">(AVERAGE(#REF!,AG3:AG4)*AI2*2) + (AG2*(1-AI2*2))</f>
        <v>#REF!</v>
      </c>
    </row>
    <row r="3" customFormat="false" ht="13.8" hidden="false" customHeight="false" outlineLevel="0" collapsed="false">
      <c r="A3" s="4" t="n">
        <v>42737</v>
      </c>
      <c r="B3" s="0" t="n">
        <v>1</v>
      </c>
      <c r="C3" s="0" t="n">
        <v>1400</v>
      </c>
      <c r="D3" s="0" t="n">
        <f aca="false">C3*$D$1</f>
        <v>3220</v>
      </c>
      <c r="E3" s="0" t="n">
        <v>555</v>
      </c>
      <c r="F3" s="0" t="n">
        <f aca="false">E3*$F$1</f>
        <v>1221</v>
      </c>
      <c r="H3" s="0" t="n">
        <f aca="false">D3+F3+G3</f>
        <v>4441</v>
      </c>
      <c r="J3" s="0" t="n">
        <v>0</v>
      </c>
      <c r="K3" s="0" t="n">
        <f aca="false">J3*$K$1</f>
        <v>0</v>
      </c>
      <c r="L3" s="0" t="n">
        <f aca="false">H3+K3</f>
        <v>4441</v>
      </c>
      <c r="M3" s="0" t="n">
        <v>10</v>
      </c>
      <c r="Q3" s="0" t="n">
        <v>510</v>
      </c>
      <c r="R3" s="0" t="n">
        <v>220</v>
      </c>
      <c r="S3" s="0" t="n">
        <v>240</v>
      </c>
      <c r="T3" s="0" t="n">
        <v>200</v>
      </c>
      <c r="U3" s="0" t="n">
        <v>445</v>
      </c>
      <c r="V3" s="0" t="n">
        <v>1135</v>
      </c>
      <c r="X3" s="0" t="s">
        <v>34</v>
      </c>
      <c r="Y3" s="0" t="n">
        <f aca="false">Y2</f>
        <v>3601.71428571429</v>
      </c>
      <c r="Z3" s="0" t="n">
        <f aca="false">L3/Y3</f>
        <v>1.23302395684595</v>
      </c>
      <c r="AA3" s="0" t="s">
        <v>35</v>
      </c>
      <c r="AB3" s="0" t="n">
        <f aca="false">L3/$AA$4</f>
        <v>4712.54183077584</v>
      </c>
      <c r="AC3" s="0" t="n">
        <v>48</v>
      </c>
      <c r="AE3" s="0" t="n">
        <v>1</v>
      </c>
      <c r="AF3" s="0" t="n">
        <v>1</v>
      </c>
      <c r="AG3" s="0" t="n">
        <f aca="false">AB3/AF3</f>
        <v>4712.54183077584</v>
      </c>
      <c r="AH3" s="0" t="n">
        <f aca="false">(AG2+AG3*2+AG4)/4</f>
        <v>4716.05365912451</v>
      </c>
      <c r="AI3" s="0" t="n">
        <f aca="false">ABS(1 - (AG3/AVERAGE(AG1:AG5)))</f>
        <v>0.056693035596618</v>
      </c>
      <c r="AJ3" s="0" t="n">
        <f aca="false">(AVERAGE(AG1:AG5)*AI3) + (AG3*(1-AI3))</f>
        <v>4698.20788370523</v>
      </c>
      <c r="AK3" s="0" t="n">
        <f aca="false">(AVERAGE(AG1:AG2,AG4:AG5)*AI3*2) + (AG3*(1-AI3*2))</f>
        <v>4674.31797192088</v>
      </c>
    </row>
    <row r="4" customFormat="false" ht="13.8" hidden="false" customHeight="false" outlineLevel="0" collapsed="false">
      <c r="A4" s="4" t="n">
        <v>42738</v>
      </c>
      <c r="B4" s="0" t="n">
        <v>2</v>
      </c>
      <c r="C4" s="0" t="n">
        <v>1230</v>
      </c>
      <c r="D4" s="0" t="n">
        <f aca="false">C4*$D$1</f>
        <v>2829</v>
      </c>
      <c r="E4" s="0" t="n">
        <v>355</v>
      </c>
      <c r="F4" s="0" t="n">
        <f aca="false">E4*$F$1</f>
        <v>781</v>
      </c>
      <c r="H4" s="0" t="n">
        <f aca="false">D4+F4+G4</f>
        <v>3610</v>
      </c>
      <c r="J4" s="0" t="n">
        <v>0</v>
      </c>
      <c r="K4" s="0" t="n">
        <f aca="false">J4*$K$1</f>
        <v>0</v>
      </c>
      <c r="L4" s="0" t="n">
        <f aca="false">H4+K4</f>
        <v>3610</v>
      </c>
      <c r="M4" s="0" t="n">
        <v>15</v>
      </c>
      <c r="Q4" s="0" t="n">
        <v>455</v>
      </c>
      <c r="R4" s="0" t="n">
        <v>115</v>
      </c>
      <c r="S4" s="0" t="n">
        <v>230</v>
      </c>
      <c r="T4" s="0" t="n">
        <v>120</v>
      </c>
      <c r="U4" s="0" t="n">
        <v>310</v>
      </c>
      <c r="V4" s="0" t="n">
        <v>765</v>
      </c>
      <c r="X4" s="0" t="s">
        <v>36</v>
      </c>
      <c r="Y4" s="0" t="n">
        <f aca="false">Y2</f>
        <v>3601.71428571429</v>
      </c>
      <c r="Z4" s="0" t="n">
        <f aca="false">L4/Y4</f>
        <v>1.00230049182929</v>
      </c>
      <c r="AA4" s="0" t="n">
        <f aca="false">AVERAGEIF(X2:X690,"Tuesday",Z2:Z690)</f>
        <v>0.942378902824267</v>
      </c>
      <c r="AB4" s="0" t="n">
        <f aca="false">L4/$AA$6</f>
        <v>3911.6570529886</v>
      </c>
      <c r="AC4" s="0" t="n">
        <v>48</v>
      </c>
      <c r="AE4" s="0" t="n">
        <v>0</v>
      </c>
      <c r="AF4" s="0" t="n">
        <v>1</v>
      </c>
      <c r="AG4" s="0" t="n">
        <f aca="false">AB4/AF4</f>
        <v>3911.6570529886</v>
      </c>
      <c r="AH4" s="0" t="n">
        <f aca="false">(AG3+AG4*2+AG5)/4</f>
        <v>4055.75325884143</v>
      </c>
      <c r="AI4" s="0" t="n">
        <f aca="false">ABS(1 - (AG4/AVERAGE(AG2:AG6)))</f>
        <v>0.0485751222520848</v>
      </c>
      <c r="AJ4" s="0" t="n">
        <f aca="false">(AVERAGE(AG2:AG6)*AI4) + (AG4*(1-AI4))</f>
        <v>3921.35799868056</v>
      </c>
      <c r="AK4" s="0" t="n">
        <f aca="false">(AVERAGE(AG2:AG3,AG5:AG6)*AI4*2) + (AG4*(1-AI4*2))</f>
        <v>3935.9094172185</v>
      </c>
      <c r="AL4" s="5"/>
    </row>
    <row r="5" customFormat="false" ht="13.8" hidden="false" customHeight="false" outlineLevel="0" collapsed="false">
      <c r="A5" s="4" t="n">
        <v>42739</v>
      </c>
      <c r="B5" s="0" t="n">
        <v>3</v>
      </c>
      <c r="C5" s="0" t="n">
        <v>1120</v>
      </c>
      <c r="D5" s="0" t="n">
        <f aca="false">C5*$D$1</f>
        <v>2576</v>
      </c>
      <c r="E5" s="0" t="n">
        <v>360</v>
      </c>
      <c r="F5" s="0" t="n">
        <f aca="false">E5*$F$1</f>
        <v>792</v>
      </c>
      <c r="H5" s="0" t="n">
        <f aca="false">D5+F5+G5</f>
        <v>3368</v>
      </c>
      <c r="J5" s="0" t="n">
        <v>0</v>
      </c>
      <c r="K5" s="0" t="n">
        <f aca="false">J5*$K$1</f>
        <v>0</v>
      </c>
      <c r="L5" s="0" t="n">
        <f aca="false">H5+K5</f>
        <v>3368</v>
      </c>
      <c r="M5" s="0" t="n">
        <v>10</v>
      </c>
      <c r="Q5" s="0" t="n">
        <v>485</v>
      </c>
      <c r="R5" s="0" t="n">
        <v>115</v>
      </c>
      <c r="S5" s="0" t="n">
        <v>270</v>
      </c>
      <c r="T5" s="0" t="n">
        <v>140</v>
      </c>
      <c r="U5" s="0" t="n">
        <v>445</v>
      </c>
      <c r="V5" s="0" t="n">
        <v>685</v>
      </c>
      <c r="X5" s="0" t="s">
        <v>37</v>
      </c>
      <c r="Y5" s="0" t="n">
        <f aca="false">Y2</f>
        <v>3601.71428571429</v>
      </c>
      <c r="Z5" s="0" t="n">
        <f aca="false">L5/Y5</f>
        <v>0.935110264953196</v>
      </c>
      <c r="AA5" s="0" t="s">
        <v>38</v>
      </c>
      <c r="AB5" s="0" t="n">
        <f aca="false">L5/$AA$8</f>
        <v>3687.15709861268</v>
      </c>
      <c r="AC5" s="0" t="n">
        <v>48</v>
      </c>
      <c r="AE5" s="0" t="n">
        <v>0</v>
      </c>
      <c r="AF5" s="0" t="n">
        <f aca="false">(AB5/AVERAGE(AB1:AB3,AB7:AB9))*MAX(AE4:AE6) + (1 - MAX(AE4:AE6))</f>
        <v>1</v>
      </c>
      <c r="AG5" s="0" t="n">
        <f aca="false">AB5/AF5</f>
        <v>3687.15709861268</v>
      </c>
      <c r="AH5" s="0" t="n">
        <f aca="false">(AG4+AG5*2+AG6)/4</f>
        <v>3500.9943592669</v>
      </c>
      <c r="AI5" s="0" t="n">
        <f aca="false">ABS(1 - (AG5/AVERAGE(AG3:AG7)))</f>
        <v>0.0586450511356609</v>
      </c>
      <c r="AJ5" s="0" t="n">
        <f aca="false">(AVERAGE(AG3:AG7)*AI5) + (AG5*(1-AI5))</f>
        <v>3675.17855526214</v>
      </c>
      <c r="AK5" s="0" t="n">
        <f aca="false">(AVERAGE(AG3:AG4,AG6:AG7)*AI5*2) + (AG5*(1-AI5*2))</f>
        <v>3657.21074023633</v>
      </c>
    </row>
    <row r="6" customFormat="false" ht="13.8" hidden="false" customHeight="false" outlineLevel="0" collapsed="false">
      <c r="A6" s="4" t="n">
        <v>42740</v>
      </c>
      <c r="B6" s="0" t="n">
        <v>4</v>
      </c>
      <c r="C6" s="0" t="n">
        <v>880</v>
      </c>
      <c r="D6" s="0" t="n">
        <f aca="false">C6*$D$1</f>
        <v>2024</v>
      </c>
      <c r="E6" s="0" t="n">
        <v>325</v>
      </c>
      <c r="F6" s="0" t="n">
        <f aca="false">E6*$F$1</f>
        <v>715</v>
      </c>
      <c r="H6" s="0" t="n">
        <f aca="false">D6+F6+G6</f>
        <v>2739</v>
      </c>
      <c r="J6" s="0" t="n">
        <v>0</v>
      </c>
      <c r="K6" s="0" t="n">
        <f aca="false">J6*$K$1</f>
        <v>0</v>
      </c>
      <c r="L6" s="0" t="n">
        <f aca="false">H6+K6</f>
        <v>2739</v>
      </c>
      <c r="M6" s="0" t="n">
        <v>15</v>
      </c>
      <c r="Q6" s="0" t="n">
        <v>215</v>
      </c>
      <c r="R6" s="0" t="n">
        <v>80</v>
      </c>
      <c r="S6" s="0" t="n">
        <v>50</v>
      </c>
      <c r="T6" s="0" t="n">
        <v>95</v>
      </c>
      <c r="U6" s="0" t="n">
        <v>225</v>
      </c>
      <c r="V6" s="0" t="n">
        <v>225</v>
      </c>
      <c r="X6" s="0" t="s">
        <v>39</v>
      </c>
      <c r="Y6" s="0" t="n">
        <f aca="false">Y2</f>
        <v>3601.71428571429</v>
      </c>
      <c r="Z6" s="0" t="n">
        <f aca="false">L6/Y6</f>
        <v>0.760471204188481</v>
      </c>
      <c r="AA6" s="0" t="n">
        <f aca="false">AVERAGEIF(X2:X690,"Wednesday",Z2:Z690)</f>
        <v>0.922882540851038</v>
      </c>
      <c r="AB6" s="0" t="n">
        <f aca="false">L6/$AA$10</f>
        <v>2718.00618685366</v>
      </c>
      <c r="AC6" s="0" t="n">
        <v>52</v>
      </c>
      <c r="AE6" s="0" t="n">
        <v>0</v>
      </c>
      <c r="AF6" s="0" t="n">
        <f aca="false">(AB6/AVERAGE(AB2:AB4,AB8:AB10))*MAX(AE5:AE7) + (1 - MAX(AE5:AE7))</f>
        <v>1</v>
      </c>
      <c r="AG6" s="0" t="n">
        <f aca="false">AB6/AF6</f>
        <v>2718.00618685366</v>
      </c>
      <c r="AH6" s="0" t="n">
        <f aca="false">(AG5+AG6*2+AG7)/4</f>
        <v>2877.07948248463</v>
      </c>
      <c r="AI6" s="0" t="n">
        <f aca="false">ABS(1 - (AG6/AVERAGE(AG4:AG8)))</f>
        <v>0.108317991949324</v>
      </c>
      <c r="AJ6" s="0" t="n">
        <f aca="false">(AVERAGE(AG4:AG8)*AI6) + (AG6*(1-AI6))</f>
        <v>2753.7698205255</v>
      </c>
      <c r="AK6" s="0" t="n">
        <f aca="false">(AVERAGE(AG4:AG5,AG7:AG8)*AI6*2) + (AG6*(1-AI6*2))</f>
        <v>2807.41527103327</v>
      </c>
    </row>
    <row r="7" customFormat="false" ht="13.8" hidden="false" customHeight="false" outlineLevel="0" collapsed="false">
      <c r="A7" s="4" t="n">
        <v>42741</v>
      </c>
      <c r="B7" s="0" t="n">
        <v>5</v>
      </c>
      <c r="C7" s="0" t="n">
        <v>975</v>
      </c>
      <c r="D7" s="0" t="n">
        <f aca="false">C7*$D$1</f>
        <v>2242.5</v>
      </c>
      <c r="E7" s="0" t="n">
        <v>225</v>
      </c>
      <c r="F7" s="0" t="n">
        <f aca="false">E7*$F$1</f>
        <v>495</v>
      </c>
      <c r="H7" s="0" t="n">
        <f aca="false">D7+F7+G7</f>
        <v>2737.5</v>
      </c>
      <c r="J7" s="0" t="n">
        <v>0</v>
      </c>
      <c r="K7" s="0" t="n">
        <f aca="false">J7*$K$1</f>
        <v>0</v>
      </c>
      <c r="L7" s="0" t="n">
        <f aca="false">H7+K7</f>
        <v>2737.5</v>
      </c>
      <c r="M7" s="0" t="n">
        <v>25</v>
      </c>
      <c r="Q7" s="0" t="n">
        <v>35</v>
      </c>
      <c r="R7" s="0" t="n">
        <v>200</v>
      </c>
      <c r="S7" s="0" t="n">
        <v>215</v>
      </c>
      <c r="T7" s="0" t="n">
        <v>120</v>
      </c>
      <c r="U7" s="0" t="n">
        <v>175</v>
      </c>
      <c r="V7" s="0" t="n">
        <v>590</v>
      </c>
      <c r="X7" s="0" t="s">
        <v>40</v>
      </c>
      <c r="Y7" s="0" t="n">
        <f aca="false">Y2</f>
        <v>3601.71428571429</v>
      </c>
      <c r="Z7" s="0" t="n">
        <f aca="false">L7/Y7</f>
        <v>0.760054735840075</v>
      </c>
      <c r="AA7" s="0" t="s">
        <v>41</v>
      </c>
      <c r="AB7" s="0" t="n">
        <f aca="false">L7/$AA$12</f>
        <v>2385.14845761853</v>
      </c>
      <c r="AC7" s="0" t="n">
        <v>34</v>
      </c>
      <c r="AE7" s="0" t="n">
        <v>0</v>
      </c>
      <c r="AF7" s="0" t="n">
        <f aca="false">(AB7/AVERAGE(AB3:AB5,AB9:AB11))*MAX(AE6:AE8) + (1 - MAX(AE6:AE8))</f>
        <v>1</v>
      </c>
      <c r="AG7" s="0" t="n">
        <f aca="false">AB7/AF7</f>
        <v>2385.14845761853</v>
      </c>
      <c r="AH7" s="0" t="n">
        <f aca="false">(AG6+AG7*2+AG8)/4</f>
        <v>2506.80706749347</v>
      </c>
      <c r="AI7" s="0" t="n">
        <f aca="false">ABS(1 - (AG7/AVERAGE(AG5:AG9)))</f>
        <v>0.139632288942327</v>
      </c>
      <c r="AJ7" s="0" t="n">
        <f aca="false">(AVERAGE(AG5:AG9)*AI7) + (AG7*(1-AI7))</f>
        <v>2439.1993697362</v>
      </c>
      <c r="AK7" s="0" t="n">
        <f aca="false">(AVERAGE(AG5:AG6,AG8:AG9)*AI7*2) + (AG7*(1-AI7*2))</f>
        <v>2520.27573791271</v>
      </c>
    </row>
    <row r="8" customFormat="false" ht="13.8" hidden="false" customHeight="false" outlineLevel="0" collapsed="false">
      <c r="A8" s="4" t="n">
        <v>42742</v>
      </c>
      <c r="B8" s="0" t="n">
        <v>6</v>
      </c>
      <c r="C8" s="0" t="n">
        <v>970</v>
      </c>
      <c r="D8" s="0" t="n">
        <f aca="false">C8*$D$1</f>
        <v>2231</v>
      </c>
      <c r="E8" s="0" t="n">
        <v>270</v>
      </c>
      <c r="F8" s="0" t="n">
        <f aca="false">E8*$F$1</f>
        <v>594</v>
      </c>
      <c r="H8" s="0" t="n">
        <f aca="false">D8+F8+G8</f>
        <v>2825</v>
      </c>
      <c r="J8" s="0" t="n">
        <v>0</v>
      </c>
      <c r="K8" s="0" t="n">
        <f aca="false">J8*$K$1</f>
        <v>0</v>
      </c>
      <c r="L8" s="0" t="n">
        <f aca="false">H8+K8</f>
        <v>2825</v>
      </c>
      <c r="M8" s="0" t="n">
        <v>10</v>
      </c>
      <c r="Q8" s="0" t="n">
        <v>40</v>
      </c>
      <c r="R8" s="0" t="n">
        <v>230</v>
      </c>
      <c r="S8" s="0" t="n">
        <v>185</v>
      </c>
      <c r="T8" s="0" t="n">
        <v>190</v>
      </c>
      <c r="U8" s="0" t="n">
        <v>100</v>
      </c>
      <c r="V8" s="0" t="n">
        <v>645</v>
      </c>
      <c r="X8" s="0" t="s">
        <v>42</v>
      </c>
      <c r="Y8" s="0" t="n">
        <f aca="false">Y2</f>
        <v>3601.71428571429</v>
      </c>
      <c r="Z8" s="0" t="n">
        <f aca="false">L8/Y8</f>
        <v>0.784348722830397</v>
      </c>
      <c r="AA8" s="0" t="n">
        <f aca="false">AVERAGEIF(X2:X690,"Thursday",Z2:Z690)</f>
        <v>0.913440873259032</v>
      </c>
      <c r="AB8" s="0" t="n">
        <f aca="false">L8/$AA$14</f>
        <v>2538.92516788318</v>
      </c>
      <c r="AC8" s="0" t="n">
        <v>39</v>
      </c>
      <c r="AE8" s="0" t="n">
        <v>0</v>
      </c>
      <c r="AF8" s="0" t="n">
        <f aca="false">(AB8/AVERAGE(AB4:AB6,AB10:AB12))*MAX(AE7:AE9) + (1 - MAX(AE7:AE9))</f>
        <v>1</v>
      </c>
      <c r="AG8" s="0" t="n">
        <f aca="false">AB8/AF8</f>
        <v>2538.92516788318</v>
      </c>
      <c r="AH8" s="0" t="n">
        <f aca="false">(AG7+AG8*2+AG9)/4</f>
        <v>2498.74435603013</v>
      </c>
      <c r="AI8" s="0" t="n">
        <f aca="false">ABS(1 - (AG8/AVERAGE(AG6:AG10)))</f>
        <v>0.0149168400269644</v>
      </c>
      <c r="AJ8" s="0" t="n">
        <f aca="false">(AVERAGE(AG6:AG10)*AI8) + (AG8*(1-AI8))</f>
        <v>2538.3685295556</v>
      </c>
      <c r="AK8" s="0" t="n">
        <f aca="false">(AVERAGE(AG6:AG7,AG9:AG10)*AI8*2) + (AG8*(1-AI8*2))</f>
        <v>2537.53357206424</v>
      </c>
    </row>
    <row r="9" customFormat="false" ht="13.8" hidden="false" customHeight="false" outlineLevel="0" collapsed="false">
      <c r="A9" s="4" t="n">
        <v>42743</v>
      </c>
      <c r="B9" s="0" t="n">
        <v>7</v>
      </c>
      <c r="C9" s="0" t="n">
        <v>845</v>
      </c>
      <c r="D9" s="0" t="n">
        <f aca="false">C9*$D$1</f>
        <v>1943.5</v>
      </c>
      <c r="E9" s="0" t="n">
        <v>260</v>
      </c>
      <c r="F9" s="0" t="n">
        <f aca="false">E9*$F$1</f>
        <v>572</v>
      </c>
      <c r="H9" s="0" t="n">
        <f aca="false">D9+F9+G9</f>
        <v>2515.5</v>
      </c>
      <c r="J9" s="0" t="n">
        <v>0</v>
      </c>
      <c r="K9" s="0" t="n">
        <f aca="false">J9*$K$1</f>
        <v>0</v>
      </c>
      <c r="L9" s="0" t="n">
        <f aca="false">H9+K9</f>
        <v>2515.5</v>
      </c>
      <c r="M9" s="0" t="n">
        <v>5</v>
      </c>
      <c r="Q9" s="0" t="n">
        <v>35</v>
      </c>
      <c r="R9" s="0" t="n">
        <v>185</v>
      </c>
      <c r="S9" s="0" t="n">
        <v>155</v>
      </c>
      <c r="T9" s="0" t="n">
        <v>140</v>
      </c>
      <c r="U9" s="0" t="n">
        <v>75</v>
      </c>
      <c r="V9" s="0" t="n">
        <v>520</v>
      </c>
      <c r="X9" s="0" t="s">
        <v>33</v>
      </c>
      <c r="Y9" s="0" t="n">
        <f aca="false">AVERAGE(L9:L15)</f>
        <v>2573.35714285714</v>
      </c>
      <c r="Z9" s="0" t="n">
        <f aca="false">L9/Y9</f>
        <v>0.977516862353236</v>
      </c>
      <c r="AA9" s="0" t="s">
        <v>43</v>
      </c>
      <c r="AB9" s="0" t="n">
        <f aca="false">L9/$AA$2</f>
        <v>2531.97863073564</v>
      </c>
      <c r="AC9" s="0" t="n">
        <v>48</v>
      </c>
      <c r="AE9" s="0" t="n">
        <v>0</v>
      </c>
      <c r="AF9" s="0" t="n">
        <f aca="false">(AB9/AVERAGE(AB5:AB7,AB11:AB13))*MAX(AE8:AE10) + (1 - MAX(AE8:AE10))</f>
        <v>1</v>
      </c>
      <c r="AG9" s="0" t="n">
        <f aca="false">AB9/AF9</f>
        <v>2531.97863073564</v>
      </c>
      <c r="AH9" s="0" t="n">
        <f aca="false">(AG8+AG9*2+AG10)/4</f>
        <v>2484.21732861713</v>
      </c>
      <c r="AI9" s="0" t="n">
        <f aca="false">ABS(1 - (AG9/AVERAGE(AG7:AG11)))</f>
        <v>0.0263120769577327</v>
      </c>
      <c r="AJ9" s="0" t="n">
        <f aca="false">(AVERAGE(AG7:AG11)*AI9) + (AG9*(1-AI9))</f>
        <v>2530.27061896997</v>
      </c>
      <c r="AK9" s="0" t="n">
        <f aca="false">(AVERAGE(AG7:AG8,AG10:AG11)*AI9*2) + (AG9*(1-AI9*2))</f>
        <v>2527.70860132147</v>
      </c>
    </row>
    <row r="10" customFormat="false" ht="13.8" hidden="false" customHeight="false" outlineLevel="0" collapsed="false">
      <c r="A10" s="4" t="n">
        <v>42744</v>
      </c>
      <c r="B10" s="0" t="n">
        <v>8</v>
      </c>
      <c r="C10" s="0" t="n">
        <v>765</v>
      </c>
      <c r="D10" s="0" t="n">
        <f aca="false">C10*$D$1</f>
        <v>1759.5</v>
      </c>
      <c r="E10" s="0" t="n">
        <v>200</v>
      </c>
      <c r="F10" s="0" t="n">
        <f aca="false">E10*$F$1</f>
        <v>440</v>
      </c>
      <c r="H10" s="0" t="n">
        <f aca="false">D10+F10+G10</f>
        <v>2199.5</v>
      </c>
      <c r="J10" s="0" t="n">
        <v>0</v>
      </c>
      <c r="K10" s="0" t="n">
        <f aca="false">J10*$K$1</f>
        <v>0</v>
      </c>
      <c r="L10" s="0" t="n">
        <f aca="false">H10+K10</f>
        <v>2199.5</v>
      </c>
      <c r="M10" s="0" t="n">
        <v>15</v>
      </c>
      <c r="Q10" s="0" t="n">
        <v>0</v>
      </c>
      <c r="R10" s="0" t="n">
        <v>130</v>
      </c>
      <c r="S10" s="0" t="n">
        <v>55</v>
      </c>
      <c r="T10" s="0" t="n">
        <v>100</v>
      </c>
      <c r="U10" s="0" t="n">
        <v>175</v>
      </c>
      <c r="V10" s="0" t="n">
        <v>305</v>
      </c>
      <c r="X10" s="0" t="s">
        <v>34</v>
      </c>
      <c r="Y10" s="0" t="n">
        <f aca="false">Y9</f>
        <v>2573.35714285714</v>
      </c>
      <c r="Z10" s="0" t="n">
        <f aca="false">L10/Y10</f>
        <v>0.854720071057819</v>
      </c>
      <c r="AA10" s="0" t="n">
        <f aca="false">AVERAGEIF(X2:X690,"Friday",Z2:Z690)</f>
        <v>1.00772397548169</v>
      </c>
      <c r="AB10" s="0" t="n">
        <f aca="false">L10/$AA$4</f>
        <v>2333.98688511404</v>
      </c>
      <c r="AC10" s="0" t="n">
        <v>59</v>
      </c>
      <c r="AE10" s="0" t="n">
        <v>0</v>
      </c>
      <c r="AF10" s="0" t="n">
        <f aca="false">(AB10/AVERAGE(AB6:AB8,AB12:AB14))*MAX(AE9:AE11) + (1 - MAX(AE9:AE11))</f>
        <v>1</v>
      </c>
      <c r="AG10" s="0" t="n">
        <f aca="false">AB10/AF10</f>
        <v>2333.98688511404</v>
      </c>
      <c r="AH10" s="0" t="n">
        <f aca="false">(AG9+AG10*2+AG11)/4</f>
        <v>2436.30959729565</v>
      </c>
      <c r="AI10" s="0" t="n">
        <f aca="false">ABS(1 - (AG10/AVERAGE(AG8:AG12)))</f>
        <v>0.0658642325192451</v>
      </c>
      <c r="AJ10" s="0" t="n">
        <f aca="false">(AVERAGE(AG8:AG12)*AI10) + (AG10*(1-AI10))</f>
        <v>2344.82584680397</v>
      </c>
      <c r="AK10" s="0" t="n">
        <f aca="false">(AVERAGE(AG8:AG9,AG11:AG12)*AI10*2) + (AG10*(1-AI10*2))</f>
        <v>2361.08428933886</v>
      </c>
    </row>
    <row r="11" customFormat="false" ht="13.8" hidden="false" customHeight="false" outlineLevel="0" collapsed="false">
      <c r="A11" s="4" t="n">
        <v>42745</v>
      </c>
      <c r="B11" s="0" t="n">
        <v>9</v>
      </c>
      <c r="C11" s="0" t="n">
        <v>830</v>
      </c>
      <c r="D11" s="0" t="n">
        <f aca="false">C11*$D$1</f>
        <v>1909</v>
      </c>
      <c r="E11" s="0" t="n">
        <v>200</v>
      </c>
      <c r="F11" s="0" t="n">
        <f aca="false">E11*$F$1</f>
        <v>440</v>
      </c>
      <c r="H11" s="0" t="n">
        <f aca="false">D11+F11+G11</f>
        <v>2349</v>
      </c>
      <c r="J11" s="0" t="n">
        <v>0</v>
      </c>
      <c r="K11" s="0" t="n">
        <f aca="false">J11*$K$1</f>
        <v>0</v>
      </c>
      <c r="L11" s="0" t="n">
        <f aca="false">H11+K11</f>
        <v>2349</v>
      </c>
      <c r="M11" s="0" t="n">
        <v>10</v>
      </c>
      <c r="Q11" s="0" t="n">
        <v>10</v>
      </c>
      <c r="R11" s="0" t="n">
        <v>130</v>
      </c>
      <c r="S11" s="0" t="n">
        <v>220</v>
      </c>
      <c r="T11" s="0" t="n">
        <v>80</v>
      </c>
      <c r="U11" s="0" t="n">
        <v>300</v>
      </c>
      <c r="V11" s="0" t="n">
        <v>380</v>
      </c>
      <c r="X11" s="0" t="s">
        <v>36</v>
      </c>
      <c r="Y11" s="0" t="n">
        <f aca="false">Y9</f>
        <v>2573.35714285714</v>
      </c>
      <c r="Z11" s="0" t="n">
        <f aca="false">L11/Y11</f>
        <v>0.912815388458657</v>
      </c>
      <c r="AA11" s="0" t="s">
        <v>44</v>
      </c>
      <c r="AB11" s="0" t="n">
        <f aca="false">L11/$AA$6</f>
        <v>2545.2859882189</v>
      </c>
      <c r="AC11" s="0" t="n">
        <v>52</v>
      </c>
      <c r="AE11" s="0" t="n">
        <v>0</v>
      </c>
      <c r="AF11" s="0" t="n">
        <f aca="false">(AB11/AVERAGE(AB7:AB9,AB13:AB15))*MAX(AE10:AE12) + (1 - MAX(AE10:AE12))</f>
        <v>1</v>
      </c>
      <c r="AG11" s="0" t="n">
        <f aca="false">AB11/AF11</f>
        <v>2545.2859882189</v>
      </c>
      <c r="AH11" s="0" t="n">
        <f aca="false">(AG10+AG11*2+AG12)/4</f>
        <v>2491.7856745275</v>
      </c>
      <c r="AI11" s="0" t="n">
        <f aca="false">ABS(1 - (AG11/AVERAGE(AG9:AG13)))</f>
        <v>0.0126556480051129</v>
      </c>
      <c r="AJ11" s="0" t="n">
        <f aca="false">(AVERAGE(AG9:AG13)*AI11) + (AG11*(1-AI11))</f>
        <v>2545.69888045337</v>
      </c>
      <c r="AK11" s="0" t="n">
        <f aca="false">(AVERAGE(AG9:AG10,AG12:AG13)*AI11*2) + (AG11*(1-AI11*2))</f>
        <v>2546.31821880508</v>
      </c>
    </row>
    <row r="12" customFormat="false" ht="13.8" hidden="false" customHeight="false" outlineLevel="0" collapsed="false">
      <c r="A12" s="4" t="n">
        <v>42746</v>
      </c>
      <c r="B12" s="0" t="n">
        <v>10</v>
      </c>
      <c r="C12" s="0" t="n">
        <v>785</v>
      </c>
      <c r="D12" s="0" t="n">
        <f aca="false">C12*$D$1</f>
        <v>1805.5</v>
      </c>
      <c r="E12" s="0" t="n">
        <v>235</v>
      </c>
      <c r="F12" s="0" t="n">
        <f aca="false">E12*$F$1</f>
        <v>517</v>
      </c>
      <c r="H12" s="0" t="n">
        <f aca="false">D12+F12+G12</f>
        <v>2322.5</v>
      </c>
      <c r="J12" s="0" t="n">
        <v>0</v>
      </c>
      <c r="K12" s="0" t="n">
        <f aca="false">J12*$K$1</f>
        <v>0</v>
      </c>
      <c r="L12" s="0" t="n">
        <f aca="false">H12+K12</f>
        <v>2322.5</v>
      </c>
      <c r="M12" s="0" t="n">
        <v>10</v>
      </c>
      <c r="Q12" s="0" t="n">
        <v>10</v>
      </c>
      <c r="R12" s="0" t="n">
        <v>115</v>
      </c>
      <c r="S12" s="0" t="n">
        <v>130</v>
      </c>
      <c r="T12" s="0" t="n">
        <v>75</v>
      </c>
      <c r="U12" s="0" t="n">
        <v>220</v>
      </c>
      <c r="V12" s="0" t="n">
        <v>310</v>
      </c>
      <c r="X12" s="0" t="s">
        <v>37</v>
      </c>
      <c r="Y12" s="0" t="n">
        <f aca="false">Y9</f>
        <v>2573.35714285714</v>
      </c>
      <c r="Z12" s="0" t="n">
        <f aca="false">L12/Y12</f>
        <v>0.902517556277238</v>
      </c>
      <c r="AA12" s="0" t="n">
        <f aca="false">AVERAGEIF(X2:X690,"Saturday",Z2:Z690)</f>
        <v>1.14772730026763</v>
      </c>
      <c r="AB12" s="0" t="n">
        <f aca="false">L12/$AA$8</f>
        <v>2542.58383655818</v>
      </c>
      <c r="AC12" s="0" t="n">
        <v>59</v>
      </c>
      <c r="AE12" s="0" t="n">
        <v>0</v>
      </c>
      <c r="AF12" s="0" t="n">
        <f aca="false">(AB12/AVERAGE(AB8:AB10,AB14:AB16))*MAX(AE11:AE13) + (1 - MAX(AE11:AE13))</f>
        <v>1</v>
      </c>
      <c r="AG12" s="0" t="n">
        <f aca="false">AB12/AF12</f>
        <v>2542.58383655818</v>
      </c>
      <c r="AH12" s="0" t="n">
        <f aca="false">(AG11+AG12*2+AG13)/4</f>
        <v>2641.54348516789</v>
      </c>
      <c r="AI12" s="0" t="n">
        <f aca="false">ABS(1 - (AG12/AVERAGE(AG10:AG14)))</f>
        <v>0.0322247694539518</v>
      </c>
      <c r="AJ12" s="0" t="n">
        <f aca="false">(AVERAGE(AG10:AG14)*AI12) + (AG12*(1-AI12))</f>
        <v>2545.31206302184</v>
      </c>
      <c r="AK12" s="0" t="n">
        <f aca="false">(AVERAGE(AG10:AG11,AG13:AG14)*AI12*2) + (AG12*(1-AI12*2))</f>
        <v>2549.40440271733</v>
      </c>
    </row>
    <row r="13" customFormat="false" ht="13.8" hidden="false" customHeight="false" outlineLevel="0" collapsed="false">
      <c r="A13" s="4" t="n">
        <v>42747</v>
      </c>
      <c r="B13" s="0" t="n">
        <v>11</v>
      </c>
      <c r="C13" s="0" t="n">
        <v>745</v>
      </c>
      <c r="D13" s="0" t="n">
        <f aca="false">C13*$D$1</f>
        <v>1713.5</v>
      </c>
      <c r="E13" s="0" t="n">
        <v>190</v>
      </c>
      <c r="F13" s="0" t="n">
        <f aca="false">E13*$F$1</f>
        <v>418</v>
      </c>
      <c r="H13" s="0" t="n">
        <f aca="false">D13+F13+G13</f>
        <v>2131.5</v>
      </c>
      <c r="J13" s="0" t="n">
        <v>0</v>
      </c>
      <c r="K13" s="0" t="n">
        <f aca="false">J13*$K$1</f>
        <v>0</v>
      </c>
      <c r="L13" s="0" t="n">
        <f aca="false">H13+K13</f>
        <v>2131.5</v>
      </c>
      <c r="M13" s="0" t="n">
        <v>15</v>
      </c>
      <c r="Q13" s="0" t="n">
        <v>0</v>
      </c>
      <c r="R13" s="0" t="n">
        <v>85</v>
      </c>
      <c r="S13" s="0" t="n">
        <v>75</v>
      </c>
      <c r="T13" s="0" t="n">
        <v>35</v>
      </c>
      <c r="U13" s="0" t="n">
        <v>205</v>
      </c>
      <c r="V13" s="0" t="n">
        <v>210</v>
      </c>
      <c r="X13" s="0" t="s">
        <v>39</v>
      </c>
      <c r="Y13" s="0" t="n">
        <f aca="false">Y9</f>
        <v>2573.35714285714</v>
      </c>
      <c r="Z13" s="0" t="n">
        <f aca="false">L13/Y13</f>
        <v>0.828295445082855</v>
      </c>
      <c r="AA13" s="0" t="s">
        <v>45</v>
      </c>
      <c r="AB13" s="0" t="n">
        <f aca="false">L13/$AA$10</f>
        <v>2115.16253642884</v>
      </c>
      <c r="AC13" s="0" t="n">
        <v>52</v>
      </c>
      <c r="AE13" s="0" t="n">
        <v>0</v>
      </c>
      <c r="AF13" s="0" t="n">
        <f aca="false">(AB13/AVERAGE(AB9:AB11,AB15:AB17))*MAX(AE12:AE14) + (1 - MAX(AE12:AE14))</f>
        <v>0.720491850438496</v>
      </c>
      <c r="AG13" s="0" t="n">
        <f aca="false">AB13/AF13</f>
        <v>2935.72027933631</v>
      </c>
      <c r="AH13" s="0" t="n">
        <f aca="false">(AG12+AG13*2+AG14)/4</f>
        <v>2798.16965271618</v>
      </c>
      <c r="AI13" s="0" t="n">
        <f aca="false">ABS(1 - (AG13/AVERAGE(AG11:AG15)))</f>
        <v>0.0965540504467195</v>
      </c>
      <c r="AJ13" s="0" t="n">
        <f aca="false">(AVERAGE(AG11:AG15)*AI13) + (AG13*(1-AI13))</f>
        <v>2910.76136883279</v>
      </c>
      <c r="AK13" s="0" t="n">
        <f aca="false">(AVERAGE(AG11:AG12,AG14:AG15)*AI13*2) + (AG13*(1-AI13*2))</f>
        <v>2873.32300307751</v>
      </c>
    </row>
    <row r="14" customFormat="false" ht="13.8" hidden="false" customHeight="false" outlineLevel="0" collapsed="false">
      <c r="A14" s="4" t="n">
        <v>42748</v>
      </c>
      <c r="B14" s="0" t="n">
        <v>12</v>
      </c>
      <c r="C14" s="0" t="n">
        <v>890</v>
      </c>
      <c r="D14" s="0" t="n">
        <f aca="false">C14*$D$1</f>
        <v>2047</v>
      </c>
      <c r="E14" s="0" t="n">
        <v>210</v>
      </c>
      <c r="F14" s="0" t="n">
        <f aca="false">E14*$F$1</f>
        <v>462</v>
      </c>
      <c r="H14" s="0" t="n">
        <f aca="false">D14+F14+G14</f>
        <v>2509</v>
      </c>
      <c r="J14" s="0" t="n">
        <v>0</v>
      </c>
      <c r="K14" s="0" t="n">
        <f aca="false">J14*$K$1</f>
        <v>0</v>
      </c>
      <c r="L14" s="0" t="n">
        <f aca="false">H14+K14</f>
        <v>2509</v>
      </c>
      <c r="M14" s="0" t="n">
        <v>10</v>
      </c>
      <c r="Q14" s="0" t="n">
        <v>0</v>
      </c>
      <c r="R14" s="0" t="n">
        <v>180</v>
      </c>
      <c r="S14" s="0" t="n">
        <v>170</v>
      </c>
      <c r="T14" s="0" t="n">
        <v>85</v>
      </c>
      <c r="U14" s="0" t="n">
        <v>330</v>
      </c>
      <c r="V14" s="0" t="n">
        <v>340</v>
      </c>
      <c r="X14" s="0" t="s">
        <v>40</v>
      </c>
      <c r="Y14" s="0" t="n">
        <f aca="false">Y9</f>
        <v>2573.35714285714</v>
      </c>
      <c r="Z14" s="0" t="n">
        <f aca="false">L14/Y14</f>
        <v>0.974990978987982</v>
      </c>
      <c r="AA14" s="0" t="n">
        <f aca="false">AVERAGEIF(X2:X690,"Sunday",Z2:Z690)</f>
        <v>1.11267556670657</v>
      </c>
      <c r="AB14" s="0" t="n">
        <f aca="false">L14/$AA$12</f>
        <v>2186.05935348489</v>
      </c>
      <c r="AC14" s="0" t="n">
        <v>55</v>
      </c>
      <c r="AE14" s="0" t="n">
        <v>1</v>
      </c>
      <c r="AF14" s="0" t="n">
        <f aca="false">(AB14/AVERAGE(AB10:AB12,AB16:AB18))*MAX(AE13:AE15) + (1 - MAX(AE13:AE15))</f>
        <v>0.78673313908048</v>
      </c>
      <c r="AG14" s="0" t="n">
        <f aca="false">AB14/AF14</f>
        <v>2778.65421563393</v>
      </c>
      <c r="AH14" s="0" t="n">
        <f aca="false">(AG13+AG14*2+AG15)/4</f>
        <v>2769.22548007839</v>
      </c>
      <c r="AI14" s="0" t="n">
        <f aca="false">ABS(1 - (AG14/AVERAGE(AG12:AG16)))</f>
        <v>0.0598912107798433</v>
      </c>
      <c r="AJ14" s="0" t="n">
        <f aca="false">(AVERAGE(AG12:AG16)*AI14) + (AG14*(1-AI14))</f>
        <v>2769.25050188904</v>
      </c>
      <c r="AK14" s="0" t="n">
        <f aca="false">(AVERAGE(AG12:AG13,AG15:AG16)*AI14*2) + (AG14*(1-AI14*2))</f>
        <v>2755.14493127172</v>
      </c>
    </row>
    <row r="15" customFormat="false" ht="13.8" hidden="false" customHeight="false" outlineLevel="0" collapsed="false">
      <c r="A15" s="4" t="n">
        <v>42749</v>
      </c>
      <c r="B15" s="0" t="n">
        <v>13</v>
      </c>
      <c r="C15" s="0" t="n">
        <v>1365</v>
      </c>
      <c r="D15" s="0" t="n">
        <f aca="false">C15*$D$1</f>
        <v>3139.5</v>
      </c>
      <c r="E15" s="0" t="n">
        <v>385</v>
      </c>
      <c r="F15" s="0" t="n">
        <f aca="false">E15*$F$1</f>
        <v>847</v>
      </c>
      <c r="H15" s="0" t="n">
        <f aca="false">D15+F15+G15</f>
        <v>3986.5</v>
      </c>
      <c r="J15" s="0" t="n">
        <v>0</v>
      </c>
      <c r="K15" s="0" t="n">
        <f aca="false">J15*$K$1</f>
        <v>0</v>
      </c>
      <c r="L15" s="0" t="n">
        <f aca="false">H15+K15</f>
        <v>3986.5</v>
      </c>
      <c r="M15" s="0" t="n">
        <v>15</v>
      </c>
      <c r="Q15" s="0" t="n">
        <v>45</v>
      </c>
      <c r="R15" s="0" t="n">
        <v>360</v>
      </c>
      <c r="S15" s="0" t="n">
        <v>540</v>
      </c>
      <c r="T15" s="0" t="n">
        <v>10</v>
      </c>
      <c r="U15" s="0" t="n">
        <v>0</v>
      </c>
      <c r="V15" s="0" t="n">
        <v>5</v>
      </c>
      <c r="X15" s="0" t="s">
        <v>42</v>
      </c>
      <c r="Y15" s="0" t="n">
        <f aca="false">Y9</f>
        <v>2573.35714285714</v>
      </c>
      <c r="Z15" s="0" t="n">
        <f aca="false">L15/Y15</f>
        <v>1.54914369778222</v>
      </c>
      <c r="AB15" s="0" t="n">
        <f aca="false">L15/$AA$14</f>
        <v>3582.80537407657</v>
      </c>
      <c r="AC15" s="0" t="n">
        <v>52</v>
      </c>
      <c r="AE15" s="0" t="n">
        <v>0</v>
      </c>
      <c r="AF15" s="0" t="n">
        <f aca="false">(AB15/AVERAGE(AB11:AB13,AB17:AB19))*MAX(AE14:AE16) + (1 - MAX(AE14:AE16))</f>
        <v>1.38660262454579</v>
      </c>
      <c r="AG15" s="0" t="n">
        <f aca="false">AB15/AF15</f>
        <v>2583.87320970937</v>
      </c>
      <c r="AH15" s="0" t="n">
        <f aca="false">(AG14+AG15*2+AG16)/4</f>
        <v>2553.4434785362</v>
      </c>
      <c r="AI15" s="0" t="n">
        <f aca="false">ABS(1 - (AG15/AVERAGE(AG13:AG17)))</f>
        <v>0.00789840745178938</v>
      </c>
      <c r="AJ15" s="0" t="n">
        <f aca="false">(AVERAGE(AG13:AG17)*AI15) + (AG15*(1-AI15))</f>
        <v>2583.71327839458</v>
      </c>
      <c r="AK15" s="0" t="n">
        <f aca="false">(AVERAGE(AG13:AG14,AG16:AG17)*AI15*2) + (AG15*(1-AI15*2))</f>
        <v>2583.4733814224</v>
      </c>
    </row>
    <row r="16" customFormat="false" ht="13.8" hidden="false" customHeight="false" outlineLevel="0" collapsed="false">
      <c r="A16" s="4" t="n">
        <v>42750</v>
      </c>
      <c r="B16" s="0" t="n">
        <v>14</v>
      </c>
      <c r="C16" s="0" t="n">
        <v>1205</v>
      </c>
      <c r="D16" s="0" t="n">
        <f aca="false">C16*$D$1</f>
        <v>2771.5</v>
      </c>
      <c r="E16" s="0" t="n">
        <v>350</v>
      </c>
      <c r="F16" s="0" t="n">
        <f aca="false">E16*$F$1</f>
        <v>770</v>
      </c>
      <c r="H16" s="0" t="n">
        <f aca="false">D16+F16+G16</f>
        <v>3541.5</v>
      </c>
      <c r="J16" s="0" t="n">
        <v>0</v>
      </c>
      <c r="K16" s="0" t="n">
        <f aca="false">J16*$K$1</f>
        <v>0</v>
      </c>
      <c r="L16" s="0" t="n">
        <f aca="false">H16+K16</f>
        <v>3541.5</v>
      </c>
      <c r="M16" s="0" t="n">
        <v>10</v>
      </c>
      <c r="Q16" s="0" t="n">
        <v>30</v>
      </c>
      <c r="R16" s="0" t="n">
        <v>470</v>
      </c>
      <c r="S16" s="0" t="n">
        <v>580</v>
      </c>
      <c r="T16" s="0" t="n">
        <v>0</v>
      </c>
      <c r="U16" s="0" t="n">
        <v>0</v>
      </c>
      <c r="V16" s="0" t="n">
        <v>5</v>
      </c>
      <c r="X16" s="0" t="s">
        <v>33</v>
      </c>
      <c r="Y16" s="0" t="n">
        <f aca="false">AVERAGE(L16:L22)</f>
        <v>2418.07142857143</v>
      </c>
      <c r="Z16" s="0" t="n">
        <f aca="false">L16/Y16</f>
        <v>1.46459693380203</v>
      </c>
      <c r="AB16" s="0" t="n">
        <f aca="false">L16/$AA$2</f>
        <v>3564.69978960456</v>
      </c>
      <c r="AC16" s="0" t="n">
        <v>54</v>
      </c>
      <c r="AE16" s="0" t="n">
        <v>0</v>
      </c>
      <c r="AF16" s="0" t="n">
        <f aca="false">(AB16/AVERAGE(AB12:AB14,AB18:AB20))*MAX(AE15:AE17) + (1 - MAX(AE15:AE17))</f>
        <v>1.57217156190176</v>
      </c>
      <c r="AG16" s="0" t="n">
        <f aca="false">AB16/AF16</f>
        <v>2267.37327909211</v>
      </c>
      <c r="AH16" s="0" t="n">
        <f aca="false">(AG15+AG16*2+AG17)/4</f>
        <v>2342.78051804311</v>
      </c>
      <c r="AI16" s="0" t="n">
        <f aca="false">ABS(1 - (AG16/AVERAGE(AG14:AG18)))</f>
        <v>0.0787715585056322</v>
      </c>
      <c r="AJ16" s="0" t="n">
        <f aca="false">(AVERAGE(AG14:AG18)*AI16) + (AG16*(1-AI16))</f>
        <v>2282.64523152759</v>
      </c>
      <c r="AK16" s="0" t="n">
        <f aca="false">(AVERAGE(AG14:AG15,AG17:AG18)*AI16*2) + (AG16*(1-AI16*2))</f>
        <v>2305.55316018081</v>
      </c>
    </row>
    <row r="17" customFormat="false" ht="13.8" hidden="false" customHeight="false" outlineLevel="0" collapsed="false">
      <c r="A17" s="4" t="n">
        <v>42751</v>
      </c>
      <c r="B17" s="0" t="n">
        <v>15</v>
      </c>
      <c r="C17" s="0" t="n">
        <v>965</v>
      </c>
      <c r="D17" s="0" t="n">
        <f aca="false">C17*$D$1</f>
        <v>2219.5</v>
      </c>
      <c r="E17" s="0" t="n">
        <v>300</v>
      </c>
      <c r="F17" s="0" t="n">
        <f aca="false">E17*$F$1</f>
        <v>660</v>
      </c>
      <c r="H17" s="0" t="n">
        <f aca="false">D17+F17+G17</f>
        <v>2879.5</v>
      </c>
      <c r="J17" s="0" t="n">
        <v>0</v>
      </c>
      <c r="K17" s="0" t="n">
        <f aca="false">J17*$K$1</f>
        <v>0</v>
      </c>
      <c r="L17" s="0" t="n">
        <f aca="false">H17+K17</f>
        <v>2879.5</v>
      </c>
      <c r="M17" s="0" t="n">
        <v>25</v>
      </c>
      <c r="Q17" s="0" t="n">
        <v>20</v>
      </c>
      <c r="R17" s="0" t="n">
        <v>320</v>
      </c>
      <c r="S17" s="0" t="n">
        <v>445</v>
      </c>
      <c r="T17" s="0" t="n">
        <v>5</v>
      </c>
      <c r="U17" s="0" t="n">
        <v>0</v>
      </c>
      <c r="V17" s="0" t="n">
        <v>0</v>
      </c>
      <c r="X17" s="0" t="s">
        <v>34</v>
      </c>
      <c r="Y17" s="0" t="n">
        <f aca="false">Y16</f>
        <v>2418.07142857143</v>
      </c>
      <c r="Z17" s="0" t="n">
        <f aca="false">L17/Y17</f>
        <v>1.19082503766284</v>
      </c>
      <c r="AB17" s="0" t="n">
        <f aca="false">L17/$AA$4</f>
        <v>3055.56500826819</v>
      </c>
      <c r="AC17" s="0" t="n">
        <v>48</v>
      </c>
      <c r="AE17" s="0" t="n">
        <v>1</v>
      </c>
      <c r="AF17" s="0" t="n">
        <f aca="false">(AB17/AVERAGE(AB13:AB15,AB19:AB21))*MAX(AE16:AE18) + (1 - MAX(AE16:AE18))</f>
        <v>1.35652025858702</v>
      </c>
      <c r="AG17" s="0" t="n">
        <f aca="false">AB17/AF17</f>
        <v>2252.50230427884</v>
      </c>
      <c r="AH17" s="0" t="n">
        <f aca="false">(AG16+AG17*2+AG18)/4</f>
        <v>2299.05591777851</v>
      </c>
      <c r="AI17" s="0" t="n">
        <f aca="false">ABS(1 - (AG17/AVERAGE(AG15:AG19)))</f>
        <v>0.0738092506240091</v>
      </c>
      <c r="AJ17" s="0" t="n">
        <f aca="false">(AVERAGE(AG15:AG19)*AI17) + (AG17*(1-AI17))</f>
        <v>2265.75140485558</v>
      </c>
      <c r="AK17" s="0" t="n">
        <f aca="false">(AVERAGE(AG15:AG16,AG18:AG19)*AI17*2) + (AG17*(1-AI17*2))</f>
        <v>2285.6250557207</v>
      </c>
    </row>
    <row r="18" customFormat="false" ht="13.8" hidden="false" customHeight="false" outlineLevel="0" collapsed="false">
      <c r="A18" s="4" t="n">
        <v>42752</v>
      </c>
      <c r="B18" s="0" t="n">
        <v>16</v>
      </c>
      <c r="C18" s="0" t="n">
        <v>840</v>
      </c>
      <c r="D18" s="0" t="n">
        <f aca="false">C18*$D$1</f>
        <v>1932</v>
      </c>
      <c r="E18" s="0" t="n">
        <v>225</v>
      </c>
      <c r="F18" s="0" t="n">
        <f aca="false">E18*$F$1</f>
        <v>495</v>
      </c>
      <c r="H18" s="0" t="n">
        <f aca="false">D18+F18+G18</f>
        <v>2427</v>
      </c>
      <c r="J18" s="0" t="n">
        <v>0</v>
      </c>
      <c r="K18" s="0" t="n">
        <f aca="false">J18*$K$1</f>
        <v>0</v>
      </c>
      <c r="L18" s="0" t="n">
        <f aca="false">H18+K18</f>
        <v>2427</v>
      </c>
      <c r="M18" s="0" t="n">
        <v>30</v>
      </c>
      <c r="Q18" s="0" t="n">
        <v>5</v>
      </c>
      <c r="R18" s="0" t="n">
        <v>165</v>
      </c>
      <c r="S18" s="0" t="n">
        <v>220</v>
      </c>
      <c r="T18" s="0" t="n">
        <v>0</v>
      </c>
      <c r="U18" s="0" t="n">
        <v>0</v>
      </c>
      <c r="V18" s="0" t="n">
        <v>0</v>
      </c>
      <c r="X18" s="0" t="s">
        <v>36</v>
      </c>
      <c r="Y18" s="0" t="n">
        <f aca="false">Y16</f>
        <v>2418.07142857143</v>
      </c>
      <c r="Z18" s="0" t="n">
        <f aca="false">L18/Y18</f>
        <v>1.0036924349393</v>
      </c>
      <c r="AB18" s="0" t="n">
        <f aca="false">L18/$AA$6</f>
        <v>2629.8037860397</v>
      </c>
      <c r="AC18" s="0" t="n">
        <v>50</v>
      </c>
      <c r="AE18" s="0" t="n">
        <v>0</v>
      </c>
      <c r="AF18" s="0" t="n">
        <f aca="false">(AB18/AVERAGE(AB14:AB16,AB20:AB22))*MAX(AE17:AE19) + (1 - MAX(AE17:AE19))</f>
        <v>1.08497157862951</v>
      </c>
      <c r="AG18" s="0" t="n">
        <f aca="false">AB18/AF18</f>
        <v>2423.84578346426</v>
      </c>
      <c r="AH18" s="0" t="n">
        <f aca="false">(AG17+AG18*2+AG19)/4</f>
        <v>2433.15846361977</v>
      </c>
      <c r="AI18" s="0" t="n">
        <f aca="false">ABS(1 - (AG18/AVERAGE(AG16:AG20)))</f>
        <v>0.00376685545625932</v>
      </c>
      <c r="AJ18" s="0" t="n">
        <f aca="false">(AVERAGE(AG16:AG20)*AI18) + (AG18*(1-AI18))</f>
        <v>2423.81152009675</v>
      </c>
      <c r="AK18" s="0" t="n">
        <f aca="false">(AVERAGE(AG16:AG17,AG19:AG20)*AI18*2) + (AG18*(1-AI18*2))</f>
        <v>2423.76012504549</v>
      </c>
    </row>
    <row r="19" customFormat="false" ht="13.8" hidden="false" customHeight="false" outlineLevel="0" collapsed="false">
      <c r="A19" s="4" t="n">
        <v>42753</v>
      </c>
      <c r="B19" s="0" t="n">
        <v>17</v>
      </c>
      <c r="C19" s="0" t="n">
        <v>785</v>
      </c>
      <c r="D19" s="0" t="n">
        <f aca="false">C19*$D$1</f>
        <v>1805.5</v>
      </c>
      <c r="E19" s="0" t="n">
        <v>265</v>
      </c>
      <c r="F19" s="0" t="n">
        <f aca="false">E19*$F$1</f>
        <v>583</v>
      </c>
      <c r="H19" s="0" t="n">
        <f aca="false">D19+F19+G19</f>
        <v>2388.5</v>
      </c>
      <c r="J19" s="0" t="n">
        <v>0</v>
      </c>
      <c r="K19" s="0" t="n">
        <f aca="false">J19*$K$1</f>
        <v>0</v>
      </c>
      <c r="L19" s="0" t="n">
        <f aca="false">H19+K19</f>
        <v>2388.5</v>
      </c>
      <c r="M19" s="0" t="n">
        <v>15</v>
      </c>
      <c r="Q19" s="0" t="n">
        <v>0</v>
      </c>
      <c r="R19" s="0" t="n">
        <v>175</v>
      </c>
      <c r="S19" s="0" t="n">
        <v>220</v>
      </c>
      <c r="T19" s="0" t="n">
        <v>0</v>
      </c>
      <c r="U19" s="0" t="n">
        <v>0</v>
      </c>
      <c r="V19" s="0" t="n">
        <v>25</v>
      </c>
      <c r="X19" s="0" t="s">
        <v>37</v>
      </c>
      <c r="Y19" s="0" t="n">
        <f aca="false">Y16</f>
        <v>2418.07142857143</v>
      </c>
      <c r="Z19" s="0" t="n">
        <f aca="false">L19/Y19</f>
        <v>0.98777065548105</v>
      </c>
      <c r="AB19" s="0" t="n">
        <f aca="false">L19/$AA$8</f>
        <v>2614.83810274239</v>
      </c>
      <c r="AC19" s="0" t="n">
        <v>52</v>
      </c>
      <c r="AE19" s="0" t="n">
        <v>0</v>
      </c>
      <c r="AF19" s="0" t="n">
        <f aca="false">(AB19/AVERAGE(AB15:AB17,AB21:AB23))*MAX(AE18:AE20) + (1 - MAX(AE18:AE20))</f>
        <v>0.993313473187927</v>
      </c>
      <c r="AG19" s="0" t="n">
        <f aca="false">AB19/AF19</f>
        <v>2632.43998327171</v>
      </c>
      <c r="AH19" s="0" t="n">
        <f aca="false">(AG18+AG19*2+AG20)/4</f>
        <v>2546.57831262168</v>
      </c>
      <c r="AI19" s="0" t="n">
        <f aca="false">ABS(1 - (AG19/AVERAGE(AG17:AG21)))</f>
        <v>0.0923897337420399</v>
      </c>
      <c r="AJ19" s="0" t="n">
        <f aca="false">(AVERAGE(AG17:AG21)*AI19) + (AG19*(1-AI19))</f>
        <v>2611.87026708155</v>
      </c>
      <c r="AK19" s="0" t="n">
        <f aca="false">(AVERAGE(AG17:AG18,AG20:AG21)*AI19*2) + (AG19*(1-AI19*2))</f>
        <v>2581.0156927963</v>
      </c>
    </row>
    <row r="20" customFormat="false" ht="13.8" hidden="false" customHeight="false" outlineLevel="0" collapsed="false">
      <c r="A20" s="4" t="n">
        <v>42754</v>
      </c>
      <c r="B20" s="0" t="n">
        <v>18</v>
      </c>
      <c r="C20" s="0" t="n">
        <v>535</v>
      </c>
      <c r="D20" s="0" t="n">
        <f aca="false">C20*$D$1</f>
        <v>1230.5</v>
      </c>
      <c r="E20" s="0" t="n">
        <v>135</v>
      </c>
      <c r="F20" s="0" t="n">
        <f aca="false">E20*$F$1</f>
        <v>297</v>
      </c>
      <c r="H20" s="0" t="n">
        <f aca="false">D20+F20+G20</f>
        <v>1527.5</v>
      </c>
      <c r="J20" s="0" t="n">
        <v>0</v>
      </c>
      <c r="K20" s="0" t="n">
        <f aca="false">J20*$K$1</f>
        <v>0</v>
      </c>
      <c r="L20" s="0" t="n">
        <f aca="false">H20+K20</f>
        <v>1527.5</v>
      </c>
      <c r="M20" s="0" t="n">
        <v>15</v>
      </c>
      <c r="Q20" s="0" t="n">
        <v>0</v>
      </c>
      <c r="R20" s="0" t="n">
        <v>55</v>
      </c>
      <c r="S20" s="0" t="n">
        <v>30</v>
      </c>
      <c r="T20" s="0" t="n">
        <v>20</v>
      </c>
      <c r="U20" s="0" t="n">
        <v>85</v>
      </c>
      <c r="V20" s="0" t="n">
        <v>160</v>
      </c>
      <c r="X20" s="0" t="s">
        <v>39</v>
      </c>
      <c r="Y20" s="0" t="n">
        <f aca="false">Y16</f>
        <v>2418.07142857143</v>
      </c>
      <c r="Z20" s="0" t="n">
        <f aca="false">L20/Y20</f>
        <v>0.631701769414823</v>
      </c>
      <c r="AB20" s="0" t="n">
        <f aca="false">L20/$AA$10</f>
        <v>1515.79205929864</v>
      </c>
      <c r="AC20" s="0" t="n">
        <v>45</v>
      </c>
      <c r="AE20" s="0" t="n">
        <v>1</v>
      </c>
      <c r="AF20" s="0" t="n">
        <f aca="false">(AB20/AVERAGE(AB16:AB18,AB22:AB24))*MAX(AE19:AE21) + (1 - MAX(AE19:AE21))</f>
        <v>0.606902484500705</v>
      </c>
      <c r="AG20" s="0" t="n">
        <f aca="false">AB20/AF20</f>
        <v>2497.58750047905</v>
      </c>
      <c r="AH20" s="0" t="n">
        <f aca="false">(AG19+AG20*2+AG21)/4</f>
        <v>2467.55894107836</v>
      </c>
      <c r="AI20" s="0" t="n">
        <f aca="false">ABS(1 - (AG20/AVERAGE(AG18:AG22)))</f>
        <v>0.0535601604064029</v>
      </c>
      <c r="AJ20" s="0" t="n">
        <f aca="false">(AVERAGE(AG18:AG22)*AI20) + (AG20*(1-AI20))</f>
        <v>2490.7869336856</v>
      </c>
      <c r="AK20" s="0" t="n">
        <f aca="false">(AVERAGE(AG18:AG19,AG21:AG22)*AI20*2) + (AG20*(1-AI20*2))</f>
        <v>2480.58608349543</v>
      </c>
    </row>
    <row r="21" customFormat="false" ht="13.8" hidden="false" customHeight="false" outlineLevel="0" collapsed="false">
      <c r="A21" s="4" t="n">
        <v>42755</v>
      </c>
      <c r="B21" s="0" t="n">
        <v>19</v>
      </c>
      <c r="C21" s="0" t="n">
        <v>610</v>
      </c>
      <c r="D21" s="0" t="n">
        <f aca="false">C21*$D$1</f>
        <v>1403</v>
      </c>
      <c r="E21" s="0" t="n">
        <v>145</v>
      </c>
      <c r="F21" s="0" t="n">
        <f aca="false">E21*$F$1</f>
        <v>319</v>
      </c>
      <c r="H21" s="0" t="n">
        <f aca="false">D21+F21+G21</f>
        <v>1722</v>
      </c>
      <c r="J21" s="0" t="n">
        <v>0</v>
      </c>
      <c r="K21" s="0" t="n">
        <f aca="false">J21*$K$1</f>
        <v>0</v>
      </c>
      <c r="L21" s="0" t="n">
        <f aca="false">H21+K21</f>
        <v>1722</v>
      </c>
      <c r="M21" s="0" t="n">
        <v>20</v>
      </c>
      <c r="Q21" s="0" t="n">
        <v>5</v>
      </c>
      <c r="R21" s="0" t="n">
        <v>70</v>
      </c>
      <c r="S21" s="0" t="n">
        <v>55</v>
      </c>
      <c r="T21" s="0" t="n">
        <v>15</v>
      </c>
      <c r="U21" s="0" t="n">
        <v>60</v>
      </c>
      <c r="V21" s="0" t="n">
        <v>220</v>
      </c>
      <c r="X21" s="0" t="s">
        <v>40</v>
      </c>
      <c r="Y21" s="0" t="n">
        <f aca="false">Y16</f>
        <v>2418.07142857143</v>
      </c>
      <c r="Z21" s="0" t="n">
        <f aca="false">L21/Y21</f>
        <v>0.712137772132455</v>
      </c>
      <c r="AB21" s="0" t="n">
        <f aca="false">L21/$AA$12</f>
        <v>1500.35639964168</v>
      </c>
      <c r="AC21" s="0" t="n">
        <v>43</v>
      </c>
      <c r="AE21" s="0" t="n">
        <v>1</v>
      </c>
      <c r="AF21" s="0" t="n">
        <f aca="false">(AB21/AVERAGE(AB17:AB19,AB23:AB25))*MAX(AE20:AE22) + (1 - MAX(AE20:AE22))</f>
        <v>0.669019217589576</v>
      </c>
      <c r="AG21" s="0" t="n">
        <f aca="false">AB21/AF21</f>
        <v>2242.62078008364</v>
      </c>
      <c r="AH21" s="0" t="n">
        <f aca="false">(AG20+AG21*2+AG22)/4</f>
        <v>2259.85485348418</v>
      </c>
      <c r="AI21" s="0" t="n">
        <f aca="false">ABS(1 - (AG21/AVERAGE(AG19:AG23)))</f>
        <v>0.0100631598978933</v>
      </c>
      <c r="AJ21" s="0" t="n">
        <f aca="false">(AVERAGE(AG19:AG23)*AI21) + (AG21*(1-AI21))</f>
        <v>2242.85019259664</v>
      </c>
      <c r="AK21" s="0" t="n">
        <f aca="false">(AVERAGE(AG19:AG20,AG22:AG23)*AI21*2) + (AG21*(1-AI21*2))</f>
        <v>2243.19431136614</v>
      </c>
    </row>
    <row r="22" customFormat="false" ht="13.8" hidden="false" customHeight="false" outlineLevel="0" collapsed="false">
      <c r="A22" s="4" t="n">
        <v>42756</v>
      </c>
      <c r="B22" s="0" t="n">
        <v>20</v>
      </c>
      <c r="C22" s="0" t="n">
        <v>865</v>
      </c>
      <c r="D22" s="0" t="n">
        <f aca="false">C22*$D$1</f>
        <v>1989.5</v>
      </c>
      <c r="E22" s="0" t="n">
        <v>205</v>
      </c>
      <c r="F22" s="0" t="n">
        <f aca="false">E22*$F$1</f>
        <v>451</v>
      </c>
      <c r="H22" s="0" t="n">
        <f aca="false">D22+F22+G22</f>
        <v>2440.5</v>
      </c>
      <c r="J22" s="0" t="n">
        <v>0</v>
      </c>
      <c r="K22" s="0" t="n">
        <f aca="false">J22*$K$1</f>
        <v>0</v>
      </c>
      <c r="L22" s="0" t="n">
        <f aca="false">H22+K22</f>
        <v>2440.5</v>
      </c>
      <c r="M22" s="0" t="n">
        <v>15</v>
      </c>
      <c r="Q22" s="0" t="n">
        <v>5</v>
      </c>
      <c r="R22" s="0" t="n">
        <v>110</v>
      </c>
      <c r="S22" s="0" t="n">
        <v>120</v>
      </c>
      <c r="T22" s="0" t="n">
        <v>65</v>
      </c>
      <c r="U22" s="0" t="n">
        <v>165</v>
      </c>
      <c r="V22" s="0" t="n">
        <v>285</v>
      </c>
      <c r="X22" s="0" t="s">
        <v>42</v>
      </c>
      <c r="Y22" s="0" t="n">
        <f aca="false">Y16</f>
        <v>2418.07142857143</v>
      </c>
      <c r="Z22" s="0" t="n">
        <f aca="false">L22/Y22</f>
        <v>1.00927539656751</v>
      </c>
      <c r="AB22" s="0" t="n">
        <f aca="false">L22/$AA$14</f>
        <v>2193.36172467926</v>
      </c>
      <c r="AC22" s="0" t="n">
        <v>50</v>
      </c>
      <c r="AE22" s="0" t="n">
        <v>0</v>
      </c>
      <c r="AF22" s="0" t="n">
        <f aca="false">(AB22/AVERAGE(AB18:AB20,AB24:AB26))*MAX(AE21:AE23) + (1 - MAX(AE21:AE23))</f>
        <v>1.06650394482792</v>
      </c>
      <c r="AG22" s="0" t="n">
        <f aca="false">AB22/AF22</f>
        <v>2056.5903532904</v>
      </c>
      <c r="AH22" s="0" t="n">
        <f aca="false">(AG21+AG22*2+AG23)/4</f>
        <v>2063.41327250611</v>
      </c>
      <c r="AI22" s="0" t="n">
        <f aca="false">ABS(1 - (AG22/AVERAGE(AG20:AG24)))</f>
        <v>0.00541078816737672</v>
      </c>
      <c r="AJ22" s="0" t="n">
        <f aca="false">(AVERAGE(AG20:AG24)*AI22) + (AG22*(1-AI22))</f>
        <v>2056.65089087841</v>
      </c>
      <c r="AK22" s="0" t="n">
        <f aca="false">(AVERAGE(AG20:AG21,AG23:AG24)*AI22*2) + (AG22*(1-AI22*2))</f>
        <v>2056.74169726041</v>
      </c>
    </row>
    <row r="23" customFormat="false" ht="13.8" hidden="false" customHeight="false" outlineLevel="0" collapsed="false">
      <c r="A23" s="4" t="n">
        <v>42757</v>
      </c>
      <c r="B23" s="0" t="n">
        <v>21</v>
      </c>
      <c r="C23" s="0" t="n">
        <v>595</v>
      </c>
      <c r="D23" s="0" t="n">
        <f aca="false">C23*$D$1</f>
        <v>1368.5</v>
      </c>
      <c r="E23" s="0" t="n">
        <v>235</v>
      </c>
      <c r="F23" s="0" t="n">
        <f aca="false">E23*$F$1</f>
        <v>517</v>
      </c>
      <c r="H23" s="0" t="n">
        <f aca="false">D23+F23+G23</f>
        <v>1885.5</v>
      </c>
      <c r="J23" s="0" t="n">
        <v>0</v>
      </c>
      <c r="K23" s="0" t="n">
        <f aca="false">J23*$K$1</f>
        <v>0</v>
      </c>
      <c r="L23" s="0" t="n">
        <f aca="false">H23+K23</f>
        <v>1885.5</v>
      </c>
      <c r="M23" s="0" t="n">
        <v>5</v>
      </c>
      <c r="Q23" s="0" t="n">
        <v>10</v>
      </c>
      <c r="R23" s="0" t="n">
        <v>70</v>
      </c>
      <c r="S23" s="0" t="n">
        <v>65</v>
      </c>
      <c r="T23" s="0" t="n">
        <v>55</v>
      </c>
      <c r="U23" s="0" t="n">
        <v>110</v>
      </c>
      <c r="V23" s="0" t="n">
        <v>235</v>
      </c>
      <c r="X23" s="0" t="s">
        <v>33</v>
      </c>
      <c r="Y23" s="0" t="n">
        <f aca="false">AVERAGE(L23:L29)</f>
        <v>2176.85714285714</v>
      </c>
      <c r="Z23" s="0" t="n">
        <f aca="false">L23/Y23</f>
        <v>0.866156975981101</v>
      </c>
      <c r="AB23" s="0" t="n">
        <f aca="false">L23/$AA$2</f>
        <v>1897.85160335999</v>
      </c>
      <c r="AC23" s="0" t="n">
        <v>45</v>
      </c>
      <c r="AE23" s="0" t="n">
        <v>0</v>
      </c>
      <c r="AF23" s="0" t="n">
        <f aca="false">(AB23/AVERAGE(AB19:AB21,AB25:AB27))*MAX(AE22:AE24) + (1 - MAX(AE22:AE24))</f>
        <v>1</v>
      </c>
      <c r="AG23" s="0" t="n">
        <f aca="false">AB23/AF23</f>
        <v>1897.85160335999</v>
      </c>
      <c r="AH23" s="0" t="n">
        <f aca="false">(AG22+AG23*2+AG24)/4</f>
        <v>1874.13416273324</v>
      </c>
      <c r="AI23" s="0" t="n">
        <f aca="false">ABS(1 - (AG23/AVERAGE(AG21:AG25)))</f>
        <v>0.00365204547672571</v>
      </c>
      <c r="AJ23" s="0" t="n">
        <f aca="false">(AVERAGE(AG21:AG25)*AI23) + (AG23*(1-AI23))</f>
        <v>1897.82638299131</v>
      </c>
      <c r="AK23" s="0" t="n">
        <f aca="false">(AVERAGE(AG21:AG22,AG24:AG25)*AI23*2) + (AG23*(1-AI23*2))</f>
        <v>1897.7885524383</v>
      </c>
    </row>
    <row r="24" customFormat="false" ht="13.8" hidden="false" customHeight="false" outlineLevel="0" collapsed="false">
      <c r="A24" s="4" t="n">
        <v>42758</v>
      </c>
      <c r="B24" s="0" t="n">
        <v>22</v>
      </c>
      <c r="C24" s="0" t="n">
        <v>535</v>
      </c>
      <c r="D24" s="0" t="n">
        <f aca="false">C24*$D$1</f>
        <v>1230.5</v>
      </c>
      <c r="E24" s="0" t="n">
        <v>145</v>
      </c>
      <c r="F24" s="0" t="n">
        <f aca="false">E24*$F$1</f>
        <v>319</v>
      </c>
      <c r="H24" s="0" t="n">
        <f aca="false">D24+F24+G24</f>
        <v>1549.5</v>
      </c>
      <c r="J24" s="0" t="n">
        <v>0</v>
      </c>
      <c r="K24" s="0" t="n">
        <f aca="false">J24*$K$1</f>
        <v>0</v>
      </c>
      <c r="L24" s="0" t="n">
        <f aca="false">H24+K24</f>
        <v>1549.5</v>
      </c>
      <c r="M24" s="0" t="n">
        <v>15</v>
      </c>
      <c r="Q24" s="0" t="n">
        <v>15</v>
      </c>
      <c r="R24" s="0" t="n">
        <v>70</v>
      </c>
      <c r="S24" s="0" t="n">
        <v>80</v>
      </c>
      <c r="T24" s="0" t="n">
        <v>20</v>
      </c>
      <c r="U24" s="0" t="n">
        <v>110</v>
      </c>
      <c r="V24" s="0" t="n">
        <v>140</v>
      </c>
      <c r="X24" s="0" t="s">
        <v>34</v>
      </c>
      <c r="Y24" s="0" t="n">
        <f aca="false">Y23</f>
        <v>2176.85714285714</v>
      </c>
      <c r="Z24" s="0" t="n">
        <f aca="false">L24/Y24</f>
        <v>0.711806011287572</v>
      </c>
      <c r="AB24" s="0" t="n">
        <f aca="false">L24/$AA$4</f>
        <v>1644.24309092258</v>
      </c>
      <c r="AC24" s="0" t="n">
        <v>50</v>
      </c>
      <c r="AE24" s="0" t="n">
        <v>0</v>
      </c>
      <c r="AF24" s="0" t="n">
        <f aca="false">(AB24/AVERAGE(AB20:AB22,AB26:AB28))*MAX(AE23:AE25) + (1 - MAX(AE23:AE25))</f>
        <v>1</v>
      </c>
      <c r="AG24" s="0" t="n">
        <f aca="false">AB24/AF24</f>
        <v>1644.24309092258</v>
      </c>
      <c r="AH24" s="0" t="n">
        <f aca="false">(AG23+AG24*2+AG25)/4</f>
        <v>1699.94021859353</v>
      </c>
      <c r="AI24" s="0" t="n">
        <f aca="false">ABS(1 - (AG24/AVERAGE(AG22:AG26)))</f>
        <v>0.137654352894405</v>
      </c>
      <c r="AJ24" s="0" t="n">
        <f aca="false">(AVERAGE(AG22:AG26)*AI24) + (AG24*(1-AI24))</f>
        <v>1680.37280698037</v>
      </c>
      <c r="AK24" s="0" t="n">
        <f aca="false">(AVERAGE(AG22:AG23,AG25:AG26)*AI24*2) + (AG24*(1-AI24*2))</f>
        <v>1734.56738106706</v>
      </c>
    </row>
    <row r="25" customFormat="false" ht="13.8" hidden="false" customHeight="false" outlineLevel="0" collapsed="false">
      <c r="A25" s="4" t="n">
        <v>42759</v>
      </c>
      <c r="B25" s="0" t="n">
        <v>23</v>
      </c>
      <c r="C25" s="0" t="n">
        <v>480</v>
      </c>
      <c r="D25" s="0" t="n">
        <f aca="false">C25*$D$1</f>
        <v>1104</v>
      </c>
      <c r="E25" s="0" t="n">
        <v>175</v>
      </c>
      <c r="F25" s="0" t="n">
        <f aca="false">E25*$F$1</f>
        <v>385</v>
      </c>
      <c r="H25" s="0" t="n">
        <f aca="false">D25+F25+G25</f>
        <v>1489</v>
      </c>
      <c r="J25" s="0" t="n">
        <v>0</v>
      </c>
      <c r="K25" s="0" t="n">
        <f aca="false">J25*$K$1</f>
        <v>0</v>
      </c>
      <c r="L25" s="0" t="n">
        <f aca="false">H25+K25</f>
        <v>1489</v>
      </c>
      <c r="M25" s="0" t="n">
        <v>20</v>
      </c>
      <c r="Q25" s="0" t="n">
        <v>0</v>
      </c>
      <c r="R25" s="0" t="n">
        <v>110</v>
      </c>
      <c r="S25" s="0" t="n">
        <v>85</v>
      </c>
      <c r="T25" s="0" t="n">
        <v>75</v>
      </c>
      <c r="U25" s="0" t="n">
        <v>155</v>
      </c>
      <c r="V25" s="0" t="n">
        <v>305</v>
      </c>
      <c r="X25" s="0" t="s">
        <v>36</v>
      </c>
      <c r="Y25" s="0" t="n">
        <f aca="false">Y23</f>
        <v>2176.85714285714</v>
      </c>
      <c r="Z25" s="0" t="n">
        <f aca="false">L25/Y25</f>
        <v>0.684013650085314</v>
      </c>
      <c r="AB25" s="0" t="n">
        <f aca="false">L25/$AA$6</f>
        <v>1613.42308916898</v>
      </c>
      <c r="AC25" s="0" t="n">
        <v>43</v>
      </c>
      <c r="AE25" s="0" t="n">
        <v>0</v>
      </c>
      <c r="AF25" s="0" t="n">
        <f aca="false">(AB25/AVERAGE(AB21:AB23,AB27:AB29))*MAX(AE24:AE26) + (1 - MAX(AE24:AE26))</f>
        <v>1</v>
      </c>
      <c r="AG25" s="0" t="n">
        <f aca="false">AB25/AF25</f>
        <v>1613.42308916898</v>
      </c>
      <c r="AH25" s="0" t="n">
        <f aca="false">(AG24+AG25*2+AG26)/4</f>
        <v>1798.13281520766</v>
      </c>
      <c r="AI25" s="0" t="n">
        <f aca="false">ABS(1 - (AG25/AVERAGE(AG23:AG27)))</f>
        <v>0.169510150480774</v>
      </c>
      <c r="AJ25" s="0" t="n">
        <f aca="false">(AVERAGE(AG23:AG27)*AI25) + (AG25*(1-AI25))</f>
        <v>1669.24508471831</v>
      </c>
      <c r="AK25" s="0" t="n">
        <f aca="false">(AVERAGE(AG23:AG24,AG26:AG27)*AI25*2) + (AG25*(1-AI25*2))</f>
        <v>1752.97807804231</v>
      </c>
    </row>
    <row r="26" customFormat="false" ht="13.8" hidden="false" customHeight="false" outlineLevel="0" collapsed="false">
      <c r="A26" s="4" t="n">
        <v>42760</v>
      </c>
      <c r="B26" s="0" t="n">
        <v>24</v>
      </c>
      <c r="C26" s="0" t="n">
        <v>745</v>
      </c>
      <c r="D26" s="0" t="n">
        <f aca="false">C26*$D$1</f>
        <v>1713.5</v>
      </c>
      <c r="E26" s="0" t="n">
        <v>185</v>
      </c>
      <c r="F26" s="0" t="n">
        <f aca="false">E26*$F$1</f>
        <v>407</v>
      </c>
      <c r="H26" s="0" t="n">
        <f aca="false">D26+F26+G26</f>
        <v>2120.5</v>
      </c>
      <c r="J26" s="0" t="n">
        <v>0</v>
      </c>
      <c r="K26" s="0" t="n">
        <f aca="false">J26*$K$1</f>
        <v>0</v>
      </c>
      <c r="L26" s="0" t="n">
        <f aca="false">H26+K26</f>
        <v>2120.5</v>
      </c>
      <c r="M26" s="0" t="n">
        <v>20</v>
      </c>
      <c r="Q26" s="0" t="n">
        <v>10</v>
      </c>
      <c r="R26" s="0" t="n">
        <v>65</v>
      </c>
      <c r="S26" s="0" t="n">
        <v>115</v>
      </c>
      <c r="T26" s="0" t="n">
        <v>65</v>
      </c>
      <c r="U26" s="0" t="n">
        <v>60</v>
      </c>
      <c r="V26" s="0" t="n">
        <v>215</v>
      </c>
      <c r="X26" s="0" t="s">
        <v>37</v>
      </c>
      <c r="Y26" s="0" t="n">
        <f aca="false">Y23</f>
        <v>2176.85714285714</v>
      </c>
      <c r="Z26" s="0" t="n">
        <f aca="false">L26/Y26</f>
        <v>0.974110775692349</v>
      </c>
      <c r="AB26" s="0" t="n">
        <f aca="false">L26/$AA$8</f>
        <v>2321.44199157012</v>
      </c>
      <c r="AC26" s="0" t="n">
        <v>43</v>
      </c>
      <c r="AE26" s="0" t="n">
        <v>0</v>
      </c>
      <c r="AF26" s="0" t="n">
        <f aca="false">(AB26/AVERAGE(AB22:AB24,AB28:AB30))*MAX(AE25:AE27) + (1 - MAX(AE25:AE27))</f>
        <v>1</v>
      </c>
      <c r="AG26" s="0" t="n">
        <f aca="false">AB26/AF26</f>
        <v>2321.44199157012</v>
      </c>
      <c r="AH26" s="0" t="n">
        <f aca="false">(AG25+AG26*2+AG27)/4</f>
        <v>2123.25766851251</v>
      </c>
      <c r="AI26" s="0" t="n">
        <f aca="false">ABS(1 - (AG26/AVERAGE(AG24:AG28)))</f>
        <v>0.151573394280241</v>
      </c>
      <c r="AJ26" s="0" t="n">
        <f aca="false">(AVERAGE(AG24:AG28)*AI26) + (AG26*(1-AI26))</f>
        <v>2275.12800495685</v>
      </c>
      <c r="AK26" s="0" t="n">
        <f aca="false">(AVERAGE(AG24:AG25,AG27:AG28)*AI26*2) + (AG26*(1-AI26*2))</f>
        <v>2205.65702503694</v>
      </c>
    </row>
    <row r="27" customFormat="false" ht="13.8" hidden="false" customHeight="false" outlineLevel="0" collapsed="false">
      <c r="A27" s="4" t="n">
        <v>42761</v>
      </c>
      <c r="B27" s="0" t="n">
        <v>25</v>
      </c>
      <c r="C27" s="0" t="n">
        <v>760</v>
      </c>
      <c r="D27" s="0" t="n">
        <f aca="false">C27*$D$1</f>
        <v>1748</v>
      </c>
      <c r="E27" s="0" t="n">
        <v>230</v>
      </c>
      <c r="F27" s="0" t="n">
        <f aca="false">E27*$F$1</f>
        <v>506</v>
      </c>
      <c r="H27" s="0" t="n">
        <f aca="false">D27+F27+G27</f>
        <v>2254</v>
      </c>
      <c r="J27" s="0" t="n">
        <v>0</v>
      </c>
      <c r="K27" s="0" t="n">
        <f aca="false">J27*$K$1</f>
        <v>0</v>
      </c>
      <c r="L27" s="0" t="n">
        <f aca="false">H27+K27</f>
        <v>2254</v>
      </c>
      <c r="M27" s="0" t="n">
        <v>10</v>
      </c>
      <c r="Q27" s="0" t="n">
        <v>5</v>
      </c>
      <c r="R27" s="0" t="n">
        <v>90</v>
      </c>
      <c r="S27" s="0" t="n">
        <v>90</v>
      </c>
      <c r="T27" s="0" t="n">
        <v>80</v>
      </c>
      <c r="U27" s="0" t="n">
        <v>65</v>
      </c>
      <c r="V27" s="0" t="n">
        <v>250</v>
      </c>
      <c r="X27" s="0" t="s">
        <v>39</v>
      </c>
      <c r="Y27" s="0" t="n">
        <f aca="false">Y23</f>
        <v>2176.85714285714</v>
      </c>
      <c r="Z27" s="0" t="n">
        <f aca="false">L27/Y27</f>
        <v>1.03543772148576</v>
      </c>
      <c r="AB27" s="0" t="n">
        <f aca="false">L27/$AA$10</f>
        <v>2236.72360174084</v>
      </c>
      <c r="AC27" s="0" t="n">
        <v>45</v>
      </c>
      <c r="AE27" s="0" t="n">
        <v>0</v>
      </c>
      <c r="AF27" s="0" t="n">
        <f aca="false">(AB27/AVERAGE(AB23:AB25,AB29:AB31))*MAX(AE26:AE28) + (1 - MAX(AE26:AE28))</f>
        <v>1</v>
      </c>
      <c r="AG27" s="0" t="n">
        <f aca="false">AB27/AF27</f>
        <v>2236.72360174084</v>
      </c>
      <c r="AH27" s="0" t="n">
        <f aca="false">(AG26+AG27*2+AG28)/4</f>
        <v>2264.62327528285</v>
      </c>
      <c r="AI27" s="0" t="n">
        <f aca="false">ABS(1 - (AG27/AVERAGE(AG25:AG29)))</f>
        <v>0.0222669312019405</v>
      </c>
      <c r="AJ27" s="0" t="n">
        <f aca="false">(AVERAGE(AG25:AG29)*AI27) + (AG27*(1-AI27))</f>
        <v>2237.85786209094</v>
      </c>
      <c r="AK27" s="0" t="n">
        <f aca="false">(AVERAGE(AG25:AG26,AG28:AG29)*AI27*2) + (AG27*(1-AI27*2))</f>
        <v>2239.5592526161</v>
      </c>
    </row>
    <row r="28" customFormat="false" ht="13.8" hidden="false" customHeight="false" outlineLevel="0" collapsed="false">
      <c r="A28" s="4" t="n">
        <v>42762</v>
      </c>
      <c r="B28" s="0" t="n">
        <v>26</v>
      </c>
      <c r="C28" s="0" t="n">
        <v>900</v>
      </c>
      <c r="D28" s="0" t="n">
        <f aca="false">C28*$D$1</f>
        <v>2070</v>
      </c>
      <c r="E28" s="0" t="n">
        <v>240</v>
      </c>
      <c r="F28" s="0" t="n">
        <f aca="false">E28*$F$1</f>
        <v>528</v>
      </c>
      <c r="H28" s="0" t="n">
        <f aca="false">D28+F28+G28</f>
        <v>2598</v>
      </c>
      <c r="J28" s="0" t="n">
        <v>0</v>
      </c>
      <c r="K28" s="0" t="n">
        <f aca="false">J28*$K$1</f>
        <v>0</v>
      </c>
      <c r="L28" s="0" t="n">
        <f aca="false">H28+K28</f>
        <v>2598</v>
      </c>
      <c r="M28" s="0" t="n">
        <v>10</v>
      </c>
      <c r="Q28" s="0" t="n">
        <v>0</v>
      </c>
      <c r="R28" s="0" t="n">
        <v>165</v>
      </c>
      <c r="S28" s="0" t="n">
        <v>160</v>
      </c>
      <c r="T28" s="0" t="n">
        <v>105</v>
      </c>
      <c r="U28" s="0" t="n">
        <v>50</v>
      </c>
      <c r="V28" s="0" t="n">
        <v>355</v>
      </c>
      <c r="X28" s="0" t="s">
        <v>40</v>
      </c>
      <c r="Y28" s="0" t="n">
        <f aca="false">Y23</f>
        <v>2176.85714285714</v>
      </c>
      <c r="Z28" s="0" t="n">
        <f aca="false">L28/Y28</f>
        <v>1.19346370914818</v>
      </c>
      <c r="AB28" s="0" t="n">
        <f aca="false">L28/$AA$12</f>
        <v>2263.60390607961</v>
      </c>
      <c r="AC28" s="0" t="n">
        <v>45</v>
      </c>
      <c r="AE28" s="0" t="n">
        <v>0</v>
      </c>
      <c r="AF28" s="0" t="n">
        <f aca="false">(AB28/AVERAGE(AB24:AB26,AB30:AB32))*MAX(AE27:AE29) + (1 - MAX(AE27:AE29))</f>
        <v>1</v>
      </c>
      <c r="AG28" s="0" t="n">
        <f aca="false">AB28/AF28</f>
        <v>2263.60390607961</v>
      </c>
      <c r="AH28" s="0" t="n">
        <f aca="false">(AG27+AG28*2+AG29)/4</f>
        <v>2441.76324714596</v>
      </c>
      <c r="AI28" s="0" t="n">
        <f aca="false">ABS(1 - (AG28/AVERAGE(AG26:AG30)))</f>
        <v>0.130161352622071</v>
      </c>
      <c r="AJ28" s="0" t="n">
        <f aca="false">(AVERAGE(AG26:AG30)*AI28) + (AG28*(1-AI28))</f>
        <v>2307.69245865333</v>
      </c>
      <c r="AK28" s="0" t="n">
        <f aca="false">(AVERAGE(AG26:AG27,AG29:AG30)*AI28*2) + (AG28*(1-AI28*2))</f>
        <v>2373.8252875139</v>
      </c>
    </row>
    <row r="29" customFormat="false" ht="13.8" hidden="false" customHeight="false" outlineLevel="0" collapsed="false">
      <c r="A29" s="4" t="n">
        <v>42763</v>
      </c>
      <c r="B29" s="0" t="n">
        <v>27</v>
      </c>
      <c r="C29" s="0" t="n">
        <v>1185</v>
      </c>
      <c r="D29" s="0" t="n">
        <f aca="false">C29*$D$1</f>
        <v>2725.5</v>
      </c>
      <c r="E29" s="0" t="n">
        <v>280</v>
      </c>
      <c r="F29" s="0" t="n">
        <f aca="false">E29*$F$1</f>
        <v>616</v>
      </c>
      <c r="H29" s="0" t="n">
        <f aca="false">D29+F29+G29</f>
        <v>3341.5</v>
      </c>
      <c r="J29" s="0" t="n">
        <v>0</v>
      </c>
      <c r="K29" s="0" t="n">
        <f aca="false">J29*$K$1</f>
        <v>0</v>
      </c>
      <c r="L29" s="0" t="n">
        <f aca="false">H29+K29</f>
        <v>3341.5</v>
      </c>
      <c r="M29" s="0" t="n">
        <v>10</v>
      </c>
      <c r="Q29" s="0" t="n">
        <v>30</v>
      </c>
      <c r="R29" s="0" t="n">
        <v>230</v>
      </c>
      <c r="S29" s="0" t="n">
        <v>335</v>
      </c>
      <c r="T29" s="0" t="n">
        <v>185</v>
      </c>
      <c r="U29" s="0" t="n">
        <v>30</v>
      </c>
      <c r="V29" s="0" t="n">
        <v>685</v>
      </c>
      <c r="X29" s="0" t="s">
        <v>42</v>
      </c>
      <c r="Y29" s="0" t="n">
        <f aca="false">Y23</f>
        <v>2176.85714285714</v>
      </c>
      <c r="Z29" s="0" t="n">
        <f aca="false">L29/Y29</f>
        <v>1.53501115631973</v>
      </c>
      <c r="AB29" s="0" t="n">
        <f aca="false">L29/$AA$14</f>
        <v>3003.12157468377</v>
      </c>
      <c r="AC29" s="0" t="n">
        <v>48</v>
      </c>
      <c r="AE29" s="0" t="n">
        <v>0</v>
      </c>
      <c r="AF29" s="0" t="n">
        <f aca="false">(AB29/AVERAGE(AB25:AB27,AB31:AB33))*MAX(AE28:AE30) + (1 - MAX(AE28:AE30))</f>
        <v>1</v>
      </c>
      <c r="AG29" s="0" t="n">
        <f aca="false">AB29/AF29</f>
        <v>3003.12157468377</v>
      </c>
      <c r="AH29" s="0" t="n">
        <f aca="false">(AG28+AG29*2+AG30)/4</f>
        <v>2864.14675142977</v>
      </c>
      <c r="AI29" s="0" t="n">
        <f aca="false">ABS(1 - (AG29/AVERAGE(AG27:AG31)))</f>
        <v>0.112915168184045</v>
      </c>
      <c r="AJ29" s="0" t="n">
        <f aca="false">(AVERAGE(AG27:AG31)*AI29) + (AG29*(1-AI29))</f>
        <v>2968.71706095666</v>
      </c>
      <c r="AK29" s="0" t="n">
        <f aca="false">(AVERAGE(AG27:AG28,AG30:AG31)*AI29*2) + (AG29*(1-AI29*2))</f>
        <v>2917.110290366</v>
      </c>
    </row>
    <row r="30" customFormat="false" ht="13.8" hidden="false" customHeight="false" outlineLevel="0" collapsed="false">
      <c r="A30" s="4" t="n">
        <v>42764</v>
      </c>
      <c r="B30" s="0" t="n">
        <v>28</v>
      </c>
      <c r="C30" s="0" t="n">
        <v>1080</v>
      </c>
      <c r="D30" s="0" t="n">
        <f aca="false">C30*$D$1</f>
        <v>2484</v>
      </c>
      <c r="E30" s="0" t="n">
        <v>310</v>
      </c>
      <c r="F30" s="0" t="n">
        <f aca="false">E30*$F$1</f>
        <v>682</v>
      </c>
      <c r="H30" s="0" t="n">
        <f aca="false">D30+F30+G30</f>
        <v>3166</v>
      </c>
      <c r="J30" s="0" t="n">
        <v>0</v>
      </c>
      <c r="K30" s="0" t="n">
        <f aca="false">J30*$K$1</f>
        <v>0</v>
      </c>
      <c r="L30" s="0" t="n">
        <f aca="false">H30+K30</f>
        <v>3166</v>
      </c>
      <c r="M30" s="0" t="n">
        <v>10</v>
      </c>
      <c r="Q30" s="0" t="n">
        <v>5</v>
      </c>
      <c r="R30" s="0" t="n">
        <v>245</v>
      </c>
      <c r="S30" s="0" t="n">
        <v>295</v>
      </c>
      <c r="T30" s="0" t="n">
        <v>175</v>
      </c>
      <c r="U30" s="0" t="n">
        <v>35</v>
      </c>
      <c r="V30" s="0" t="n">
        <v>680</v>
      </c>
      <c r="X30" s="0" t="s">
        <v>33</v>
      </c>
      <c r="Y30" s="0" t="n">
        <f aca="false">AVERAGE(L30:L36)</f>
        <v>2911.42857142857</v>
      </c>
      <c r="Z30" s="0" t="n">
        <f aca="false">L30/Y30</f>
        <v>1.08743866535819</v>
      </c>
      <c r="AB30" s="0" t="n">
        <f aca="false">L30/$AA$2</f>
        <v>3186.73995027193</v>
      </c>
      <c r="AC30" s="0" t="n">
        <v>55</v>
      </c>
      <c r="AE30" s="0" t="n">
        <v>0</v>
      </c>
      <c r="AF30" s="0" t="n">
        <f aca="false">(AB30/AVERAGE(AB26:AB28,AB32:AB34))*MAX(AE29:AE31) + (1 - MAX(AE29:AE31))</f>
        <v>1</v>
      </c>
      <c r="AG30" s="0" t="n">
        <f aca="false">AB30/AF30</f>
        <v>3186.73995027193</v>
      </c>
      <c r="AH30" s="0" t="n">
        <f aca="false">(AG29+AG30*2+AG31)/4</f>
        <v>3044.63824902328</v>
      </c>
      <c r="AI30" s="0" t="n">
        <f aca="false">ABS(1 - (AG30/AVERAGE(AG28:AG32)))</f>
        <v>0.0957127102365292</v>
      </c>
      <c r="AJ30" s="0" t="n">
        <f aca="false">(AVERAGE(AG28:AG32)*AI30) + (AG30*(1-AI30))</f>
        <v>3160.09658042081</v>
      </c>
      <c r="AK30" s="0" t="n">
        <f aca="false">(AVERAGE(AG28:AG29,AG31:AG32)*AI30*2) + (AG30*(1-AI30*2))</f>
        <v>3120.13152564412</v>
      </c>
    </row>
    <row r="31" customFormat="false" ht="13.8" hidden="false" customHeight="false" outlineLevel="0" collapsed="false">
      <c r="A31" s="4" t="n">
        <v>42765</v>
      </c>
      <c r="B31" s="0" t="n">
        <v>29</v>
      </c>
      <c r="C31" s="0" t="n">
        <v>885</v>
      </c>
      <c r="D31" s="0" t="n">
        <f aca="false">C31*$D$1</f>
        <v>2035.5</v>
      </c>
      <c r="E31" s="0" t="n">
        <v>275</v>
      </c>
      <c r="F31" s="0" t="n">
        <f aca="false">E31*$F$1</f>
        <v>605</v>
      </c>
      <c r="H31" s="0" t="n">
        <f aca="false">D31+F31+G31</f>
        <v>2640.5</v>
      </c>
      <c r="J31" s="0" t="n">
        <v>0</v>
      </c>
      <c r="K31" s="0" t="n">
        <f aca="false">J31*$K$1</f>
        <v>0</v>
      </c>
      <c r="L31" s="0" t="n">
        <f aca="false">H31+K31</f>
        <v>2640.5</v>
      </c>
      <c r="M31" s="0" t="n">
        <v>20</v>
      </c>
      <c r="Q31" s="0" t="n">
        <v>5</v>
      </c>
      <c r="R31" s="0" t="n">
        <v>160</v>
      </c>
      <c r="S31" s="0" t="n">
        <v>195</v>
      </c>
      <c r="T31" s="0" t="n">
        <v>95</v>
      </c>
      <c r="U31" s="0" t="n">
        <v>30</v>
      </c>
      <c r="V31" s="0" t="n">
        <v>375</v>
      </c>
      <c r="X31" s="0" t="s">
        <v>34</v>
      </c>
      <c r="Y31" s="0" t="n">
        <f aca="false">Y30</f>
        <v>2911.42857142857</v>
      </c>
      <c r="Z31" s="0" t="n">
        <f aca="false">L31/Y31</f>
        <v>0.906943081452405</v>
      </c>
      <c r="AB31" s="0" t="n">
        <f aca="false">L31/$AA$4</f>
        <v>2801.95152086548</v>
      </c>
      <c r="AC31" s="0" t="n">
        <v>55</v>
      </c>
      <c r="AE31" s="0" t="n">
        <v>0</v>
      </c>
      <c r="AF31" s="0" t="n">
        <f aca="false">(AB31/AVERAGE(AB27:AB29,AB33:AB35))*MAX(AE30:AE32) + (1 - MAX(AE30:AE32))</f>
        <v>1</v>
      </c>
      <c r="AG31" s="0" t="n">
        <f aca="false">AB31/AF31</f>
        <v>2801.95152086548</v>
      </c>
      <c r="AH31" s="0" t="n">
        <f aca="false">(AG30+AG31*2+AG32)/4</f>
        <v>3019.27126335491</v>
      </c>
      <c r="AI31" s="0" t="n">
        <f aca="false">ABS(1 - (AG31/AVERAGE(AG29:AG33)))</f>
        <v>0.0773524106634949</v>
      </c>
      <c r="AJ31" s="0" t="n">
        <f aca="false">(AVERAGE(AG29:AG33)*AI31) + (AG31*(1-AI31))</f>
        <v>2820.12225488579</v>
      </c>
      <c r="AK31" s="0" t="n">
        <f aca="false">(AVERAGE(AG29:AG30,AG32:AG33)*AI31*2) + (AG31*(1-AI31*2))</f>
        <v>2847.37835591624</v>
      </c>
    </row>
    <row r="32" customFormat="false" ht="13.8" hidden="false" customHeight="false" outlineLevel="0" collapsed="false">
      <c r="A32" s="4" t="n">
        <v>42766</v>
      </c>
      <c r="B32" s="0" t="n">
        <v>30</v>
      </c>
      <c r="C32" s="0" t="n">
        <v>1070</v>
      </c>
      <c r="D32" s="0" t="n">
        <f aca="false">C32*$D$1</f>
        <v>2461</v>
      </c>
      <c r="E32" s="0" t="n">
        <v>260</v>
      </c>
      <c r="F32" s="0" t="n">
        <f aca="false">E32*$F$1</f>
        <v>572</v>
      </c>
      <c r="H32" s="0" t="n">
        <f aca="false">D32+F32+G32</f>
        <v>3033</v>
      </c>
      <c r="J32" s="0" t="n">
        <v>0</v>
      </c>
      <c r="K32" s="0" t="n">
        <f aca="false">J32*$K$1</f>
        <v>0</v>
      </c>
      <c r="L32" s="0" t="n">
        <f aca="false">H32+K32</f>
        <v>3033</v>
      </c>
      <c r="M32" s="0" t="n">
        <v>20</v>
      </c>
      <c r="Q32" s="0" t="n">
        <v>5</v>
      </c>
      <c r="R32" s="0" t="n">
        <v>150</v>
      </c>
      <c r="S32" s="0" t="n">
        <v>230</v>
      </c>
      <c r="T32" s="0" t="n">
        <v>65</v>
      </c>
      <c r="U32" s="0" t="n">
        <v>35</v>
      </c>
      <c r="V32" s="0" t="n">
        <v>420</v>
      </c>
      <c r="X32" s="0" t="s">
        <v>36</v>
      </c>
      <c r="Y32" s="0" t="n">
        <f aca="false">Y30</f>
        <v>2911.42857142857</v>
      </c>
      <c r="Z32" s="0" t="n">
        <f aca="false">L32/Y32</f>
        <v>1.04175662414132</v>
      </c>
      <c r="AB32" s="0" t="n">
        <f aca="false">L32/$AA$6</f>
        <v>3286.44206141674</v>
      </c>
      <c r="AC32" s="0" t="n">
        <v>55</v>
      </c>
      <c r="AE32" s="0" t="n">
        <v>0</v>
      </c>
      <c r="AF32" s="0" t="n">
        <f aca="false">(AB32/AVERAGE(AB28:AB30,AB34:AB36))*MAX(AE31:AE33) + (1 - MAX(AE31:AE33))</f>
        <v>1</v>
      </c>
      <c r="AG32" s="0" t="n">
        <f aca="false">AB32/AF32</f>
        <v>3286.44206141674</v>
      </c>
      <c r="AH32" s="0" t="n">
        <f aca="false">(AG31+AG32*2+AG33)/4</f>
        <v>3070.22008359898</v>
      </c>
      <c r="AI32" s="0" t="n">
        <f aca="false">ABS(1 - (AG32/AVERAGE(AG30:AG34)))</f>
        <v>0.108393064683699</v>
      </c>
      <c r="AJ32" s="0" t="n">
        <f aca="false">(AVERAGE(AG30:AG34)*AI32) + (AG32*(1-AI32))</f>
        <v>3251.605508753</v>
      </c>
      <c r="AK32" s="0" t="n">
        <f aca="false">(AVERAGE(AG30:AG31,AG33:AG34)*AI32*2) + (AG32*(1-AI32*2))</f>
        <v>3199.35067975739</v>
      </c>
    </row>
    <row r="33" customFormat="false" ht="13.8" hidden="false" customHeight="false" outlineLevel="0" collapsed="false">
      <c r="A33" s="4" t="n">
        <v>42767</v>
      </c>
      <c r="B33" s="0" t="n">
        <v>31</v>
      </c>
      <c r="C33" s="0" t="n">
        <v>915</v>
      </c>
      <c r="D33" s="0" t="n">
        <f aca="false">C33*$D$1</f>
        <v>2104.5</v>
      </c>
      <c r="E33" s="0" t="n">
        <v>250</v>
      </c>
      <c r="F33" s="0" t="n">
        <f aca="false">E33*$F$1</f>
        <v>550</v>
      </c>
      <c r="H33" s="0" t="n">
        <f aca="false">D33+F33+G33</f>
        <v>2654.5</v>
      </c>
      <c r="J33" s="0" t="n">
        <v>0</v>
      </c>
      <c r="K33" s="0" t="n">
        <f aca="false">J33*$K$1</f>
        <v>0</v>
      </c>
      <c r="L33" s="0" t="n">
        <f aca="false">H33+K33</f>
        <v>2654.5</v>
      </c>
      <c r="M33" s="0" t="n">
        <v>25</v>
      </c>
      <c r="Q33" s="0" t="n">
        <v>0</v>
      </c>
      <c r="R33" s="0" t="n">
        <v>175</v>
      </c>
      <c r="S33" s="0" t="n">
        <v>150</v>
      </c>
      <c r="T33" s="0" t="n">
        <v>55</v>
      </c>
      <c r="U33" s="0" t="n">
        <v>10</v>
      </c>
      <c r="V33" s="0" t="n">
        <v>355</v>
      </c>
      <c r="X33" s="0" t="s">
        <v>37</v>
      </c>
      <c r="Y33" s="0" t="n">
        <f aca="false">Y30</f>
        <v>2911.42857142857</v>
      </c>
      <c r="Z33" s="0" t="n">
        <f aca="false">L33/Y33</f>
        <v>0.911751717369971</v>
      </c>
      <c r="AB33" s="0" t="n">
        <f aca="false">L33/$AA$8</f>
        <v>2906.04469069696</v>
      </c>
      <c r="AC33" s="0" t="n">
        <v>57</v>
      </c>
      <c r="AE33" s="0" t="n">
        <v>0</v>
      </c>
      <c r="AF33" s="0" t="n">
        <f aca="false">(AB33/AVERAGE(AB29:AB31,AB35:AB37))*MAX(AE32:AE34) + (1 - MAX(AE32:AE34))</f>
        <v>1</v>
      </c>
      <c r="AG33" s="0" t="n">
        <f aca="false">AB33/AF33</f>
        <v>2906.04469069696</v>
      </c>
      <c r="AH33" s="0" t="n">
        <f aca="false">(AG32+AG33*2+AG34)/4</f>
        <v>2935.65216381252</v>
      </c>
      <c r="AI33" s="0" t="n">
        <f aca="false">ABS(1 - (AG33/AVERAGE(AG31:AG35)))</f>
        <v>0.0627307371988011</v>
      </c>
      <c r="AJ33" s="0" t="n">
        <f aca="false">(AVERAGE(AG31:AG35)*AI33) + (AG33*(1-AI33))</f>
        <v>2895.28400789556</v>
      </c>
      <c r="AK33" s="0" t="n">
        <f aca="false">(AVERAGE(AG31:AG32,AG34:AG35)*AI33*2) + (AG33*(1-AI33*2))</f>
        <v>2879.14298369347</v>
      </c>
    </row>
    <row r="34" customFormat="false" ht="13.8" hidden="false" customHeight="false" outlineLevel="0" collapsed="false">
      <c r="A34" s="4" t="n">
        <v>42768</v>
      </c>
      <c r="B34" s="0" t="n">
        <v>32</v>
      </c>
      <c r="C34" s="0" t="n">
        <v>905</v>
      </c>
      <c r="D34" s="0" t="n">
        <f aca="false">C34*$D$1</f>
        <v>2081.5</v>
      </c>
      <c r="E34" s="0" t="n">
        <v>265</v>
      </c>
      <c r="F34" s="0" t="n">
        <f aca="false">E34*$F$1</f>
        <v>583</v>
      </c>
      <c r="H34" s="0" t="n">
        <f aca="false">D34+F34+G34</f>
        <v>2664.5</v>
      </c>
      <c r="J34" s="0" t="n">
        <v>0</v>
      </c>
      <c r="K34" s="0" t="n">
        <f aca="false">J34*$K$1</f>
        <v>0</v>
      </c>
      <c r="L34" s="0" t="n">
        <f aca="false">H34+K34</f>
        <v>2664.5</v>
      </c>
      <c r="M34" s="0" t="n">
        <v>10</v>
      </c>
      <c r="Q34" s="0" t="n">
        <v>0</v>
      </c>
      <c r="R34" s="0" t="n">
        <v>170</v>
      </c>
      <c r="S34" s="0" t="n">
        <v>150</v>
      </c>
      <c r="T34" s="0" t="n">
        <v>90</v>
      </c>
      <c r="U34" s="0" t="n">
        <v>25</v>
      </c>
      <c r="V34" s="0" t="n">
        <v>460</v>
      </c>
      <c r="X34" s="0" t="s">
        <v>39</v>
      </c>
      <c r="Y34" s="0" t="n">
        <f aca="false">Y30</f>
        <v>2911.42857142857</v>
      </c>
      <c r="Z34" s="0" t="n">
        <f aca="false">L34/Y34</f>
        <v>0.91518645731109</v>
      </c>
      <c r="AB34" s="0" t="n">
        <f aca="false">L34/$AA$10</f>
        <v>2644.07721243943</v>
      </c>
      <c r="AC34" s="0" t="n">
        <v>63</v>
      </c>
      <c r="AE34" s="0" t="n">
        <v>0</v>
      </c>
      <c r="AF34" s="0" t="n">
        <f aca="false">(AB34/AVERAGE(AB30:AB32,AB36:AB38))*MAX(AE33:AE35) + (1 - MAX(AE33:AE35))</f>
        <v>1</v>
      </c>
      <c r="AG34" s="0" t="n">
        <f aca="false">AB34/AF34</f>
        <v>2644.07721243943</v>
      </c>
      <c r="AH34" s="0" t="n">
        <f aca="false">(AG33+AG34*2+AG35)/4</f>
        <v>2557.05471718715</v>
      </c>
      <c r="AI34" s="0" t="n">
        <f aca="false">ABS(1 - (AG34/AVERAGE(AG32:AG36)))</f>
        <v>0.0796144337219342</v>
      </c>
      <c r="AJ34" s="0" t="n">
        <f aca="false">(AVERAGE(AG32:AG36)*AI34) + (AG34*(1-AI34))</f>
        <v>2662.28629037829</v>
      </c>
      <c r="AK34" s="0" t="n">
        <f aca="false">(AVERAGE(AG32:AG33,AG35:AG36)*AI34*2) + (AG34*(1-AI34*2))</f>
        <v>2689.59990728658</v>
      </c>
    </row>
    <row r="35" customFormat="false" ht="13.8" hidden="false" customHeight="false" outlineLevel="0" collapsed="false">
      <c r="A35" s="4" t="n">
        <v>42769</v>
      </c>
      <c r="B35" s="0" t="n">
        <v>33</v>
      </c>
      <c r="C35" s="0" t="n">
        <v>1015</v>
      </c>
      <c r="D35" s="0" t="n">
        <f aca="false">C35*$D$1</f>
        <v>2334.5</v>
      </c>
      <c r="E35" s="0" t="n">
        <v>0</v>
      </c>
      <c r="F35" s="0" t="n">
        <f aca="false">E35*$F$1</f>
        <v>0</v>
      </c>
      <c r="H35" s="0" t="n">
        <f aca="false">D35+F35+G35</f>
        <v>2334.5</v>
      </c>
      <c r="J35" s="0" t="n">
        <v>0</v>
      </c>
      <c r="K35" s="0" t="n">
        <f aca="false">J35*$K$1</f>
        <v>0</v>
      </c>
      <c r="L35" s="0" t="n">
        <f aca="false">H35+K35</f>
        <v>2334.5</v>
      </c>
      <c r="M35" s="0" t="n">
        <v>25</v>
      </c>
      <c r="Q35" s="0" t="n">
        <v>0</v>
      </c>
      <c r="R35" s="0" t="n">
        <v>190</v>
      </c>
      <c r="S35" s="0" t="n">
        <v>210</v>
      </c>
      <c r="T35" s="0" t="n">
        <v>65</v>
      </c>
      <c r="U35" s="0" t="n">
        <v>165</v>
      </c>
      <c r="V35" s="0" t="n">
        <v>460</v>
      </c>
      <c r="X35" s="0" t="s">
        <v>40</v>
      </c>
      <c r="Y35" s="0" t="n">
        <f aca="false">Y30</f>
        <v>2911.42857142857</v>
      </c>
      <c r="Z35" s="0" t="n">
        <f aca="false">L35/Y35</f>
        <v>0.801840039254171</v>
      </c>
      <c r="AB35" s="0" t="n">
        <f aca="false">L35/$AA$12</f>
        <v>2034.01975317277</v>
      </c>
      <c r="AC35" s="0" t="n">
        <v>64</v>
      </c>
      <c r="AE35" s="0" t="n">
        <v>0</v>
      </c>
      <c r="AF35" s="0" t="n">
        <f aca="false">(AB35/AVERAGE(AB31:AB33,AB37:AB39))*MAX(AE34:AE36) + (1 - MAX(AE34:AE36))</f>
        <v>1</v>
      </c>
      <c r="AG35" s="0" t="n">
        <f aca="false">AB35/AF35</f>
        <v>2034.01975317277</v>
      </c>
      <c r="AH35" s="0" t="n">
        <f aca="false">(AG34+AG35*2+AG36)/4</f>
        <v>2551.37450071942</v>
      </c>
      <c r="AI35" s="0" t="n">
        <f aca="false">ABS(1 - (AG35/AVERAGE(AG33:AG37)))</f>
        <v>0.270366687857411</v>
      </c>
      <c r="AJ35" s="0" t="n">
        <f aca="false">(AVERAGE(AG33:AG37)*AI35) + (AG35*(1-AI35))</f>
        <v>2237.79755527225</v>
      </c>
      <c r="AK35" s="0" t="n">
        <f aca="false">(AVERAGE(AG33:AG34,AG36:AG37)*AI35*2) + (AG35*(1-AI35*2))</f>
        <v>2543.46425842147</v>
      </c>
    </row>
    <row r="36" customFormat="false" ht="13.8" hidden="false" customHeight="false" outlineLevel="0" collapsed="false">
      <c r="A36" s="4" t="n">
        <v>42770</v>
      </c>
      <c r="B36" s="0" t="n">
        <v>34</v>
      </c>
      <c r="C36" s="0" t="n">
        <v>1360</v>
      </c>
      <c r="D36" s="0" t="n">
        <f aca="false">C36*$D$1</f>
        <v>3128</v>
      </c>
      <c r="E36" s="0" t="n">
        <v>345</v>
      </c>
      <c r="F36" s="0" t="n">
        <f aca="false">E36*$F$1</f>
        <v>759</v>
      </c>
      <c r="H36" s="0" t="n">
        <f aca="false">D36+F36+G36</f>
        <v>3887</v>
      </c>
      <c r="J36" s="0" t="n">
        <v>0</v>
      </c>
      <c r="K36" s="0" t="n">
        <f aca="false">J36*$K$1</f>
        <v>0</v>
      </c>
      <c r="L36" s="0" t="n">
        <f aca="false">H36+K36</f>
        <v>3887</v>
      </c>
      <c r="M36" s="0" t="n">
        <v>20</v>
      </c>
      <c r="Q36" s="0" t="n">
        <v>95</v>
      </c>
      <c r="R36" s="0" t="n">
        <v>320</v>
      </c>
      <c r="S36" s="0" t="n">
        <v>430</v>
      </c>
      <c r="T36" s="0" t="n">
        <v>225</v>
      </c>
      <c r="U36" s="0" t="n">
        <v>460</v>
      </c>
      <c r="V36" s="0" t="n">
        <v>890</v>
      </c>
      <c r="X36" s="0" t="s">
        <v>42</v>
      </c>
      <c r="Y36" s="0" t="n">
        <f aca="false">Y30</f>
        <v>2911.42857142857</v>
      </c>
      <c r="Z36" s="0" t="n">
        <f aca="false">L36/Y36</f>
        <v>1.33508341511286</v>
      </c>
      <c r="AB36" s="0" t="n">
        <f aca="false">L36/$AA$14</f>
        <v>3493.38128409272</v>
      </c>
      <c r="AC36" s="0" t="n">
        <v>64</v>
      </c>
      <c r="AE36" s="0" t="n">
        <v>0</v>
      </c>
      <c r="AF36" s="0" t="n">
        <f aca="false">(AB36/AVERAGE(AB32:AB34,AB38:AB40))*MAX(AE35:AE37) + (1 - MAX(AE35:AE37))</f>
        <v>1</v>
      </c>
      <c r="AG36" s="0" t="n">
        <f aca="false">AB36/AF36</f>
        <v>3493.38128409272</v>
      </c>
      <c r="AH36" s="0" t="n">
        <f aca="false">(AG35+AG36*2+AG37)/4</f>
        <v>2970.47576895673</v>
      </c>
      <c r="AI36" s="0" t="n">
        <f aca="false">ABS(1 - (AG36/AVERAGE(AG34:AG38)))</f>
        <v>0.280331879425048</v>
      </c>
      <c r="AJ36" s="0" t="n">
        <f aca="false">(AVERAGE(AG34:AG38)*AI36) + (AG36*(1-AI36))</f>
        <v>3278.95974587459</v>
      </c>
      <c r="AK36" s="0" t="n">
        <f aca="false">(AVERAGE(AG34:AG35,AG37:AG38)*AI36*2) + (AG36*(1-AI36*2))</f>
        <v>2957.32743854738</v>
      </c>
    </row>
    <row r="37" customFormat="false" ht="13.8" hidden="false" customHeight="false" outlineLevel="0" collapsed="false">
      <c r="A37" s="4" t="n">
        <v>42771</v>
      </c>
      <c r="B37" s="0" t="n">
        <v>35</v>
      </c>
      <c r="C37" s="0" t="n">
        <v>925</v>
      </c>
      <c r="D37" s="0" t="n">
        <f aca="false">C37*$D$1</f>
        <v>2127.5</v>
      </c>
      <c r="E37" s="0" t="n">
        <v>325</v>
      </c>
      <c r="F37" s="0" t="n">
        <f aca="false">E37*$F$1</f>
        <v>715</v>
      </c>
      <c r="H37" s="0" t="n">
        <f aca="false">D37+F37+G37</f>
        <v>2842.5</v>
      </c>
      <c r="J37" s="0" t="n">
        <v>0</v>
      </c>
      <c r="K37" s="0" t="n">
        <f aca="false">J37*$K$1</f>
        <v>0</v>
      </c>
      <c r="L37" s="0" t="n">
        <f aca="false">H37+K37</f>
        <v>2842.5</v>
      </c>
      <c r="M37" s="0" t="n">
        <v>15</v>
      </c>
      <c r="Q37" s="0" t="n">
        <v>10</v>
      </c>
      <c r="R37" s="0" t="n">
        <v>215</v>
      </c>
      <c r="S37" s="0" t="n">
        <v>240</v>
      </c>
      <c r="T37" s="0" t="n">
        <v>115</v>
      </c>
      <c r="U37" s="0" t="n">
        <v>310</v>
      </c>
      <c r="V37" s="0" t="n">
        <v>540</v>
      </c>
      <c r="X37" s="0" t="s">
        <v>33</v>
      </c>
      <c r="Y37" s="0" t="n">
        <f aca="false">AVERAGE(L37:L43)</f>
        <v>2851.5</v>
      </c>
      <c r="Z37" s="0" t="n">
        <f aca="false">L37/Y37</f>
        <v>0.996843766438716</v>
      </c>
      <c r="AB37" s="0" t="n">
        <f aca="false">L37/$AA$2</f>
        <v>2861.12075446872</v>
      </c>
      <c r="AC37" s="0" t="n">
        <v>57</v>
      </c>
      <c r="AE37" s="0" t="n">
        <v>0</v>
      </c>
      <c r="AF37" s="0" t="n">
        <f aca="false">(AB37/AVERAGE(AB33:AB35,AB39:AB41))*MAX(AE36:AE38) + (1 - MAX(AE36:AE38))</f>
        <v>1</v>
      </c>
      <c r="AG37" s="0" t="n">
        <f aca="false">AB37/AF37</f>
        <v>2861.12075446872</v>
      </c>
      <c r="AH37" s="0" t="n">
        <f aca="false">(AG36+AG37*2+AG38)/4</f>
        <v>2956.3767989552</v>
      </c>
      <c r="AI37" s="0" t="n">
        <f aca="false">ABS(1 - (AG37/AVERAGE(AG35:AG39)))</f>
        <v>0.0487879995485958</v>
      </c>
      <c r="AJ37" s="0" t="n">
        <f aca="false">(AVERAGE(AG35:AG39)*AI37) + (AG37*(1-AI37))</f>
        <v>2854.62731942388</v>
      </c>
      <c r="AK37" s="0" t="n">
        <f aca="false">(AVERAGE(AG35:AG36,AG38:AG39)*AI37*2) + (AG37*(1-AI37*2))</f>
        <v>2844.88716685663</v>
      </c>
    </row>
    <row r="38" customFormat="false" ht="13.8" hidden="false" customHeight="false" outlineLevel="0" collapsed="false">
      <c r="A38" s="4" t="n">
        <v>42772</v>
      </c>
      <c r="B38" s="0" t="n">
        <v>36</v>
      </c>
      <c r="C38" s="0" t="n">
        <v>835</v>
      </c>
      <c r="D38" s="0" t="n">
        <f aca="false">C38*$D$1</f>
        <v>1920.5</v>
      </c>
      <c r="E38" s="0" t="n">
        <v>245</v>
      </c>
      <c r="F38" s="0" t="n">
        <f aca="false">E38*$F$1</f>
        <v>539</v>
      </c>
      <c r="H38" s="0" t="n">
        <f aca="false">D38+F38+G38</f>
        <v>2459.5</v>
      </c>
      <c r="J38" s="0" t="n">
        <v>0</v>
      </c>
      <c r="K38" s="0" t="n">
        <f aca="false">J38*$K$1</f>
        <v>0</v>
      </c>
      <c r="L38" s="0" t="n">
        <f aca="false">H38+K38</f>
        <v>2459.5</v>
      </c>
      <c r="M38" s="0" t="n">
        <v>20</v>
      </c>
      <c r="Q38" s="0" t="n">
        <v>20</v>
      </c>
      <c r="R38" s="0" t="n">
        <v>150</v>
      </c>
      <c r="S38" s="0" t="n">
        <v>105</v>
      </c>
      <c r="T38" s="0" t="n">
        <v>80</v>
      </c>
      <c r="U38" s="0" t="n">
        <v>235</v>
      </c>
      <c r="V38" s="0" t="n">
        <v>380</v>
      </c>
      <c r="X38" s="0" t="s">
        <v>34</v>
      </c>
      <c r="Y38" s="0" t="n">
        <f aca="false">Y37</f>
        <v>2851.5</v>
      </c>
      <c r="Z38" s="0" t="n">
        <f aca="false">L38/Y38</f>
        <v>0.862528493775206</v>
      </c>
      <c r="AB38" s="0" t="n">
        <f aca="false">L38/$AA$4</f>
        <v>2609.88440279063</v>
      </c>
      <c r="AC38" s="0" t="n">
        <v>59</v>
      </c>
      <c r="AE38" s="0" t="n">
        <v>0</v>
      </c>
      <c r="AF38" s="0" t="n">
        <f aca="false">(AB38/AVERAGE(AB34:AB36,AB40:AB42))*MAX(AE37:AE39) + (1 - MAX(AE37:AE39))</f>
        <v>1</v>
      </c>
      <c r="AG38" s="0" t="n">
        <f aca="false">AB38/AF38</f>
        <v>2609.88440279063</v>
      </c>
      <c r="AH38" s="0" t="n">
        <f aca="false">(AG37+AG38*2+AG39)/4</f>
        <v>2680.65313067636</v>
      </c>
      <c r="AI38" s="0" t="n">
        <f aca="false">ABS(1 - (AG38/AVERAGE(AG36:AG40)))</f>
        <v>0.118873440133697</v>
      </c>
      <c r="AJ38" s="0" t="n">
        <f aca="false">(AVERAGE(AG36:AG40)*AI38) + (AG38*(1-AI38))</f>
        <v>2651.73991315143</v>
      </c>
      <c r="AK38" s="0" t="n">
        <f aca="false">(AVERAGE(AG36:AG37,AG39:AG40)*AI38*2) + (AG38*(1-AI38*2))</f>
        <v>2714.52317869263</v>
      </c>
    </row>
    <row r="39" customFormat="false" ht="13.8" hidden="false" customHeight="false" outlineLevel="0" collapsed="false">
      <c r="A39" s="4" t="n">
        <v>42773</v>
      </c>
      <c r="B39" s="0" t="n">
        <v>37</v>
      </c>
      <c r="C39" s="0" t="n">
        <v>840</v>
      </c>
      <c r="D39" s="0" t="n">
        <f aca="false">C39*$D$1</f>
        <v>1932</v>
      </c>
      <c r="E39" s="0" t="n">
        <v>230</v>
      </c>
      <c r="F39" s="0" t="n">
        <f aca="false">E39*$F$1</f>
        <v>506</v>
      </c>
      <c r="H39" s="0" t="n">
        <f aca="false">D39+F39+G39</f>
        <v>2438</v>
      </c>
      <c r="J39" s="0" t="n">
        <v>0</v>
      </c>
      <c r="K39" s="0" t="n">
        <f aca="false">J39*$K$1</f>
        <v>0</v>
      </c>
      <c r="L39" s="0" t="n">
        <f aca="false">H39+K39</f>
        <v>2438</v>
      </c>
      <c r="M39" s="0" t="n">
        <v>15</v>
      </c>
      <c r="Q39" s="0" t="n">
        <v>20</v>
      </c>
      <c r="R39" s="0" t="n">
        <v>160</v>
      </c>
      <c r="S39" s="0" t="n">
        <v>100</v>
      </c>
      <c r="T39" s="0" t="n">
        <v>80</v>
      </c>
      <c r="U39" s="0" t="n">
        <v>260</v>
      </c>
      <c r="V39" s="0" t="n">
        <v>395</v>
      </c>
      <c r="X39" s="0" t="s">
        <v>36</v>
      </c>
      <c r="Y39" s="0" t="n">
        <f aca="false">Y37</f>
        <v>2851.5</v>
      </c>
      <c r="Z39" s="0" t="n">
        <f aca="false">L39/Y39</f>
        <v>0.854988602489918</v>
      </c>
      <c r="AB39" s="0" t="n">
        <f aca="false">L39/$AA$6</f>
        <v>2641.72296265546</v>
      </c>
      <c r="AC39" s="0" t="n">
        <v>59</v>
      </c>
      <c r="AE39" s="0" t="n">
        <v>0</v>
      </c>
      <c r="AF39" s="0" t="n">
        <f aca="false">(AB39/AVERAGE(AB35:AB37,AB41:AB43))*MAX(AE38:AE40) + (1 - MAX(AE38:AE40))</f>
        <v>1</v>
      </c>
      <c r="AG39" s="0" t="n">
        <f aca="false">AB39/AF39</f>
        <v>2641.72296265546</v>
      </c>
      <c r="AH39" s="0" t="n">
        <f aca="false">(AG38+AG39*2+AG40)/4</f>
        <v>2774.28754410154</v>
      </c>
      <c r="AI39" s="0" t="n">
        <f aca="false">ABS(1 - (AG39/AVERAGE(AG37:AG41)))</f>
        <v>0.0453161799449631</v>
      </c>
      <c r="AJ39" s="0" t="n">
        <f aca="false">(AVERAGE(AG37:AG41)*AI39) + (AG39*(1-AI39))</f>
        <v>2647.40539527001</v>
      </c>
      <c r="AK39" s="0" t="n">
        <f aca="false">(AVERAGE(AG37:AG38,AG40:AG41)*AI39*2) + (AG39*(1-AI39*2))</f>
        <v>2655.92904419184</v>
      </c>
    </row>
    <row r="40" customFormat="false" ht="13.8" hidden="false" customHeight="false" outlineLevel="0" collapsed="false">
      <c r="A40" s="4" t="n">
        <v>42774</v>
      </c>
      <c r="B40" s="0" t="n">
        <v>38</v>
      </c>
      <c r="C40" s="0" t="n">
        <v>995</v>
      </c>
      <c r="D40" s="0" t="n">
        <f aca="false">C40*$D$1</f>
        <v>2288.5</v>
      </c>
      <c r="E40" s="0" t="n">
        <v>290</v>
      </c>
      <c r="F40" s="0" t="n">
        <f aca="false">E40*$F$1</f>
        <v>638</v>
      </c>
      <c r="H40" s="0" t="n">
        <f aca="false">D40+F40+G40</f>
        <v>2926.5</v>
      </c>
      <c r="J40" s="0" t="n">
        <v>0</v>
      </c>
      <c r="K40" s="0" t="n">
        <f aca="false">J40*$K$1</f>
        <v>0</v>
      </c>
      <c r="L40" s="0" t="n">
        <f aca="false">H40+K40</f>
        <v>2926.5</v>
      </c>
      <c r="M40" s="0" t="n">
        <v>15</v>
      </c>
      <c r="Q40" s="0" t="n">
        <v>20</v>
      </c>
      <c r="R40" s="0" t="n">
        <v>150</v>
      </c>
      <c r="S40" s="0" t="n">
        <v>200</v>
      </c>
      <c r="T40" s="0" t="n">
        <v>50</v>
      </c>
      <c r="U40" s="0" t="n">
        <v>365</v>
      </c>
      <c r="V40" s="0" t="n">
        <v>415</v>
      </c>
      <c r="X40" s="0" t="s">
        <v>37</v>
      </c>
      <c r="Y40" s="0" t="n">
        <f aca="false">Y37</f>
        <v>2851.5</v>
      </c>
      <c r="Z40" s="0" t="n">
        <f aca="false">L40/Y40</f>
        <v>1.02630194634403</v>
      </c>
      <c r="AB40" s="0" t="n">
        <f aca="false">L40/$AA$8</f>
        <v>3203.81984830463</v>
      </c>
      <c r="AC40" s="0" t="n">
        <v>62</v>
      </c>
      <c r="AE40" s="0" t="n">
        <v>0</v>
      </c>
      <c r="AF40" s="0" t="n">
        <f aca="false">(AB40/AVERAGE(AB36:AB38,AB42:AB44))*MAX(AE39:AE41) + (1 - MAX(AE39:AE41))</f>
        <v>1</v>
      </c>
      <c r="AG40" s="0" t="n">
        <f aca="false">AB40/AF40</f>
        <v>3203.81984830463</v>
      </c>
      <c r="AH40" s="0" t="n">
        <f aca="false">(AG39+AG40*2+AG41)/4</f>
        <v>2892.10140827438</v>
      </c>
      <c r="AI40" s="0" t="n">
        <f aca="false">ABS(1 - (AG40/AVERAGE(AG38:AG42)))</f>
        <v>0.185270387045949</v>
      </c>
      <c r="AJ40" s="0" t="n">
        <f aca="false">(AVERAGE(AG38:AG42)*AI40) + (AG40*(1-AI40))</f>
        <v>3111.03807449929</v>
      </c>
      <c r="AK40" s="0" t="n">
        <f aca="false">(AVERAGE(AG38:AG39,AG41:AG42)*AI40*2) + (AG40*(1-AI40*2))</f>
        <v>2971.86541379128</v>
      </c>
    </row>
    <row r="41" customFormat="false" ht="13.8" hidden="false" customHeight="false" outlineLevel="0" collapsed="false">
      <c r="A41" s="4" t="n">
        <v>42775</v>
      </c>
      <c r="B41" s="0" t="n">
        <v>39</v>
      </c>
      <c r="C41" s="0" t="n">
        <v>1075</v>
      </c>
      <c r="D41" s="0" t="n">
        <f aca="false">C41*$D$1</f>
        <v>2472.5</v>
      </c>
      <c r="E41" s="0" t="n">
        <v>30</v>
      </c>
      <c r="F41" s="0" t="n">
        <f aca="false">E41*$F$1</f>
        <v>66</v>
      </c>
      <c r="H41" s="0" t="n">
        <f aca="false">D41+F41+G41</f>
        <v>2538.5</v>
      </c>
      <c r="J41" s="0" t="n">
        <v>0</v>
      </c>
      <c r="K41" s="0" t="n">
        <f aca="false">J41*$K$1</f>
        <v>0</v>
      </c>
      <c r="L41" s="0" t="n">
        <f aca="false">H41+K41</f>
        <v>2538.5</v>
      </c>
      <c r="M41" s="0" t="n">
        <v>15</v>
      </c>
      <c r="Q41" s="0" t="n">
        <v>20</v>
      </c>
      <c r="R41" s="0" t="n">
        <v>215</v>
      </c>
      <c r="S41" s="0" t="n">
        <v>200</v>
      </c>
      <c r="T41" s="0" t="n">
        <v>100</v>
      </c>
      <c r="U41" s="0" t="n">
        <v>315</v>
      </c>
      <c r="V41" s="0" t="n">
        <v>525</v>
      </c>
      <c r="X41" s="0" t="s">
        <v>39</v>
      </c>
      <c r="Y41" s="0" t="n">
        <f aca="false">Y37</f>
        <v>2851.5</v>
      </c>
      <c r="Z41" s="0" t="n">
        <f aca="false">L41/Y41</f>
        <v>0.890233210590917</v>
      </c>
      <c r="AB41" s="0" t="n">
        <f aca="false">L41/$AA$10</f>
        <v>2519.0429738328</v>
      </c>
      <c r="AC41" s="0" t="n">
        <v>70</v>
      </c>
      <c r="AE41" s="0" t="n">
        <v>0</v>
      </c>
      <c r="AF41" s="0" t="n">
        <f aca="false">(AB41/AVERAGE(AB37:AB39,AB43:AB45))*MAX(AE40:AE42) + (1 - MAX(AE40:AE42))</f>
        <v>1</v>
      </c>
      <c r="AG41" s="0" t="n">
        <f aca="false">AB41/AF41</f>
        <v>2519.0429738328</v>
      </c>
      <c r="AH41" s="0" t="n">
        <f aca="false">(AG40+AG41*2+AG42)/4</f>
        <v>2695.64475058302</v>
      </c>
      <c r="AI41" s="0" t="n">
        <f aca="false">ABS(1 - (AG41/AVERAGE(AG39:AG43)))</f>
        <v>0.111669696857053</v>
      </c>
      <c r="AJ41" s="0" t="n">
        <f aca="false">(AVERAGE(AG39:AG43)*AI41) + (AG41*(1-AI41))</f>
        <v>2554.40456295213</v>
      </c>
      <c r="AK41" s="0" t="n">
        <f aca="false">(AVERAGE(AG39:AG40,AG42:AG43)*AI41*2) + (AG41*(1-AI41*2))</f>
        <v>2607.44694663114</v>
      </c>
    </row>
    <row r="42" customFormat="false" ht="13.8" hidden="false" customHeight="false" outlineLevel="0" collapsed="false">
      <c r="A42" s="4" t="n">
        <v>42776</v>
      </c>
      <c r="B42" s="0" t="n">
        <v>40</v>
      </c>
      <c r="C42" s="0" t="n">
        <v>1000</v>
      </c>
      <c r="D42" s="0" t="n">
        <f aca="false">C42*$D$1</f>
        <v>2300</v>
      </c>
      <c r="E42" s="0" t="n">
        <v>280</v>
      </c>
      <c r="F42" s="0" t="n">
        <f aca="false">E42*$F$1</f>
        <v>616</v>
      </c>
      <c r="H42" s="0" t="n">
        <f aca="false">D42+F42+G42</f>
        <v>2916</v>
      </c>
      <c r="J42" s="0" t="n">
        <v>0</v>
      </c>
      <c r="K42" s="0" t="n">
        <f aca="false">J42*$K$1</f>
        <v>0</v>
      </c>
      <c r="L42" s="0" t="n">
        <f aca="false">H42+K42</f>
        <v>2916</v>
      </c>
      <c r="M42" s="0" t="n">
        <v>10</v>
      </c>
      <c r="Q42" s="0" t="n">
        <v>15</v>
      </c>
      <c r="R42" s="0" t="n">
        <v>270</v>
      </c>
      <c r="S42" s="0" t="n">
        <v>180</v>
      </c>
      <c r="T42" s="0" t="n">
        <v>85</v>
      </c>
      <c r="U42" s="0" t="n">
        <v>410</v>
      </c>
      <c r="V42" s="0" t="n">
        <v>520</v>
      </c>
      <c r="X42" s="0" t="s">
        <v>40</v>
      </c>
      <c r="Y42" s="0" t="n">
        <f aca="false">Y37</f>
        <v>2851.5</v>
      </c>
      <c r="Z42" s="0" t="n">
        <f aca="false">L42/Y42</f>
        <v>1.02261967385587</v>
      </c>
      <c r="AB42" s="0" t="n">
        <f aca="false">L42/$AA$12</f>
        <v>2540.67320636187</v>
      </c>
      <c r="AC42" s="0" t="n">
        <v>68</v>
      </c>
      <c r="AE42" s="0" t="n">
        <v>0</v>
      </c>
      <c r="AF42" s="0" t="n">
        <f aca="false">(AB42/AVERAGE(AB38:AB40,AB44:AB46))*MAX(AE41:AE43) + (1 - MAX(AE41:AE43))</f>
        <v>1</v>
      </c>
      <c r="AG42" s="0" t="n">
        <f aca="false">AB42/AF42</f>
        <v>2540.67320636187</v>
      </c>
      <c r="AH42" s="0" t="n">
        <f aca="false">(AG41+AG42*2+AG43)/4</f>
        <v>2718.41425911286</v>
      </c>
      <c r="AI42" s="0" t="n">
        <f aca="false">ABS(1 - (AG42/AVERAGE(AG40:AG44)))</f>
        <v>0.142150073825168</v>
      </c>
      <c r="AJ42" s="0" t="n">
        <f aca="false">(AVERAGE(AG40:AG44)*AI42) + (AG42*(1-AI42))</f>
        <v>2600.51872961168</v>
      </c>
      <c r="AK42" s="0" t="n">
        <f aca="false">(AVERAGE(AG40:AG41,AG43:AG44)*AI42*2) + (AG42*(1-AI42*2))</f>
        <v>2690.28701448639</v>
      </c>
    </row>
    <row r="43" customFormat="false" ht="13.8" hidden="false" customHeight="false" outlineLevel="0" collapsed="false">
      <c r="A43" s="4" t="n">
        <v>42777</v>
      </c>
      <c r="B43" s="0" t="n">
        <v>41</v>
      </c>
      <c r="C43" s="0" t="n">
        <v>1325</v>
      </c>
      <c r="D43" s="0" t="n">
        <f aca="false">C43*$D$1</f>
        <v>3047.5</v>
      </c>
      <c r="E43" s="0" t="n">
        <v>360</v>
      </c>
      <c r="F43" s="0" t="n">
        <f aca="false">E43*$F$1</f>
        <v>792</v>
      </c>
      <c r="H43" s="0" t="n">
        <f aca="false">D43+F43+G43</f>
        <v>3839.5</v>
      </c>
      <c r="J43" s="0" t="n">
        <v>0</v>
      </c>
      <c r="K43" s="0" t="n">
        <f aca="false">J43*$K$1</f>
        <v>0</v>
      </c>
      <c r="L43" s="0" t="n">
        <f aca="false">H43+K43</f>
        <v>3839.5</v>
      </c>
      <c r="M43" s="0" t="n">
        <v>25</v>
      </c>
      <c r="Q43" s="0" t="n">
        <v>15</v>
      </c>
      <c r="R43" s="0" t="n">
        <v>360</v>
      </c>
      <c r="S43" s="0" t="n">
        <v>250</v>
      </c>
      <c r="T43" s="0" t="n">
        <v>245</v>
      </c>
      <c r="U43" s="0" t="n">
        <v>710</v>
      </c>
      <c r="V43" s="0" t="n">
        <v>690</v>
      </c>
      <c r="X43" s="0" t="s">
        <v>42</v>
      </c>
      <c r="Y43" s="0" t="n">
        <f aca="false">Y37</f>
        <v>2851.5</v>
      </c>
      <c r="Z43" s="0" t="n">
        <f aca="false">L43/Y43</f>
        <v>1.34648430650535</v>
      </c>
      <c r="AB43" s="0" t="n">
        <f aca="false">L43/$AA$14</f>
        <v>3450.69139188938</v>
      </c>
      <c r="AC43" s="0" t="n">
        <v>55</v>
      </c>
      <c r="AE43" s="0" t="n">
        <v>0</v>
      </c>
      <c r="AF43" s="0" t="n">
        <f aca="false">(AB43/AVERAGE(AB39:AB41,AB45:AB47))*MAX(AE42:AE44) + (1 - MAX(AE42:AE44))</f>
        <v>1.05420386017018</v>
      </c>
      <c r="AG43" s="0" t="n">
        <f aca="false">AB43/AF43</f>
        <v>3273.2676498949</v>
      </c>
      <c r="AH43" s="0" t="n">
        <f aca="false">(AG42+AG43*2+AG44)/4</f>
        <v>3089.69572376642</v>
      </c>
      <c r="AI43" s="0" t="n">
        <f aca="false">ABS(1 - (AG43/AVERAGE(AG41:AG45)))</f>
        <v>0.103903564117596</v>
      </c>
      <c r="AJ43" s="0" t="n">
        <f aca="false">(AVERAGE(AG41:AG45)*AI43) + (AG43*(1-AI43))</f>
        <v>3241.25576306307</v>
      </c>
      <c r="AK43" s="0" t="n">
        <f aca="false">(AVERAGE(AG41:AG42,AG44:AG45)*AI43*2) + (AG43*(1-AI43*2))</f>
        <v>3193.23793281531</v>
      </c>
    </row>
    <row r="44" customFormat="false" ht="13.8" hidden="false" customHeight="false" outlineLevel="0" collapsed="false">
      <c r="A44" s="4" t="n">
        <v>42778</v>
      </c>
      <c r="B44" s="0" t="n">
        <v>42</v>
      </c>
      <c r="C44" s="0" t="n">
        <v>1240</v>
      </c>
      <c r="D44" s="0" t="n">
        <f aca="false">C44*$D$1</f>
        <v>2852</v>
      </c>
      <c r="E44" s="0" t="n">
        <v>375</v>
      </c>
      <c r="F44" s="0" t="n">
        <f aca="false">E44*$F$1</f>
        <v>825</v>
      </c>
      <c r="H44" s="0" t="n">
        <f aca="false">D44+F44+G44</f>
        <v>3677</v>
      </c>
      <c r="J44" s="0" t="n">
        <v>0</v>
      </c>
      <c r="K44" s="0" t="n">
        <f aca="false">J44*$K$1</f>
        <v>0</v>
      </c>
      <c r="L44" s="0" t="n">
        <f aca="false">H44+K44</f>
        <v>3677</v>
      </c>
      <c r="M44" s="0" t="n">
        <v>10</v>
      </c>
      <c r="Q44" s="0" t="n">
        <v>10</v>
      </c>
      <c r="R44" s="0" t="n">
        <v>320</v>
      </c>
      <c r="S44" s="0" t="n">
        <v>340</v>
      </c>
      <c r="T44" s="0" t="n">
        <v>170</v>
      </c>
      <c r="U44" s="0" t="n">
        <v>700</v>
      </c>
      <c r="V44" s="0" t="n">
        <v>660</v>
      </c>
      <c r="X44" s="0" t="s">
        <v>33</v>
      </c>
      <c r="Y44" s="0" t="n">
        <f aca="false">AVERAGE(L44:L50)</f>
        <v>3895.14285714286</v>
      </c>
      <c r="Z44" s="0" t="n">
        <f aca="false">L44/Y44</f>
        <v>0.943996185725812</v>
      </c>
      <c r="AB44" s="0" t="n">
        <f aca="false">L44/$AA$2</f>
        <v>3701.08742803218</v>
      </c>
      <c r="AC44" s="0" t="n">
        <v>52</v>
      </c>
      <c r="AE44" s="0" t="n">
        <v>1</v>
      </c>
      <c r="AF44" s="0" t="n">
        <f aca="false">(AB44/AVERAGE(AB40:AB42,AB46:AB48))*MAX(AE43:AE45) + (1 - MAX(AE43:AE45))</f>
        <v>1.13128634353344</v>
      </c>
      <c r="AG44" s="0" t="n">
        <f aca="false">AB44/AF44</f>
        <v>3271.57438891401</v>
      </c>
      <c r="AH44" s="0" t="n">
        <f aca="false">(AG43+AG44*2+AG45)/4</f>
        <v>3259.43375416962</v>
      </c>
      <c r="AI44" s="0" t="n">
        <f aca="false">ABS(1 - (AG44/AVERAGE(AG42:AG46)))</f>
        <v>0.0268132253701028</v>
      </c>
      <c r="AJ44" s="0" t="n">
        <f aca="false">(AVERAGE(AG42:AG46)*AI44) + (AG44*(1-AI44))</f>
        <v>3269.28371398275</v>
      </c>
      <c r="AK44" s="0" t="n">
        <f aca="false">(AVERAGE(AG42:AG43,AG45:AG46)*AI44*2) + (AG44*(1-AI44*2))</f>
        <v>3265.84770158585</v>
      </c>
    </row>
    <row r="45" customFormat="false" ht="13.8" hidden="false" customHeight="false" outlineLevel="0" collapsed="false">
      <c r="A45" s="4" t="n">
        <v>42779</v>
      </c>
      <c r="B45" s="0" t="n">
        <v>43</v>
      </c>
      <c r="C45" s="0" t="n">
        <v>1150</v>
      </c>
      <c r="D45" s="0" t="n">
        <f aca="false">C45*$D$1</f>
        <v>2645</v>
      </c>
      <c r="E45" s="0" t="n">
        <v>295</v>
      </c>
      <c r="F45" s="0" t="n">
        <f aca="false">E45*$F$1</f>
        <v>649</v>
      </c>
      <c r="H45" s="0" t="n">
        <f aca="false">D45+F45+G45</f>
        <v>3294</v>
      </c>
      <c r="J45" s="0" t="n">
        <v>0</v>
      </c>
      <c r="K45" s="0" t="n">
        <f aca="false">J45*$K$1</f>
        <v>0</v>
      </c>
      <c r="L45" s="0" t="n">
        <f aca="false">H45+K45</f>
        <v>3294</v>
      </c>
      <c r="M45" s="0" t="n">
        <v>15</v>
      </c>
      <c r="Q45" s="0" t="n">
        <v>35</v>
      </c>
      <c r="R45" s="0" t="n">
        <v>250</v>
      </c>
      <c r="S45" s="0" t="n">
        <v>260</v>
      </c>
      <c r="T45" s="0" t="n">
        <v>135</v>
      </c>
      <c r="U45" s="0" t="n">
        <v>570</v>
      </c>
      <c r="V45" s="0" t="n">
        <v>530</v>
      </c>
      <c r="X45" s="0" t="s">
        <v>34</v>
      </c>
      <c r="Y45" s="0" t="n">
        <f aca="false">Y44</f>
        <v>3895.14285714286</v>
      </c>
      <c r="Z45" s="0" t="n">
        <f aca="false">L45/Y45</f>
        <v>0.845668598254235</v>
      </c>
      <c r="AB45" s="0" t="n">
        <f aca="false">L45/$AA$4</f>
        <v>3495.40932010259</v>
      </c>
      <c r="AC45" s="0" t="n">
        <v>59</v>
      </c>
      <c r="AE45" s="0" t="n">
        <v>1</v>
      </c>
      <c r="AF45" s="0" t="n">
        <f aca="false">(AB45/AVERAGE(AB41:AB43,AB47:AB49))*MAX(AE44:AE46) + (1 - MAX(AE44:AE46))</f>
        <v>1.08508650218167</v>
      </c>
      <c r="AG45" s="0" t="n">
        <f aca="false">AB45/AF45</f>
        <v>3221.31858895557</v>
      </c>
      <c r="AH45" s="0" t="n">
        <f aca="false">(AG44+AG45*2+AG46)/4</f>
        <v>3334.52393622504</v>
      </c>
      <c r="AI45" s="0" t="n">
        <f aca="false">ABS(1 - (AG45/AVERAGE(AG43:AG47)))</f>
        <v>0.0646912254152139</v>
      </c>
      <c r="AJ45" s="0" t="n">
        <f aca="false">(AVERAGE(AG43:AG47)*AI45) + (AG45*(1-AI45))</f>
        <v>3235.73208807</v>
      </c>
      <c r="AK45" s="0" t="n">
        <f aca="false">(AVERAGE(AG43:AG44,AG46:AG47)*AI45*2) + (AG45*(1-AI45*2))</f>
        <v>3257.35233674165</v>
      </c>
    </row>
    <row r="46" customFormat="false" ht="13.8" hidden="false" customHeight="false" outlineLevel="0" collapsed="false">
      <c r="A46" s="4" t="n">
        <v>42780</v>
      </c>
      <c r="B46" s="0" t="n">
        <v>44</v>
      </c>
      <c r="C46" s="0" t="n">
        <v>1245</v>
      </c>
      <c r="D46" s="0" t="n">
        <f aca="false">C46*$D$1</f>
        <v>2863.5</v>
      </c>
      <c r="E46" s="0" t="n">
        <v>355</v>
      </c>
      <c r="F46" s="0" t="n">
        <f aca="false">E46*$F$1</f>
        <v>781</v>
      </c>
      <c r="H46" s="0" t="n">
        <f aca="false">D46+F46+G46</f>
        <v>3644.5</v>
      </c>
      <c r="J46" s="0" t="n">
        <v>0</v>
      </c>
      <c r="K46" s="0" t="n">
        <f aca="false">J46*$K$1</f>
        <v>0</v>
      </c>
      <c r="L46" s="0" t="n">
        <f aca="false">H46+K46</f>
        <v>3644.5</v>
      </c>
      <c r="M46" s="0" t="n">
        <v>20</v>
      </c>
      <c r="Q46" s="0" t="n">
        <v>20</v>
      </c>
      <c r="R46" s="0" t="n">
        <v>235</v>
      </c>
      <c r="S46" s="0" t="n">
        <v>220</v>
      </c>
      <c r="T46" s="0" t="n">
        <v>105</v>
      </c>
      <c r="U46" s="0" t="n">
        <v>515</v>
      </c>
      <c r="V46" s="0" t="n">
        <v>485</v>
      </c>
      <c r="X46" s="0" t="s">
        <v>36</v>
      </c>
      <c r="Y46" s="0" t="n">
        <f aca="false">Y44</f>
        <v>3895.14285714286</v>
      </c>
      <c r="Z46" s="0" t="n">
        <f aca="false">L46/Y46</f>
        <v>0.935652460940365</v>
      </c>
      <c r="AB46" s="0" t="n">
        <f aca="false">L46/$AA$6</f>
        <v>3949.03992510165</v>
      </c>
      <c r="AC46" s="0" t="n">
        <v>63</v>
      </c>
      <c r="AE46" s="0" t="n">
        <v>0</v>
      </c>
      <c r="AF46" s="0" t="n">
        <f aca="false">(AB46/AVERAGE(AB42:AB44,AB48:AB50))*MAX(AE45:AE47) + (1 - MAX(AE45:AE47))</f>
        <v>1.08972575585994</v>
      </c>
      <c r="AG46" s="0" t="n">
        <f aca="false">AB46/AF46</f>
        <v>3623.88417807499</v>
      </c>
      <c r="AH46" s="0" t="n">
        <f aca="false">(AG45+AG46*2+AG47)/4</f>
        <v>3574.91445361945</v>
      </c>
      <c r="AI46" s="0" t="n">
        <f aca="false">ABS(1 - (AG46/AVERAGE(AG44:AG48)))</f>
        <v>0.0334085279945531</v>
      </c>
      <c r="AJ46" s="0" t="n">
        <f aca="false">(AVERAGE(AG44:AG48)*AI46) + (AG46*(1-AI46))</f>
        <v>3619.97021297222</v>
      </c>
      <c r="AK46" s="0" t="n">
        <f aca="false">(AVERAGE(AG44:AG45,AG47:AG48)*AI46*2) + (AG46*(1-AI46*2))</f>
        <v>3614.09926531807</v>
      </c>
    </row>
    <row r="47" customFormat="false" ht="13.8" hidden="false" customHeight="false" outlineLevel="0" collapsed="false">
      <c r="A47" s="4" t="n">
        <v>42781</v>
      </c>
      <c r="B47" s="0" t="n">
        <v>45</v>
      </c>
      <c r="C47" s="0" t="n">
        <v>1220</v>
      </c>
      <c r="D47" s="0" t="n">
        <f aca="false">C47*$D$1</f>
        <v>2806</v>
      </c>
      <c r="E47" s="0" t="n">
        <v>315</v>
      </c>
      <c r="F47" s="0" t="n">
        <f aca="false">E47*$F$1</f>
        <v>693</v>
      </c>
      <c r="H47" s="0" t="n">
        <f aca="false">D47+F47+G47</f>
        <v>3499</v>
      </c>
      <c r="J47" s="0" t="n">
        <v>0</v>
      </c>
      <c r="K47" s="0" t="n">
        <f aca="false">J47*$K$1</f>
        <v>0</v>
      </c>
      <c r="L47" s="0" t="n">
        <f aca="false">H47+K47</f>
        <v>3499</v>
      </c>
      <c r="M47" s="0" t="n">
        <v>30</v>
      </c>
      <c r="Q47" s="0" t="n">
        <v>25</v>
      </c>
      <c r="R47" s="0" t="n">
        <v>230</v>
      </c>
      <c r="S47" s="0" t="n">
        <v>250</v>
      </c>
      <c r="T47" s="0" t="n">
        <v>115</v>
      </c>
      <c r="U47" s="0" t="n">
        <v>460</v>
      </c>
      <c r="V47" s="0" t="n">
        <v>555</v>
      </c>
      <c r="X47" s="0" t="s">
        <v>37</v>
      </c>
      <c r="Y47" s="0" t="n">
        <f aca="false">Y44</f>
        <v>3895.14285714286</v>
      </c>
      <c r="Z47" s="0" t="n">
        <f aca="false">L47/Y47</f>
        <v>0.898298246900901</v>
      </c>
      <c r="AB47" s="0" t="n">
        <f aca="false">L47/$AA$8</f>
        <v>3830.57086937225</v>
      </c>
      <c r="AC47" s="0" t="n">
        <v>66</v>
      </c>
      <c r="AE47" s="0" t="n">
        <v>0</v>
      </c>
      <c r="AF47" s="0" t="n">
        <f aca="false">(AB47/AVERAGE(AB43:AB45,AB49:AB51))*MAX(AE46:AE48) + (1 - MAX(AE46:AE48))</f>
        <v>1</v>
      </c>
      <c r="AG47" s="0" t="n">
        <f aca="false">AB47/AF47</f>
        <v>3830.57086937225</v>
      </c>
      <c r="AH47" s="0" t="n">
        <f aca="false">(AG46+AG47*2+AG48)/4</f>
        <v>3717.83135683258</v>
      </c>
      <c r="AI47" s="0" t="n">
        <f aca="false">ABS(1 - (AG47/AVERAGE(AG45:AG49)))</f>
        <v>0.0843668890092444</v>
      </c>
      <c r="AJ47" s="0" t="n">
        <f aca="false">(AVERAGE(AG45:AG49)*AI47) + (AG47*(1-AI47))</f>
        <v>3805.42704563015</v>
      </c>
      <c r="AK47" s="0" t="n">
        <f aca="false">(AVERAGE(AG45:AG46,AG48:AG49)*AI47*2) + (AG47*(1-AI47*2))</f>
        <v>3767.711310017</v>
      </c>
    </row>
    <row r="48" customFormat="false" ht="13.8" hidden="false" customHeight="false" outlineLevel="0" collapsed="false">
      <c r="A48" s="4" t="n">
        <v>42782</v>
      </c>
      <c r="B48" s="0" t="n">
        <v>46</v>
      </c>
      <c r="C48" s="0" t="n">
        <v>1270</v>
      </c>
      <c r="D48" s="0" t="n">
        <f aca="false">C48*$D$1</f>
        <v>2921</v>
      </c>
      <c r="E48" s="0" t="n">
        <v>315</v>
      </c>
      <c r="F48" s="0" t="n">
        <f aca="false">E48*$F$1</f>
        <v>693</v>
      </c>
      <c r="H48" s="0" t="n">
        <f aca="false">D48+F48+G48</f>
        <v>3614</v>
      </c>
      <c r="J48" s="0" t="n">
        <v>0</v>
      </c>
      <c r="K48" s="0" t="n">
        <f aca="false">J48*$K$1</f>
        <v>0</v>
      </c>
      <c r="L48" s="0" t="n">
        <f aca="false">H48+K48</f>
        <v>3614</v>
      </c>
      <c r="M48" s="0" t="n">
        <v>20</v>
      </c>
      <c r="Q48" s="0" t="n">
        <v>70</v>
      </c>
      <c r="R48" s="0" t="n">
        <v>345</v>
      </c>
      <c r="S48" s="0" t="n">
        <v>300</v>
      </c>
      <c r="T48" s="0" t="n">
        <v>130</v>
      </c>
      <c r="U48" s="0" t="n">
        <v>565</v>
      </c>
      <c r="V48" s="0" t="n">
        <v>620</v>
      </c>
      <c r="X48" s="0" t="s">
        <v>39</v>
      </c>
      <c r="Y48" s="0" t="n">
        <f aca="false">Y44</f>
        <v>3895.14285714286</v>
      </c>
      <c r="Z48" s="0" t="n">
        <f aca="false">L48/Y48</f>
        <v>0.927822196141714</v>
      </c>
      <c r="AB48" s="0" t="n">
        <f aca="false">L48/$AA$10</f>
        <v>3586.29951051082</v>
      </c>
      <c r="AC48" s="0" t="n">
        <v>64</v>
      </c>
      <c r="AE48" s="0" t="n">
        <v>0</v>
      </c>
      <c r="AF48" s="0" t="n">
        <f aca="false">(AB48/AVERAGE(AB44:AB46,AB50:AB52))*MAX(AE47:AE49) + (1 - MAX(AE47:AE49))</f>
        <v>1</v>
      </c>
      <c r="AG48" s="0" t="n">
        <f aca="false">AB48/AF48</f>
        <v>3586.29951051082</v>
      </c>
      <c r="AH48" s="0" t="n">
        <f aca="false">(AG47+AG48*2+AG49)/4</f>
        <v>3600.95086804003</v>
      </c>
      <c r="AI48" s="0" t="n">
        <f aca="false">ABS(1 - (AG48/AVERAGE(AG46:AG50)))</f>
        <v>0.0806862690827083</v>
      </c>
      <c r="AJ48" s="0" t="n">
        <f aca="false">(AVERAGE(AG46:AG50)*AI48) + (AG48*(1-AI48))</f>
        <v>3611.6964906065</v>
      </c>
      <c r="AK48" s="0" t="n">
        <f aca="false">(AVERAGE(AG46:AG47,AG49:AG50)*AI48*2) + (AG48*(1-AI48*2))</f>
        <v>3649.79196075002</v>
      </c>
    </row>
    <row r="49" customFormat="false" ht="13.8" hidden="false" customHeight="false" outlineLevel="0" collapsed="false">
      <c r="A49" s="4" t="n">
        <v>42783</v>
      </c>
      <c r="B49" s="0" t="n">
        <v>47</v>
      </c>
      <c r="C49" s="0" t="n">
        <v>1320</v>
      </c>
      <c r="D49" s="0" t="n">
        <f aca="false">C49*$D$1</f>
        <v>3036</v>
      </c>
      <c r="E49" s="0" t="n">
        <v>360</v>
      </c>
      <c r="F49" s="0" t="n">
        <f aca="false">E49*$F$1</f>
        <v>792</v>
      </c>
      <c r="G49" s="0" t="n">
        <v>75</v>
      </c>
      <c r="H49" s="0" t="n">
        <f aca="false">D49+F49+G49</f>
        <v>3903</v>
      </c>
      <c r="J49" s="0" t="n">
        <v>0</v>
      </c>
      <c r="K49" s="0" t="n">
        <f aca="false">J49*$K$1</f>
        <v>0</v>
      </c>
      <c r="L49" s="0" t="n">
        <f aca="false">H49+K49</f>
        <v>3903</v>
      </c>
      <c r="M49" s="0" t="n">
        <v>15</v>
      </c>
      <c r="Q49" s="0" t="n">
        <v>5</v>
      </c>
      <c r="R49" s="0" t="n">
        <v>210</v>
      </c>
      <c r="S49" s="0" t="n">
        <v>145</v>
      </c>
      <c r="T49" s="0" t="n">
        <v>160</v>
      </c>
      <c r="U49" s="0" t="n">
        <v>610</v>
      </c>
      <c r="V49" s="0" t="n">
        <v>565</v>
      </c>
      <c r="X49" s="0" t="s">
        <v>40</v>
      </c>
      <c r="Y49" s="0" t="n">
        <f aca="false">Y44</f>
        <v>3895.14285714286</v>
      </c>
      <c r="Z49" s="0" t="n">
        <f aca="false">L49/Y49</f>
        <v>1.00201716423384</v>
      </c>
      <c r="AB49" s="0" t="n">
        <f aca="false">L49/$AA$12</f>
        <v>3400.63358176625</v>
      </c>
      <c r="AC49" s="0" t="n">
        <v>57</v>
      </c>
      <c r="AE49" s="0" t="n">
        <v>0</v>
      </c>
      <c r="AF49" s="0" t="n">
        <f aca="false">(AB49/AVERAGE(AB45:AB47,AB51:AB53))*MAX(AE48:AE50) + (1 - MAX(AE48:AE50))</f>
        <v>1</v>
      </c>
      <c r="AG49" s="0" t="n">
        <f aca="false">AB49/AF49</f>
        <v>3400.63358176625</v>
      </c>
      <c r="AH49" s="0" t="n">
        <f aca="false">(AG48+AG49*2+AG50)/4</f>
        <v>3862.8716559832</v>
      </c>
      <c r="AI49" s="0" t="n">
        <f aca="false">ABS(1 - (AG49/AVERAGE(AG47:AG51)))</f>
        <v>0.13581078212024</v>
      </c>
      <c r="AJ49" s="0" t="n">
        <f aca="false">(AVERAGE(AG47:AG51)*AI49) + (AG49*(1-AI49))</f>
        <v>3473.21400498951</v>
      </c>
      <c r="AK49" s="0" t="n">
        <f aca="false">(AVERAGE(AG47:AG48,AG50:AG51)*AI49*2) + (AG49*(1-AI49*2))</f>
        <v>3582.0846398244</v>
      </c>
    </row>
    <row r="50" customFormat="false" ht="13.8" hidden="false" customHeight="false" outlineLevel="0" collapsed="false">
      <c r="A50" s="4" t="n">
        <v>42784</v>
      </c>
      <c r="B50" s="0" t="n">
        <v>48</v>
      </c>
      <c r="C50" s="0" t="n">
        <v>1755</v>
      </c>
      <c r="D50" s="0" t="n">
        <f aca="false">C50*$D$1</f>
        <v>4036.5</v>
      </c>
      <c r="E50" s="0" t="n">
        <v>590</v>
      </c>
      <c r="F50" s="0" t="n">
        <f aca="false">E50*$F$1</f>
        <v>1298</v>
      </c>
      <c r="G50" s="0" t="n">
        <v>300</v>
      </c>
      <c r="H50" s="0" t="n">
        <f aca="false">D50+F50+G50</f>
        <v>5634.5</v>
      </c>
      <c r="J50" s="0" t="n">
        <v>0</v>
      </c>
      <c r="K50" s="0" t="n">
        <f aca="false">J50*$K$1</f>
        <v>0</v>
      </c>
      <c r="L50" s="0" t="n">
        <f aca="false">H50+K50</f>
        <v>5634.5</v>
      </c>
      <c r="M50" s="0" t="n">
        <v>15</v>
      </c>
      <c r="Q50" s="0" t="n">
        <v>5</v>
      </c>
      <c r="R50" s="0" t="n">
        <v>805</v>
      </c>
      <c r="S50" s="0" t="n">
        <v>470</v>
      </c>
      <c r="T50" s="0" t="n">
        <v>285</v>
      </c>
      <c r="U50" s="0" t="n">
        <v>1025</v>
      </c>
      <c r="V50" s="0" t="n">
        <v>910</v>
      </c>
      <c r="X50" s="0" t="s">
        <v>42</v>
      </c>
      <c r="Y50" s="0" t="n">
        <f aca="false">Y44</f>
        <v>3895.14285714286</v>
      </c>
      <c r="Z50" s="0" t="n">
        <f aca="false">L50/Y50</f>
        <v>1.44654514780312</v>
      </c>
      <c r="AB50" s="0" t="n">
        <f aca="false">L50/$AA$14</f>
        <v>5063.91994988949</v>
      </c>
      <c r="AC50" s="0" t="n">
        <v>55</v>
      </c>
      <c r="AE50" s="0" t="n">
        <v>0</v>
      </c>
      <c r="AF50" s="0" t="n">
        <f aca="false">(AB50/AVERAGE(AB46:AB48,AB52:AB54))*MAX(AE49:AE51) + (1 - MAX(AE49:AE51))</f>
        <v>1</v>
      </c>
      <c r="AG50" s="0" t="n">
        <f aca="false">AB50/AF50</f>
        <v>5063.91994988949</v>
      </c>
      <c r="AH50" s="0" t="n">
        <f aca="false">(AG49+AG50*2+AG51)/4</f>
        <v>4330.58328179353</v>
      </c>
      <c r="AI50" s="0" t="n">
        <f aca="false">ABS(1 - (AG50/AVERAGE(AG48:AG52)))</f>
        <v>0.279506298892584</v>
      </c>
      <c r="AJ50" s="0" t="n">
        <f aca="false">(AVERAGE(AG48:AG52)*AI50) + (AG50*(1-AI50))</f>
        <v>4754.7284097769</v>
      </c>
      <c r="AK50" s="0" t="n">
        <f aca="false">(AVERAGE(AG48:AG49,AG51:AG52)*AI50*2) + (AG50*(1-AI50*2))</f>
        <v>4290.94109960801</v>
      </c>
    </row>
    <row r="51" customFormat="false" ht="13.8" hidden="false" customHeight="false" outlineLevel="0" collapsed="false">
      <c r="A51" s="4" t="n">
        <v>42785</v>
      </c>
      <c r="B51" s="0" t="n">
        <v>49</v>
      </c>
      <c r="C51" s="0" t="n">
        <v>1900</v>
      </c>
      <c r="D51" s="0" t="n">
        <f aca="false">C51*$D$1</f>
        <v>4370</v>
      </c>
      <c r="E51" s="0" t="n">
        <v>655</v>
      </c>
      <c r="F51" s="0" t="n">
        <f aca="false">E51*$F$1</f>
        <v>1441</v>
      </c>
      <c r="G51" s="0" t="n">
        <v>490</v>
      </c>
      <c r="H51" s="0" t="n">
        <f aca="false">D51+F51+G51</f>
        <v>6301</v>
      </c>
      <c r="J51" s="0" t="n">
        <v>0</v>
      </c>
      <c r="K51" s="0" t="n">
        <f aca="false">J51*$K$1</f>
        <v>0</v>
      </c>
      <c r="L51" s="0" t="n">
        <f aca="false">H51+K51</f>
        <v>6301</v>
      </c>
      <c r="M51" s="0" t="n">
        <v>20</v>
      </c>
      <c r="Q51" s="0" t="n">
        <v>5</v>
      </c>
      <c r="R51" s="0" t="n">
        <v>720</v>
      </c>
      <c r="S51" s="0" t="n">
        <v>465</v>
      </c>
      <c r="T51" s="0" t="n">
        <v>325</v>
      </c>
      <c r="U51" s="0" t="n">
        <v>1175</v>
      </c>
      <c r="V51" s="0" t="n">
        <v>1340</v>
      </c>
      <c r="X51" s="0" t="s">
        <v>33</v>
      </c>
      <c r="Y51" s="0" t="n">
        <f aca="false">AVERAGE(L51:L57)</f>
        <v>4673.07142857143</v>
      </c>
      <c r="Z51" s="0" t="n">
        <f aca="false">L51/Y51</f>
        <v>1.34836372529538</v>
      </c>
      <c r="AB51" s="0" t="n">
        <f aca="false">L51/$AA$2</f>
        <v>6342.27682459363</v>
      </c>
      <c r="AC51" s="0" t="n">
        <v>55</v>
      </c>
      <c r="AE51" s="0" t="n">
        <v>0</v>
      </c>
      <c r="AF51" s="0" t="n">
        <f aca="false">(AB51/AVERAGE(AB47:AB49,AB53:AB55))*MAX(AE50:AE52) + (1 - MAX(AE50:AE52))</f>
        <v>1.67172152293534</v>
      </c>
      <c r="AG51" s="0" t="n">
        <f aca="false">AB51/AF51</f>
        <v>3793.85964562887</v>
      </c>
      <c r="AH51" s="0" t="n">
        <f aca="false">(AG50+AG51*2+AG52)/4</f>
        <v>4148.87409698814</v>
      </c>
      <c r="AI51" s="0" t="n">
        <f aca="false">ABS(1 - (AG51/AVERAGE(AG49:AG53)))</f>
        <v>0.084076532084298</v>
      </c>
      <c r="AJ51" s="0" t="n">
        <f aca="false">(AVERAGE(AG49:AG53)*AI51) + (AG51*(1-AI51))</f>
        <v>3823.13968479581</v>
      </c>
      <c r="AK51" s="0" t="n">
        <f aca="false">(AVERAGE(AG49:AG50,AG52:AG53)*AI51*2) + (AG51*(1-AI51*2))</f>
        <v>3867.0597435462</v>
      </c>
    </row>
    <row r="52" customFormat="false" ht="13.8" hidden="false" customHeight="false" outlineLevel="0" collapsed="false">
      <c r="A52" s="4" t="n">
        <v>42786</v>
      </c>
      <c r="B52" s="0" t="n">
        <v>50</v>
      </c>
      <c r="C52" s="0" t="n">
        <v>1795</v>
      </c>
      <c r="D52" s="0" t="n">
        <f aca="false">C52*$D$1</f>
        <v>4128.5</v>
      </c>
      <c r="E52" s="0" t="n">
        <v>535</v>
      </c>
      <c r="F52" s="0" t="n">
        <f aca="false">E52*$F$1</f>
        <v>1177</v>
      </c>
      <c r="G52" s="0" t="n">
        <v>160</v>
      </c>
      <c r="H52" s="0" t="n">
        <f aca="false">D52+F52+G52</f>
        <v>5465.5</v>
      </c>
      <c r="J52" s="0" t="n">
        <v>0</v>
      </c>
      <c r="K52" s="0" t="n">
        <f aca="false">J52*$K$1</f>
        <v>0</v>
      </c>
      <c r="L52" s="0" t="n">
        <f aca="false">H52+K52</f>
        <v>5465.5</v>
      </c>
      <c r="M52" s="0" t="n">
        <v>25</v>
      </c>
      <c r="Q52" s="0" t="n">
        <v>5</v>
      </c>
      <c r="R52" s="0" t="n">
        <v>550</v>
      </c>
      <c r="S52" s="0" t="n">
        <v>640</v>
      </c>
      <c r="T52" s="0" t="n">
        <v>325</v>
      </c>
      <c r="U52" s="0" t="n">
        <v>1005</v>
      </c>
      <c r="V52" s="0" t="n">
        <v>1200</v>
      </c>
      <c r="W52" s="0" t="s">
        <v>46</v>
      </c>
      <c r="X52" s="0" t="s">
        <v>34</v>
      </c>
      <c r="Y52" s="0" t="n">
        <f aca="false">Y51</f>
        <v>4673.07142857143</v>
      </c>
      <c r="Z52" s="0" t="n">
        <f aca="false">L52/Y52</f>
        <v>1.16957339162068</v>
      </c>
      <c r="AB52" s="0" t="n">
        <f aca="false">L52/$AA$4</f>
        <v>5799.68416485147</v>
      </c>
      <c r="AC52" s="0" t="n">
        <v>57</v>
      </c>
      <c r="AE52" s="0" t="n">
        <v>1</v>
      </c>
      <c r="AF52" s="0" t="n">
        <f aca="false">(AB52/AVERAGE(AB48:AB50,AB54:AB56))*MAX(AE51:AE53) + (1 - MAX(AE51:AE53))</f>
        <v>1.47056141968769</v>
      </c>
      <c r="AG52" s="0" t="n">
        <f aca="false">AB52/AF52</f>
        <v>3943.85714680532</v>
      </c>
      <c r="AH52" s="0" t="n">
        <f aca="false">(AG51+AG52*2+AG53)/4</f>
        <v>4047.46871255595</v>
      </c>
      <c r="AI52" s="0" t="n">
        <f aca="false">ABS(1 - (AG52/AVERAGE(AG50:AG54)))</f>
        <v>0.0761262290637171</v>
      </c>
      <c r="AJ52" s="0" t="n">
        <f aca="false">(AVERAGE(AG50:AG54)*AI52) + (AG52*(1-AI52))</f>
        <v>3968.59586383305</v>
      </c>
      <c r="AK52" s="0" t="n">
        <f aca="false">(AVERAGE(AG50:AG51,AG53:AG54)*AI52*2) + (AG52*(1-AI52*2))</f>
        <v>4005.70393937465</v>
      </c>
    </row>
    <row r="53" customFormat="false" ht="13.8" hidden="false" customHeight="false" outlineLevel="0" collapsed="false">
      <c r="A53" s="4" t="n">
        <v>42787</v>
      </c>
      <c r="B53" s="0" t="n">
        <v>51</v>
      </c>
      <c r="C53" s="0" t="n">
        <v>1265</v>
      </c>
      <c r="D53" s="0" t="n">
        <f aca="false">C53*$D$1</f>
        <v>2909.5</v>
      </c>
      <c r="E53" s="0" t="n">
        <v>400</v>
      </c>
      <c r="F53" s="0" t="n">
        <f aca="false">E53*$F$1</f>
        <v>880</v>
      </c>
      <c r="G53" s="0" t="n">
        <v>100</v>
      </c>
      <c r="H53" s="0" t="n">
        <f aca="false">D53+F53+G53</f>
        <v>3889.5</v>
      </c>
      <c r="J53" s="0" t="n">
        <v>0</v>
      </c>
      <c r="K53" s="0" t="n">
        <f aca="false">J53*$K$1</f>
        <v>0</v>
      </c>
      <c r="L53" s="0" t="n">
        <f aca="false">H53+K53</f>
        <v>3889.5</v>
      </c>
      <c r="M53" s="0" t="n">
        <v>25</v>
      </c>
      <c r="Q53" s="0" t="n">
        <v>30</v>
      </c>
      <c r="R53" s="0" t="n">
        <v>360</v>
      </c>
      <c r="S53" s="0" t="n">
        <v>355</v>
      </c>
      <c r="T53" s="0" t="n">
        <v>175</v>
      </c>
      <c r="U53" s="0" t="n">
        <v>655</v>
      </c>
      <c r="V53" s="0" t="n">
        <v>770</v>
      </c>
      <c r="X53" s="0" t="s">
        <v>36</v>
      </c>
      <c r="Y53" s="0" t="n">
        <f aca="false">Y51</f>
        <v>4673.07142857143</v>
      </c>
      <c r="Z53" s="0" t="n">
        <f aca="false">L53/Y53</f>
        <v>0.832321966280971</v>
      </c>
      <c r="AB53" s="0" t="n">
        <f aca="false">L53/$AA$6</f>
        <v>4214.51249517982</v>
      </c>
      <c r="AC53" s="0" t="n">
        <v>64</v>
      </c>
      <c r="AE53" s="0" t="n">
        <v>0</v>
      </c>
      <c r="AF53" s="0" t="n">
        <f aca="false">(AB53/AVERAGE(AB49:AB51,AB55:AB57))*MAX(AE52:AE54) + (1 - MAX(AE52:AE54))</f>
        <v>0.934833893831561</v>
      </c>
      <c r="AG53" s="0" t="n">
        <f aca="false">AB53/AF53</f>
        <v>4508.30091098429</v>
      </c>
      <c r="AH53" s="0" t="n">
        <f aca="false">(AG52+AG53*2+AG54)/4</f>
        <v>4248.66387434815</v>
      </c>
      <c r="AI53" s="0" t="n">
        <f aca="false">ABS(1 - (AG53/AVERAGE(AG51:AG55)))</f>
        <v>0.128363868911924</v>
      </c>
      <c r="AJ53" s="0" t="n">
        <f aca="false">(AVERAGE(AG51:AG55)*AI53) + (AG53*(1-AI53))</f>
        <v>4442.46705074297</v>
      </c>
      <c r="AK53" s="0" t="n">
        <f aca="false">(AVERAGE(AG51:AG52,AG54:AG55)*AI53*2) + (AG53*(1-AI53*2))</f>
        <v>4343.71626038099</v>
      </c>
    </row>
    <row r="54" customFormat="false" ht="13.8" hidden="false" customHeight="false" outlineLevel="0" collapsed="false">
      <c r="A54" s="4" t="n">
        <v>42788</v>
      </c>
      <c r="B54" s="0" t="n">
        <v>52</v>
      </c>
      <c r="C54" s="0" t="n">
        <v>1220</v>
      </c>
      <c r="D54" s="0" t="n">
        <f aca="false">C54*$D$1</f>
        <v>2806</v>
      </c>
      <c r="E54" s="0" t="n">
        <v>370</v>
      </c>
      <c r="F54" s="0" t="n">
        <f aca="false">E54*$F$1</f>
        <v>814</v>
      </c>
      <c r="G54" s="0" t="n">
        <v>65</v>
      </c>
      <c r="H54" s="0" t="n">
        <f aca="false">D54+F54+G54</f>
        <v>3685</v>
      </c>
      <c r="J54" s="0" t="n">
        <v>0</v>
      </c>
      <c r="K54" s="0" t="n">
        <f aca="false">J54*$K$1</f>
        <v>0</v>
      </c>
      <c r="L54" s="0" t="n">
        <f aca="false">H54+K54</f>
        <v>3685</v>
      </c>
      <c r="M54" s="0" t="n">
        <v>35</v>
      </c>
      <c r="Q54" s="0" t="n">
        <v>5</v>
      </c>
      <c r="R54" s="0" t="n">
        <v>335</v>
      </c>
      <c r="S54" s="0" t="n">
        <v>285</v>
      </c>
      <c r="T54" s="0" t="n">
        <v>140</v>
      </c>
      <c r="U54" s="0" t="n">
        <v>550</v>
      </c>
      <c r="V54" s="0" t="n">
        <v>715</v>
      </c>
      <c r="X54" s="0" t="s">
        <v>37</v>
      </c>
      <c r="Y54" s="0" t="n">
        <f aca="false">Y51</f>
        <v>4673.07142857143</v>
      </c>
      <c r="Z54" s="0" t="n">
        <f aca="false">L54/Y54</f>
        <v>0.788560597954847</v>
      </c>
      <c r="AB54" s="0" t="n">
        <f aca="false">L54/$AA$8</f>
        <v>4034.19652861868</v>
      </c>
      <c r="AC54" s="0" t="n">
        <v>63</v>
      </c>
      <c r="AE54" s="0" t="n">
        <v>0</v>
      </c>
      <c r="AF54" s="0" t="n">
        <f aca="false">(AB54/AVERAGE(AB50:AB52,AB56:AB58))*MAX(AE53:AE55) + (1 - MAX(AE53:AE55))</f>
        <v>1</v>
      </c>
      <c r="AG54" s="0" t="n">
        <f aca="false">AB54/AF54</f>
        <v>4034.19652861868</v>
      </c>
      <c r="AH54" s="0" t="n">
        <f aca="false">(AG53+AG54*2+AG55)/4</f>
        <v>4068.40971413677</v>
      </c>
      <c r="AI54" s="0" t="n">
        <f aca="false">ABS(1 - (AG54/AVERAGE(AG52:AG56)))</f>
        <v>0.005309627615387</v>
      </c>
      <c r="AJ54" s="0" t="n">
        <f aca="false">(AVERAGE(AG52:AG56)*AI54) + (AG54*(1-AI54))</f>
        <v>4034.08339665213</v>
      </c>
      <c r="AK54" s="0" t="n">
        <f aca="false">(AVERAGE(AG52:AG53,AG55:AG56)*AI54*2) + (AG54*(1-AI54*2))</f>
        <v>4033.91369870231</v>
      </c>
    </row>
    <row r="55" customFormat="false" ht="13.8" hidden="false" customHeight="false" outlineLevel="0" collapsed="false">
      <c r="A55" s="4" t="n">
        <v>42789</v>
      </c>
      <c r="B55" s="0" t="n">
        <v>53</v>
      </c>
      <c r="C55" s="0" t="n">
        <v>1225</v>
      </c>
      <c r="D55" s="0" t="n">
        <f aca="false">C55*$D$1</f>
        <v>2817.5</v>
      </c>
      <c r="E55" s="0" t="n">
        <v>365</v>
      </c>
      <c r="F55" s="0" t="n">
        <f aca="false">E55*$F$1</f>
        <v>803</v>
      </c>
      <c r="G55" s="0" t="n">
        <v>105</v>
      </c>
      <c r="H55" s="0" t="n">
        <f aca="false">D55+F55+G55</f>
        <v>3725.5</v>
      </c>
      <c r="J55" s="0" t="n">
        <v>0</v>
      </c>
      <c r="K55" s="0" t="n">
        <f aca="false">J55*$K$1</f>
        <v>0</v>
      </c>
      <c r="L55" s="0" t="n">
        <f aca="false">H55+K55</f>
        <v>3725.5</v>
      </c>
      <c r="M55" s="0" t="n">
        <v>25</v>
      </c>
      <c r="Q55" s="0" t="n">
        <v>5</v>
      </c>
      <c r="R55" s="0" t="n">
        <v>320</v>
      </c>
      <c r="S55" s="0" t="n">
        <v>285</v>
      </c>
      <c r="T55" s="0" t="n">
        <v>95</v>
      </c>
      <c r="U55" s="0" t="n">
        <v>585</v>
      </c>
      <c r="V55" s="0" t="n">
        <v>545</v>
      </c>
      <c r="X55" s="0" t="s">
        <v>39</v>
      </c>
      <c r="Y55" s="0" t="n">
        <f aca="false">Y51</f>
        <v>4673.07142857143</v>
      </c>
      <c r="Z55" s="0" t="n">
        <f aca="false">L55/Y55</f>
        <v>0.79722727481161</v>
      </c>
      <c r="AB55" s="0" t="n">
        <f aca="false">L55/$AA$10</f>
        <v>3696.94488832542</v>
      </c>
      <c r="AC55" s="0" t="n">
        <v>48</v>
      </c>
      <c r="AE55" s="0" t="n">
        <v>0</v>
      </c>
      <c r="AF55" s="0" t="n">
        <f aca="false">(AB55/AVERAGE(AB51:AB53,AB57:AB59))*MAX(AE54:AE56) + (1 - MAX(AE54:AE56))</f>
        <v>1</v>
      </c>
      <c r="AG55" s="0" t="n">
        <f aca="false">AB55/AF55</f>
        <v>3696.94488832542</v>
      </c>
      <c r="AH55" s="0" t="n">
        <f aca="false">(AG54+AG55*2+AG56)/4</f>
        <v>3827.30868174768</v>
      </c>
      <c r="AI55" s="0" t="n">
        <f aca="false">ABS(1 - (AG55/AVERAGE(AG53:AG57)))</f>
        <v>0.110690199714235</v>
      </c>
      <c r="AJ55" s="0" t="n">
        <f aca="false">(AVERAGE(AG53:AG57)*AI55) + (AG55*(1-AI55))</f>
        <v>3747.87894183061</v>
      </c>
      <c r="AK55" s="0" t="n">
        <f aca="false">(AVERAGE(AG53:AG54,AG56:AG57)*AI55*2) + (AG55*(1-AI55*2))</f>
        <v>3824.2800220884</v>
      </c>
    </row>
    <row r="56" customFormat="false" ht="13.8" hidden="false" customHeight="false" outlineLevel="0" collapsed="false">
      <c r="A56" s="4" t="n">
        <v>42790</v>
      </c>
      <c r="B56" s="0" t="n">
        <v>54</v>
      </c>
      <c r="C56" s="0" t="n">
        <v>1535</v>
      </c>
      <c r="D56" s="0" t="n">
        <f aca="false">C56*$D$1</f>
        <v>3530.5</v>
      </c>
      <c r="E56" s="0" t="n">
        <v>420</v>
      </c>
      <c r="F56" s="0" t="n">
        <f aca="false">E56*$F$1</f>
        <v>924</v>
      </c>
      <c r="H56" s="0" t="n">
        <f aca="false">D56+F56+G56</f>
        <v>4454.5</v>
      </c>
      <c r="J56" s="0" t="n">
        <v>0</v>
      </c>
      <c r="K56" s="0" t="n">
        <f aca="false">J56*$K$1</f>
        <v>0</v>
      </c>
      <c r="L56" s="0" t="n">
        <f aca="false">H56+K56</f>
        <v>4454.5</v>
      </c>
      <c r="M56" s="0" t="n">
        <v>20</v>
      </c>
      <c r="Q56" s="0" t="n">
        <v>5</v>
      </c>
      <c r="R56" s="0" t="n">
        <v>305</v>
      </c>
      <c r="S56" s="0" t="n">
        <v>440</v>
      </c>
      <c r="T56" s="0" t="n">
        <v>150</v>
      </c>
      <c r="U56" s="0" t="n">
        <v>705</v>
      </c>
      <c r="V56" s="0" t="n">
        <v>775</v>
      </c>
      <c r="X56" s="0" t="s">
        <v>40</v>
      </c>
      <c r="Y56" s="0" t="n">
        <f aca="false">Y51</f>
        <v>4673.07142857143</v>
      </c>
      <c r="Z56" s="0" t="n">
        <f aca="false">L56/Y56</f>
        <v>0.953227458233343</v>
      </c>
      <c r="AB56" s="0" t="n">
        <f aca="false">L56/$AA$12</f>
        <v>3881.14842172118</v>
      </c>
      <c r="AC56" s="0" t="n">
        <v>46</v>
      </c>
      <c r="AE56" s="0" t="n">
        <v>0</v>
      </c>
      <c r="AF56" s="0" t="n">
        <f aca="false">(AB56/AVERAGE(AB52:AB54,AB58:AB60))*MAX(AE55:AE57) + (1 - MAX(AE55:AE57))</f>
        <v>1</v>
      </c>
      <c r="AG56" s="0" t="n">
        <f aca="false">AB56/AF56</f>
        <v>3881.14842172118</v>
      </c>
      <c r="AH56" s="0" t="n">
        <f aca="false">(AG55+AG56*2+AG57)/4</f>
        <v>4031.03088284439</v>
      </c>
      <c r="AI56" s="0" t="n">
        <f aca="false">ABS(1 - (AG56/AVERAGE(AG54:AG58)))</f>
        <v>0.0669687394332336</v>
      </c>
      <c r="AJ56" s="0" t="n">
        <f aca="false">(AVERAGE(AG54:AG58)*AI56) + (AG56*(1-AI56))</f>
        <v>3899.80398235348</v>
      </c>
      <c r="AK56" s="0" t="n">
        <f aca="false">(AVERAGE(AG54:AG55,AG57:AG58)*AI56*2) + (AG56*(1-AI56*2))</f>
        <v>3927.78732330194</v>
      </c>
    </row>
    <row r="57" customFormat="false" ht="13.8" hidden="false" customHeight="false" outlineLevel="0" collapsed="false">
      <c r="A57" s="4" t="n">
        <v>42791</v>
      </c>
      <c r="B57" s="0" t="n">
        <v>55</v>
      </c>
      <c r="C57" s="0" t="n">
        <v>1745</v>
      </c>
      <c r="D57" s="0" t="n">
        <f aca="false">C57*$D$1</f>
        <v>4013.5</v>
      </c>
      <c r="E57" s="0" t="n">
        <v>535</v>
      </c>
      <c r="F57" s="0" t="n">
        <f aca="false">E57*$F$1</f>
        <v>1177</v>
      </c>
      <c r="H57" s="0" t="n">
        <f aca="false">D57+F57+G57</f>
        <v>5190.5</v>
      </c>
      <c r="J57" s="0" t="n">
        <v>0</v>
      </c>
      <c r="K57" s="0" t="n">
        <f aca="false">J57*$K$1</f>
        <v>0</v>
      </c>
      <c r="L57" s="0" t="n">
        <f aca="false">H57+K57</f>
        <v>5190.5</v>
      </c>
      <c r="M57" s="0" t="n">
        <v>10</v>
      </c>
      <c r="Q57" s="0" t="n">
        <v>5</v>
      </c>
      <c r="R57" s="0" t="n">
        <v>620</v>
      </c>
      <c r="S57" s="0" t="n">
        <v>665</v>
      </c>
      <c r="T57" s="0" t="n">
        <v>215</v>
      </c>
      <c r="U57" s="0" t="n">
        <v>725</v>
      </c>
      <c r="V57" s="0" t="n">
        <v>905</v>
      </c>
      <c r="X57" s="0" t="s">
        <v>42</v>
      </c>
      <c r="Y57" s="0" t="n">
        <f aca="false">Y51</f>
        <v>4673.07142857143</v>
      </c>
      <c r="Z57" s="0" t="n">
        <f aca="false">L57/Y57</f>
        <v>1.11072558580316</v>
      </c>
      <c r="AB57" s="0" t="n">
        <f aca="false">L57/$AA$14</f>
        <v>4664.88179960979</v>
      </c>
      <c r="AC57" s="0" t="n">
        <v>50</v>
      </c>
      <c r="AE57" s="0" t="n">
        <v>0</v>
      </c>
      <c r="AF57" s="0" t="n">
        <f aca="false">(AB57/AVERAGE(AB53:AB55,AB59:AB61))*MAX(AE56:AE58) + (1 - MAX(AE56:AE58))</f>
        <v>1</v>
      </c>
      <c r="AG57" s="0" t="n">
        <f aca="false">AB57/AF57</f>
        <v>4664.88179960979</v>
      </c>
      <c r="AH57" s="0" t="n">
        <f aca="false">(AG56+AG57*2+AG58)/4</f>
        <v>4433.08459530322</v>
      </c>
      <c r="AI57" s="0" t="n">
        <f aca="false">ABS(1 - (AG57/AVERAGE(AG55:AG59)))</f>
        <v>0.113563205079954</v>
      </c>
      <c r="AJ57" s="0" t="n">
        <f aca="false">(AVERAGE(AG55:AG59)*AI57) + (AG57*(1-AI57))</f>
        <v>4610.85601861794</v>
      </c>
      <c r="AK57" s="0" t="n">
        <f aca="false">(AVERAGE(AG55:AG56,AG58:AG59)*AI57*2) + (AG57*(1-AI57*2))</f>
        <v>4529.81734713016</v>
      </c>
    </row>
    <row r="58" customFormat="false" ht="13.8" hidden="false" customHeight="false" outlineLevel="0" collapsed="false">
      <c r="A58" s="4" t="n">
        <v>42792</v>
      </c>
      <c r="B58" s="0" t="n">
        <v>56</v>
      </c>
      <c r="C58" s="0" t="n">
        <v>1400</v>
      </c>
      <c r="D58" s="0" t="n">
        <f aca="false">C58*$D$1</f>
        <v>3220</v>
      </c>
      <c r="E58" s="0" t="n">
        <v>485</v>
      </c>
      <c r="F58" s="0" t="n">
        <f aca="false">E58*$F$1</f>
        <v>1067</v>
      </c>
      <c r="G58" s="0" t="n">
        <v>205</v>
      </c>
      <c r="H58" s="0" t="n">
        <f aca="false">D58+F58+G58</f>
        <v>4492</v>
      </c>
      <c r="J58" s="0" t="n">
        <v>0</v>
      </c>
      <c r="K58" s="0" t="n">
        <f aca="false">J58*$K$1</f>
        <v>0</v>
      </c>
      <c r="L58" s="0" t="n">
        <f aca="false">H58+K58</f>
        <v>4492</v>
      </c>
      <c r="M58" s="0" t="n">
        <v>30</v>
      </c>
      <c r="Q58" s="0" t="n">
        <v>5</v>
      </c>
      <c r="R58" s="0" t="n">
        <v>430</v>
      </c>
      <c r="S58" s="0" t="n">
        <v>435</v>
      </c>
      <c r="T58" s="0" t="n">
        <v>145</v>
      </c>
      <c r="U58" s="0" t="n">
        <v>560</v>
      </c>
      <c r="V58" s="0" t="n">
        <v>670</v>
      </c>
      <c r="X58" s="0" t="s">
        <v>33</v>
      </c>
      <c r="Y58" s="0" t="n">
        <f aca="false">AVERAGE(L58:L64)</f>
        <v>4380.64285714286</v>
      </c>
      <c r="Z58" s="0" t="n">
        <f aca="false">L58/Y58</f>
        <v>1.02542027425851</v>
      </c>
      <c r="AB58" s="0" t="n">
        <f aca="false">L58/$AA$2</f>
        <v>4521.42636027211</v>
      </c>
      <c r="AC58" s="0" t="n">
        <v>54</v>
      </c>
      <c r="AE58" s="0" t="n">
        <v>0</v>
      </c>
      <c r="AF58" s="0" t="n">
        <f aca="false">(AB58/AVERAGE(AB54:AB56,AB60:AB62))*MAX(AE57:AE59) + (1 - MAX(AE57:AE59))</f>
        <v>1</v>
      </c>
      <c r="AG58" s="0" t="n">
        <f aca="false">AB58/AF58</f>
        <v>4521.42636027211</v>
      </c>
      <c r="AH58" s="0" t="n">
        <f aca="false">(AG57+AG58*2+AG59)/4</f>
        <v>4472.26907770489</v>
      </c>
      <c r="AI58" s="0" t="n">
        <f aca="false">ABS(1 - (AG58/AVERAGE(AG56:AG60)))</f>
        <v>0.036131700718985</v>
      </c>
      <c r="AJ58" s="0" t="n">
        <f aca="false">(AVERAGE(AG56:AG60)*AI58) + (AG58*(1-AI58))</f>
        <v>4515.7294771532</v>
      </c>
      <c r="AK58" s="0" t="n">
        <f aca="false">(AVERAGE(AG56:AG57,AG59:AG60)*AI58*2) + (AG58*(1-AI58*2))</f>
        <v>4507.18415247484</v>
      </c>
    </row>
    <row r="59" customFormat="false" ht="13.8" hidden="false" customHeight="false" outlineLevel="0" collapsed="false">
      <c r="A59" s="4" t="n">
        <v>42793</v>
      </c>
      <c r="B59" s="0" t="n">
        <v>57</v>
      </c>
      <c r="C59" s="0" t="n">
        <v>1115</v>
      </c>
      <c r="D59" s="0" t="n">
        <f aca="false">C59*$D$1</f>
        <v>2564.5</v>
      </c>
      <c r="E59" s="0" t="n">
        <v>300</v>
      </c>
      <c r="F59" s="0" t="n">
        <f aca="false">E59*$F$1</f>
        <v>660</v>
      </c>
      <c r="H59" s="0" t="n">
        <f aca="false">D59+F59+G59</f>
        <v>3224.5</v>
      </c>
      <c r="J59" s="0" t="n">
        <v>0</v>
      </c>
      <c r="K59" s="0" t="n">
        <f aca="false">J59*$K$1</f>
        <v>0</v>
      </c>
      <c r="L59" s="0" t="n">
        <f aca="false">H59+K59</f>
        <v>3224.5</v>
      </c>
      <c r="M59" s="0" t="n">
        <v>25</v>
      </c>
      <c r="Q59" s="0" t="n">
        <v>20</v>
      </c>
      <c r="R59" s="0" t="n">
        <v>205</v>
      </c>
      <c r="S59" s="0" t="n">
        <v>175</v>
      </c>
      <c r="T59" s="0" t="n">
        <v>110</v>
      </c>
      <c r="U59" s="0" t="n">
        <v>330</v>
      </c>
      <c r="V59" s="0" t="n">
        <v>500</v>
      </c>
      <c r="X59" s="0" t="s">
        <v>34</v>
      </c>
      <c r="Y59" s="0" t="n">
        <f aca="false">Y58</f>
        <v>4380.64285714286</v>
      </c>
      <c r="Z59" s="0" t="n">
        <f aca="false">L59/Y59</f>
        <v>0.736079179507247</v>
      </c>
      <c r="AB59" s="0" t="n">
        <f aca="false">L59/$AA$4</f>
        <v>3421.65979133904</v>
      </c>
      <c r="AC59" s="0" t="n">
        <v>54</v>
      </c>
      <c r="AE59" s="0" t="n">
        <v>0</v>
      </c>
      <c r="AF59" s="0" t="n">
        <f aca="false">(AB59/AVERAGE(AB55:AB57,AB61:AB63))*MAX(AE58:AE60) + (1 - MAX(AE58:AE60))</f>
        <v>0.818316215856255</v>
      </c>
      <c r="AG59" s="0" t="n">
        <f aca="false">AB59/AF59</f>
        <v>4181.34179066554</v>
      </c>
      <c r="AH59" s="0" t="n">
        <f aca="false">(AG58+AG59*2+AG60)/4</f>
        <v>4363.52341648206</v>
      </c>
      <c r="AI59" s="0" t="n">
        <f aca="false">ABS(1 - (AG59/AVERAGE(AG57:AG61)))</f>
        <v>0.0866347341967781</v>
      </c>
      <c r="AJ59" s="0" t="n">
        <f aca="false">(AVERAGE(AG57:AG61)*AI59) + (AG59*(1-AI59))</f>
        <v>4215.70195812128</v>
      </c>
      <c r="AK59" s="0" t="n">
        <f aca="false">(AVERAGE(AG57:AG58,AG60:AG61)*AI59*2) + (AG59*(1-AI59*2))</f>
        <v>4267.24220930488</v>
      </c>
    </row>
    <row r="60" customFormat="false" ht="13.8" hidden="false" customHeight="false" outlineLevel="0" collapsed="false">
      <c r="A60" s="4" t="n">
        <v>42794</v>
      </c>
      <c r="B60" s="0" t="n">
        <v>58</v>
      </c>
      <c r="C60" s="0" t="n">
        <v>1175</v>
      </c>
      <c r="D60" s="0" t="n">
        <f aca="false">C60*$D$1</f>
        <v>2702.5</v>
      </c>
      <c r="E60" s="0" t="n">
        <v>305</v>
      </c>
      <c r="F60" s="0" t="n">
        <f aca="false">E60*$F$1</f>
        <v>671</v>
      </c>
      <c r="H60" s="0" t="n">
        <f aca="false">D60+F60+G60</f>
        <v>3373.5</v>
      </c>
      <c r="J60" s="0" t="n">
        <v>0</v>
      </c>
      <c r="K60" s="0" t="n">
        <f aca="false">J60*$K$1</f>
        <v>0</v>
      </c>
      <c r="L60" s="0" t="n">
        <f aca="false">H60+K60</f>
        <v>3373.5</v>
      </c>
      <c r="M60" s="0" t="n">
        <v>25</v>
      </c>
      <c r="Q60" s="0" t="n">
        <v>20</v>
      </c>
      <c r="R60" s="0" t="n">
        <v>290</v>
      </c>
      <c r="S60" s="0" t="n">
        <v>255</v>
      </c>
      <c r="T60" s="0" t="n">
        <v>95</v>
      </c>
      <c r="U60" s="0" t="n">
        <v>360</v>
      </c>
      <c r="V60" s="0" t="n">
        <v>560</v>
      </c>
      <c r="X60" s="0" t="s">
        <v>36</v>
      </c>
      <c r="Y60" s="0" t="n">
        <f aca="false">Y58</f>
        <v>4380.64285714286</v>
      </c>
      <c r="Z60" s="0" t="n">
        <f aca="false">L60/Y60</f>
        <v>0.770092452184121</v>
      </c>
      <c r="AB60" s="0" t="n">
        <f aca="false">L60/$AA$6</f>
        <v>3655.39475574987</v>
      </c>
      <c r="AC60" s="0" t="n">
        <v>54</v>
      </c>
      <c r="AE60" s="0" t="n">
        <v>1</v>
      </c>
      <c r="AF60" s="0" t="n">
        <f aca="false">(AB60/AVERAGE(AB56:AB58,AB62:AB64))*MAX(AE59:AE61) + (1 - MAX(AE59:AE61))</f>
        <v>0.799870410105177</v>
      </c>
      <c r="AG60" s="0" t="n">
        <f aca="false">AB60/AF60</f>
        <v>4569.98372432506</v>
      </c>
      <c r="AH60" s="0" t="n">
        <f aca="false">(AG59+AG60*2+AG61)/4</f>
        <v>4568.35813203762</v>
      </c>
      <c r="AI60" s="0" t="n">
        <f aca="false">ABS(1 - (AG60/AVERAGE(AG58:AG62)))</f>
        <v>0.0170830250103586</v>
      </c>
      <c r="AJ60" s="0" t="n">
        <f aca="false">(AVERAGE(AG58:AG62)*AI60) + (AG60*(1-AI60))</f>
        <v>4571.34056036719</v>
      </c>
      <c r="AK60" s="0" t="n">
        <f aca="false">(AVERAGE(AG58:AG59,AG61:AG62)*AI60*2) + (AG60*(1-AI60*2))</f>
        <v>4573.37581443039</v>
      </c>
    </row>
    <row r="61" customFormat="false" ht="13.8" hidden="false" customHeight="false" outlineLevel="0" collapsed="false">
      <c r="A61" s="4" t="n">
        <v>42795</v>
      </c>
      <c r="B61" s="0" t="n">
        <v>59</v>
      </c>
      <c r="C61" s="0" t="n">
        <v>1345</v>
      </c>
      <c r="D61" s="0" t="n">
        <f aca="false">C61*$D$1</f>
        <v>3093.5</v>
      </c>
      <c r="E61" s="0" t="n">
        <v>345</v>
      </c>
      <c r="F61" s="0" t="n">
        <f aca="false">E61*$F$1</f>
        <v>759</v>
      </c>
      <c r="H61" s="0" t="n">
        <f aca="false">D61+F61+G61</f>
        <v>3852.5</v>
      </c>
      <c r="J61" s="0" t="n">
        <v>0</v>
      </c>
      <c r="K61" s="0" t="n">
        <f aca="false">J61*$K$1</f>
        <v>0</v>
      </c>
      <c r="L61" s="0" t="n">
        <f aca="false">H61+K61</f>
        <v>3852.5</v>
      </c>
      <c r="M61" s="0" t="n">
        <v>30</v>
      </c>
      <c r="Q61" s="0" t="n">
        <v>20</v>
      </c>
      <c r="R61" s="0" t="n">
        <v>255</v>
      </c>
      <c r="S61" s="0" t="n">
        <v>320</v>
      </c>
      <c r="T61" s="0" t="n">
        <v>145</v>
      </c>
      <c r="U61" s="0" t="n">
        <v>370</v>
      </c>
      <c r="V61" s="0" t="n">
        <v>620</v>
      </c>
      <c r="X61" s="0" t="s">
        <v>37</v>
      </c>
      <c r="Y61" s="0" t="n">
        <f aca="false">Y58</f>
        <v>4380.64285714286</v>
      </c>
      <c r="Z61" s="0" t="n">
        <f aca="false">L61/Y61</f>
        <v>0.879437134145347</v>
      </c>
      <c r="AB61" s="0" t="n">
        <f aca="false">L61/$AA$8</f>
        <v>4217.56909810135</v>
      </c>
      <c r="AC61" s="0" t="n">
        <v>55</v>
      </c>
      <c r="AE61" s="0" t="n">
        <v>0</v>
      </c>
      <c r="AF61" s="0" t="n">
        <f aca="false">(AB61/AVERAGE(AB57:AB59,AB63:AB65))*MAX(AE60:AE62) + (1 - MAX(AE60:AE62))</f>
        <v>0.85166884023473</v>
      </c>
      <c r="AG61" s="0" t="n">
        <f aca="false">AB61/AF61</f>
        <v>4952.12328883482</v>
      </c>
      <c r="AH61" s="0" t="n">
        <f aca="false">(AG60+AG61*2+AG62)/4</f>
        <v>4874.10091775776</v>
      </c>
      <c r="AI61" s="0" t="n">
        <f aca="false">ABS(1 - (AG61/AVERAGE(AG59:AG63)))</f>
        <v>0.0395491115746809</v>
      </c>
      <c r="AJ61" s="0" t="n">
        <f aca="false">(AVERAGE(AG59:AG63)*AI61) + (AG61*(1-AI61))</f>
        <v>4944.67219726189</v>
      </c>
      <c r="AK61" s="0" t="n">
        <f aca="false">(AVERAGE(AG59:AG60,AG62:AG63)*AI61*2) + (AG61*(1-AI61*2))</f>
        <v>4933.49555990248</v>
      </c>
    </row>
    <row r="62" customFormat="false" ht="13.8" hidden="false" customHeight="false" outlineLevel="0" collapsed="false">
      <c r="A62" s="4" t="n">
        <v>42796</v>
      </c>
      <c r="B62" s="0" t="n">
        <v>60</v>
      </c>
      <c r="C62" s="0" t="n">
        <v>1420</v>
      </c>
      <c r="D62" s="0" t="n">
        <f aca="false">C62*$D$1</f>
        <v>3266</v>
      </c>
      <c r="E62" s="0" t="n">
        <v>315</v>
      </c>
      <c r="F62" s="0" t="n">
        <f aca="false">E62*$F$1</f>
        <v>693</v>
      </c>
      <c r="H62" s="0" t="n">
        <f aca="false">D62+F62+G62</f>
        <v>3959</v>
      </c>
      <c r="J62" s="0" t="n">
        <v>0</v>
      </c>
      <c r="K62" s="0" t="n">
        <f aca="false">J62*$K$1</f>
        <v>0</v>
      </c>
      <c r="L62" s="0" t="n">
        <f aca="false">H62+K62</f>
        <v>3959</v>
      </c>
      <c r="M62" s="0" t="n">
        <v>15</v>
      </c>
      <c r="Q62" s="0" t="n">
        <v>25</v>
      </c>
      <c r="R62" s="0" t="n">
        <v>440</v>
      </c>
      <c r="S62" s="0" t="n">
        <v>365</v>
      </c>
      <c r="T62" s="0" t="n">
        <v>180</v>
      </c>
      <c r="U62" s="0" t="n">
        <v>425</v>
      </c>
      <c r="V62" s="0" t="n">
        <v>805</v>
      </c>
      <c r="X62" s="0" t="s">
        <v>39</v>
      </c>
      <c r="Y62" s="0" t="n">
        <f aca="false">Y58</f>
        <v>4380.64285714286</v>
      </c>
      <c r="Z62" s="0" t="n">
        <f aca="false">L62/Y62</f>
        <v>0.903748634414387</v>
      </c>
      <c r="AB62" s="0" t="n">
        <f aca="false">L62/$AA$10</f>
        <v>3928.6551638385</v>
      </c>
      <c r="AC62" s="0" t="n">
        <v>64</v>
      </c>
      <c r="AE62" s="0" t="n">
        <v>1</v>
      </c>
      <c r="AF62" s="0" t="n">
        <f aca="false">(AB62/AVERAGE(AB58:AB60,AB64:AB66))*MAX(AE61:AE63) + (1 - MAX(AE61:AE63))</f>
        <v>0.782261956160297</v>
      </c>
      <c r="AG62" s="0" t="n">
        <f aca="false">AB62/AF62</f>
        <v>5022.17336903632</v>
      </c>
      <c r="AH62" s="0" t="n">
        <f aca="false">(AG61+AG62*2+AG63)/4</f>
        <v>5022.364843419</v>
      </c>
      <c r="AI62" s="0" t="n">
        <f aca="false">ABS(1 - (AG62/AVERAGE(AG60:AG64)))</f>
        <v>0.00991010334787246</v>
      </c>
      <c r="AJ62" s="0" t="n">
        <f aca="false">(AVERAGE(AG60:AG64)*AI62) + (AG62*(1-AI62))</f>
        <v>5022.67153429723</v>
      </c>
      <c r="AK62" s="0" t="n">
        <f aca="false">(AVERAGE(AG60:AG61,AG63:AG64)*AI62*2) + (AG62*(1-AI62*2))</f>
        <v>5023.4187821886</v>
      </c>
    </row>
    <row r="63" customFormat="false" ht="13.8" hidden="false" customHeight="false" outlineLevel="0" collapsed="false">
      <c r="A63" s="4" t="n">
        <v>42797</v>
      </c>
      <c r="B63" s="0" t="n">
        <v>61</v>
      </c>
      <c r="C63" s="0" t="n">
        <v>1900</v>
      </c>
      <c r="D63" s="0" t="n">
        <f aca="false">C63*$D$1</f>
        <v>4370</v>
      </c>
      <c r="E63" s="0" t="n">
        <v>465</v>
      </c>
      <c r="F63" s="0" t="n">
        <f aca="false">E63*$F$1</f>
        <v>1023</v>
      </c>
      <c r="H63" s="0" t="n">
        <f aca="false">D63+F63+G63</f>
        <v>5393</v>
      </c>
      <c r="J63" s="0" t="n">
        <v>0</v>
      </c>
      <c r="K63" s="0" t="n">
        <f aca="false">J63*$K$1</f>
        <v>0</v>
      </c>
      <c r="L63" s="0" t="n">
        <f aca="false">H63+K63</f>
        <v>5393</v>
      </c>
      <c r="M63" s="0" t="n">
        <v>25</v>
      </c>
      <c r="Q63" s="0" t="n">
        <v>0</v>
      </c>
      <c r="R63" s="0" t="n">
        <v>660</v>
      </c>
      <c r="S63" s="0" t="n">
        <v>390</v>
      </c>
      <c r="T63" s="0" t="n">
        <v>425</v>
      </c>
      <c r="U63" s="0" t="n">
        <v>660</v>
      </c>
      <c r="V63" s="0" t="n">
        <v>1055</v>
      </c>
      <c r="X63" s="0" t="s">
        <v>40</v>
      </c>
      <c r="Y63" s="0" t="n">
        <f aca="false">Y58</f>
        <v>4380.64285714286</v>
      </c>
      <c r="Z63" s="0" t="n">
        <f aca="false">L63/Y63</f>
        <v>1.23109784930457</v>
      </c>
      <c r="AB63" s="0" t="n">
        <f aca="false">L63/$AA$12</f>
        <v>4698.85137239697</v>
      </c>
      <c r="AC63" s="0" t="n">
        <v>70</v>
      </c>
      <c r="AE63" s="0" t="n">
        <v>0</v>
      </c>
      <c r="AF63" s="0" t="n">
        <f aca="false">(AB63/AVERAGE(AB59:AB61,AB65:AB67))*MAX(AE62:AE64) + (1 - MAX(AE62:AE64))</f>
        <v>0.922611663301113</v>
      </c>
      <c r="AG63" s="0" t="n">
        <f aca="false">AB63/AF63</f>
        <v>5092.98934676854</v>
      </c>
      <c r="AH63" s="0" t="n">
        <f aca="false">(AG62+AG63*2+AG64)/4</f>
        <v>5233.2728226713</v>
      </c>
      <c r="AI63" s="0" t="n">
        <f aca="false">ABS(1 - (AG63/AVERAGE(AG61:AG65)))</f>
        <v>0.0730988458326577</v>
      </c>
      <c r="AJ63" s="0" t="n">
        <f aca="false">(AVERAGE(AG61:AG65)*AI63) + (AG63*(1-AI63))</f>
        <v>5122.34963971934</v>
      </c>
      <c r="AK63" s="0" t="n">
        <f aca="false">(AVERAGE(AG61:AG62,AG64:AG65)*AI63*2) + (AG63*(1-AI63*2))</f>
        <v>5166.39007914554</v>
      </c>
    </row>
    <row r="64" customFormat="false" ht="13.8" hidden="false" customHeight="false" outlineLevel="0" collapsed="false">
      <c r="A64" s="4" t="n">
        <v>42798</v>
      </c>
      <c r="B64" s="0" t="n">
        <v>62</v>
      </c>
      <c r="C64" s="0" t="n">
        <v>1980</v>
      </c>
      <c r="D64" s="0" t="n">
        <f aca="false">C64*$D$1</f>
        <v>4554</v>
      </c>
      <c r="E64" s="0" t="n">
        <v>580</v>
      </c>
      <c r="F64" s="0" t="n">
        <f aca="false">E64*$F$1</f>
        <v>1276</v>
      </c>
      <c r="G64" s="0" t="n">
        <v>540</v>
      </c>
      <c r="H64" s="0" t="n">
        <f aca="false">D64+F64+G64</f>
        <v>6370</v>
      </c>
      <c r="J64" s="0" t="n">
        <v>0</v>
      </c>
      <c r="K64" s="0" t="n">
        <f aca="false">J64*$K$1</f>
        <v>0</v>
      </c>
      <c r="L64" s="0" t="n">
        <f aca="false">H64+K64</f>
        <v>6370</v>
      </c>
      <c r="M64" s="0" t="n">
        <v>20</v>
      </c>
      <c r="Q64" s="0" t="n">
        <v>5</v>
      </c>
      <c r="R64" s="0" t="n">
        <v>855</v>
      </c>
      <c r="S64" s="0" t="n">
        <v>805</v>
      </c>
      <c r="T64" s="0" t="n">
        <v>405</v>
      </c>
      <c r="U64" s="0" t="n">
        <v>760</v>
      </c>
      <c r="V64" s="0" t="n">
        <v>1225</v>
      </c>
      <c r="X64" s="0" t="s">
        <v>42</v>
      </c>
      <c r="Y64" s="0" t="n">
        <f aca="false">Y58</f>
        <v>4380.64285714286</v>
      </c>
      <c r="Z64" s="0" t="n">
        <f aca="false">L64/Y64</f>
        <v>1.45412447618582</v>
      </c>
      <c r="AB64" s="0" t="n">
        <f aca="false">L64/$AA$14</f>
        <v>5724.93922811182</v>
      </c>
      <c r="AC64" s="0" t="n">
        <v>72</v>
      </c>
      <c r="AE64" s="0" t="n">
        <v>0</v>
      </c>
      <c r="AF64" s="0" t="n">
        <f aca="false">(AB64/AVERAGE(AB60:AB62,AB66:AB68))*MAX(AE63:AE65) + (1 - MAX(AE63:AE65))</f>
        <v>1</v>
      </c>
      <c r="AG64" s="0" t="n">
        <f aca="false">AB64/AF64</f>
        <v>5724.93922811182</v>
      </c>
      <c r="AH64" s="0" t="n">
        <f aca="false">(AG63+AG64*2+AG65)/4</f>
        <v>5805.96224606784</v>
      </c>
      <c r="AI64" s="0" t="n">
        <f aca="false">ABS(1 - (AG64/AVERAGE(AG62:AG66)))</f>
        <v>0.0211080955709237</v>
      </c>
      <c r="AJ64" s="0" t="n">
        <f aca="false">(AVERAGE(AG62:AG66)*AI64) + (AG64*(1-AI64))</f>
        <v>5722.44120032347</v>
      </c>
      <c r="AK64" s="0" t="n">
        <f aca="false">(AVERAGE(AG62:AG63,AG65:AG66)*AI64*2) + (AG64*(1-AI64*2))</f>
        <v>5718.69415864094</v>
      </c>
    </row>
    <row r="65" customFormat="false" ht="13.8" hidden="false" customHeight="false" outlineLevel="0" collapsed="false">
      <c r="A65" s="4" t="n">
        <v>42799</v>
      </c>
      <c r="B65" s="0" t="n">
        <v>63</v>
      </c>
      <c r="C65" s="0" t="n">
        <v>2235</v>
      </c>
      <c r="D65" s="0" t="n">
        <f aca="false">C65*$D$1</f>
        <v>5140.5</v>
      </c>
      <c r="E65" s="0" t="n">
        <v>535</v>
      </c>
      <c r="F65" s="0" t="n">
        <f aca="false">E65*$F$1</f>
        <v>1177</v>
      </c>
      <c r="G65" s="0" t="n">
        <v>320</v>
      </c>
      <c r="H65" s="0" t="n">
        <f aca="false">D65+F65+G65</f>
        <v>6637.5</v>
      </c>
      <c r="J65" s="0" t="n">
        <v>0</v>
      </c>
      <c r="K65" s="0" t="n">
        <f aca="false">J65*$K$1</f>
        <v>0</v>
      </c>
      <c r="L65" s="0" t="n">
        <f aca="false">H65+K65</f>
        <v>6637.5</v>
      </c>
      <c r="M65" s="0" t="n">
        <v>35</v>
      </c>
      <c r="Q65" s="0" t="n">
        <v>10</v>
      </c>
      <c r="R65" s="0" t="n">
        <v>780</v>
      </c>
      <c r="S65" s="0" t="n">
        <v>620</v>
      </c>
      <c r="T65" s="0" t="n">
        <v>325</v>
      </c>
      <c r="U65" s="0" t="n">
        <v>650</v>
      </c>
      <c r="V65" s="0" t="n">
        <v>1135</v>
      </c>
      <c r="X65" s="0" t="s">
        <v>33</v>
      </c>
      <c r="Y65" s="0" t="n">
        <f aca="false">AVERAGE(L65:L71)</f>
        <v>6733.71428571429</v>
      </c>
      <c r="Z65" s="0" t="n">
        <f aca="false">L65/Y65</f>
        <v>0.985711558044806</v>
      </c>
      <c r="AB65" s="0" t="n">
        <f aca="false">L65/$AA$2</f>
        <v>6680.9811812792</v>
      </c>
      <c r="AC65" s="0" t="n">
        <v>66</v>
      </c>
      <c r="AE65" s="0" t="n">
        <v>0</v>
      </c>
      <c r="AF65" s="0" t="n">
        <f aca="false">(AB65/AVERAGE(AB61:AB63,AB67:AB69))*MAX(AE64:AE66) + (1 - MAX(AE64:AE66))</f>
        <v>1</v>
      </c>
      <c r="AG65" s="0" t="n">
        <f aca="false">AB65/AF65</f>
        <v>6680.9811812792</v>
      </c>
      <c r="AH65" s="0" t="n">
        <f aca="false">(AG64+AG65*2+AG66)/4</f>
        <v>6149.6979807879</v>
      </c>
      <c r="AI65" s="0" t="n">
        <f aca="false">ABS(1 - (AG65/AVERAGE(AG63:AG67)))</f>
        <v>0.139481605329672</v>
      </c>
      <c r="AJ65" s="0" t="n">
        <f aca="false">(AVERAGE(AG63:AG67)*AI65) + (AG65*(1-AI65))</f>
        <v>6566.91239935668</v>
      </c>
      <c r="AK65" s="0" t="n">
        <f aca="false">(AVERAGE(AG63:AG64,AG66:AG67)*AI65*2) + (AG65*(1-AI65*2))</f>
        <v>6395.8092264729</v>
      </c>
    </row>
    <row r="66" customFormat="false" ht="13.8" hidden="false" customHeight="false" outlineLevel="0" collapsed="false">
      <c r="A66" s="4" t="n">
        <v>42800</v>
      </c>
      <c r="B66" s="0" t="n">
        <v>64</v>
      </c>
      <c r="C66" s="0" t="n">
        <v>1985</v>
      </c>
      <c r="D66" s="0" t="n">
        <f aca="false">C66*$D$1</f>
        <v>4565.5</v>
      </c>
      <c r="E66" s="0" t="n">
        <v>550</v>
      </c>
      <c r="F66" s="0" t="n">
        <f aca="false">E66*$F$1</f>
        <v>1210</v>
      </c>
      <c r="H66" s="0" t="n">
        <f aca="false">D66+F66+G66</f>
        <v>5775.5</v>
      </c>
      <c r="J66" s="0" t="n">
        <v>0</v>
      </c>
      <c r="K66" s="0" t="n">
        <f aca="false">J66*$K$1</f>
        <v>0</v>
      </c>
      <c r="L66" s="0" t="n">
        <f aca="false">H66+K66</f>
        <v>5775.5</v>
      </c>
      <c r="M66" s="0" t="n">
        <v>30</v>
      </c>
      <c r="Q66" s="0" t="n">
        <v>10</v>
      </c>
      <c r="R66" s="0" t="n">
        <v>560</v>
      </c>
      <c r="S66" s="0" t="n">
        <v>655</v>
      </c>
      <c r="T66" s="0" t="n">
        <v>320</v>
      </c>
      <c r="U66" s="0" t="n">
        <v>530</v>
      </c>
      <c r="V66" s="0" t="n">
        <v>1005</v>
      </c>
      <c r="X66" s="0" t="s">
        <v>34</v>
      </c>
      <c r="Y66" s="0" t="n">
        <f aca="false">Y65</f>
        <v>6733.71428571429</v>
      </c>
      <c r="Z66" s="0" t="n">
        <f aca="false">L66/Y66</f>
        <v>0.857698998642226</v>
      </c>
      <c r="AB66" s="0" t="n">
        <f aca="false">L66/$AA$4</f>
        <v>6128.63889746586</v>
      </c>
      <c r="AC66" s="0" t="n">
        <v>52</v>
      </c>
      <c r="AE66" s="0" t="n">
        <v>0</v>
      </c>
      <c r="AF66" s="0" t="n">
        <f aca="false">(AB66/AVERAGE(AB62:AB64,AB68:AB70))*MAX(AE65:AE67) + (1 - MAX(AE65:AE67))</f>
        <v>1.11189420104206</v>
      </c>
      <c r="AG66" s="0" t="n">
        <f aca="false">AB66/AF66</f>
        <v>5511.8903324814</v>
      </c>
      <c r="AH66" s="0" t="n">
        <f aca="false">(AG65+AG66*2+AG67)/4</f>
        <v>6002.46041797472</v>
      </c>
      <c r="AI66" s="0" t="n">
        <f aca="false">ABS(1 - (AG66/AVERAGE(AG64:AG68)))</f>
        <v>0.126602185989127</v>
      </c>
      <c r="AJ66" s="0" t="n">
        <f aca="false">(AVERAGE(AG64:AG68)*AI66) + (AG66*(1-AI66))</f>
        <v>5613.04149454759</v>
      </c>
      <c r="AK66" s="0" t="n">
        <f aca="false">(AVERAGE(AG64:AG65,AG67:AG68)*AI66*2) + (AG66*(1-AI66*2))</f>
        <v>5764.76823764688</v>
      </c>
    </row>
    <row r="67" customFormat="false" ht="13.8" hidden="false" customHeight="false" outlineLevel="0" collapsed="false">
      <c r="A67" s="4" t="n">
        <v>42801</v>
      </c>
      <c r="B67" s="0" t="n">
        <v>65</v>
      </c>
      <c r="C67" s="0" t="n">
        <v>2030</v>
      </c>
      <c r="D67" s="0" t="n">
        <f aca="false">C67*$D$1</f>
        <v>4669</v>
      </c>
      <c r="E67" s="0" t="n">
        <v>585</v>
      </c>
      <c r="F67" s="0" t="n">
        <f aca="false">E67*$F$1</f>
        <v>1287</v>
      </c>
      <c r="H67" s="0" t="n">
        <f aca="false">D67+F67+G67</f>
        <v>5956</v>
      </c>
      <c r="J67" s="0" t="n">
        <v>0</v>
      </c>
      <c r="K67" s="0" t="n">
        <f aca="false">J67*$K$1</f>
        <v>0</v>
      </c>
      <c r="L67" s="0" t="n">
        <f aca="false">H67+K67</f>
        <v>5956</v>
      </c>
      <c r="M67" s="0" t="n">
        <v>50</v>
      </c>
      <c r="Q67" s="0" t="n">
        <v>15</v>
      </c>
      <c r="R67" s="0" t="n">
        <v>540</v>
      </c>
      <c r="S67" s="0" t="n">
        <v>710</v>
      </c>
      <c r="T67" s="0" t="n">
        <v>310</v>
      </c>
      <c r="U67" s="0" t="n">
        <v>535</v>
      </c>
      <c r="V67" s="0" t="n">
        <v>1095</v>
      </c>
      <c r="X67" s="0" t="s">
        <v>36</v>
      </c>
      <c r="Y67" s="0" t="n">
        <f aca="false">Y65</f>
        <v>6733.71428571429</v>
      </c>
      <c r="Z67" s="0" t="n">
        <f aca="false">L67/Y67</f>
        <v>0.884504412763068</v>
      </c>
      <c r="AB67" s="0" t="n">
        <f aca="false">L67/$AA$6</f>
        <v>6453.69235667592</v>
      </c>
      <c r="AC67" s="0" t="n">
        <v>63</v>
      </c>
      <c r="AE67" s="0" t="n">
        <v>1</v>
      </c>
      <c r="AF67" s="0" t="n">
        <f aca="false">(AB67/AVERAGE(AB63:AB65,AB69:AB71))*MAX(AE66:AE68) + (1 - MAX(AE66:AE68))</f>
        <v>1.02357028540928</v>
      </c>
      <c r="AG67" s="0" t="n">
        <f aca="false">AB67/AF67</f>
        <v>6305.07982565689</v>
      </c>
      <c r="AH67" s="0" t="n">
        <f aca="false">(AG66+AG67*2+AG68)/4</f>
        <v>6363.36342853156</v>
      </c>
      <c r="AI67" s="0" t="n">
        <f aca="false">ABS(1 - (AG67/AVERAGE(AG65:AG69)))</f>
        <v>0.0062392889242201</v>
      </c>
      <c r="AJ67" s="0" t="n">
        <f aca="false">(AVERAGE(AG65:AG69)*AI67) + (AG67*(1-AI67))</f>
        <v>6305.32681542412</v>
      </c>
      <c r="AK67" s="0" t="n">
        <f aca="false">(AVERAGE(AG65:AG66,AG68:AG69)*AI67*2) + (AG67*(1-AI67*2))</f>
        <v>6305.69730007496</v>
      </c>
    </row>
    <row r="68" customFormat="false" ht="13.8" hidden="false" customHeight="false" outlineLevel="0" collapsed="false">
      <c r="A68" s="4" t="n">
        <v>42802</v>
      </c>
      <c r="B68" s="0" t="n">
        <v>66</v>
      </c>
      <c r="C68" s="0" t="n">
        <v>2135</v>
      </c>
      <c r="D68" s="0" t="n">
        <f aca="false">C68*$D$1</f>
        <v>4910.5</v>
      </c>
      <c r="E68" s="0" t="n">
        <v>545</v>
      </c>
      <c r="F68" s="0" t="n">
        <f aca="false">E68*$F$1</f>
        <v>1199</v>
      </c>
      <c r="H68" s="0" t="n">
        <f aca="false">D68+F68+G68</f>
        <v>6109.5</v>
      </c>
      <c r="J68" s="0" t="n">
        <v>0</v>
      </c>
      <c r="K68" s="0" t="n">
        <f aca="false">J68*$K$1</f>
        <v>0</v>
      </c>
      <c r="L68" s="0" t="n">
        <f aca="false">H68+K68</f>
        <v>6109.5</v>
      </c>
      <c r="M68" s="0" t="n">
        <v>45</v>
      </c>
      <c r="Q68" s="0" t="n">
        <v>40</v>
      </c>
      <c r="R68" s="0" t="n">
        <v>590</v>
      </c>
      <c r="S68" s="0" t="n">
        <v>685</v>
      </c>
      <c r="T68" s="0" t="n">
        <v>345</v>
      </c>
      <c r="U68" s="0" t="n">
        <v>435</v>
      </c>
      <c r="V68" s="0" t="n">
        <v>1105</v>
      </c>
      <c r="X68" s="0" t="s">
        <v>37</v>
      </c>
      <c r="Y68" s="0" t="n">
        <f aca="false">Y65</f>
        <v>6733.71428571429</v>
      </c>
      <c r="Z68" s="0" t="n">
        <f aca="false">L68/Y68</f>
        <v>0.90730015274949</v>
      </c>
      <c r="AB68" s="0" t="n">
        <f aca="false">L68/$AA$8</f>
        <v>6688.44604927973</v>
      </c>
      <c r="AC68" s="0" t="n">
        <v>72</v>
      </c>
      <c r="AE68" s="0" t="n">
        <v>0</v>
      </c>
      <c r="AF68" s="0" t="n">
        <f aca="false">(AB68/AVERAGE(AB64:AB66,AB70:AB72))*MAX(AE67:AE69) + (1 - MAX(AE67:AE69))</f>
        <v>0.912300876516826</v>
      </c>
      <c r="AG68" s="0" t="n">
        <f aca="false">AB68/AF68</f>
        <v>7331.40373033103</v>
      </c>
      <c r="AH68" s="0" t="n">
        <f aca="false">(AG67+AG68*2+AG69)/4</f>
        <v>6715.46559182594</v>
      </c>
      <c r="AI68" s="0" t="n">
        <f aca="false">ABS(1 - (AG68/AVERAGE(AG66:AG70)))</f>
        <v>0.175702411664807</v>
      </c>
      <c r="AJ68" s="0" t="n">
        <f aca="false">(AVERAGE(AG66:AG70)*AI68) + (AG68*(1-AI68))</f>
        <v>7138.89733040839</v>
      </c>
      <c r="AK68" s="0" t="n">
        <f aca="false">(AVERAGE(AG66:AG67,AG69:AG70)*AI68*2) + (AG68*(1-AI68*2))</f>
        <v>6850.13773052443</v>
      </c>
    </row>
    <row r="69" customFormat="false" ht="13.8" hidden="false" customHeight="false" outlineLevel="0" collapsed="false">
      <c r="A69" s="4" t="n">
        <v>42803</v>
      </c>
      <c r="B69" s="0" t="n">
        <v>67</v>
      </c>
      <c r="C69" s="0" t="n">
        <v>2085</v>
      </c>
      <c r="D69" s="0" t="n">
        <f aca="false">C69*$D$1</f>
        <v>4795.5</v>
      </c>
      <c r="E69" s="0" t="n">
        <v>520</v>
      </c>
      <c r="F69" s="0" t="n">
        <f aca="false">E69*$F$1</f>
        <v>1144</v>
      </c>
      <c r="H69" s="0" t="n">
        <f aca="false">D69+F69+G69</f>
        <v>5939.5</v>
      </c>
      <c r="J69" s="0" t="n">
        <v>0</v>
      </c>
      <c r="K69" s="0" t="n">
        <f aca="false">J69*$K$1</f>
        <v>0</v>
      </c>
      <c r="L69" s="0" t="n">
        <f aca="false">H69+K69</f>
        <v>5939.5</v>
      </c>
      <c r="M69" s="0" t="n">
        <v>40</v>
      </c>
      <c r="Q69" s="0" t="n">
        <v>10</v>
      </c>
      <c r="R69" s="0" t="n">
        <v>665</v>
      </c>
      <c r="S69" s="0" t="n">
        <v>790</v>
      </c>
      <c r="T69" s="0" t="n">
        <v>330</v>
      </c>
      <c r="U69" s="0" t="n">
        <v>590</v>
      </c>
      <c r="V69" s="0" t="n">
        <v>1190</v>
      </c>
      <c r="X69" s="0" t="s">
        <v>39</v>
      </c>
      <c r="Y69" s="0" t="n">
        <f aca="false">Y65</f>
        <v>6733.71428571429</v>
      </c>
      <c r="Z69" s="0" t="n">
        <f aca="false">L69/Y69</f>
        <v>0.882054056347589</v>
      </c>
      <c r="AB69" s="0" t="n">
        <f aca="false">L69/$AA$10</f>
        <v>5893.97508098479</v>
      </c>
      <c r="AC69" s="0" t="n">
        <v>75</v>
      </c>
      <c r="AE69" s="0" t="n">
        <v>0</v>
      </c>
      <c r="AF69" s="0" t="n">
        <f aca="false">(AB69/AVERAGE(AB65:AB67,AB71:AB73))*MAX(AE68:AE70) + (1 - MAX(AE68:AE70))</f>
        <v>1</v>
      </c>
      <c r="AG69" s="0" t="n">
        <f aca="false">AB69/AF69</f>
        <v>5893.97508098479</v>
      </c>
      <c r="AH69" s="0" t="n">
        <f aca="false">(AG68+AG69*2+AG70)/4</f>
        <v>6313.95724814431</v>
      </c>
      <c r="AI69" s="0" t="n">
        <f aca="false">ABS(1 - (AG69/AVERAGE(AG67:AG71)))</f>
        <v>0.142374953969706</v>
      </c>
      <c r="AJ69" s="0" t="n">
        <f aca="false">(AVERAGE(AG67:AG71)*AI69) + (AG69*(1-AI69))</f>
        <v>6033.28371477446</v>
      </c>
      <c r="AK69" s="0" t="n">
        <f aca="false">(AVERAGE(AG67:AG68,AG70:AG71)*AI69*2) + (AG69*(1-AI69*2))</f>
        <v>6242.24666545897</v>
      </c>
    </row>
    <row r="70" customFormat="false" ht="13.8" hidden="false" customHeight="false" outlineLevel="0" collapsed="false">
      <c r="A70" s="4" t="n">
        <v>42804</v>
      </c>
      <c r="B70" s="0" t="n">
        <v>68</v>
      </c>
      <c r="C70" s="0" t="n">
        <v>2450</v>
      </c>
      <c r="D70" s="0" t="n">
        <f aca="false">C70*$D$1</f>
        <v>5635</v>
      </c>
      <c r="E70" s="0" t="n">
        <v>640</v>
      </c>
      <c r="F70" s="0" t="n">
        <f aca="false">E70*$F$1</f>
        <v>1408</v>
      </c>
      <c r="H70" s="0" t="n">
        <f aca="false">D70+F70+G70</f>
        <v>7043</v>
      </c>
      <c r="J70" s="0" t="n">
        <v>0</v>
      </c>
      <c r="K70" s="0" t="n">
        <f aca="false">J70*$K$1</f>
        <v>0</v>
      </c>
      <c r="L70" s="0" t="n">
        <f aca="false">H70+K70</f>
        <v>7043</v>
      </c>
      <c r="M70" s="0" t="n">
        <v>40</v>
      </c>
      <c r="Q70" s="0" t="n">
        <v>10</v>
      </c>
      <c r="R70" s="0" t="n">
        <v>750</v>
      </c>
      <c r="S70" s="0" t="n">
        <v>805</v>
      </c>
      <c r="T70" s="0" t="n">
        <v>320</v>
      </c>
      <c r="U70" s="0" t="n">
        <v>715</v>
      </c>
      <c r="V70" s="0" t="n">
        <v>1425</v>
      </c>
      <c r="X70" s="0" t="s">
        <v>40</v>
      </c>
      <c r="Y70" s="0" t="n">
        <f aca="false">Y65</f>
        <v>6733.71428571429</v>
      </c>
      <c r="Z70" s="0" t="n">
        <f aca="false">L70/Y70</f>
        <v>1.04593092328581</v>
      </c>
      <c r="AB70" s="0" t="n">
        <f aca="false">L70/$AA$12</f>
        <v>6136.47510027663</v>
      </c>
      <c r="AC70" s="0" t="n">
        <v>73</v>
      </c>
      <c r="AE70" s="0" t="n">
        <v>0</v>
      </c>
      <c r="AF70" s="0" t="n">
        <f aca="false">(AB70/AVERAGE(AB66:AB68,AB72:AB74))*MAX(AE69:AE71) + (1 - MAX(AE69:AE71))</f>
        <v>1</v>
      </c>
      <c r="AG70" s="0" t="n">
        <f aca="false">AB70/AF70</f>
        <v>6136.47510027663</v>
      </c>
      <c r="AH70" s="0" t="n">
        <f aca="false">(AG69+AG70*2+AG71)/4</f>
        <v>6715.54556810751</v>
      </c>
      <c r="AI70" s="0" t="n">
        <f aca="false">ABS(1 - (AG70/AVERAGE(AG68:AG72)))</f>
        <v>0.206748271037453</v>
      </c>
      <c r="AJ70" s="0" t="n">
        <f aca="false">(AVERAGE(AG68:AG72)*AI70) + (AG70*(1-AI70))</f>
        <v>6467.14276004245</v>
      </c>
      <c r="AK70" s="0" t="n">
        <f aca="false">(AVERAGE(AG68:AG69,AG71:AG72)*AI70*2) + (AG70*(1-AI70*2))</f>
        <v>6963.14424969118</v>
      </c>
    </row>
    <row r="71" customFormat="false" ht="13.8" hidden="false" customHeight="false" outlineLevel="0" collapsed="false">
      <c r="A71" s="4" t="n">
        <v>42805</v>
      </c>
      <c r="B71" s="0" t="n">
        <v>69</v>
      </c>
      <c r="C71" s="0" t="n">
        <v>2560</v>
      </c>
      <c r="D71" s="0" t="n">
        <f aca="false">C71*$D$1</f>
        <v>5888</v>
      </c>
      <c r="E71" s="0" t="n">
        <v>860</v>
      </c>
      <c r="F71" s="0" t="n">
        <f aca="false">E71*$F$1</f>
        <v>1892</v>
      </c>
      <c r="G71" s="0" t="n">
        <v>1895</v>
      </c>
      <c r="H71" s="0" t="n">
        <f aca="false">D71+F71+G71</f>
        <v>9675</v>
      </c>
      <c r="J71" s="0" t="n">
        <v>0</v>
      </c>
      <c r="K71" s="0" t="n">
        <f aca="false">J71*$K$1</f>
        <v>0</v>
      </c>
      <c r="L71" s="0" t="n">
        <f aca="false">H71+K71</f>
        <v>9675</v>
      </c>
      <c r="M71" s="0" t="n">
        <v>50</v>
      </c>
      <c r="Q71" s="0" t="n">
        <v>0</v>
      </c>
      <c r="R71" s="0" t="n">
        <v>1305</v>
      </c>
      <c r="S71" s="0" t="n">
        <v>1435</v>
      </c>
      <c r="T71" s="0" t="n">
        <v>610</v>
      </c>
      <c r="U71" s="0" t="n">
        <v>1185</v>
      </c>
      <c r="V71" s="0" t="n">
        <v>2000</v>
      </c>
      <c r="W71" s="6" t="s">
        <v>47</v>
      </c>
      <c r="X71" s="0" t="s">
        <v>42</v>
      </c>
      <c r="Y71" s="0" t="n">
        <f aca="false">Y65</f>
        <v>6733.71428571429</v>
      </c>
      <c r="Z71" s="0" t="n">
        <f aca="false">L71/Y71</f>
        <v>1.43679989816701</v>
      </c>
      <c r="AB71" s="0" t="n">
        <f aca="false">L71/$AA$14</f>
        <v>8695.25699089197</v>
      </c>
      <c r="AC71" s="0" t="n">
        <v>77</v>
      </c>
      <c r="AE71" s="0" t="n">
        <v>0</v>
      </c>
      <c r="AF71" s="0" t="n">
        <f aca="false">(AB71/AVERAGE(AB67:AB69,AB73:AB75))*MAX(AE70:AE72) + (1 - MAX(AE70:AE72))</f>
        <v>1</v>
      </c>
      <c r="AG71" s="0" t="n">
        <f aca="false">AB71/AF71</f>
        <v>8695.25699089197</v>
      </c>
      <c r="AH71" s="0" t="n">
        <f aca="false">(AG70+AG71*2+AG72)/4</f>
        <v>8537.28001650532</v>
      </c>
      <c r="AI71" s="0" t="n">
        <f aca="false">ABS(1 - (AG71/AVERAGE(AG69:AG73)))</f>
        <v>0.0220160763540367</v>
      </c>
      <c r="AJ71" s="0" t="n">
        <f aca="false">(AVERAGE(AG69:AG73)*AI71) + (AG71*(1-AI71))</f>
        <v>8691.13312493555</v>
      </c>
      <c r="AK71" s="0" t="n">
        <f aca="false">(AVERAGE(AG69:AG70,AG72:AG73)*AI71*2) + (AG71*(1-AI71*2))</f>
        <v>8684.94732600093</v>
      </c>
    </row>
    <row r="72" customFormat="false" ht="13.8" hidden="false" customHeight="false" outlineLevel="0" collapsed="false">
      <c r="A72" s="4" t="n">
        <v>42806</v>
      </c>
      <c r="B72" s="0" t="n">
        <v>70</v>
      </c>
      <c r="C72" s="0" t="n">
        <v>2490</v>
      </c>
      <c r="D72" s="0" t="n">
        <f aca="false">C72*$D$1</f>
        <v>5727</v>
      </c>
      <c r="E72" s="0" t="n">
        <v>1255</v>
      </c>
      <c r="F72" s="0" t="n">
        <f aca="false">E72*$F$1</f>
        <v>2761</v>
      </c>
      <c r="G72" s="0" t="n">
        <v>2065</v>
      </c>
      <c r="H72" s="0" t="n">
        <f aca="false">D72+F72+G72</f>
        <v>10553</v>
      </c>
      <c r="J72" s="0" t="n">
        <v>0</v>
      </c>
      <c r="K72" s="0" t="n">
        <f aca="false">J72*$K$1</f>
        <v>0</v>
      </c>
      <c r="L72" s="0" t="n">
        <f aca="false">H72+K72</f>
        <v>10553</v>
      </c>
      <c r="M72" s="0" t="n">
        <v>40</v>
      </c>
      <c r="Q72" s="0" t="n">
        <v>5</v>
      </c>
      <c r="R72" s="0" t="n">
        <v>1440</v>
      </c>
      <c r="S72" s="0" t="n">
        <v>1370</v>
      </c>
      <c r="T72" s="0" t="n">
        <v>725</v>
      </c>
      <c r="U72" s="0" t="n">
        <v>1225</v>
      </c>
      <c r="V72" s="0" t="n">
        <v>1900</v>
      </c>
      <c r="X72" s="0" t="s">
        <v>33</v>
      </c>
      <c r="Y72" s="0" t="n">
        <f aca="false">AVERAGE(L72:L78)</f>
        <v>10613.2142857143</v>
      </c>
      <c r="Z72" s="0" t="n">
        <f aca="false">L72/Y72</f>
        <v>0.99432647979271</v>
      </c>
      <c r="AB72" s="0" t="n">
        <f aca="false">L72/$AA$2</f>
        <v>10622.1309839607</v>
      </c>
      <c r="AC72" s="0" t="n">
        <v>79</v>
      </c>
      <c r="AE72" s="0" t="n">
        <v>0</v>
      </c>
      <c r="AF72" s="0" t="n">
        <f aca="false">(AB72/AVERAGE(AB68:AB70,AB74:AB76))*MAX(AE71:AE73) + (1 - MAX(AE71:AE73))</f>
        <v>1</v>
      </c>
      <c r="AG72" s="0" t="n">
        <f aca="false">AB72/AF72</f>
        <v>10622.1309839607</v>
      </c>
      <c r="AH72" s="0" t="n">
        <f aca="false">(AG71+AG72*2+AG73)/4</f>
        <v>10282.8519694485</v>
      </c>
      <c r="AI72" s="0" t="n">
        <f aca="false">ABS(1 - (AG72/AVERAGE(AG70:AG74)))</f>
        <v>0.0971627705895242</v>
      </c>
      <c r="AJ72" s="0" t="n">
        <f aca="false">(AVERAGE(AG70:AG74)*AI72) + (AG72*(1-AI72))</f>
        <v>10530.7322099383</v>
      </c>
      <c r="AK72" s="0" t="n">
        <f aca="false">(AVERAGE(AG70:AG71,AG73:AG74)*AI72*2) + (AG72*(1-AI72*2))</f>
        <v>10393.6340489046</v>
      </c>
    </row>
    <row r="73" customFormat="false" ht="13.8" hidden="false" customHeight="false" outlineLevel="0" collapsed="false">
      <c r="A73" s="4" t="n">
        <v>42807</v>
      </c>
      <c r="B73" s="0" t="n">
        <v>71</v>
      </c>
      <c r="C73" s="0" t="n">
        <v>2740</v>
      </c>
      <c r="D73" s="0" t="n">
        <f aca="false">C73*$D$1</f>
        <v>6302</v>
      </c>
      <c r="E73" s="0" t="n">
        <v>1050</v>
      </c>
      <c r="F73" s="0" t="n">
        <f aca="false">E73*$F$1</f>
        <v>2310</v>
      </c>
      <c r="G73" s="0" t="n">
        <v>1935</v>
      </c>
      <c r="H73" s="0" t="n">
        <f aca="false">D73+F73+G73</f>
        <v>10547</v>
      </c>
      <c r="J73" s="0" t="n">
        <v>0</v>
      </c>
      <c r="K73" s="0" t="n">
        <f aca="false">J73*$K$1</f>
        <v>0</v>
      </c>
      <c r="L73" s="0" t="n">
        <f aca="false">H73+K73</f>
        <v>10547</v>
      </c>
      <c r="M73" s="0" t="n">
        <v>70</v>
      </c>
      <c r="Q73" s="0" t="n">
        <v>30</v>
      </c>
      <c r="R73" s="0" t="n">
        <v>1625</v>
      </c>
      <c r="S73" s="0" t="n">
        <v>1590</v>
      </c>
      <c r="T73" s="0" t="n">
        <v>760</v>
      </c>
      <c r="U73" s="0" t="n">
        <v>1355</v>
      </c>
      <c r="V73" s="0" t="n">
        <v>2300</v>
      </c>
      <c r="X73" s="0" t="s">
        <v>34</v>
      </c>
      <c r="Y73" s="0" t="n">
        <f aca="false">Y72</f>
        <v>10613.2142857143</v>
      </c>
      <c r="Z73" s="0" t="n">
        <f aca="false">L73/Y73</f>
        <v>0.993761146818318</v>
      </c>
      <c r="AA73" s="0" t="n">
        <f aca="false">AVERAGEIF(X10:X72,"Monday",Z10:Z72)</f>
        <v>0.903982540362248</v>
      </c>
      <c r="AB73" s="0" t="n">
        <f aca="false">L73/$AA$4</f>
        <v>11191.8889189806</v>
      </c>
      <c r="AC73" s="0" t="n">
        <v>81</v>
      </c>
      <c r="AE73" s="0" t="n">
        <v>0</v>
      </c>
      <c r="AF73" s="0" t="n">
        <f aca="false">(AB73/AVERAGE(AB69:AB71,AB75:AB77))*MAX(AE72:AE74) + (1 - MAX(AE72:AE74))</f>
        <v>1</v>
      </c>
      <c r="AG73" s="0" t="n">
        <f aca="false">AB73/AF73</f>
        <v>11191.8889189806</v>
      </c>
      <c r="AH73" s="0" t="n">
        <f aca="false">(AG72+AG73*2+AG74)/4</f>
        <v>11191.8568094739</v>
      </c>
      <c r="AI73" s="0" t="n">
        <f aca="false">ABS(1 - (AG73/AVERAGE(AG71:AG75)))</f>
        <v>0.0412135667278259</v>
      </c>
      <c r="AJ73" s="0" t="n">
        <f aca="false">(AVERAGE(AG71:AG75)*AI73) + (AG73*(1-AI73))</f>
        <v>11173.6313069129</v>
      </c>
      <c r="AK73" s="0" t="n">
        <f aca="false">(AVERAGE(AG71:AG72,AG74:AG75)*AI73*2) + (AG73*(1-AI73*2))</f>
        <v>11146.2448888113</v>
      </c>
    </row>
    <row r="74" customFormat="false" ht="13.8" hidden="false" customHeight="false" outlineLevel="0" collapsed="false">
      <c r="A74" s="4" t="n">
        <v>42808</v>
      </c>
      <c r="B74" s="0" t="n">
        <v>72</v>
      </c>
      <c r="C74" s="0" t="n">
        <v>2915</v>
      </c>
      <c r="D74" s="0" t="n">
        <f aca="false">C74*$D$1</f>
        <v>6704.5</v>
      </c>
      <c r="E74" s="0" t="n">
        <v>1125</v>
      </c>
      <c r="F74" s="0" t="n">
        <f aca="false">E74*$F$1</f>
        <v>2475</v>
      </c>
      <c r="G74" s="0" t="n">
        <v>1675</v>
      </c>
      <c r="H74" s="0" t="n">
        <f aca="false">D74+F74+G74</f>
        <v>10854.5</v>
      </c>
      <c r="J74" s="0" t="n">
        <v>0</v>
      </c>
      <c r="K74" s="0" t="n">
        <f aca="false">J74*$K$1</f>
        <v>0</v>
      </c>
      <c r="L74" s="0" t="n">
        <f aca="false">H74+K74</f>
        <v>10854.5</v>
      </c>
      <c r="M74" s="0" t="n">
        <v>70</v>
      </c>
      <c r="Q74" s="0" t="n">
        <v>70</v>
      </c>
      <c r="R74" s="0" t="n">
        <v>1670</v>
      </c>
      <c r="S74" s="0" t="n">
        <v>1595</v>
      </c>
      <c r="T74" s="0" t="n">
        <v>865</v>
      </c>
      <c r="U74" s="0" t="n">
        <v>1345</v>
      </c>
      <c r="V74" s="0" t="n">
        <v>2130</v>
      </c>
      <c r="X74" s="0" t="s">
        <v>36</v>
      </c>
      <c r="Y74" s="0" t="n">
        <f aca="false">Y72</f>
        <v>10613.2142857143</v>
      </c>
      <c r="Z74" s="0" t="n">
        <f aca="false">L74/Y74</f>
        <v>1.0227344617559</v>
      </c>
      <c r="AA74" s="0" t="n">
        <f aca="false">AVERAGEIF(X11:X73,"Tuesday",Z11:Z73)</f>
        <v>0.879981999142558</v>
      </c>
      <c r="AB74" s="0" t="n">
        <f aca="false">L74/$AA$6</f>
        <v>11761.5184159736</v>
      </c>
      <c r="AC74" s="0" t="n">
        <v>82</v>
      </c>
      <c r="AE74" s="0" t="n">
        <v>0</v>
      </c>
      <c r="AF74" s="0" t="n">
        <f aca="false">(AB74/AVERAGE(AB70:AB72,AB76:AB78))*MAX(AE73:AE75) + (1 - MAX(AE73:AE75))</f>
        <v>1</v>
      </c>
      <c r="AG74" s="0" t="n">
        <f aca="false">AB74/AF74</f>
        <v>11761.5184159736</v>
      </c>
      <c r="AH74" s="0" t="n">
        <f aca="false">(AG73+AG74*2+AG75)/4</f>
        <v>11547.1436981246</v>
      </c>
      <c r="AI74" s="0" t="n">
        <f aca="false">ABS(1 - (AG74/AVERAGE(AG72:AG76)))</f>
        <v>0.0481795459280237</v>
      </c>
      <c r="AJ74" s="0" t="n">
        <f aca="false">(AVERAGE(AG72:AG76)*AI74) + (AG74*(1-AI74))</f>
        <v>11735.4716914096</v>
      </c>
      <c r="AK74" s="0" t="n">
        <f aca="false">(AVERAGE(AG72:AG73,AG75:AG76)*AI74*2) + (AG74*(1-AI74*2))</f>
        <v>11696.4016045637</v>
      </c>
    </row>
    <row r="75" customFormat="false" ht="13.8" hidden="false" customHeight="false" outlineLevel="0" collapsed="false">
      <c r="A75" s="4" t="n">
        <v>42809</v>
      </c>
      <c r="B75" s="0" t="n">
        <v>73</v>
      </c>
      <c r="C75" s="0" t="n">
        <v>2905</v>
      </c>
      <c r="D75" s="0" t="n">
        <f aca="false">C75*$D$1</f>
        <v>6681.5</v>
      </c>
      <c r="E75" s="0" t="n">
        <v>1095</v>
      </c>
      <c r="F75" s="0" t="n">
        <f aca="false">E75*$F$1</f>
        <v>2409</v>
      </c>
      <c r="G75" s="0" t="n">
        <v>1390</v>
      </c>
      <c r="H75" s="0" t="n">
        <f aca="false">D75+F75+G75</f>
        <v>10480.5</v>
      </c>
      <c r="J75" s="0" t="n">
        <v>0</v>
      </c>
      <c r="K75" s="0" t="n">
        <f aca="false">J75*$K$1</f>
        <v>0</v>
      </c>
      <c r="L75" s="0" t="n">
        <f aca="false">H75+K75</f>
        <v>10480.5</v>
      </c>
      <c r="M75" s="0" t="n">
        <v>70</v>
      </c>
      <c r="Q75" s="0" t="n">
        <v>30</v>
      </c>
      <c r="R75" s="0" t="n">
        <v>0</v>
      </c>
      <c r="S75" s="0" t="n">
        <v>0</v>
      </c>
      <c r="T75" s="0" t="n">
        <v>730</v>
      </c>
      <c r="U75" s="0" t="n">
        <v>1105</v>
      </c>
      <c r="V75" s="0" t="n">
        <v>1735</v>
      </c>
      <c r="X75" s="0" t="s">
        <v>37</v>
      </c>
      <c r="Y75" s="0" t="n">
        <f aca="false">Y72</f>
        <v>10613.2142857143</v>
      </c>
      <c r="Z75" s="0" t="n">
        <f aca="false">L75/Y75</f>
        <v>0.987495373018809</v>
      </c>
      <c r="AA75" s="0" t="n">
        <f aca="false">AVERAGEIF(X12:X74,"Wednesday",Z12:Z74)</f>
        <v>0.919560975879469</v>
      </c>
      <c r="AB75" s="0" t="n">
        <f aca="false">L75/$AA$8</f>
        <v>11473.6490415707</v>
      </c>
      <c r="AC75" s="0" t="n">
        <v>77</v>
      </c>
      <c r="AE75" s="0" t="n">
        <v>0</v>
      </c>
      <c r="AF75" s="0" t="n">
        <f aca="false">(AB75/AVERAGE(AB71:AB73,AB77:AB79))*MAX(AE74:AE76) + (1 - MAX(AE74:AE76))</f>
        <v>1</v>
      </c>
      <c r="AG75" s="0" t="n">
        <f aca="false">AB75/AF75</f>
        <v>11473.6490415707</v>
      </c>
      <c r="AH75" s="0" t="n">
        <f aca="false">(AG74+AG75*2+AG76)/4</f>
        <v>11441.0329394472</v>
      </c>
      <c r="AI75" s="0" t="n">
        <f aca="false">ABS(1 - (AG75/AVERAGE(AG73:AG77)))</f>
        <v>0.0112784231717817</v>
      </c>
      <c r="AJ75" s="0" t="n">
        <f aca="false">(AVERAGE(AG73:AG77)*AI75) + (AG75*(1-AI75))</f>
        <v>11472.2058380114</v>
      </c>
      <c r="AK75" s="0" t="n">
        <f aca="false">(AVERAGE(AG73:AG74,AG76:AG77)*AI75*2) + (AG75*(1-AI75*2))</f>
        <v>11470.0410326723</v>
      </c>
    </row>
    <row r="76" customFormat="false" ht="13.8" hidden="false" customHeight="false" outlineLevel="0" collapsed="false">
      <c r="A76" s="4" t="n">
        <v>42810</v>
      </c>
      <c r="B76" s="0" t="n">
        <v>74</v>
      </c>
      <c r="C76" s="0" t="n">
        <v>2695</v>
      </c>
      <c r="D76" s="0" t="n">
        <f aca="false">C76*$D$1</f>
        <v>6198.5</v>
      </c>
      <c r="E76" s="0" t="n">
        <v>990</v>
      </c>
      <c r="F76" s="0" t="n">
        <f aca="false">E76*$F$1</f>
        <v>2178</v>
      </c>
      <c r="G76" s="0" t="n">
        <v>1375</v>
      </c>
      <c r="H76" s="0" t="n">
        <f aca="false">D76+F76+G76</f>
        <v>9751.5</v>
      </c>
      <c r="J76" s="0" t="n">
        <v>0</v>
      </c>
      <c r="K76" s="0" t="n">
        <f aca="false">J76*$K$1</f>
        <v>0</v>
      </c>
      <c r="L76" s="0" t="n">
        <f aca="false">H76+K76</f>
        <v>9751.5</v>
      </c>
      <c r="M76" s="0" t="n">
        <v>85</v>
      </c>
      <c r="Q76" s="0" t="n">
        <v>30</v>
      </c>
      <c r="R76" s="0" t="n">
        <v>1335</v>
      </c>
      <c r="S76" s="0" t="n">
        <v>1235</v>
      </c>
      <c r="T76" s="0" t="n">
        <v>725</v>
      </c>
      <c r="U76" s="0" t="n">
        <v>1440</v>
      </c>
      <c r="V76" s="0" t="n">
        <v>2065</v>
      </c>
      <c r="X76" s="0" t="s">
        <v>39</v>
      </c>
      <c r="Y76" s="0" t="n">
        <f aca="false">Y72</f>
        <v>10613.2142857143</v>
      </c>
      <c r="Z76" s="0" t="n">
        <f aca="false">L76/Y76</f>
        <v>0.91880741663021</v>
      </c>
      <c r="AA76" s="0" t="n">
        <f aca="false">AVERAGEIF(X13:X75,"Thursday",Z13:Z75)</f>
        <v>0.867967418400083</v>
      </c>
      <c r="AB76" s="0" t="n">
        <f aca="false">L76/$AA$10</f>
        <v>9676.75696644889</v>
      </c>
      <c r="AC76" s="0" t="n">
        <v>81</v>
      </c>
      <c r="AE76" s="0" t="n">
        <v>0</v>
      </c>
      <c r="AF76" s="0" t="n">
        <f aca="false">(AB76/AVERAGE(AB72:AB74,AB78:AB80))*MAX(AE75:AE77) + (1 - MAX(AE75:AE77))</f>
        <v>0.87530357479917</v>
      </c>
      <c r="AG76" s="0" t="n">
        <f aca="false">AB76/AF76</f>
        <v>11055.3152586737</v>
      </c>
      <c r="AH76" s="0" t="n">
        <f aca="false">(AG75+AG76*2+AG77)/4</f>
        <v>11207.5864508233</v>
      </c>
      <c r="AI76" s="0" t="n">
        <f aca="false">ABS(1 - (AG76/AVERAGE(AG74:AG78)))</f>
        <v>0.0177064629351341</v>
      </c>
      <c r="AJ76" s="0" t="n">
        <f aca="false">(AVERAGE(AG74:AG78)*AI76) + (AG76*(1-AI76))</f>
        <v>11058.843785912</v>
      </c>
      <c r="AK76" s="0" t="n">
        <f aca="false">(AVERAGE(AG74:AG75,AG77:AG78)*AI76*2) + (AG76*(1-AI76*2))</f>
        <v>11064.1365767695</v>
      </c>
    </row>
    <row r="77" customFormat="false" ht="13.8" hidden="false" customHeight="false" outlineLevel="0" collapsed="false">
      <c r="A77" s="4" t="n">
        <v>42811</v>
      </c>
      <c r="B77" s="0" t="n">
        <v>75</v>
      </c>
      <c r="C77" s="0" t="n">
        <v>2725</v>
      </c>
      <c r="D77" s="0" t="n">
        <f aca="false">C77*$D$1</f>
        <v>6267.5</v>
      </c>
      <c r="E77" s="0" t="n">
        <v>920</v>
      </c>
      <c r="F77" s="0" t="n">
        <f aca="false">E77*$F$1</f>
        <v>2024</v>
      </c>
      <c r="G77" s="0" t="n">
        <v>2345</v>
      </c>
      <c r="H77" s="0" t="n">
        <f aca="false">D77+F77+G77</f>
        <v>10636.5</v>
      </c>
      <c r="J77" s="0" t="n">
        <v>0</v>
      </c>
      <c r="K77" s="0" t="n">
        <f aca="false">J77*$K$1</f>
        <v>0</v>
      </c>
      <c r="L77" s="0" t="n">
        <f aca="false">H77+K77</f>
        <v>10636.5</v>
      </c>
      <c r="M77" s="0" t="n">
        <v>65</v>
      </c>
      <c r="Q77" s="0" t="n">
        <v>0</v>
      </c>
      <c r="R77" s="0" t="n">
        <v>1430</v>
      </c>
      <c r="S77" s="0" t="n">
        <v>1425</v>
      </c>
      <c r="T77" s="0" t="n">
        <v>655</v>
      </c>
      <c r="U77" s="0" t="n">
        <v>1210</v>
      </c>
      <c r="V77" s="0" t="n">
        <v>2005</v>
      </c>
      <c r="X77" s="0" t="s">
        <v>40</v>
      </c>
      <c r="Y77" s="0" t="n">
        <f aca="false">Y72</f>
        <v>10613.2142857143</v>
      </c>
      <c r="Z77" s="0" t="n">
        <f aca="false">L77/Y77</f>
        <v>1.002194030353</v>
      </c>
      <c r="AA77" s="0" t="n">
        <f aca="false">AVERAGEIF(X14:X76,"Friday",Z14:Z76)</f>
        <v>0.993036174270692</v>
      </c>
      <c r="AB77" s="0" t="n">
        <f aca="false">L77/$AA$12</f>
        <v>9267.44532217697</v>
      </c>
      <c r="AC77" s="0" t="n">
        <v>82</v>
      </c>
      <c r="AE77" s="0" t="n">
        <v>1</v>
      </c>
      <c r="AF77" s="0" t="n">
        <f aca="false">(AB77/AVERAGE(AB73:AB75,AB79:AB81))*MAX(AE76:AE78) + (1 - MAX(AE76:AE78))</f>
        <v>0.824061064624473</v>
      </c>
      <c r="AG77" s="0" t="n">
        <f aca="false">AB77/AF77</f>
        <v>11246.066244375</v>
      </c>
      <c r="AH77" s="0" t="n">
        <f aca="false">(AG76+AG77*2+AG78)/4</f>
        <v>11070.9675914276</v>
      </c>
      <c r="AI77" s="0" t="n">
        <f aca="false">ABS(1 - (AG77/AVERAGE(AG75:AG79)))</f>
        <v>0.00215042039635493</v>
      </c>
      <c r="AJ77" s="0" t="n">
        <f aca="false">(AVERAGE(AG75:AG79)*AI77) + (AG77*(1-AI77))</f>
        <v>11246.1183617219</v>
      </c>
      <c r="AK77" s="0" t="n">
        <f aca="false">(AVERAGE(AG75:AG76,AG78:AG79)*AI77*2) + (AG77*(1-AI77*2))</f>
        <v>11246.1965377424</v>
      </c>
    </row>
    <row r="78" customFormat="false" ht="13.8" hidden="false" customHeight="false" outlineLevel="0" collapsed="false">
      <c r="A78" s="4" t="n">
        <v>42812</v>
      </c>
      <c r="B78" s="0" t="n">
        <v>76</v>
      </c>
      <c r="C78" s="0" t="n">
        <v>2745</v>
      </c>
      <c r="D78" s="0" t="n">
        <f aca="false">C78*$D$1</f>
        <v>6313.5</v>
      </c>
      <c r="E78" s="0" t="n">
        <v>1055</v>
      </c>
      <c r="F78" s="0" t="n">
        <f aca="false">E78*$F$1</f>
        <v>2321</v>
      </c>
      <c r="G78" s="0" t="n">
        <v>2835</v>
      </c>
      <c r="H78" s="0" t="n">
        <f aca="false">D78+F78+G78</f>
        <v>11469.5</v>
      </c>
      <c r="J78" s="0" t="n">
        <v>0</v>
      </c>
      <c r="K78" s="0" t="n">
        <f aca="false">J78*$K$1</f>
        <v>0</v>
      </c>
      <c r="L78" s="0" t="n">
        <f aca="false">H78+K78</f>
        <v>11469.5</v>
      </c>
      <c r="M78" s="0" t="n">
        <v>55</v>
      </c>
      <c r="Q78" s="0" t="n">
        <v>15</v>
      </c>
      <c r="R78" s="0" t="n">
        <v>1590</v>
      </c>
      <c r="S78" s="0" t="n">
        <v>1650</v>
      </c>
      <c r="T78" s="0" t="n">
        <v>785</v>
      </c>
      <c r="U78" s="0" t="n">
        <v>1500</v>
      </c>
      <c r="V78" s="0" t="n">
        <v>2180</v>
      </c>
      <c r="X78" s="0" t="s">
        <v>42</v>
      </c>
      <c r="Y78" s="0" t="n">
        <f aca="false">Y72</f>
        <v>10613.2142857143</v>
      </c>
      <c r="Z78" s="0" t="n">
        <f aca="false">L78/Y78</f>
        <v>1.08068109163105</v>
      </c>
      <c r="AA78" s="0" t="n">
        <f aca="false">AVERAGEIF(X15:X77,"Saturday",Z15:Z77)</f>
        <v>1.35813256447186</v>
      </c>
      <c r="AB78" s="0" t="n">
        <f aca="false">L78/$AA$14</f>
        <v>10308.0361816057</v>
      </c>
      <c r="AC78" s="0" t="n">
        <v>84</v>
      </c>
      <c r="AE78" s="0" t="n">
        <v>0</v>
      </c>
      <c r="AF78" s="0" t="n">
        <f aca="false">(AB78/AVERAGE(AB74:AB76,AB80:AB82))*MAX(AE77:AE79) + (1 - MAX(AE77:AE79))</f>
        <v>0.960099704351109</v>
      </c>
      <c r="AG78" s="0" t="n">
        <f aca="false">AB78/AF78</f>
        <v>10736.4226182868</v>
      </c>
      <c r="AH78" s="0" t="n">
        <f aca="false">(AG77+AG78*2+AG79)/4</f>
        <v>11139.7422444513</v>
      </c>
      <c r="AI78" s="0" t="n">
        <f aca="false">ABS(1 - (AG78/AVERAGE(AG76:AG80)))</f>
        <v>0.0325127805528692</v>
      </c>
      <c r="AJ78" s="0" t="n">
        <f aca="false">(AVERAGE(AG76:AG80)*AI78) + (AG78*(1-AI78))</f>
        <v>10748.1532820602</v>
      </c>
      <c r="AK78" s="0" t="n">
        <f aca="false">(AVERAGE(AG76:AG77,AG79:AG80)*AI78*2) + (AG78*(1-AI78*2))</f>
        <v>10765.7492777202</v>
      </c>
    </row>
    <row r="79" customFormat="false" ht="13.8" hidden="false" customHeight="false" outlineLevel="0" collapsed="false">
      <c r="A79" s="4" t="n">
        <v>42813</v>
      </c>
      <c r="B79" s="0" t="n">
        <v>77</v>
      </c>
      <c r="C79" s="0" t="n">
        <v>2560</v>
      </c>
      <c r="D79" s="0" t="n">
        <f aca="false">C79*$D$1</f>
        <v>5888</v>
      </c>
      <c r="E79" s="0" t="n">
        <v>1100</v>
      </c>
      <c r="F79" s="0" t="n">
        <f aca="false">E79*$F$1</f>
        <v>2420</v>
      </c>
      <c r="G79" s="0" t="n">
        <v>3455</v>
      </c>
      <c r="H79" s="0" t="n">
        <f aca="false">D79+F79+G79</f>
        <v>11763</v>
      </c>
      <c r="J79" s="0" t="n">
        <v>0</v>
      </c>
      <c r="K79" s="0" t="n">
        <f aca="false">J79*$K$1</f>
        <v>0</v>
      </c>
      <c r="L79" s="0" t="n">
        <f aca="false">H79+K79</f>
        <v>11763</v>
      </c>
      <c r="M79" s="0" t="n">
        <v>95</v>
      </c>
      <c r="Q79" s="0" t="n">
        <v>5</v>
      </c>
      <c r="R79" s="0" t="n">
        <v>1440</v>
      </c>
      <c r="S79" s="0" t="n">
        <v>1320</v>
      </c>
      <c r="T79" s="0" t="n">
        <v>755</v>
      </c>
      <c r="U79" s="0" t="n">
        <v>1505</v>
      </c>
      <c r="V79" s="0" t="n">
        <v>2280</v>
      </c>
      <c r="X79" s="0" t="s">
        <v>33</v>
      </c>
      <c r="Y79" s="0" t="n">
        <f aca="false">AVERAGE(L79:L85)</f>
        <v>10078.7857142857</v>
      </c>
      <c r="Z79" s="0" t="n">
        <f aca="false">L79/Y79</f>
        <v>1.16710488083173</v>
      </c>
      <c r="AA79" s="0" t="n">
        <f aca="false">AVERAGEIF(X16:X78,"Sunday",Z16:Z78)</f>
        <v>1.07920606274414</v>
      </c>
      <c r="AB79" s="0" t="n">
        <f aca="false">L79/$AA$2</f>
        <v>11840.0574968568</v>
      </c>
      <c r="AC79" s="0" t="n">
        <v>82</v>
      </c>
      <c r="AE79" s="0" t="n">
        <v>0</v>
      </c>
      <c r="AF79" s="0" t="n">
        <f aca="false">(AB79/AVERAGE(AB75:AB77,AB81:AB83))*MAX(AE78:AE80) + (1 - MAX(AE78:AE80))</f>
        <v>1</v>
      </c>
      <c r="AG79" s="0" t="n">
        <f aca="false">AB79/AF79</f>
        <v>11840.0574968568</v>
      </c>
      <c r="AH79" s="0" t="n">
        <f aca="false">(AG78+AG79*2+AG80)/4</f>
        <v>11256.1992916663</v>
      </c>
      <c r="AI79" s="0" t="n">
        <f aca="false">ABS(1 - (AG79/AVERAGE(AG77:AG81)))</f>
        <v>0.0757463005592223</v>
      </c>
      <c r="AJ79" s="0" t="n">
        <f aca="false">(AVERAGE(AG77:AG81)*AI79) + (AG79*(1-AI79))</f>
        <v>11776.9084494409</v>
      </c>
      <c r="AK79" s="0" t="n">
        <f aca="false">(AVERAGE(AG77:AG78,AG80:AG81)*AI79*2) + (AG79*(1-AI79*2))</f>
        <v>11682.1848783171</v>
      </c>
    </row>
    <row r="80" customFormat="false" ht="13.8" hidden="false" customHeight="false" outlineLevel="0" collapsed="false">
      <c r="A80" s="4" t="n">
        <v>42814</v>
      </c>
      <c r="B80" s="0" t="n">
        <v>78</v>
      </c>
      <c r="C80" s="0" t="n">
        <v>2680</v>
      </c>
      <c r="D80" s="0" t="n">
        <f aca="false">C80*$D$1</f>
        <v>6164</v>
      </c>
      <c r="E80" s="0" t="n">
        <v>965</v>
      </c>
      <c r="F80" s="0" t="n">
        <f aca="false">E80*$F$1</f>
        <v>2123</v>
      </c>
      <c r="G80" s="0" t="n">
        <v>1710</v>
      </c>
      <c r="H80" s="0" t="n">
        <f aca="false">D80+F80+G80</f>
        <v>9997</v>
      </c>
      <c r="J80" s="0" t="n">
        <v>0</v>
      </c>
      <c r="K80" s="0" t="n">
        <f aca="false">J80*$K$1</f>
        <v>0</v>
      </c>
      <c r="L80" s="0" t="n">
        <f aca="false">H80+K80</f>
        <v>9997</v>
      </c>
      <c r="M80" s="0" t="n">
        <v>95</v>
      </c>
      <c r="Q80" s="0" t="n">
        <v>40</v>
      </c>
      <c r="R80" s="0" t="n">
        <v>1475</v>
      </c>
      <c r="S80" s="0" t="n">
        <v>1330</v>
      </c>
      <c r="T80" s="0" t="n">
        <v>530</v>
      </c>
      <c r="U80" s="0" t="n">
        <v>1410</v>
      </c>
      <c r="V80" s="0" t="n">
        <v>2280</v>
      </c>
      <c r="X80" s="0" t="s">
        <v>34</v>
      </c>
      <c r="Y80" s="0" t="n">
        <f aca="false">Y79</f>
        <v>10078.7857142857</v>
      </c>
      <c r="Z80" s="0" t="n">
        <f aca="false">L80/Y80</f>
        <v>0.991885360339612</v>
      </c>
      <c r="AA80" s="0" t="n">
        <f aca="false">AVERAGEIF(X17:X79,"Monday",Z17:Z79)</f>
        <v>0.919431548780081</v>
      </c>
      <c r="AB80" s="0" t="n">
        <f aca="false">L80/$AA$4</f>
        <v>10608.2595546647</v>
      </c>
      <c r="AC80" s="0" t="n">
        <v>86</v>
      </c>
      <c r="AE80" s="0" t="n">
        <v>0</v>
      </c>
      <c r="AF80" s="0" t="n">
        <f aca="false">(AB80/AVERAGE(AB76:AB78,AB82:AB84))*MAX(AE79:AE81) + (1 - MAX(AE79:AE81))</f>
        <v>1</v>
      </c>
      <c r="AG80" s="0" t="n">
        <f aca="false">AB80/AF80</f>
        <v>10608.2595546647</v>
      </c>
      <c r="AH80" s="0" t="n">
        <f aca="false">(AG79+AG80*2+AG81)/4</f>
        <v>10914.4001610974</v>
      </c>
      <c r="AI80" s="0" t="n">
        <f aca="false">ABS(1 - (AG80/AVERAGE(AG78:AG82)))</f>
        <v>0.019262834290031</v>
      </c>
      <c r="AJ80" s="0" t="n">
        <f aca="false">(AVERAGE(AG78:AG82)*AI80) + (AG80*(1-AI80))</f>
        <v>10612.2731342671</v>
      </c>
      <c r="AK80" s="0" t="n">
        <f aca="false">(AVERAGE(AG78:AG79,AG81:AG82)*AI80*2) + (AG80*(1-AI80*2))</f>
        <v>10618.2935036706</v>
      </c>
    </row>
    <row r="81" customFormat="false" ht="13.8" hidden="false" customHeight="false" outlineLevel="0" collapsed="false">
      <c r="A81" s="4" t="n">
        <v>42815</v>
      </c>
      <c r="B81" s="0" t="n">
        <v>79</v>
      </c>
      <c r="C81" s="0" t="n">
        <v>2645</v>
      </c>
      <c r="D81" s="0" t="n">
        <f aca="false">C81*$D$1</f>
        <v>6083.5</v>
      </c>
      <c r="E81" s="0" t="n">
        <v>1000</v>
      </c>
      <c r="F81" s="0" t="n">
        <f aca="false">E81*$F$1</f>
        <v>2200</v>
      </c>
      <c r="G81" s="0" t="n">
        <v>1500</v>
      </c>
      <c r="H81" s="0" t="n">
        <f aca="false">D81+F81+G81</f>
        <v>9783.5</v>
      </c>
      <c r="J81" s="0" t="n">
        <v>0</v>
      </c>
      <c r="K81" s="0" t="n">
        <f aca="false">J81*$K$1</f>
        <v>0</v>
      </c>
      <c r="L81" s="0" t="n">
        <f aca="false">H81+K81</f>
        <v>9783.5</v>
      </c>
      <c r="M81" s="0" t="n">
        <v>80</v>
      </c>
      <c r="Q81" s="0" t="n">
        <v>35</v>
      </c>
      <c r="R81" s="0" t="n">
        <v>1380</v>
      </c>
      <c r="S81" s="0" t="n">
        <v>1520</v>
      </c>
      <c r="T81" s="0" t="n">
        <v>575</v>
      </c>
      <c r="U81" s="0" t="n">
        <v>1365</v>
      </c>
      <c r="V81" s="0" t="n">
        <v>2195</v>
      </c>
      <c r="X81" s="0" t="s">
        <v>36</v>
      </c>
      <c r="Y81" s="0" t="n">
        <f aca="false">Y79</f>
        <v>10078.7857142857</v>
      </c>
      <c r="Z81" s="0" t="n">
        <f aca="false">L81/Y81</f>
        <v>0.970702252964148</v>
      </c>
      <c r="AA81" s="0" t="n">
        <f aca="false">AVERAGEIF(X18:X80,"Tuesday",Z18:Z80)</f>
        <v>0.892195229508918</v>
      </c>
      <c r="AB81" s="0" t="n">
        <f aca="false">L81/$AA$6</f>
        <v>10601.0240382033</v>
      </c>
      <c r="AC81" s="0" t="n">
        <v>81</v>
      </c>
      <c r="AE81" s="0" t="n">
        <v>0</v>
      </c>
      <c r="AF81" s="0" t="n">
        <f aca="false">(AB81/AVERAGE(AB77:AB79,AB83:AB85))*MAX(AE80:AE82) + (1 - MAX(AE80:AE82))</f>
        <v>1</v>
      </c>
      <c r="AG81" s="0" t="n">
        <f aca="false">AB81/AF81</f>
        <v>10601.0240382033</v>
      </c>
      <c r="AH81" s="0" t="n">
        <f aca="false">(AG80+AG81*2+AG82)/4</f>
        <v>10526.9088309827</v>
      </c>
      <c r="AI81" s="0" t="n">
        <f aca="false">ABS(1 - (AG81/AVERAGE(AG79:AG83)))</f>
        <v>0.029241646173594</v>
      </c>
      <c r="AJ81" s="0" t="n">
        <f aca="false">(AVERAGE(AG79:AG83)*AI81) + (AG81*(1-AI81))</f>
        <v>10592.2169143427</v>
      </c>
      <c r="AK81" s="0" t="n">
        <f aca="false">(AVERAGE(AG79:AG80,AG82:AG83)*AI81*2) + (AG81*(1-AI81*2))</f>
        <v>10579.0062285519</v>
      </c>
    </row>
    <row r="82" customFormat="false" ht="13.8" hidden="false" customHeight="false" outlineLevel="0" collapsed="false">
      <c r="A82" s="4" t="n">
        <v>42816</v>
      </c>
      <c r="B82" s="0" t="n">
        <v>80</v>
      </c>
      <c r="C82" s="0" t="n">
        <v>2400</v>
      </c>
      <c r="D82" s="0" t="n">
        <f aca="false">C82*$D$1</f>
        <v>5520</v>
      </c>
      <c r="E82" s="0" t="n">
        <v>1130</v>
      </c>
      <c r="F82" s="0" t="n">
        <f aca="false">E82*$F$1</f>
        <v>2486</v>
      </c>
      <c r="G82" s="0" t="n">
        <v>1400</v>
      </c>
      <c r="H82" s="0" t="n">
        <f aca="false">D82+F82+G82</f>
        <v>9406</v>
      </c>
      <c r="J82" s="0" t="n">
        <v>0</v>
      </c>
      <c r="K82" s="0" t="n">
        <f aca="false">J82*$K$1</f>
        <v>0</v>
      </c>
      <c r="L82" s="0" t="n">
        <f aca="false">H82+K82</f>
        <v>9406</v>
      </c>
      <c r="M82" s="0" t="n">
        <v>90</v>
      </c>
      <c r="Q82" s="0" t="n">
        <v>45</v>
      </c>
      <c r="R82" s="0" t="n">
        <v>1090</v>
      </c>
      <c r="S82" s="0" t="n">
        <v>870</v>
      </c>
      <c r="T82" s="0" t="n">
        <v>515</v>
      </c>
      <c r="U82" s="0" t="n">
        <v>1095</v>
      </c>
      <c r="V82" s="0" t="n">
        <v>1650</v>
      </c>
      <c r="X82" s="0" t="s">
        <v>37</v>
      </c>
      <c r="Y82" s="0" t="n">
        <f aca="false">Y79</f>
        <v>10078.7857142857</v>
      </c>
      <c r="Z82" s="0" t="n">
        <f aca="false">L82/Y82</f>
        <v>0.93324734413868</v>
      </c>
      <c r="AA82" s="0" t="n">
        <f aca="false">AVERAGEIF(X19:X81,"Wednesday",Z19:Z81)</f>
        <v>0.929002955517422</v>
      </c>
      <c r="AB82" s="0" t="n">
        <f aca="false">L82/$AA$8</f>
        <v>10297.3276928595</v>
      </c>
      <c r="AC82" s="0" t="n">
        <v>73</v>
      </c>
      <c r="AE82" s="0" t="n">
        <v>0</v>
      </c>
      <c r="AF82" s="0" t="n">
        <f aca="false">(AB82/AVERAGE(AB78:AB80,AB84:AB86))*MAX(AE81:AE83) + (1 - MAX(AE81:AE83))</f>
        <v>1</v>
      </c>
      <c r="AG82" s="0" t="n">
        <f aca="false">AB82/AF82</f>
        <v>10297.3276928595</v>
      </c>
      <c r="AH82" s="0" t="n">
        <f aca="false">(AG81+AG82*2+AG83)/4</f>
        <v>9837.05237041069</v>
      </c>
      <c r="AI82" s="0" t="n">
        <f aca="false">ABS(1 - (AG82/AVERAGE(AG80:AG84)))</f>
        <v>0.0540794468682042</v>
      </c>
      <c r="AJ82" s="0" t="n">
        <f aca="false">(AVERAGE(AG80:AG84)*AI82) + (AG82*(1-AI82))</f>
        <v>10268.7573356595</v>
      </c>
      <c r="AK82" s="0" t="n">
        <f aca="false">(AVERAGE(AG80:AG81,AG83:AG84)*AI82*2) + (AG82*(1-AI82*2))</f>
        <v>10225.9017998595</v>
      </c>
    </row>
    <row r="83" customFormat="false" ht="13.8" hidden="false" customHeight="false" outlineLevel="0" collapsed="false">
      <c r="A83" s="4" t="n">
        <v>42817</v>
      </c>
      <c r="B83" s="0" t="n">
        <v>81</v>
      </c>
      <c r="C83" s="0" t="n">
        <v>2345</v>
      </c>
      <c r="D83" s="0" t="n">
        <f aca="false">C83*$D$1</f>
        <v>5393.5</v>
      </c>
      <c r="E83" s="0" t="n">
        <v>860</v>
      </c>
      <c r="F83" s="0" t="n">
        <f aca="false">E83*$F$1</f>
        <v>1892</v>
      </c>
      <c r="G83" s="0" t="n">
        <v>930</v>
      </c>
      <c r="H83" s="0" t="n">
        <f aca="false">D83+F83+G83</f>
        <v>8215.5</v>
      </c>
      <c r="J83" s="0" t="n">
        <v>0</v>
      </c>
      <c r="K83" s="0" t="n">
        <f aca="false">J83*$K$1</f>
        <v>0</v>
      </c>
      <c r="L83" s="0" t="n">
        <f aca="false">H83+K83</f>
        <v>8215.5</v>
      </c>
      <c r="M83" s="0" t="n">
        <v>60</v>
      </c>
      <c r="Q83" s="0" t="n">
        <v>60</v>
      </c>
      <c r="R83" s="0" t="n">
        <v>830</v>
      </c>
      <c r="S83" s="0" t="n">
        <v>490</v>
      </c>
      <c r="T83" s="0" t="n">
        <v>415</v>
      </c>
      <c r="U83" s="0" t="n">
        <v>1105</v>
      </c>
      <c r="V83" s="0" t="n">
        <v>1245</v>
      </c>
      <c r="X83" s="0" t="s">
        <v>39</v>
      </c>
      <c r="Y83" s="0" t="n">
        <f aca="false">Y79</f>
        <v>10078.7857142857</v>
      </c>
      <c r="Z83" s="0" t="n">
        <f aca="false">L83/Y83</f>
        <v>0.81512795617386</v>
      </c>
      <c r="AA83" s="0" t="n">
        <f aca="false">AVERAGEIF(X20:X82,"Thursday",Z20:Z82)</f>
        <v>0.878024304127567</v>
      </c>
      <c r="AB83" s="0" t="n">
        <f aca="false">L83/$AA$10</f>
        <v>8152.53005772044</v>
      </c>
      <c r="AC83" s="0" t="n">
        <v>57</v>
      </c>
      <c r="AE83" s="0" t="n">
        <v>0</v>
      </c>
      <c r="AF83" s="0" t="n">
        <f aca="false">(AB83/AVERAGE(AB79:AB81,AB85:AB87))*MAX(AE82:AE84) + (1 - MAX(AE82:AE84))</f>
        <v>1</v>
      </c>
      <c r="AG83" s="0" t="n">
        <f aca="false">AB83/AF83</f>
        <v>8152.53005772044</v>
      </c>
      <c r="AH83" s="0" t="n">
        <f aca="false">(AG82+AG83*2+AG84)/4</f>
        <v>8947.09194647438</v>
      </c>
      <c r="AI83" s="0" t="n">
        <f aca="false">ABS(1 - (AG83/AVERAGE(AG81:AG85)))</f>
        <v>0.182093730896274</v>
      </c>
      <c r="AJ83" s="0" t="n">
        <f aca="false">(AVERAGE(AG81:AG85)*AI83) + (AG83*(1-AI83))</f>
        <v>8483.03568637831</v>
      </c>
      <c r="AK83" s="0" t="n">
        <f aca="false">(AVERAGE(AG81:AG82,AG84:AG85)*AI83*2) + (AG83*(1-AI83*2))</f>
        <v>8978.79412936512</v>
      </c>
    </row>
    <row r="84" customFormat="false" ht="13.8" hidden="false" customHeight="false" outlineLevel="0" collapsed="false">
      <c r="A84" s="4" t="n">
        <v>42818</v>
      </c>
      <c r="B84" s="0" t="n">
        <v>82</v>
      </c>
      <c r="C84" s="0" t="n">
        <v>2830</v>
      </c>
      <c r="D84" s="0" t="n">
        <f aca="false">C84*$D$1</f>
        <v>6509</v>
      </c>
      <c r="E84" s="0" t="n">
        <v>945</v>
      </c>
      <c r="F84" s="0" t="n">
        <f aca="false">E84*$F$1</f>
        <v>2079</v>
      </c>
      <c r="G84" s="0" t="n">
        <v>1955</v>
      </c>
      <c r="H84" s="0" t="n">
        <f aca="false">D84+F84+G84</f>
        <v>10543</v>
      </c>
      <c r="J84" s="0" t="n">
        <v>0</v>
      </c>
      <c r="K84" s="0" t="n">
        <f aca="false">J84*$K$1</f>
        <v>0</v>
      </c>
      <c r="L84" s="0" t="n">
        <f aca="false">H84+K84</f>
        <v>10543</v>
      </c>
      <c r="M84" s="0" t="n">
        <v>70</v>
      </c>
      <c r="Q84" s="0" t="n">
        <v>10</v>
      </c>
      <c r="R84" s="0" t="n">
        <v>1600</v>
      </c>
      <c r="S84" s="0" t="n">
        <v>1725</v>
      </c>
      <c r="T84" s="0" t="n">
        <v>680</v>
      </c>
      <c r="U84" s="0" t="n">
        <v>1445</v>
      </c>
      <c r="V84" s="0" t="n">
        <v>2285</v>
      </c>
      <c r="X84" s="0" t="s">
        <v>40</v>
      </c>
      <c r="Y84" s="0" t="n">
        <f aca="false">Y79</f>
        <v>10078.7857142857</v>
      </c>
      <c r="Z84" s="0" t="n">
        <f aca="false">L84/Y84</f>
        <v>1.04605855297194</v>
      </c>
      <c r="AA84" s="0" t="n">
        <f aca="false">AVERAGEIF(X21:X83,"Friday",Z21:Z83)</f>
        <v>0.996058735533471</v>
      </c>
      <c r="AB84" s="0" t="n">
        <f aca="false">L84/$AA$12</f>
        <v>9185.97997759712</v>
      </c>
      <c r="AC84" s="0" t="n">
        <v>70</v>
      </c>
      <c r="AE84" s="0" t="n">
        <v>0</v>
      </c>
      <c r="AF84" s="0" t="n">
        <f aca="false">(AB84/AVERAGE(AB80:AB82,AB86:AB88))*MAX(AE83:AE85) + (1 - MAX(AE83:AE85))</f>
        <v>1</v>
      </c>
      <c r="AG84" s="0" t="n">
        <f aca="false">AB84/AF84</f>
        <v>9185.97997759712</v>
      </c>
      <c r="AH84" s="0" t="n">
        <f aca="false">(AG83+AG84*2+AG85)/4</f>
        <v>9531.35743767438</v>
      </c>
      <c r="AI84" s="0" t="n">
        <f aca="false">ABS(1 - (AG84/AVERAGE(AG82:AG86)))</f>
        <v>0.0908459904577377</v>
      </c>
      <c r="AJ84" s="0" t="n">
        <f aca="false">(AVERAGE(AG82:AG86)*AI84) + (AG84*(1-AI84))</f>
        <v>9269.36721087163</v>
      </c>
      <c r="AK84" s="0" t="n">
        <f aca="false">(AVERAGE(AG82:AG83,AG85:AG86)*AI84*2) + (AG84*(1-AI84*2))</f>
        <v>9394.44806078339</v>
      </c>
    </row>
    <row r="85" customFormat="false" ht="13.8" hidden="false" customHeight="false" outlineLevel="0" collapsed="false">
      <c r="A85" s="4" t="n">
        <v>42819</v>
      </c>
      <c r="B85" s="0" t="n">
        <v>83</v>
      </c>
      <c r="C85" s="0" t="n">
        <v>2725</v>
      </c>
      <c r="D85" s="0" t="n">
        <f aca="false">C85*$D$1</f>
        <v>6267.5</v>
      </c>
      <c r="E85" s="0" t="n">
        <v>1080</v>
      </c>
      <c r="F85" s="0" t="n">
        <f aca="false">E85*$F$1</f>
        <v>2376</v>
      </c>
      <c r="G85" s="0" t="n">
        <v>2200</v>
      </c>
      <c r="H85" s="0" t="n">
        <f aca="false">D85+F85+G85</f>
        <v>10843.5</v>
      </c>
      <c r="J85" s="0" t="n">
        <v>0</v>
      </c>
      <c r="K85" s="0" t="n">
        <f aca="false">J85*$K$1</f>
        <v>0</v>
      </c>
      <c r="L85" s="0" t="n">
        <f aca="false">H85+K85</f>
        <v>10843.5</v>
      </c>
      <c r="M85" s="0" t="n">
        <v>80</v>
      </c>
      <c r="Q85" s="0" t="n">
        <v>5</v>
      </c>
      <c r="R85" s="0" t="n">
        <v>1180</v>
      </c>
      <c r="S85" s="0" t="n">
        <v>890</v>
      </c>
      <c r="T85" s="0" t="n">
        <v>585</v>
      </c>
      <c r="U85" s="0" t="n">
        <v>1355</v>
      </c>
      <c r="V85" s="0" t="n">
        <v>1705</v>
      </c>
      <c r="X85" s="0" t="s">
        <v>42</v>
      </c>
      <c r="Y85" s="0" t="n">
        <f aca="false">Y79</f>
        <v>10078.7857142857</v>
      </c>
      <c r="Z85" s="0" t="n">
        <f aca="false">L85/Y85</f>
        <v>1.07587365258003</v>
      </c>
      <c r="AA85" s="0" t="n">
        <f aca="false">AVERAGEIF(X22:X84,"Saturday",Z22:Z84)</f>
        <v>1.3060811637884</v>
      </c>
      <c r="AB85" s="0" t="n">
        <f aca="false">L85/$AA$14</f>
        <v>9745.42833909427</v>
      </c>
      <c r="AC85" s="0" t="n">
        <v>57</v>
      </c>
      <c r="AE85" s="0" t="n">
        <v>0</v>
      </c>
      <c r="AF85" s="0" t="n">
        <f aca="false">(AB85/AVERAGE(AB81:AB83,AB87:AB89))*MAX(AE84:AE86) + (1 - MAX(AE84:AE86))</f>
        <v>0.84005507824117</v>
      </c>
      <c r="AG85" s="0" t="n">
        <f aca="false">AB85/AF85</f>
        <v>11600.9397377828</v>
      </c>
      <c r="AH85" s="0" t="n">
        <f aca="false">(AG84+AG85*2+AG86)/4</f>
        <v>10917.6163221275</v>
      </c>
      <c r="AI85" s="0" t="n">
        <f aca="false">ABS(1 - (AG85/AVERAGE(AG83:AG87)))</f>
        <v>0.129861162111734</v>
      </c>
      <c r="AJ85" s="0" t="n">
        <f aca="false">(AVERAGE(AG83:AG87)*AI85) + (AG85*(1-AI85))</f>
        <v>11427.7880774243</v>
      </c>
      <c r="AK85" s="0" t="n">
        <f aca="false">(AVERAGE(AG83:AG84,AG86:AG87)*AI85*2) + (AG85*(1-AI85*2))</f>
        <v>11168.0605868866</v>
      </c>
    </row>
    <row r="86" customFormat="false" ht="13.8" hidden="false" customHeight="false" outlineLevel="0" collapsed="false">
      <c r="A86" s="4" t="n">
        <v>42820</v>
      </c>
      <c r="B86" s="0" t="n">
        <v>84</v>
      </c>
      <c r="C86" s="0" t="n">
        <v>2865</v>
      </c>
      <c r="D86" s="0" t="n">
        <f aca="false">C86*$D$1</f>
        <v>6589.5</v>
      </c>
      <c r="E86" s="0" t="n">
        <v>1550</v>
      </c>
      <c r="F86" s="0" t="n">
        <f aca="false">E86*$F$1</f>
        <v>3410</v>
      </c>
      <c r="G86" s="0" t="n">
        <v>6575</v>
      </c>
      <c r="H86" s="0" t="n">
        <f aca="false">D86+F86+G86</f>
        <v>16574.5</v>
      </c>
      <c r="J86" s="0" t="n">
        <v>0</v>
      </c>
      <c r="K86" s="0" t="n">
        <f aca="false">J86*$K$1</f>
        <v>0</v>
      </c>
      <c r="L86" s="0" t="n">
        <f aca="false">H86+K86</f>
        <v>16574.5</v>
      </c>
      <c r="M86" s="0" t="n">
        <v>100</v>
      </c>
      <c r="Q86" s="0" t="n">
        <v>5</v>
      </c>
      <c r="R86" s="0" t="n">
        <v>1760</v>
      </c>
      <c r="S86" s="0" t="n">
        <v>2050</v>
      </c>
      <c r="T86" s="0" t="n">
        <v>835</v>
      </c>
      <c r="U86" s="0" t="n">
        <v>1890</v>
      </c>
      <c r="V86" s="0" t="n">
        <v>2485</v>
      </c>
      <c r="X86" s="0" t="s">
        <v>33</v>
      </c>
      <c r="Y86" s="0" t="n">
        <f aca="false">AVERAGE(L86:L92)</f>
        <v>13385.8571428571</v>
      </c>
      <c r="Z86" s="0" t="n">
        <f aca="false">L86/Y86</f>
        <v>1.23820983767516</v>
      </c>
      <c r="AA86" s="0" t="n">
        <f aca="false">AVERAGEIF(X23:X85,"Sunday",Z23:Z85)</f>
        <v>1.04615139019189</v>
      </c>
      <c r="AB86" s="0" t="n">
        <f aca="false">L86/$AA$2</f>
        <v>16683.0768495837</v>
      </c>
      <c r="AC86" s="0" t="n">
        <v>66</v>
      </c>
      <c r="AE86" s="0" t="n">
        <v>1</v>
      </c>
      <c r="AF86" s="0" t="n">
        <f aca="false">(AB86/AVERAGE(AB82:AB84,AB88:AB90))*MAX(AE85:AE87) + (1 - MAX(AE85:AE87))</f>
        <v>1.47865458503546</v>
      </c>
      <c r="AG86" s="0" t="n">
        <f aca="false">AB86/AF86</f>
        <v>11282.605835347</v>
      </c>
      <c r="AH86" s="0" t="n">
        <f aca="false">(AG85+AG86*2+AG87)/4</f>
        <v>11320.4988027632</v>
      </c>
      <c r="AI86" s="0" t="n">
        <f aca="false">ABS(1 - (AG86/AVERAGE(AG84:AG88)))</f>
        <v>0.0224250715017662</v>
      </c>
      <c r="AJ86" s="0" t="n">
        <f aca="false">(AVERAGE(AG84:AG88)*AI86) + (AG86*(1-AI86))</f>
        <v>11277.0564408594</v>
      </c>
      <c r="AK86" s="0" t="n">
        <f aca="false">(AVERAGE(AG84:AG85,AG87:AG88)*AI86*2) + (AG86*(1-AI86*2))</f>
        <v>11268.7323491279</v>
      </c>
    </row>
    <row r="87" customFormat="false" ht="13.8" hidden="false" customHeight="false" outlineLevel="0" collapsed="false">
      <c r="A87" s="4" t="n">
        <v>42821</v>
      </c>
      <c r="B87" s="0" t="n">
        <v>85</v>
      </c>
      <c r="C87" s="0" t="n">
        <v>2925</v>
      </c>
      <c r="D87" s="0" t="n">
        <f aca="false">C87*$D$1</f>
        <v>6727.5</v>
      </c>
      <c r="E87" s="0" t="n">
        <v>1220</v>
      </c>
      <c r="F87" s="0" t="n">
        <f aca="false">E87*$F$1</f>
        <v>2684</v>
      </c>
      <c r="G87" s="0" t="n">
        <v>2375</v>
      </c>
      <c r="H87" s="0" t="n">
        <f aca="false">D87+F87+G87</f>
        <v>11786.5</v>
      </c>
      <c r="J87" s="0" t="n">
        <v>0</v>
      </c>
      <c r="K87" s="0" t="n">
        <f aca="false">J87*$K$1</f>
        <v>0</v>
      </c>
      <c r="L87" s="0" t="n">
        <f aca="false">H87+K87</f>
        <v>11786.5</v>
      </c>
      <c r="M87" s="0" t="n">
        <v>95</v>
      </c>
      <c r="Q87" s="0" t="n">
        <v>40</v>
      </c>
      <c r="R87" s="0" t="n">
        <v>1725</v>
      </c>
      <c r="S87" s="0" t="n">
        <v>1170</v>
      </c>
      <c r="T87" s="0" t="n">
        <v>840</v>
      </c>
      <c r="U87" s="0" t="n">
        <v>1705</v>
      </c>
      <c r="V87" s="0" t="n">
        <v>2585</v>
      </c>
      <c r="X87" s="0" t="s">
        <v>34</v>
      </c>
      <c r="Y87" s="0" t="n">
        <f aca="false">Y86</f>
        <v>13385.8571428571</v>
      </c>
      <c r="Z87" s="0" t="n">
        <f aca="false">L87/Y87</f>
        <v>0.880518884536988</v>
      </c>
      <c r="AA87" s="0" t="n">
        <f aca="false">AVERAGEIF(X24:X86,"Monday",Z24:Z86)</f>
        <v>0.897327140188612</v>
      </c>
      <c r="AB87" s="0" t="n">
        <f aca="false">L87/$AA$4</f>
        <v>12507.1772772888</v>
      </c>
      <c r="AC87" s="0" t="n">
        <v>68</v>
      </c>
      <c r="AE87" s="0" t="n">
        <v>1</v>
      </c>
      <c r="AF87" s="0" t="n">
        <f aca="false">(AB87/AVERAGE(AB83:AB85,AB89:AB91))*MAX(AE86:AE88) + (1 - MAX(AE86:AE88))</f>
        <v>1.12516669894105</v>
      </c>
      <c r="AG87" s="0" t="n">
        <f aca="false">AB87/AF87</f>
        <v>11115.843802576</v>
      </c>
      <c r="AH87" s="0" t="n">
        <f aca="false">(AG86+AG87*2+AG88)/4</f>
        <v>11376.1585058625</v>
      </c>
      <c r="AI87" s="0" t="n">
        <f aca="false">ABS(1 - (AG87/AVERAGE(AG85:AG89)))</f>
        <v>0.0902857679958329</v>
      </c>
      <c r="AJ87" s="0" t="n">
        <f aca="false">(AVERAGE(AG85:AG89)*AI87) + (AG87*(1-AI87))</f>
        <v>11215.4476328813</v>
      </c>
      <c r="AK87" s="0" t="n">
        <f aca="false">(AVERAGE(AG85:AG86,AG88:AG89)*AI87*2) + (AG87*(1-AI87*2))</f>
        <v>11364.8533783393</v>
      </c>
    </row>
    <row r="88" customFormat="false" ht="13.8" hidden="false" customHeight="false" outlineLevel="0" collapsed="false">
      <c r="A88" s="4" t="n">
        <v>42822</v>
      </c>
      <c r="B88" s="0" t="n">
        <v>86</v>
      </c>
      <c r="C88" s="0" t="n">
        <v>3020</v>
      </c>
      <c r="D88" s="0" t="n">
        <f aca="false">C88*$D$1</f>
        <v>6946</v>
      </c>
      <c r="E88" s="0" t="n">
        <v>1165</v>
      </c>
      <c r="F88" s="0" t="n">
        <f aca="false">E88*$F$1</f>
        <v>2563</v>
      </c>
      <c r="G88" s="0" t="n">
        <v>2435</v>
      </c>
      <c r="H88" s="0" t="n">
        <f aca="false">D88+F88+G88</f>
        <v>11944</v>
      </c>
      <c r="J88" s="0" t="n">
        <v>0</v>
      </c>
      <c r="K88" s="0" t="n">
        <f aca="false">J88*$K$1</f>
        <v>0</v>
      </c>
      <c r="L88" s="0" t="n">
        <f aca="false">H88+K88</f>
        <v>11944</v>
      </c>
      <c r="M88" s="0" t="n">
        <v>115</v>
      </c>
      <c r="Q88" s="0" t="n">
        <v>70</v>
      </c>
      <c r="R88" s="0" t="n">
        <v>2020</v>
      </c>
      <c r="S88" s="0" t="n">
        <v>1710</v>
      </c>
      <c r="T88" s="0" t="n">
        <v>900</v>
      </c>
      <c r="U88" s="0" t="n">
        <v>1760</v>
      </c>
      <c r="V88" s="0" t="n">
        <v>2605</v>
      </c>
      <c r="X88" s="0" t="s">
        <v>36</v>
      </c>
      <c r="Y88" s="0" t="n">
        <f aca="false">Y86</f>
        <v>13385.8571428571</v>
      </c>
      <c r="Z88" s="0" t="n">
        <f aca="false">L88/Y88</f>
        <v>0.89228503431127</v>
      </c>
      <c r="AA88" s="0" t="n">
        <f aca="false">AVERAGEIF(X25:X87,"Tuesday",Z25:Z87)</f>
        <v>0.888529653733902</v>
      </c>
      <c r="AB88" s="0" t="n">
        <f aca="false">L88/$AA$6</f>
        <v>12942.0586816886</v>
      </c>
      <c r="AC88" s="0" t="n">
        <v>64</v>
      </c>
      <c r="AE88" s="0" t="n">
        <v>0</v>
      </c>
      <c r="AF88" s="0" t="n">
        <f aca="false">(AB88/AVERAGE(AB84:AB86,AB90:AB92))*MAX(AE87:AE89) + (1 - MAX(AE87:AE89))</f>
        <v>1.07937373356108</v>
      </c>
      <c r="AG88" s="0" t="n">
        <f aca="false">AB88/AF88</f>
        <v>11990.3405829509</v>
      </c>
      <c r="AH88" s="0" t="n">
        <f aca="false">(AG87+AG88*2+AG89)/4</f>
        <v>12550.5114118535</v>
      </c>
      <c r="AI88" s="0" t="n">
        <f aca="false">ABS(1 - (AG88/AVERAGE(AG86:AG90)))</f>
        <v>0.057025511125447</v>
      </c>
      <c r="AJ88" s="0" t="n">
        <f aca="false">(AVERAGE(AG86:AG90)*AI88) + (AG88*(1-AI88))</f>
        <v>12031.6900531062</v>
      </c>
      <c r="AK88" s="0" t="n">
        <f aca="false">(AVERAGE(AG86:AG87,AG89:AG90)*AI88*2) + (AG88*(1-AI88*2))</f>
        <v>12093.7142583392</v>
      </c>
    </row>
    <row r="89" customFormat="false" ht="13.8" hidden="false" customHeight="false" outlineLevel="0" collapsed="false">
      <c r="A89" s="4" t="n">
        <v>42823</v>
      </c>
      <c r="B89" s="0" t="n">
        <v>87</v>
      </c>
      <c r="C89" s="0" t="n">
        <v>2990</v>
      </c>
      <c r="D89" s="0" t="n">
        <f aca="false">C89*$D$1</f>
        <v>6877</v>
      </c>
      <c r="E89" s="0" t="n">
        <v>1330</v>
      </c>
      <c r="F89" s="0" t="n">
        <f aca="false">E89*$F$1</f>
        <v>2926</v>
      </c>
      <c r="G89" s="0" t="n">
        <v>3995</v>
      </c>
      <c r="H89" s="0" t="n">
        <f aca="false">D89+F89+G89</f>
        <v>13798</v>
      </c>
      <c r="J89" s="0" t="n">
        <v>0</v>
      </c>
      <c r="K89" s="0" t="n">
        <f aca="false">J89*$K$1</f>
        <v>0</v>
      </c>
      <c r="L89" s="0" t="n">
        <f aca="false">H89+K89</f>
        <v>13798</v>
      </c>
      <c r="M89" s="0" t="n">
        <v>120</v>
      </c>
      <c r="Q89" s="0" t="n">
        <v>100</v>
      </c>
      <c r="R89" s="0" t="n">
        <v>1765</v>
      </c>
      <c r="S89" s="0" t="n">
        <v>1780</v>
      </c>
      <c r="T89" s="0" t="n">
        <v>830</v>
      </c>
      <c r="U89" s="0" t="n">
        <v>1810</v>
      </c>
      <c r="V89" s="0" t="n">
        <v>2705</v>
      </c>
      <c r="X89" s="0" t="s">
        <v>37</v>
      </c>
      <c r="Y89" s="0" t="n">
        <f aca="false">Y86</f>
        <v>13385.8571428571</v>
      </c>
      <c r="Z89" s="0" t="n">
        <f aca="false">L89/Y89</f>
        <v>1.03078942593996</v>
      </c>
      <c r="AA89" s="0" t="n">
        <f aca="false">AVERAGEIF(X26:X88,"Wednesday",Z26:Z88)</f>
        <v>0.922944809812714</v>
      </c>
      <c r="AB89" s="0" t="n">
        <f aca="false">L89/$AA$8</f>
        <v>15105.5206789364</v>
      </c>
      <c r="AC89" s="0" t="n">
        <v>73</v>
      </c>
      <c r="AE89" s="0" t="n">
        <v>0</v>
      </c>
      <c r="AF89" s="0" t="n">
        <f aca="false">(AB89/AVERAGE(AB85:AB87,AB91:AB93))*MAX(AE88:AE90) + (1 - MAX(AE88:AE90))</f>
        <v>1</v>
      </c>
      <c r="AG89" s="0" t="n">
        <f aca="false">AB89/AF89</f>
        <v>15105.5206789364</v>
      </c>
      <c r="AH89" s="0" t="n">
        <f aca="false">(AG88+AG89*2+AG90)/4</f>
        <v>14071.0744520248</v>
      </c>
      <c r="AI89" s="0" t="n">
        <f aca="false">ABS(1 - (AG89/AVERAGE(AG87:AG91)))</f>
        <v>0.120049956620752</v>
      </c>
      <c r="AJ89" s="0" t="n">
        <f aca="false">(AVERAGE(AG87:AG91)*AI89) + (AG89*(1-AI89))</f>
        <v>14911.1537730922</v>
      </c>
      <c r="AK89" s="0" t="n">
        <f aca="false">(AVERAGE(AG87:AG88,AG90:AG91)*AI89*2) + (AG89*(1-AI89*2))</f>
        <v>14619.603414326</v>
      </c>
    </row>
    <row r="90" customFormat="false" ht="13.8" hidden="false" customHeight="false" outlineLevel="0" collapsed="false">
      <c r="A90" s="4" t="n">
        <v>42824</v>
      </c>
      <c r="B90" s="0" t="n">
        <v>88</v>
      </c>
      <c r="C90" s="0" t="n">
        <v>2870</v>
      </c>
      <c r="D90" s="0" t="n">
        <f aca="false">C90*$D$1</f>
        <v>6601</v>
      </c>
      <c r="E90" s="0" t="n">
        <v>1245</v>
      </c>
      <c r="F90" s="0" t="n">
        <f aca="false">E90*$F$1</f>
        <v>2739</v>
      </c>
      <c r="G90" s="0" t="n">
        <v>2765</v>
      </c>
      <c r="H90" s="0" t="n">
        <f aca="false">D90+F90+G90</f>
        <v>12105</v>
      </c>
      <c r="J90" s="0" t="n">
        <v>0</v>
      </c>
      <c r="K90" s="0" t="n">
        <f aca="false">J90*$K$1</f>
        <v>0</v>
      </c>
      <c r="L90" s="0" t="n">
        <f aca="false">H90+K90</f>
        <v>12105</v>
      </c>
      <c r="M90" s="0" t="n">
        <v>95</v>
      </c>
      <c r="Q90" s="0" t="n">
        <v>60</v>
      </c>
      <c r="R90" s="0" t="n">
        <v>1590</v>
      </c>
      <c r="S90" s="0" t="n">
        <v>1420</v>
      </c>
      <c r="T90" s="0" t="n">
        <v>775</v>
      </c>
      <c r="U90" s="0" t="n">
        <v>1535</v>
      </c>
      <c r="V90" s="0" t="n">
        <v>2280</v>
      </c>
      <c r="X90" s="0" t="s">
        <v>39</v>
      </c>
      <c r="Y90" s="0" t="n">
        <f aca="false">Y86</f>
        <v>13385.8571428571</v>
      </c>
      <c r="Z90" s="0" t="n">
        <f aca="false">L90/Y90</f>
        <v>0.904312654080536</v>
      </c>
      <c r="AA90" s="0" t="n">
        <f aca="false">AVERAGEIF(X27:X89,"Thursday",Z27:Z89)</f>
        <v>0.898404991545238</v>
      </c>
      <c r="AB90" s="0" t="n">
        <f aca="false">L90/$AA$10</f>
        <v>12012.2179232799</v>
      </c>
      <c r="AC90" s="0" t="n">
        <v>79</v>
      </c>
      <c r="AE90" s="0" t="n">
        <v>0</v>
      </c>
      <c r="AF90" s="0" t="n">
        <f aca="false">(AB90/AVERAGE(AB86:AB88,AB92:AB94))*MAX(AE89:AE91) + (1 - MAX(AE89:AE91))</f>
        <v>0.85296383479736</v>
      </c>
      <c r="AG90" s="0" t="n">
        <f aca="false">AB90/AF90</f>
        <v>14082.9158672755</v>
      </c>
      <c r="AH90" s="0" t="n">
        <f aca="false">(AG89+AG90*2+AG91)/4</f>
        <v>14602.2709736126</v>
      </c>
      <c r="AI90" s="0" t="n">
        <f aca="false">ABS(1 - (AG90/AVERAGE(AG88:AG92)))</f>
        <v>0.00803058912522891</v>
      </c>
      <c r="AJ90" s="0" t="n">
        <f aca="false">(AVERAGE(AG88:AG92)*AI90) + (AG90*(1-AI90))</f>
        <v>14083.8314321388</v>
      </c>
      <c r="AK90" s="0" t="n">
        <f aca="false">(AVERAGE(AG88:AG89,AG91:AG92)*AI90*2) + (AG90*(1-AI90*2))</f>
        <v>14085.2047794337</v>
      </c>
    </row>
    <row r="91" customFormat="false" ht="13.8" hidden="false" customHeight="false" outlineLevel="0" collapsed="false">
      <c r="A91" s="4" t="n">
        <v>42825</v>
      </c>
      <c r="B91" s="0" t="n">
        <v>89</v>
      </c>
      <c r="C91" s="0" t="n">
        <v>3880</v>
      </c>
      <c r="D91" s="0" t="n">
        <f aca="false">C91*$D$1</f>
        <v>8924</v>
      </c>
      <c r="E91" s="0" t="n">
        <v>1825</v>
      </c>
      <c r="F91" s="0" t="n">
        <f aca="false">E91*$F$1</f>
        <v>4015</v>
      </c>
      <c r="G91" s="0" t="n">
        <v>1400</v>
      </c>
      <c r="H91" s="0" t="n">
        <f aca="false">D91+F91+G91</f>
        <v>14339</v>
      </c>
      <c r="J91" s="0" t="n">
        <v>0</v>
      </c>
      <c r="K91" s="0" t="n">
        <f aca="false">J91*$K$1</f>
        <v>0</v>
      </c>
      <c r="L91" s="0" t="n">
        <f aca="false">H91+K91</f>
        <v>14339</v>
      </c>
      <c r="M91" s="0" t="n">
        <v>85</v>
      </c>
      <c r="Q91" s="0" t="n">
        <v>0</v>
      </c>
      <c r="R91" s="0" t="n">
        <v>1110</v>
      </c>
      <c r="S91" s="0" t="n">
        <v>635</v>
      </c>
      <c r="T91" s="0" t="n">
        <v>485</v>
      </c>
      <c r="U91" s="0" t="n">
        <v>1285</v>
      </c>
      <c r="V91" s="0" t="n">
        <v>1845</v>
      </c>
      <c r="X91" s="0" t="s">
        <v>40</v>
      </c>
      <c r="Y91" s="0" t="n">
        <f aca="false">Y86</f>
        <v>13385.8571428571</v>
      </c>
      <c r="Z91" s="0" t="n">
        <f aca="false">L91/Y91</f>
        <v>1.07120521659321</v>
      </c>
      <c r="AA91" s="0" t="n">
        <f aca="false">AVERAGEIF(X28:X90,"Friday",Z28:Z90)</f>
        <v>1.03316104451564</v>
      </c>
      <c r="AB91" s="0" t="n">
        <f aca="false">L91/$AA$12</f>
        <v>12493.3858388281</v>
      </c>
      <c r="AC91" s="0" t="n">
        <v>55</v>
      </c>
      <c r="AE91" s="0" t="n">
        <v>1</v>
      </c>
      <c r="AF91" s="0" t="n">
        <f aca="false">(AB91/AVERAGE(AB87:AB89,AB93:AB95))*MAX(AE90:AE92) + (1 - MAX(AE90:AE92))</f>
        <v>0.825314272124561</v>
      </c>
      <c r="AG91" s="0" t="n">
        <f aca="false">AB91/AF91</f>
        <v>15137.7314809631</v>
      </c>
      <c r="AH91" s="0" t="n">
        <f aca="false">(AG90+AG91*2+AG92)/4</f>
        <v>14756.6244837115</v>
      </c>
      <c r="AI91" s="0" t="n">
        <f aca="false">ABS(1 - (AG91/AVERAGE(AG89:AG93)))</f>
        <v>0.00995729788023292</v>
      </c>
      <c r="AJ91" s="0" t="n">
        <f aca="false">(AVERAGE(AG89:AG93)*AI91) + (AG91*(1-AI91))</f>
        <v>15139.2474483892</v>
      </c>
      <c r="AK91" s="0" t="n">
        <f aca="false">(AVERAGE(AG89:AG90,AG92:AG93)*AI91*2) + (AG91*(1-AI91*2))</f>
        <v>15141.5213995283</v>
      </c>
    </row>
    <row r="92" customFormat="false" ht="13.8" hidden="false" customHeight="false" outlineLevel="0" collapsed="false">
      <c r="A92" s="4" t="n">
        <v>42826</v>
      </c>
      <c r="B92" s="0" t="n">
        <v>90</v>
      </c>
      <c r="C92" s="0" t="n">
        <v>2390</v>
      </c>
      <c r="D92" s="0" t="n">
        <f aca="false">C92*$D$1</f>
        <v>5497</v>
      </c>
      <c r="E92" s="0" t="n">
        <v>2110</v>
      </c>
      <c r="F92" s="0" t="n">
        <f aca="false">E92*$F$1</f>
        <v>4642</v>
      </c>
      <c r="G92" s="0" t="n">
        <v>3015</v>
      </c>
      <c r="H92" s="0" t="n">
        <f aca="false">D92+F92+G92</f>
        <v>13154</v>
      </c>
      <c r="J92" s="0" t="n">
        <v>0</v>
      </c>
      <c r="K92" s="0" t="n">
        <f aca="false">J92*$K$1</f>
        <v>0</v>
      </c>
      <c r="L92" s="0" t="n">
        <f aca="false">H92+K92</f>
        <v>13154</v>
      </c>
      <c r="M92" s="0" t="n">
        <v>75</v>
      </c>
      <c r="Q92" s="0" t="n">
        <v>0</v>
      </c>
      <c r="R92" s="0" t="n">
        <v>1870</v>
      </c>
      <c r="S92" s="0" t="n">
        <v>1720</v>
      </c>
      <c r="T92" s="0" t="n">
        <v>820</v>
      </c>
      <c r="U92" s="0" t="n">
        <v>1705</v>
      </c>
      <c r="V92" s="0" t="n">
        <v>2795</v>
      </c>
      <c r="X92" s="0" t="s">
        <v>42</v>
      </c>
      <c r="Y92" s="0" t="n">
        <f aca="false">Y86</f>
        <v>13385.8571428571</v>
      </c>
      <c r="Z92" s="0" t="n">
        <f aca="false">L92/Y92</f>
        <v>0.982678946862897</v>
      </c>
      <c r="AA92" s="0" t="n">
        <f aca="false">AVERAGEIF(X29:X91,"Saturday",Z29:Z91)</f>
        <v>1.31348097001201</v>
      </c>
      <c r="AB92" s="0" t="n">
        <f aca="false">L92/$AA$14</f>
        <v>11821.9545693223</v>
      </c>
      <c r="AC92" s="0" t="n">
        <v>70</v>
      </c>
      <c r="AE92" s="0" t="n">
        <v>0</v>
      </c>
      <c r="AF92" s="0" t="n">
        <f aca="false">(AB92/AVERAGE(AB88:AB90,AB94:AB96))*MAX(AE91:AE93) + (1 - MAX(AE91:AE93))</f>
        <v>0.805962542584834</v>
      </c>
      <c r="AG92" s="0" t="n">
        <f aca="false">AB92/AF92</f>
        <v>14668.1191056444</v>
      </c>
      <c r="AH92" s="0" t="n">
        <f aca="false">(AG91+AG92*2+AG93)/4</f>
        <v>15482.3935773282</v>
      </c>
      <c r="AI92" s="0" t="n">
        <f aca="false">ABS(1 - (AG92/AVERAGE(AG90:AG94)))</f>
        <v>0.0146630325036065</v>
      </c>
      <c r="AJ92" s="0" t="n">
        <f aca="false">(AVERAGE(AG90:AG94)*AI92) + (AG92*(1-AI92))</f>
        <v>14671.3197487177</v>
      </c>
      <c r="AK92" s="0" t="n">
        <f aca="false">(AVERAGE(AG90:AG91,AG93:AG94)*AI92*2) + (AG92*(1-AI92*2))</f>
        <v>14676.1207133277</v>
      </c>
    </row>
    <row r="93" customFormat="false" ht="13.8" hidden="false" customHeight="false" outlineLevel="0" collapsed="false">
      <c r="A93" s="4" t="n">
        <v>42827</v>
      </c>
      <c r="B93" s="0" t="n">
        <v>91</v>
      </c>
      <c r="C93" s="0" t="n">
        <v>3190</v>
      </c>
      <c r="D93" s="0" t="n">
        <f aca="false">C93*$D$1</f>
        <v>7337</v>
      </c>
      <c r="E93" s="0" t="n">
        <v>1500</v>
      </c>
      <c r="F93" s="0" t="n">
        <f aca="false">E93*$F$1</f>
        <v>3300</v>
      </c>
      <c r="G93" s="0" t="n">
        <v>6705</v>
      </c>
      <c r="H93" s="0" t="n">
        <f aca="false">D93+F93+G93</f>
        <v>17342</v>
      </c>
      <c r="J93" s="0" t="n">
        <v>0</v>
      </c>
      <c r="K93" s="0" t="n">
        <f aca="false">J93*$K$1</f>
        <v>0</v>
      </c>
      <c r="L93" s="0" t="n">
        <f aca="false">H93+K93</f>
        <v>17342</v>
      </c>
      <c r="M93" s="0" t="n">
        <v>120</v>
      </c>
      <c r="Q93" s="0" t="n">
        <v>5</v>
      </c>
      <c r="R93" s="0" t="n">
        <v>2165</v>
      </c>
      <c r="S93" s="0" t="n">
        <v>1920</v>
      </c>
      <c r="T93" s="0" t="n">
        <v>825</v>
      </c>
      <c r="U93" s="0" t="n">
        <v>2060</v>
      </c>
      <c r="V93" s="0" t="n">
        <v>3150</v>
      </c>
      <c r="X93" s="0" t="s">
        <v>33</v>
      </c>
      <c r="Y93" s="0" t="n">
        <f aca="false">AVERAGE(L93:L99)</f>
        <v>14481.5714285714</v>
      </c>
      <c r="Z93" s="0" t="n">
        <f aca="false">L93/Y93</f>
        <v>1.19752197374003</v>
      </c>
      <c r="AA93" s="0" t="n">
        <f aca="false">AVERAGEIF(X30:X92,"Sunday",Z30:Z92)</f>
        <v>1.08749059704678</v>
      </c>
      <c r="AB93" s="0" t="n">
        <f aca="false">L93/$AA$2</f>
        <v>17455.6046170612</v>
      </c>
      <c r="AC93" s="0" t="n">
        <v>73</v>
      </c>
      <c r="AE93" s="0" t="n">
        <v>0</v>
      </c>
      <c r="AF93" s="0" t="n">
        <f aca="false">(AB93/AVERAGE(AB89:AB91,AB95:AB97))*MAX(AE92:AE94) + (1 - MAX(AE92:AE94))</f>
        <v>1</v>
      </c>
      <c r="AG93" s="0" t="n">
        <f aca="false">AB93/AF93</f>
        <v>17455.6046170612</v>
      </c>
      <c r="AH93" s="0" t="n">
        <f aca="false">(AG92+AG93*2+AG94)/4</f>
        <v>15666.7378871188</v>
      </c>
      <c r="AI93" s="0" t="n">
        <f aca="false">ABS(1 - (AG93/AVERAGE(AG91:AG95)))</f>
        <v>0.0899196627561092</v>
      </c>
      <c r="AJ93" s="0" t="n">
        <f aca="false">(AVERAGE(AG91:AG95)*AI93) + (AG93*(1-AI93))</f>
        <v>17326.1105868578</v>
      </c>
      <c r="AK93" s="0" t="n">
        <f aca="false">(AVERAGE(AG91:AG92,AG94:AG95)*AI93*2) + (AG93*(1-AI93*2))</f>
        <v>17131.8695415528</v>
      </c>
    </row>
    <row r="94" customFormat="false" ht="13.8" hidden="false" customHeight="false" outlineLevel="0" collapsed="false">
      <c r="A94" s="4" t="n">
        <v>42828</v>
      </c>
      <c r="B94" s="0" t="n">
        <v>92</v>
      </c>
      <c r="C94" s="0" t="n">
        <v>2815</v>
      </c>
      <c r="D94" s="0" t="n">
        <f aca="false">C94*$D$1</f>
        <v>6474.5</v>
      </c>
      <c r="E94" s="0" t="n">
        <v>1795</v>
      </c>
      <c r="F94" s="0" t="n">
        <f aca="false">E94*$F$1</f>
        <v>3949</v>
      </c>
      <c r="G94" s="0" t="n">
        <v>1910</v>
      </c>
      <c r="H94" s="0" t="n">
        <f aca="false">D94+F94+G94</f>
        <v>12333.5</v>
      </c>
      <c r="J94" s="0" t="n">
        <v>0</v>
      </c>
      <c r="K94" s="0" t="n">
        <f aca="false">J94*$K$1</f>
        <v>0</v>
      </c>
      <c r="L94" s="0" t="n">
        <f aca="false">H94+K94</f>
        <v>12333.5</v>
      </c>
      <c r="M94" s="0" t="n">
        <v>125</v>
      </c>
      <c r="Q94" s="0" t="n">
        <v>35</v>
      </c>
      <c r="R94" s="0" t="n">
        <v>910</v>
      </c>
      <c r="S94" s="0" t="n">
        <v>445</v>
      </c>
      <c r="T94" s="0" t="n">
        <v>365</v>
      </c>
      <c r="U94" s="0" t="n">
        <v>1355</v>
      </c>
      <c r="V94" s="0" t="n">
        <v>1645</v>
      </c>
      <c r="X94" s="0" t="s">
        <v>34</v>
      </c>
      <c r="Y94" s="0" t="n">
        <f aca="false">Y93</f>
        <v>14481.5714285714</v>
      </c>
      <c r="Z94" s="0" t="n">
        <f aca="false">L94/Y94</f>
        <v>0.851668623176255</v>
      </c>
      <c r="AA94" s="0" t="n">
        <f aca="false">AVERAGEIF(X31:X93,"Monday",Z31:Z93)</f>
        <v>0.916073014994102</v>
      </c>
      <c r="AB94" s="0" t="n">
        <f aca="false">L94/$AA$4</f>
        <v>13087.6232087084</v>
      </c>
      <c r="AC94" s="0" t="n">
        <v>63</v>
      </c>
      <c r="AE94" s="0" t="n">
        <v>0</v>
      </c>
      <c r="AF94" s="0" t="n">
        <f aca="false">(AB94/AVERAGE(AB90:AB92,AB96:AB98))*MAX(AE93:AE95) + (1 - MAX(AE93:AE95))</f>
        <v>1</v>
      </c>
      <c r="AG94" s="0" t="n">
        <f aca="false">AB94/AF94</f>
        <v>13087.6232087084</v>
      </c>
      <c r="AH94" s="0" t="n">
        <f aca="false">(AG93+AG94*2+AG95)/4</f>
        <v>15839.8138641433</v>
      </c>
      <c r="AI94" s="0" t="n">
        <f aca="false">ABS(1 - (AG94/AVERAGE(AG92:AG96)))</f>
        <v>0.182765609240287</v>
      </c>
      <c r="AJ94" s="0" t="n">
        <f aca="false">(AVERAGE(AG92:AG96)*AI94) + (AG94*(1-AI94))</f>
        <v>13622.5607852864</v>
      </c>
      <c r="AK94" s="0" t="n">
        <f aca="false">(AVERAGE(AG92:AG93,AG95:AG96)*AI94*2) + (AG94*(1-AI94*2))</f>
        <v>14424.9671501535</v>
      </c>
    </row>
    <row r="95" customFormat="false" ht="13.8" hidden="false" customHeight="false" outlineLevel="0" collapsed="false">
      <c r="A95" s="4" t="n">
        <v>42829</v>
      </c>
      <c r="B95" s="0" t="n">
        <v>93</v>
      </c>
      <c r="C95" s="0" t="n">
        <v>3120</v>
      </c>
      <c r="D95" s="0" t="n">
        <f aca="false">C95*$D$1</f>
        <v>7176</v>
      </c>
      <c r="E95" s="0" t="n">
        <v>2430</v>
      </c>
      <c r="F95" s="0" t="n">
        <f aca="false">E95*$F$1</f>
        <v>5346</v>
      </c>
      <c r="G95" s="0" t="n">
        <v>5685</v>
      </c>
      <c r="H95" s="0" t="n">
        <f aca="false">D95+F95+G95</f>
        <v>18207</v>
      </c>
      <c r="J95" s="0" t="n">
        <v>0</v>
      </c>
      <c r="K95" s="0" t="n">
        <f aca="false">J95*$K$1</f>
        <v>0</v>
      </c>
      <c r="L95" s="0" t="n">
        <f aca="false">H95+K95</f>
        <v>18207</v>
      </c>
      <c r="M95" s="0" t="n">
        <v>100</v>
      </c>
      <c r="Q95" s="0" t="n">
        <v>50</v>
      </c>
      <c r="R95" s="0" t="n">
        <v>2185</v>
      </c>
      <c r="S95" s="0" t="n">
        <v>1800</v>
      </c>
      <c r="T95" s="0" t="n">
        <v>905</v>
      </c>
      <c r="U95" s="0" t="n">
        <v>2395</v>
      </c>
      <c r="V95" s="0" t="n">
        <v>2945</v>
      </c>
      <c r="X95" s="0" t="s">
        <v>36</v>
      </c>
      <c r="Y95" s="0" t="n">
        <f aca="false">Y93</f>
        <v>14481.5714285714</v>
      </c>
      <c r="Z95" s="0" t="n">
        <f aca="false">L95/Y95</f>
        <v>1.25725306054</v>
      </c>
      <c r="AA95" s="0" t="n">
        <f aca="false">AVERAGEIF(X32:X94,"Tuesday",Z32:Z94)</f>
        <v>0.911670918647897</v>
      </c>
      <c r="AB95" s="0" t="n">
        <f aca="false">L95/$AA$6</f>
        <v>19728.4044220951</v>
      </c>
      <c r="AC95" s="0" t="n">
        <v>63</v>
      </c>
      <c r="AE95" s="0" t="n">
        <v>0</v>
      </c>
      <c r="AF95" s="0" t="n">
        <f aca="false">(AB95/AVERAGE(AB91:AB93,AB97:AB99))*MAX(AE94:AE96) + (1 - MAX(AE94:AE96))</f>
        <v>1</v>
      </c>
      <c r="AG95" s="0" t="n">
        <f aca="false">AB95/AF95</f>
        <v>19728.4044220951</v>
      </c>
      <c r="AH95" s="0" t="n">
        <f aca="false">(AG94+AG95*2+AG96)/4</f>
        <v>16919.3304430141</v>
      </c>
      <c r="AI95" s="0" t="n">
        <f aca="false">ABS(1 - (AG95/AVERAGE(AG93:AG97)))</f>
        <v>0.252290310070206</v>
      </c>
      <c r="AJ95" s="0" t="n">
        <f aca="false">(AVERAGE(AG93:AG97)*AI95) + (AG95*(1-AI95))</f>
        <v>18725.6650143987</v>
      </c>
      <c r="AK95" s="0" t="n">
        <f aca="false">(AVERAGE(AG93:AG94,AG96:AG97)*AI95*2) + (AG95*(1-AI95*2))</f>
        <v>17221.5559028541</v>
      </c>
    </row>
    <row r="96" customFormat="false" ht="13.8" hidden="false" customHeight="false" outlineLevel="0" collapsed="false">
      <c r="A96" s="4" t="n">
        <v>42830</v>
      </c>
      <c r="B96" s="0" t="n">
        <v>94</v>
      </c>
      <c r="C96" s="0" t="n">
        <v>3230</v>
      </c>
      <c r="D96" s="0" t="n">
        <f aca="false">C96*$D$1</f>
        <v>7429</v>
      </c>
      <c r="E96" s="0" t="n">
        <v>1270</v>
      </c>
      <c r="F96" s="0" t="n">
        <f aca="false">E96*$F$1</f>
        <v>2794</v>
      </c>
      <c r="G96" s="0" t="n">
        <v>3600</v>
      </c>
      <c r="H96" s="0" t="n">
        <f aca="false">D96+F96+G96</f>
        <v>13823</v>
      </c>
      <c r="J96" s="0" t="n">
        <v>0</v>
      </c>
      <c r="K96" s="0" t="n">
        <f aca="false">J96*$K$1</f>
        <v>0</v>
      </c>
      <c r="L96" s="0" t="n">
        <f aca="false">H96+K96</f>
        <v>13823</v>
      </c>
      <c r="M96" s="0" t="n">
        <v>150</v>
      </c>
      <c r="Q96" s="0" t="n">
        <v>40</v>
      </c>
      <c r="R96" s="0" t="n">
        <v>2080</v>
      </c>
      <c r="S96" s="0" t="n">
        <v>1470</v>
      </c>
      <c r="T96" s="0" t="n">
        <v>735</v>
      </c>
      <c r="U96" s="0" t="n">
        <v>2025</v>
      </c>
      <c r="V96" s="0" t="n">
        <v>3275</v>
      </c>
      <c r="X96" s="0" t="s">
        <v>37</v>
      </c>
      <c r="Y96" s="0" t="n">
        <f aca="false">Y93</f>
        <v>14481.5714285714</v>
      </c>
      <c r="Z96" s="0" t="n">
        <f aca="false">L96/Y96</f>
        <v>0.954523483047422</v>
      </c>
      <c r="AA96" s="0" t="n">
        <f aca="false">AVERAGEIF(X33:X95,"Wednesday",Z33:Z95)</f>
        <v>0.929242437618004</v>
      </c>
      <c r="AB96" s="0" t="n">
        <f aca="false">L96/$AA$8</f>
        <v>15132.8897191577</v>
      </c>
      <c r="AC96" s="0" t="n">
        <v>70</v>
      </c>
      <c r="AE96" s="0" t="n">
        <v>0</v>
      </c>
      <c r="AF96" s="0" t="n">
        <f aca="false">(AB96/AVERAGE(AB92:AB94,AB98:AB100))*MAX(AE95:AE97) + (1 - MAX(AE95:AE97))</f>
        <v>1</v>
      </c>
      <c r="AG96" s="0" t="n">
        <f aca="false">AB96/AF96</f>
        <v>15132.8897191577</v>
      </c>
      <c r="AH96" s="0" t="n">
        <f aca="false">(AG95+AG96*2+AG97)/4</f>
        <v>15839.7386745354</v>
      </c>
      <c r="AI96" s="0" t="n">
        <f aca="false">ABS(1 - (AG96/AVERAGE(AG94:AG98)))</f>
        <v>0.0383793809267805</v>
      </c>
      <c r="AJ96" s="0" t="n">
        <f aca="false">(AVERAGE(AG94:AG98)*AI96) + (AG96*(1-AI96))</f>
        <v>15111.4231943998</v>
      </c>
      <c r="AK96" s="0" t="n">
        <f aca="false">(AVERAGE(AG94:AG95,AG97:AG98)*AI96*2) + (AG96*(1-AI96*2))</f>
        <v>15079.2234072629</v>
      </c>
    </row>
    <row r="97" customFormat="false" ht="13.8" hidden="false" customHeight="false" outlineLevel="0" collapsed="false">
      <c r="A97" s="4" t="n">
        <v>42831</v>
      </c>
      <c r="B97" s="0" t="n">
        <v>95</v>
      </c>
      <c r="C97" s="0" t="n">
        <v>3010</v>
      </c>
      <c r="D97" s="0" t="n">
        <f aca="false">C97*$D$1</f>
        <v>6923</v>
      </c>
      <c r="E97" s="0" t="n">
        <v>1350</v>
      </c>
      <c r="F97" s="0" t="n">
        <f aca="false">E97*$F$1</f>
        <v>2970</v>
      </c>
      <c r="G97" s="0" t="n">
        <v>3575</v>
      </c>
      <c r="H97" s="0" t="n">
        <f aca="false">D97+F97+G97</f>
        <v>13468</v>
      </c>
      <c r="J97" s="0" t="n">
        <v>0</v>
      </c>
      <c r="K97" s="0" t="n">
        <f aca="false">J97*$K$1</f>
        <v>0</v>
      </c>
      <c r="L97" s="0" t="n">
        <f aca="false">H97+K97</f>
        <v>13468</v>
      </c>
      <c r="M97" s="0" t="n">
        <v>135</v>
      </c>
      <c r="Q97" s="0" t="n">
        <v>260</v>
      </c>
      <c r="R97" s="0" t="n">
        <v>1925</v>
      </c>
      <c r="S97" s="0" t="n">
        <v>1600</v>
      </c>
      <c r="T97" s="0" t="n">
        <v>680</v>
      </c>
      <c r="U97" s="0" t="n">
        <v>2265</v>
      </c>
      <c r="V97" s="0" t="n">
        <v>3470</v>
      </c>
      <c r="X97" s="0" t="s">
        <v>39</v>
      </c>
      <c r="Y97" s="0" t="n">
        <f aca="false">Y93</f>
        <v>14481.5714285714</v>
      </c>
      <c r="Z97" s="0" t="n">
        <f aca="false">L97/Y97</f>
        <v>0.930009568811595</v>
      </c>
      <c r="AA97" s="0" t="n">
        <f aca="false">AVERAGEIF(X34:X96,"Thursday",Z34:Z96)</f>
        <v>0.883835539611323</v>
      </c>
      <c r="AB97" s="0" t="n">
        <f aca="false">L97/$AA$10</f>
        <v>13364.770837731</v>
      </c>
      <c r="AC97" s="0" t="n">
        <v>79</v>
      </c>
      <c r="AE97" s="0" t="n">
        <v>0</v>
      </c>
      <c r="AF97" s="0" t="n">
        <f aca="false">(AB97/AVERAGE(AB93:AB95,AB99:AB101))*MAX(AE96:AE98) + (1 - MAX(AE96:AE98))</f>
        <v>1</v>
      </c>
      <c r="AG97" s="0" t="n">
        <f aca="false">AB97/AF97</f>
        <v>13364.770837731</v>
      </c>
      <c r="AH97" s="0" t="n">
        <f aca="false">(AG96+AG97*2+AG98)/4</f>
        <v>13354.1424328083</v>
      </c>
      <c r="AI97" s="0" t="n">
        <f aca="false">ABS(1 - (AG97/AVERAGE(AG95:AG99)))</f>
        <v>0.0641792718378796</v>
      </c>
      <c r="AJ97" s="0" t="n">
        <f aca="false">(AVERAGE(AG95:AG99)*AI97) + (AG97*(1-AI97))</f>
        <v>13423.5953624257</v>
      </c>
      <c r="AK97" s="0" t="n">
        <f aca="false">(AVERAGE(AG95:AG96,AG98:AG99)*AI97*2) + (AG97*(1-AI97*2))</f>
        <v>13511.8321494676</v>
      </c>
    </row>
    <row r="98" customFormat="false" ht="13.8" hidden="false" customHeight="false" outlineLevel="0" collapsed="false">
      <c r="A98" s="4" t="n">
        <v>42832</v>
      </c>
      <c r="B98" s="0" t="n">
        <v>96</v>
      </c>
      <c r="C98" s="0" t="n">
        <v>2980</v>
      </c>
      <c r="D98" s="0" t="n">
        <f aca="false">C98*$D$1</f>
        <v>6854</v>
      </c>
      <c r="E98" s="0" t="n">
        <v>1335</v>
      </c>
      <c r="F98" s="0" t="n">
        <f aca="false">E98*$F$1</f>
        <v>2937</v>
      </c>
      <c r="G98" s="0" t="n">
        <v>3470</v>
      </c>
      <c r="H98" s="0" t="n">
        <f aca="false">D98+F98+G98</f>
        <v>13261</v>
      </c>
      <c r="J98" s="0" t="n">
        <v>0</v>
      </c>
      <c r="K98" s="0" t="n">
        <f aca="false">J98*$K$1</f>
        <v>0</v>
      </c>
      <c r="L98" s="0" t="n">
        <f aca="false">H98+K98</f>
        <v>13261</v>
      </c>
      <c r="M98" s="0" t="n">
        <v>100</v>
      </c>
      <c r="Q98" s="0" t="n">
        <v>2315</v>
      </c>
      <c r="R98" s="0" t="n">
        <v>860</v>
      </c>
      <c r="S98" s="0" t="n">
        <v>1660</v>
      </c>
      <c r="T98" s="0" t="n">
        <v>730</v>
      </c>
      <c r="U98" s="0" t="n">
        <v>1990</v>
      </c>
      <c r="V98" s="0" t="n">
        <v>2880</v>
      </c>
      <c r="W98" s="0" t="s">
        <v>48</v>
      </c>
      <c r="X98" s="0" t="s">
        <v>40</v>
      </c>
      <c r="Y98" s="0" t="n">
        <f aca="false">Y93</f>
        <v>14481.5714285714</v>
      </c>
      <c r="Z98" s="0" t="n">
        <f aca="false">L98/Y98</f>
        <v>0.915715539947324</v>
      </c>
      <c r="AA98" s="0" t="n">
        <f aca="false">AVERAGEIF(X35:X97,"Friday",Z35:Z97)</f>
        <v>1.01957676756508</v>
      </c>
      <c r="AB98" s="0" t="n">
        <f aca="false">L98/$AA$12</f>
        <v>11554.1383366134</v>
      </c>
      <c r="AC98" s="0" t="n">
        <v>81</v>
      </c>
      <c r="AE98" s="0" t="n">
        <v>0</v>
      </c>
      <c r="AF98" s="0" t="n">
        <f aca="false">(AB98/AVERAGE(AB94:AB96,AB100:AB102))*MAX(AE97:AE99) + (1 - MAX(AE97:AE99))</f>
        <v>1</v>
      </c>
      <c r="AG98" s="0" t="n">
        <f aca="false">AB98/AF98</f>
        <v>11554.1383366134</v>
      </c>
      <c r="AH98" s="0" t="n">
        <f aca="false">(AG97+AG98*2+AG99)/4</f>
        <v>12024.8818276794</v>
      </c>
      <c r="AI98" s="0" t="n">
        <f aca="false">ABS(1 - (AG98/AVERAGE(AG96:AG100)))</f>
        <v>0.108763234629053</v>
      </c>
      <c r="AJ98" s="0" t="n">
        <f aca="false">(AVERAGE(AG96:AG100)*AI98) + (AG98*(1-AI98))</f>
        <v>11707.4971358247</v>
      </c>
      <c r="AK98" s="0" t="n">
        <f aca="false">(AVERAGE(AG96:AG97,AG99:AG100)*AI98*2) + (AG98*(1-AI98*2))</f>
        <v>11937.5353346416</v>
      </c>
    </row>
    <row r="99" customFormat="false" ht="13.8" hidden="false" customHeight="false" outlineLevel="0" collapsed="false">
      <c r="A99" s="4" t="n">
        <v>42833</v>
      </c>
      <c r="B99" s="0" t="n">
        <v>97</v>
      </c>
      <c r="C99" s="0" t="n">
        <v>3145</v>
      </c>
      <c r="D99" s="0" t="n">
        <f aca="false">C99*$D$1</f>
        <v>7233.5</v>
      </c>
      <c r="E99" s="0" t="n">
        <v>1290</v>
      </c>
      <c r="F99" s="0" t="n">
        <f aca="false">E99*$F$1</f>
        <v>2838</v>
      </c>
      <c r="G99" s="0" t="n">
        <v>2865</v>
      </c>
      <c r="H99" s="0" t="n">
        <f aca="false">D99+F99+G99</f>
        <v>12936.5</v>
      </c>
      <c r="J99" s="0" t="n">
        <v>0</v>
      </c>
      <c r="K99" s="0" t="n">
        <f aca="false">J99*$K$1</f>
        <v>0</v>
      </c>
      <c r="L99" s="0" t="n">
        <f aca="false">H99+K99</f>
        <v>12936.5</v>
      </c>
      <c r="M99" s="0" t="n">
        <v>85</v>
      </c>
      <c r="Q99" s="0" t="n">
        <v>2110</v>
      </c>
      <c r="R99" s="0" t="n">
        <v>760</v>
      </c>
      <c r="S99" s="0" t="n">
        <v>1285</v>
      </c>
      <c r="T99" s="0" t="n">
        <v>665</v>
      </c>
      <c r="U99" s="0" t="n">
        <v>1865</v>
      </c>
      <c r="V99" s="0" t="n">
        <v>2900</v>
      </c>
      <c r="X99" s="0" t="s">
        <v>42</v>
      </c>
      <c r="Y99" s="0" t="n">
        <f aca="false">Y93</f>
        <v>14481.5714285714</v>
      </c>
      <c r="Z99" s="0" t="n">
        <f aca="false">L99/Y99</f>
        <v>0.893307750737392</v>
      </c>
      <c r="AA99" s="0" t="n">
        <f aca="false">AVERAGEIF(X36:X98,"Saturday",Z36:Z98)</f>
        <v>1.25211072451681</v>
      </c>
      <c r="AB99" s="0" t="n">
        <f aca="false">L99/$AA$14</f>
        <v>11626.4797997596</v>
      </c>
      <c r="AC99" s="0" t="n">
        <v>73</v>
      </c>
      <c r="AE99" s="0" t="n">
        <v>0</v>
      </c>
      <c r="AF99" s="0" t="n">
        <f aca="false">(AB99/AVERAGE(AB95:AB97,AB101:AB103))*MAX(AE98:AE100) + (1 - MAX(AE98:AE100))</f>
        <v>1</v>
      </c>
      <c r="AG99" s="0" t="n">
        <f aca="false">AB99/AF99</f>
        <v>11626.4797997596</v>
      </c>
      <c r="AH99" s="0" t="n">
        <f aca="false">(AG98+AG99*2+AG100)/4</f>
        <v>11987.4080540506</v>
      </c>
      <c r="AI99" s="0" t="n">
        <f aca="false">ABS(1 - (AG99/AVERAGE(AG97:AG101)))</f>
        <v>0.15632343193565</v>
      </c>
      <c r="AJ99" s="0" t="n">
        <f aca="false">(AVERAGE(AG97:AG101)*AI99) + (AG99*(1-AI99))</f>
        <v>11963.2397340108</v>
      </c>
      <c r="AK99" s="0" t="n">
        <f aca="false">(AVERAGE(AG97:AG98,AG100:AG101)*AI99*2) + (AG99*(1-AI99*2))</f>
        <v>12468.3796353875</v>
      </c>
    </row>
    <row r="100" customFormat="false" ht="13.8" hidden="false" customHeight="false" outlineLevel="0" collapsed="false">
      <c r="A100" s="4" t="n">
        <v>42834</v>
      </c>
      <c r="B100" s="0" t="n">
        <v>98</v>
      </c>
      <c r="C100" s="0" t="n">
        <v>3190</v>
      </c>
      <c r="D100" s="0" t="n">
        <f aca="false">C100*$D$1</f>
        <v>7337</v>
      </c>
      <c r="E100" s="0" t="n">
        <v>1400</v>
      </c>
      <c r="F100" s="0" t="n">
        <f aca="false">E100*$F$1</f>
        <v>3080</v>
      </c>
      <c r="G100" s="0" t="n">
        <v>2640</v>
      </c>
      <c r="H100" s="0" t="n">
        <f aca="false">D100+F100+G100</f>
        <v>13057</v>
      </c>
      <c r="J100" s="0" t="n">
        <v>0</v>
      </c>
      <c r="K100" s="0" t="n">
        <f aca="false">J100*$K$1</f>
        <v>0</v>
      </c>
      <c r="L100" s="0" t="n">
        <f aca="false">H100+K100</f>
        <v>13057</v>
      </c>
      <c r="M100" s="0" t="n">
        <v>130</v>
      </c>
      <c r="Q100" s="0" t="n">
        <v>2540</v>
      </c>
      <c r="R100" s="0" t="n">
        <v>930</v>
      </c>
      <c r="S100" s="0" t="n">
        <v>1685</v>
      </c>
      <c r="T100" s="0" t="n">
        <v>900</v>
      </c>
      <c r="U100" s="0" t="n">
        <v>2005</v>
      </c>
      <c r="V100" s="0" t="n">
        <v>3375</v>
      </c>
      <c r="X100" s="0" t="s">
        <v>33</v>
      </c>
      <c r="Y100" s="0" t="n">
        <f aca="false">AVERAGE(L100:L106)</f>
        <v>15924.7857142857</v>
      </c>
      <c r="Z100" s="0" t="n">
        <f aca="false">L100/Y100</f>
        <v>0.819916841222354</v>
      </c>
      <c r="AA100" s="0" t="n">
        <f aca="false">AVERAGEIF(X37:X99,"Sunday",Z37:Z99)</f>
        <v>1.09972207575587</v>
      </c>
      <c r="AB100" s="0" t="n">
        <f aca="false">L100/$AA$2</f>
        <v>13142.5342800697</v>
      </c>
      <c r="AC100" s="0" t="n">
        <v>63</v>
      </c>
      <c r="AE100" s="0" t="n">
        <v>0</v>
      </c>
      <c r="AF100" s="0" t="n">
        <f aca="false">(AB100/AVERAGE(AB96:AB98,AB102:AB104))*MAX(AE99:AE101) + (1 - MAX(AE99:AE101))</f>
        <v>1</v>
      </c>
      <c r="AG100" s="0" t="n">
        <f aca="false">AB100/AF100</f>
        <v>13142.5342800697</v>
      </c>
      <c r="AH100" s="0" t="n">
        <f aca="false">(AG99+AG100*2+AG101)/4</f>
        <v>14281.819973481</v>
      </c>
      <c r="AI100" s="0" t="n">
        <f aca="false">ABS(1 - (AG100/AVERAGE(AG98:AG102)))</f>
        <v>0.0851669241964506</v>
      </c>
      <c r="AJ100" s="0" t="n">
        <f aca="false">(AVERAGE(AG98:AG102)*AI100) + (AG100*(1-AI100))</f>
        <v>13246.7370314567</v>
      </c>
      <c r="AK100" s="0" t="n">
        <f aca="false">(AVERAGE(AG98:AG99,AG101:AG102)*AI100*2) + (AG100*(1-AI100*2))</f>
        <v>13403.0411585372</v>
      </c>
    </row>
    <row r="101" customFormat="false" ht="13.8" hidden="false" customHeight="false" outlineLevel="0" collapsed="false">
      <c r="A101" s="4" t="n">
        <v>42835</v>
      </c>
      <c r="B101" s="0" t="n">
        <v>99</v>
      </c>
      <c r="C101" s="0" t="n">
        <v>3275</v>
      </c>
      <c r="D101" s="0" t="n">
        <f aca="false">C101*$D$1</f>
        <v>7532.5</v>
      </c>
      <c r="E101" s="0" t="n">
        <v>1380</v>
      </c>
      <c r="F101" s="0" t="n">
        <f aca="false">E101*$F$1</f>
        <v>3036</v>
      </c>
      <c r="G101" s="0" t="n">
        <v>7540</v>
      </c>
      <c r="H101" s="0" t="n">
        <f aca="false">D101+F101+G101</f>
        <v>18108.5</v>
      </c>
      <c r="J101" s="0" t="n">
        <v>0</v>
      </c>
      <c r="K101" s="0" t="n">
        <f aca="false">J101*$K$1</f>
        <v>0</v>
      </c>
      <c r="L101" s="0" t="n">
        <f aca="false">H101+K101</f>
        <v>18108.5</v>
      </c>
      <c r="M101" s="0" t="n">
        <v>135</v>
      </c>
      <c r="Q101" s="0" t="n">
        <v>2320</v>
      </c>
      <c r="R101" s="0" t="n">
        <v>955</v>
      </c>
      <c r="S101" s="0" t="n">
        <v>1675</v>
      </c>
      <c r="T101" s="0" t="n">
        <v>740</v>
      </c>
      <c r="U101" s="0" t="n">
        <v>1950</v>
      </c>
      <c r="V101" s="0" t="n">
        <v>3710</v>
      </c>
      <c r="X101" s="0" t="s">
        <v>34</v>
      </c>
      <c r="Y101" s="0" t="n">
        <f aca="false">Y100</f>
        <v>15924.7857142857</v>
      </c>
      <c r="Z101" s="0" t="n">
        <f aca="false">L101/Y101</f>
        <v>1.13712676106878</v>
      </c>
      <c r="AA101" s="0" t="n">
        <f aca="false">AVERAGEIF(X38:X100,"Monday",Z38:Z100)</f>
        <v>0.909931408518974</v>
      </c>
      <c r="AB101" s="0" t="n">
        <f aca="false">L101/$AA$4</f>
        <v>19215.7315340248</v>
      </c>
      <c r="AC101" s="0" t="n">
        <v>72</v>
      </c>
      <c r="AE101" s="0" t="n">
        <v>0</v>
      </c>
      <c r="AF101" s="0" t="n">
        <f aca="false">(AB101/AVERAGE(AB97:AB99,AB103:AB105))*MAX(AE100:AE102) + (1 - MAX(AE100:AE102))</f>
        <v>1</v>
      </c>
      <c r="AG101" s="0" t="n">
        <f aca="false">AB101/AF101</f>
        <v>19215.7315340248</v>
      </c>
      <c r="AH101" s="0" t="n">
        <f aca="false">(AG100+AG101*2+AG102)/4</f>
        <v>16966.3361647088</v>
      </c>
      <c r="AI101" s="0" t="n">
        <f aca="false">ABS(1 - (AG101/AVERAGE(AG99:AG103)))</f>
        <v>0.265712696610451</v>
      </c>
      <c r="AJ101" s="0" t="n">
        <f aca="false">(AVERAGE(AG99:AG103)*AI101) + (AG101*(1-AI101))</f>
        <v>18143.8509611677</v>
      </c>
      <c r="AK101" s="0" t="n">
        <f aca="false">(AVERAGE(AG99:AG100,AG102:AG103)*AI101*2) + (AG101*(1-AI101*2))</f>
        <v>16536.0301018821</v>
      </c>
    </row>
    <row r="102" customFormat="false" ht="13.8" hidden="false" customHeight="false" outlineLevel="0" collapsed="false">
      <c r="A102" s="4" t="n">
        <v>42836</v>
      </c>
      <c r="B102" s="0" t="n">
        <v>100</v>
      </c>
      <c r="C102" s="0" t="n">
        <v>3160</v>
      </c>
      <c r="D102" s="0" t="n">
        <f aca="false">C102*$D$1</f>
        <v>7268</v>
      </c>
      <c r="E102" s="0" t="n">
        <v>1510</v>
      </c>
      <c r="F102" s="0" t="n">
        <f aca="false">E102*$F$1</f>
        <v>3322</v>
      </c>
      <c r="G102" s="0" t="n">
        <v>4445</v>
      </c>
      <c r="H102" s="0" t="n">
        <f aca="false">D102+F102+G102</f>
        <v>15035</v>
      </c>
      <c r="J102" s="0" t="n">
        <v>0</v>
      </c>
      <c r="K102" s="0" t="n">
        <f aca="false">J102*$K$1</f>
        <v>0</v>
      </c>
      <c r="L102" s="0" t="n">
        <f aca="false">H102+K102</f>
        <v>15035</v>
      </c>
      <c r="M102" s="0" t="n">
        <v>170</v>
      </c>
      <c r="Q102" s="0" t="n">
        <v>2375</v>
      </c>
      <c r="R102" s="0" t="n">
        <v>985</v>
      </c>
      <c r="S102" s="0" t="n">
        <v>1610</v>
      </c>
      <c r="T102" s="0" t="n">
        <v>750</v>
      </c>
      <c r="U102" s="0" t="n">
        <v>2155</v>
      </c>
      <c r="V102" s="0" t="n">
        <v>3510</v>
      </c>
      <c r="X102" s="0" t="s">
        <v>36</v>
      </c>
      <c r="Y102" s="0" t="n">
        <f aca="false">Y100</f>
        <v>15924.7857142857</v>
      </c>
      <c r="Z102" s="0" t="n">
        <f aca="false">L102/Y102</f>
        <v>0.944125733918825</v>
      </c>
      <c r="AA102" s="0" t="n">
        <f aca="false">AVERAGEIF(X39:X101,"Tuesday",Z39:Z101)</f>
        <v>0.935614967136639</v>
      </c>
      <c r="AB102" s="0" t="n">
        <f aca="false">L102/$AA$6</f>
        <v>16291.3473107157</v>
      </c>
      <c r="AC102" s="0" t="n">
        <v>73</v>
      </c>
      <c r="AE102" s="0" t="n">
        <v>0</v>
      </c>
      <c r="AF102" s="0" t="n">
        <f aca="false">(AB102/AVERAGE(AB98:AB100,AB104:AB106))*MAX(AE101:AE103) + (1 - MAX(AE101:AE103))</f>
        <v>1</v>
      </c>
      <c r="AG102" s="0" t="n">
        <f aca="false">AB102/AF102</f>
        <v>16291.3473107157</v>
      </c>
      <c r="AH102" s="0" t="n">
        <f aca="false">(AG101+AG102*2+AG103)/4</f>
        <v>16857.7686372637</v>
      </c>
      <c r="AI102" s="0" t="n">
        <f aca="false">ABS(1 - (AG102/AVERAGE(AG100:AG104)))</f>
        <v>0.016962210202357</v>
      </c>
      <c r="AJ102" s="0" t="n">
        <f aca="false">(AVERAGE(AG100:AG104)*AI102) + (AG102*(1-AI102))</f>
        <v>16286.7382007581</v>
      </c>
      <c r="AK102" s="0" t="n">
        <f aca="false">(AVERAGE(AG100:AG101,AG103:AG104)*AI102*2) + (AG102*(1-AI102*2))</f>
        <v>16279.8245358217</v>
      </c>
    </row>
    <row r="103" customFormat="false" ht="13.8" hidden="false" customHeight="false" outlineLevel="0" collapsed="false">
      <c r="A103" s="4" t="n">
        <v>42837</v>
      </c>
      <c r="B103" s="0" t="n">
        <v>101</v>
      </c>
      <c r="C103" s="0" t="n">
        <v>3285</v>
      </c>
      <c r="D103" s="0" t="n">
        <f aca="false">C103*$D$1</f>
        <v>7555.5</v>
      </c>
      <c r="E103" s="0" t="n">
        <v>1595</v>
      </c>
      <c r="F103" s="0" t="n">
        <f aca="false">E103*$F$1</f>
        <v>3509</v>
      </c>
      <c r="G103" s="0" t="n">
        <v>3215</v>
      </c>
      <c r="H103" s="0" t="n">
        <f aca="false">D103+F103+G103</f>
        <v>14279.5</v>
      </c>
      <c r="J103" s="0" t="n">
        <v>0</v>
      </c>
      <c r="K103" s="0" t="n">
        <f aca="false">J103*$K$1</f>
        <v>0</v>
      </c>
      <c r="L103" s="0" t="n">
        <f aca="false">H103+K103</f>
        <v>14279.5</v>
      </c>
      <c r="M103" s="0" t="n">
        <v>220</v>
      </c>
      <c r="Q103" s="0" t="n">
        <v>2515</v>
      </c>
      <c r="R103" s="0" t="n">
        <v>845</v>
      </c>
      <c r="S103" s="0" t="n">
        <v>1580</v>
      </c>
      <c r="T103" s="0" t="n">
        <v>780</v>
      </c>
      <c r="U103" s="0" t="n">
        <v>2000</v>
      </c>
      <c r="V103" s="0" t="n">
        <v>3460</v>
      </c>
      <c r="X103" s="0" t="s">
        <v>37</v>
      </c>
      <c r="Y103" s="0" t="n">
        <f aca="false">Y100</f>
        <v>15924.7857142857</v>
      </c>
      <c r="Z103" s="0" t="n">
        <f aca="false">L103/Y103</f>
        <v>0.896683965247347</v>
      </c>
      <c r="AA103" s="0" t="n">
        <f aca="false">AVERAGEIF(X40:X102,"Wednesday",Z40:Z102)</f>
        <v>0.933994856026609</v>
      </c>
      <c r="AB103" s="0" t="n">
        <f aca="false">L103/$AA$8</f>
        <v>15632.6483935985</v>
      </c>
      <c r="AC103" s="0" t="n">
        <v>81</v>
      </c>
      <c r="AE103" s="0" t="n">
        <v>0</v>
      </c>
      <c r="AF103" s="0" t="n">
        <f aca="false">(AB103/AVERAGE(AB99:AB101,AB105:AB107))*MAX(AE102:AE104) + (1 - MAX(AE102:AE104))</f>
        <v>1</v>
      </c>
      <c r="AG103" s="0" t="n">
        <f aca="false">AB103/AF103</f>
        <v>15632.6483935985</v>
      </c>
      <c r="AH103" s="0" t="n">
        <f aca="false">(AG102+AG103*2+AG104)/4</f>
        <v>15843.1195987627</v>
      </c>
      <c r="AI103" s="0" t="n">
        <f aca="false">ABS(1 - (AG103/AVERAGE(AG101:AG105)))</f>
        <v>0.0554781792836274</v>
      </c>
      <c r="AJ103" s="0" t="n">
        <f aca="false">(AVERAGE(AG101:AG105)*AI103) + (AG103*(1-AI103))</f>
        <v>15683.5891000728</v>
      </c>
      <c r="AK103" s="0" t="n">
        <f aca="false">(AVERAGE(AG101:AG102,AG104:AG105)*AI103*2) + (AG103*(1-AI103*2))</f>
        <v>15760.0001597841</v>
      </c>
    </row>
    <row r="104" customFormat="false" ht="13.8" hidden="false" customHeight="false" outlineLevel="0" collapsed="false">
      <c r="A104" s="4" t="n">
        <v>42838</v>
      </c>
      <c r="B104" s="0" t="n">
        <v>102</v>
      </c>
      <c r="C104" s="0" t="n">
        <v>3200</v>
      </c>
      <c r="D104" s="0" t="n">
        <f aca="false">C104*$D$1</f>
        <v>7360</v>
      </c>
      <c r="E104" s="0" t="n">
        <v>1425</v>
      </c>
      <c r="F104" s="0" t="n">
        <f aca="false">E104*$F$1</f>
        <v>3135</v>
      </c>
      <c r="G104" s="0" t="n">
        <v>4295</v>
      </c>
      <c r="H104" s="0" t="n">
        <f aca="false">D104+F104+G104</f>
        <v>14790</v>
      </c>
      <c r="J104" s="0" t="n">
        <v>0</v>
      </c>
      <c r="K104" s="0" t="n">
        <f aca="false">J104*$K$1</f>
        <v>0</v>
      </c>
      <c r="L104" s="0" t="n">
        <f aca="false">H104+K104</f>
        <v>14790</v>
      </c>
      <c r="M104" s="0" t="n">
        <v>175</v>
      </c>
      <c r="Q104" s="0" t="n">
        <v>2670</v>
      </c>
      <c r="R104" s="0" t="n">
        <v>880</v>
      </c>
      <c r="S104" s="0" t="n">
        <v>1530</v>
      </c>
      <c r="T104" s="0" t="n">
        <v>775</v>
      </c>
      <c r="U104" s="0" t="n">
        <v>2310</v>
      </c>
      <c r="V104" s="0" t="n">
        <v>3500</v>
      </c>
      <c r="X104" s="0" t="s">
        <v>39</v>
      </c>
      <c r="Y104" s="0" t="n">
        <f aca="false">Y100</f>
        <v>15924.7857142857</v>
      </c>
      <c r="Z104" s="0" t="n">
        <f aca="false">L104/Y104</f>
        <v>0.928740911517088</v>
      </c>
      <c r="AA104" s="0" t="n">
        <f aca="false">AVERAGEIF(X41:X103,"Thursday",Z41:Z103)</f>
        <v>0.885482552000269</v>
      </c>
      <c r="AB104" s="0" t="n">
        <f aca="false">L104/$AA$10</f>
        <v>14676.6380078736</v>
      </c>
      <c r="AC104" s="0" t="n">
        <v>84</v>
      </c>
      <c r="AE104" s="0" t="n">
        <v>0</v>
      </c>
      <c r="AF104" s="0" t="n">
        <f aca="false">(AB104/AVERAGE(AB100:AB102,AB106:AB108))*MAX(AE103:AE105) + (1 - MAX(AE103:AE105))</f>
        <v>0.927971154233039</v>
      </c>
      <c r="AG104" s="0" t="n">
        <f aca="false">AB104/AF104</f>
        <v>15815.834297138</v>
      </c>
      <c r="AH104" s="0" t="n">
        <f aca="false">(AG103+AG104*2+AG105)/4</f>
        <v>15765.7638260128</v>
      </c>
      <c r="AI104" s="0" t="n">
        <f aca="false">ABS(1 - (AG104/AVERAGE(AG102:AG106)))</f>
        <v>0.0136781305412137</v>
      </c>
      <c r="AJ104" s="0" t="n">
        <f aca="false">(AVERAGE(AG102:AG106)*AI104) + (AG104*(1-AI104))</f>
        <v>15812.915220362</v>
      </c>
      <c r="AK104" s="0" t="n">
        <f aca="false">(AVERAGE(AG102:AG103,AG105:AG106)*AI104*2) + (AG104*(1-AI104*2))</f>
        <v>15808.5366051981</v>
      </c>
    </row>
    <row r="105" customFormat="false" ht="13.8" hidden="false" customHeight="false" outlineLevel="0" collapsed="false">
      <c r="A105" s="4" t="n">
        <v>42839</v>
      </c>
      <c r="B105" s="0" t="n">
        <v>103</v>
      </c>
      <c r="C105" s="0" t="n">
        <v>3365</v>
      </c>
      <c r="D105" s="0" t="n">
        <f aca="false">C105*$D$1</f>
        <v>7739.5</v>
      </c>
      <c r="E105" s="0" t="n">
        <v>1770</v>
      </c>
      <c r="F105" s="0" t="n">
        <f aca="false">E105*$F$1</f>
        <v>3894</v>
      </c>
      <c r="G105" s="0" t="n">
        <v>7655</v>
      </c>
      <c r="H105" s="0" t="n">
        <f aca="false">D105+F105+G105</f>
        <v>19288.5</v>
      </c>
      <c r="J105" s="0" t="n">
        <v>0</v>
      </c>
      <c r="K105" s="0" t="n">
        <f aca="false">J105*$K$1</f>
        <v>0</v>
      </c>
      <c r="L105" s="0" t="n">
        <f aca="false">H105+K105</f>
        <v>19288.5</v>
      </c>
      <c r="M105" s="0" t="n">
        <v>140</v>
      </c>
      <c r="Q105" s="0" t="n">
        <v>2590</v>
      </c>
      <c r="R105" s="0" t="n">
        <v>970</v>
      </c>
      <c r="S105" s="0" t="n">
        <v>1945</v>
      </c>
      <c r="T105" s="0" t="n">
        <v>985</v>
      </c>
      <c r="U105" s="0" t="n">
        <v>2320</v>
      </c>
      <c r="V105" s="0" t="n">
        <v>3410</v>
      </c>
      <c r="X105" s="0" t="s">
        <v>40</v>
      </c>
      <c r="Y105" s="0" t="n">
        <f aca="false">Y100</f>
        <v>15924.7857142857</v>
      </c>
      <c r="Z105" s="0" t="n">
        <f aca="false">L105/Y105</f>
        <v>1.21122508937102</v>
      </c>
      <c r="AA105" s="0" t="n">
        <f aca="false">AVERAGEIF(X42:X104,"Friday",Z42:Z104)</f>
        <v>1.03222960097543</v>
      </c>
      <c r="AB105" s="0" t="n">
        <f aca="false">L105/$AA$12</f>
        <v>16805.8213789132</v>
      </c>
      <c r="AC105" s="0" t="n">
        <v>73</v>
      </c>
      <c r="AE105" s="0" t="n">
        <v>1</v>
      </c>
      <c r="AF105" s="0" t="n">
        <f aca="false">(AB105/AVERAGE(AB101:AB103,AB107:AB109))*MAX(AE104:AE106) + (1 - MAX(AE104:AE106))</f>
        <v>1.06374452456785</v>
      </c>
      <c r="AG105" s="0" t="n">
        <f aca="false">AB105/AF105</f>
        <v>15798.7383161766</v>
      </c>
      <c r="AH105" s="0" t="n">
        <f aca="false">(AG104+AG105*2+AG106)/4</f>
        <v>15471.7135626899</v>
      </c>
      <c r="AI105" s="0" t="n">
        <f aca="false">ABS(1 - (AG105/AVERAGE(AG103:AG107)))</f>
        <v>0.0419778295379718</v>
      </c>
      <c r="AJ105" s="0" t="n">
        <f aca="false">(AVERAGE(AG103:AG107)*AI105) + (AG105*(1-AI105))</f>
        <v>15772.0203198061</v>
      </c>
      <c r="AK105" s="0" t="n">
        <f aca="false">(AVERAGE(AG103:AG104,AG106:AG107)*AI105*2) + (AG105*(1-AI105*2))</f>
        <v>15731.9433252504</v>
      </c>
    </row>
    <row r="106" customFormat="false" ht="13.8" hidden="false" customHeight="false" outlineLevel="0" collapsed="false">
      <c r="A106" s="4" t="n">
        <v>42840</v>
      </c>
      <c r="B106" s="0" t="n">
        <v>104</v>
      </c>
      <c r="C106" s="0" t="n">
        <v>3720</v>
      </c>
      <c r="D106" s="0" t="n">
        <f aca="false">C106*$D$1</f>
        <v>8556</v>
      </c>
      <c r="E106" s="0" t="n">
        <v>1670</v>
      </c>
      <c r="F106" s="0" t="n">
        <f aca="false">E106*$F$1</f>
        <v>3674</v>
      </c>
      <c r="G106" s="0" t="n">
        <v>4685</v>
      </c>
      <c r="H106" s="0" t="n">
        <f aca="false">D106+F106+G106</f>
        <v>16915</v>
      </c>
      <c r="J106" s="0" t="n">
        <v>0</v>
      </c>
      <c r="K106" s="0" t="n">
        <f aca="false">J106*$K$1</f>
        <v>0</v>
      </c>
      <c r="L106" s="0" t="n">
        <f aca="false">H106+K106</f>
        <v>16915</v>
      </c>
      <c r="M106" s="0" t="n">
        <v>105</v>
      </c>
      <c r="Q106" s="0" t="n">
        <v>2725</v>
      </c>
      <c r="R106" s="0" t="n">
        <v>975</v>
      </c>
      <c r="S106" s="0" t="n">
        <v>2170</v>
      </c>
      <c r="T106" s="0" t="n">
        <v>985</v>
      </c>
      <c r="U106" s="0" t="n">
        <v>1940</v>
      </c>
      <c r="V106" s="0" t="n">
        <v>3360</v>
      </c>
      <c r="X106" s="0" t="s">
        <v>42</v>
      </c>
      <c r="Y106" s="0" t="n">
        <f aca="false">Y100</f>
        <v>15924.7857142857</v>
      </c>
      <c r="Z106" s="0" t="n">
        <f aca="false">L106/Y106</f>
        <v>1.0621806976546</v>
      </c>
      <c r="AA106" s="0" t="n">
        <f aca="false">AVERAGEIF(X43:X105,"Saturday",Z43:Z105)</f>
        <v>1.2030245395862</v>
      </c>
      <c r="AB106" s="0" t="n">
        <f aca="false">L106/$AA$14</f>
        <v>15202.0952972545</v>
      </c>
      <c r="AC106" s="0" t="n">
        <v>75</v>
      </c>
      <c r="AE106" s="0" t="n">
        <v>0</v>
      </c>
      <c r="AF106" s="0" t="n">
        <f aca="false">(AB106/AVERAGE(AB102:AB104,AB108:AB110))*MAX(AE105:AE107) + (1 - MAX(AE105:AE107))</f>
        <v>1.05033680832775</v>
      </c>
      <c r="AG106" s="0" t="n">
        <f aca="false">AB106/AF106</f>
        <v>14473.5433212684</v>
      </c>
      <c r="AH106" s="0" t="n">
        <f aca="false">(AG105+AG106*2+AG107)/4</f>
        <v>14709.0896183776</v>
      </c>
      <c r="AI106" s="0" t="n">
        <f aca="false">ABS(1 - (AG106/AVERAGE(AG104:AG108)))</f>
        <v>0.0205016829759804</v>
      </c>
      <c r="AJ106" s="0" t="n">
        <f aca="false">(AVERAGE(AG104:AG108)*AI106) + (AG106*(1-AI106))</f>
        <v>14479.7541592246</v>
      </c>
      <c r="AK106" s="0" t="n">
        <f aca="false">(AVERAGE(AG104:AG105,AG107:AG108)*AI106*2) + (AG106*(1-AI106*2))</f>
        <v>14489.0704161589</v>
      </c>
    </row>
    <row r="107" customFormat="false" ht="13.8" hidden="false" customHeight="false" outlineLevel="0" collapsed="false">
      <c r="A107" s="4" t="n">
        <v>42841</v>
      </c>
      <c r="B107" s="0" t="n">
        <v>105</v>
      </c>
      <c r="C107" s="0" t="n">
        <v>3025</v>
      </c>
      <c r="D107" s="0" t="n">
        <f aca="false">C107*$D$1</f>
        <v>6957.5</v>
      </c>
      <c r="E107" s="0" t="n">
        <v>2750</v>
      </c>
      <c r="F107" s="0" t="n">
        <f aca="false">E107*$F$1</f>
        <v>6050</v>
      </c>
      <c r="G107" s="0" t="n">
        <v>3105</v>
      </c>
      <c r="H107" s="0" t="n">
        <f aca="false">D107+F107+G107</f>
        <v>16112.5</v>
      </c>
      <c r="J107" s="0" t="n">
        <v>0</v>
      </c>
      <c r="K107" s="0" t="n">
        <f aca="false">J107*$K$1</f>
        <v>0</v>
      </c>
      <c r="L107" s="0" t="n">
        <f aca="false">H107+K107</f>
        <v>16112.5</v>
      </c>
      <c r="M107" s="0" t="n">
        <v>185</v>
      </c>
      <c r="Q107" s="0" t="n">
        <v>1930</v>
      </c>
      <c r="R107" s="0" t="n">
        <v>675</v>
      </c>
      <c r="S107" s="0" t="n">
        <v>1285</v>
      </c>
      <c r="T107" s="0" t="n">
        <v>715</v>
      </c>
      <c r="U107" s="0" t="n">
        <v>1580</v>
      </c>
      <c r="V107" s="0" t="n">
        <v>2980</v>
      </c>
      <c r="X107" s="0" t="s">
        <v>33</v>
      </c>
      <c r="Y107" s="0" t="n">
        <f aca="false">AVERAGE(L107:L113)</f>
        <v>13282.8571428571</v>
      </c>
      <c r="Z107" s="0" t="n">
        <f aca="false">L107/Y107</f>
        <v>1.21302968380297</v>
      </c>
      <c r="AA107" s="0" t="n">
        <f aca="false">AVERAGEIF(X44:X106,"Sunday",Z44:Z106)</f>
        <v>1.08006352850961</v>
      </c>
      <c r="AB107" s="0" t="n">
        <f aca="false">L107/$AA$2</f>
        <v>16218.0503628416</v>
      </c>
      <c r="AC107" s="0" t="n">
        <v>81</v>
      </c>
      <c r="AE107" s="0" t="n">
        <v>1</v>
      </c>
      <c r="AF107" s="0" t="n">
        <f aca="false">(AB107/AVERAGE(AB103:AB105,AB109:AB111))*MAX(AE106:AE108) + (1 - MAX(AE106:AE108))</f>
        <v>1.15098909106676</v>
      </c>
      <c r="AG107" s="0" t="n">
        <f aca="false">AB107/AF107</f>
        <v>14090.5335147967</v>
      </c>
      <c r="AH107" s="0" t="n">
        <f aca="false">(AG106+AG107*2+AG108)/4</f>
        <v>14089.597920291</v>
      </c>
      <c r="AI107" s="0" t="n">
        <f aca="false">ABS(1 - (AG107/AVERAGE(AG105:AG109)))</f>
        <v>0.0236979835128744</v>
      </c>
      <c r="AJ107" s="0" t="n">
        <f aca="false">(AVERAGE(AG105:AG109)*AI107) + (AG107*(1-AI107))</f>
        <v>14098.6387577435</v>
      </c>
      <c r="AK107" s="0" t="n">
        <f aca="false">(AVERAGE(AG105:AG106,AG108:AG109)*AI107*2) + (AG107*(1-AI107*2))</f>
        <v>14110.7966221636</v>
      </c>
    </row>
    <row r="108" customFormat="false" ht="13.8" hidden="false" customHeight="false" outlineLevel="0" collapsed="false">
      <c r="A108" s="4" t="n">
        <v>42842</v>
      </c>
      <c r="B108" s="0" t="n">
        <v>106</v>
      </c>
      <c r="C108" s="0" t="n">
        <v>2670</v>
      </c>
      <c r="D108" s="0" t="n">
        <f aca="false">C108*$D$1</f>
        <v>6141</v>
      </c>
      <c r="E108" s="0" t="n">
        <v>2750</v>
      </c>
      <c r="F108" s="0" t="n">
        <f aca="false">E108*$F$1</f>
        <v>6050</v>
      </c>
      <c r="G108" s="0" t="n">
        <v>1780</v>
      </c>
      <c r="H108" s="0" t="n">
        <f aca="false">D108+F108+G108</f>
        <v>13971</v>
      </c>
      <c r="J108" s="0" t="n">
        <v>0</v>
      </c>
      <c r="K108" s="0" t="n">
        <f aca="false">J108*$K$1</f>
        <v>0</v>
      </c>
      <c r="L108" s="0" t="n">
        <f aca="false">H108+K108</f>
        <v>13971</v>
      </c>
      <c r="M108" s="0" t="n">
        <v>120</v>
      </c>
      <c r="Q108" s="0" t="n">
        <v>1955</v>
      </c>
      <c r="R108" s="0" t="n">
        <v>660</v>
      </c>
      <c r="S108" s="0" t="n">
        <v>1315</v>
      </c>
      <c r="T108" s="0" t="n">
        <v>535</v>
      </c>
      <c r="U108" s="0" t="n">
        <v>1535</v>
      </c>
      <c r="V108" s="0" t="n">
        <v>2605</v>
      </c>
      <c r="X108" s="0" t="s">
        <v>34</v>
      </c>
      <c r="Y108" s="0" t="n">
        <f aca="false">Y107</f>
        <v>13282.8571428571</v>
      </c>
      <c r="Z108" s="0" t="n">
        <f aca="false">L108/Y108</f>
        <v>1.05180684018069</v>
      </c>
      <c r="AA108" s="0" t="n">
        <f aca="false">AVERAGEIF(X45:X107,"Monday",Z45:Z107)</f>
        <v>0.940442327107149</v>
      </c>
      <c r="AB108" s="0" t="n">
        <f aca="false">L108/$AA$4</f>
        <v>14825.2469979215</v>
      </c>
      <c r="AC108" s="0" t="n">
        <v>81</v>
      </c>
      <c r="AE108" s="0" t="n">
        <v>1</v>
      </c>
      <c r="AF108" s="0" t="n">
        <f aca="false">(AB108/AVERAGE(AB104:AB106,AB110:AB112))*MAX(AE107:AE109) + (1 - MAX(AE107:AE109))</f>
        <v>1.08183622028027</v>
      </c>
      <c r="AG108" s="0" t="n">
        <f aca="false">AB108/AF108</f>
        <v>13703.7813303022</v>
      </c>
      <c r="AH108" s="0" t="n">
        <f aca="false">(AG107+AG108*2+AG109)/4</f>
        <v>13898.5699090452</v>
      </c>
      <c r="AI108" s="0" t="n">
        <f aca="false">ABS(1 - (AG108/AVERAGE(AG106:AG110)))</f>
        <v>0.00941316681849935</v>
      </c>
      <c r="AJ108" s="0" t="n">
        <f aca="false">(AVERAGE(AG106:AG110)*AI108) + (AG108*(1-AI108))</f>
        <v>13705.0071296317</v>
      </c>
      <c r="AK108" s="0" t="n">
        <f aca="false">(AVERAGE(AG106:AG107,AG109:AG110)*AI108*2) + (AG108*(1-AI108*2))</f>
        <v>13706.8458286259</v>
      </c>
    </row>
    <row r="109" customFormat="false" ht="13.8" hidden="false" customHeight="false" outlineLevel="0" collapsed="false">
      <c r="A109" s="4" t="n">
        <v>42843</v>
      </c>
      <c r="B109" s="0" t="n">
        <v>107</v>
      </c>
      <c r="C109" s="0" t="n">
        <v>2980</v>
      </c>
      <c r="D109" s="0" t="n">
        <f aca="false">C109*$D$1</f>
        <v>6854</v>
      </c>
      <c r="E109" s="0" t="n">
        <v>1190</v>
      </c>
      <c r="F109" s="0" t="n">
        <f aca="false">E109*$F$1</f>
        <v>2618</v>
      </c>
      <c r="G109" s="0" t="n">
        <v>2165</v>
      </c>
      <c r="H109" s="0" t="n">
        <f aca="false">D109+F109+G109</f>
        <v>11637</v>
      </c>
      <c r="J109" s="0" t="n">
        <v>0</v>
      </c>
      <c r="K109" s="0" t="n">
        <f aca="false">J109*$K$1</f>
        <v>0</v>
      </c>
      <c r="L109" s="0" t="n">
        <f aca="false">H109+K109</f>
        <v>11637</v>
      </c>
      <c r="M109" s="0" t="n">
        <v>115</v>
      </c>
      <c r="Q109" s="0" t="n">
        <v>1760</v>
      </c>
      <c r="R109" s="0" t="n">
        <v>600</v>
      </c>
      <c r="S109" s="0" t="n">
        <v>1165</v>
      </c>
      <c r="T109" s="0" t="n">
        <v>710</v>
      </c>
      <c r="U109" s="0" t="n">
        <v>1560</v>
      </c>
      <c r="V109" s="0" t="n">
        <v>2470</v>
      </c>
      <c r="X109" s="0" t="s">
        <v>36</v>
      </c>
      <c r="Y109" s="0" t="n">
        <f aca="false">Y107</f>
        <v>13282.8571428571</v>
      </c>
      <c r="Z109" s="0" t="n">
        <f aca="false">L109/Y109</f>
        <v>0.876091632609166</v>
      </c>
      <c r="AA109" s="0" t="n">
        <f aca="false">AVERAGEIF(X46:X108,"Tuesday",Z46:Z108)</f>
        <v>0.945519092850962</v>
      </c>
      <c r="AB109" s="0" t="n">
        <f aca="false">L109/$AA$6</f>
        <v>12609.405297958</v>
      </c>
      <c r="AC109" s="0" t="n">
        <v>84</v>
      </c>
      <c r="AE109" s="0" t="n">
        <v>0</v>
      </c>
      <c r="AF109" s="0" t="n">
        <f aca="false">(AB109/AVERAGE(AB105:AB107,AB111:AB113))*MAX(AE108:AE110) + (1 - MAX(AE108:AE110))</f>
        <v>0.894526190939669</v>
      </c>
      <c r="AG109" s="0" t="n">
        <f aca="false">AB109/AF109</f>
        <v>14096.1834607797</v>
      </c>
      <c r="AH109" s="0" t="n">
        <f aca="false">(AG108+AG109*2+AG110)/4</f>
        <v>13675.5305428512</v>
      </c>
      <c r="AI109" s="0" t="n">
        <f aca="false">ABS(1 - (AG109/AVERAGE(AG107:AG111)))</f>
        <v>0.0314341457893434</v>
      </c>
      <c r="AJ109" s="0" t="n">
        <f aca="false">(AVERAGE(AG107:AG111)*AI109) + (AG109*(1-AI109))</f>
        <v>14082.6794316891</v>
      </c>
      <c r="AK109" s="0" t="n">
        <f aca="false">(AVERAGE(AG107:AG108,AG110:AG111)*AI109*2) + (AG109*(1-AI109*2))</f>
        <v>14062.4233880532</v>
      </c>
    </row>
    <row r="110" customFormat="false" ht="13.8" hidden="false" customHeight="false" outlineLevel="0" collapsed="false">
      <c r="A110" s="4" t="n">
        <v>42844</v>
      </c>
      <c r="B110" s="0" t="n">
        <v>108</v>
      </c>
      <c r="C110" s="0" t="n">
        <v>2865</v>
      </c>
      <c r="D110" s="0" t="n">
        <f aca="false">C110*$D$1</f>
        <v>6589.5</v>
      </c>
      <c r="E110" s="0" t="n">
        <v>1115</v>
      </c>
      <c r="F110" s="0" t="n">
        <f aca="false">E110*$F$1</f>
        <v>2453</v>
      </c>
      <c r="G110" s="0" t="n">
        <v>2655</v>
      </c>
      <c r="H110" s="0" t="n">
        <f aca="false">D110+F110+G110</f>
        <v>11697.5</v>
      </c>
      <c r="J110" s="0" t="n">
        <v>0</v>
      </c>
      <c r="K110" s="0" t="n">
        <f aca="false">J110*$K$1</f>
        <v>0</v>
      </c>
      <c r="L110" s="0" t="n">
        <f aca="false">H110+K110</f>
        <v>11697.5</v>
      </c>
      <c r="M110" s="0" t="n">
        <v>185</v>
      </c>
      <c r="Q110" s="0" t="n">
        <v>1780</v>
      </c>
      <c r="R110" s="0" t="n">
        <v>690</v>
      </c>
      <c r="S110" s="0" t="n">
        <v>1070</v>
      </c>
      <c r="T110" s="0" t="n">
        <v>660</v>
      </c>
      <c r="U110" s="0" t="n">
        <v>1660</v>
      </c>
      <c r="V110" s="0" t="n">
        <v>2485</v>
      </c>
      <c r="X110" s="0" t="s">
        <v>37</v>
      </c>
      <c r="Y110" s="0" t="n">
        <f aca="false">Y107</f>
        <v>13282.8571428571</v>
      </c>
      <c r="Z110" s="0" t="n">
        <f aca="false">L110/Y110</f>
        <v>0.88064637556464</v>
      </c>
      <c r="AA110" s="0" t="n">
        <f aca="false">AVERAGEIF(X47:X109,"Wednesday",Z47:Z109)</f>
        <v>0.919592858126978</v>
      </c>
      <c r="AB110" s="0" t="n">
        <f aca="false">L110/$AA$8</f>
        <v>12805.9739195433</v>
      </c>
      <c r="AC110" s="0" t="n">
        <v>77</v>
      </c>
      <c r="AE110" s="0" t="n">
        <v>0</v>
      </c>
      <c r="AF110" s="0" t="n">
        <f aca="false">(AB110/AVERAGE(AB106:AB108,AB112:AB114))*MAX(AE109:AE111) + (1 - MAX(AE109:AE111))</f>
        <v>1</v>
      </c>
      <c r="AG110" s="0" t="n">
        <f aca="false">AB110/AF110</f>
        <v>12805.9739195433</v>
      </c>
      <c r="AH110" s="0" t="n">
        <f aca="false">(AG109+AG110*2+AG111)/4</f>
        <v>13336.1472734745</v>
      </c>
      <c r="AI110" s="0" t="n">
        <f aca="false">ABS(1 - (AG110/AVERAGE(AG108:AG112)))</f>
        <v>0.0446311212938247</v>
      </c>
      <c r="AJ110" s="0" t="n">
        <f aca="false">(AVERAGE(AG108:AG112)*AI110) + (AG110*(1-AI110))</f>
        <v>12832.6742796718</v>
      </c>
      <c r="AK110" s="0" t="n">
        <f aca="false">(AVERAGE(AG108:AG109,AG111:AG112)*AI110*2) + (AG110*(1-AI110*2))</f>
        <v>12872.7248198645</v>
      </c>
    </row>
    <row r="111" customFormat="false" ht="13.8" hidden="false" customHeight="false" outlineLevel="0" collapsed="false">
      <c r="A111" s="4" t="n">
        <v>42845</v>
      </c>
      <c r="B111" s="0" t="n">
        <v>109</v>
      </c>
      <c r="C111" s="0" t="n">
        <v>2855</v>
      </c>
      <c r="D111" s="0" t="n">
        <f aca="false">C111*$D$1</f>
        <v>6566.5</v>
      </c>
      <c r="E111" s="0" t="n">
        <v>1295</v>
      </c>
      <c r="F111" s="0" t="n">
        <f aca="false">E111*$F$1</f>
        <v>2849</v>
      </c>
      <c r="G111" s="0" t="n">
        <v>2690</v>
      </c>
      <c r="H111" s="0" t="n">
        <f aca="false">D111+F111+G111</f>
        <v>12105.5</v>
      </c>
      <c r="J111" s="0" t="n">
        <v>0</v>
      </c>
      <c r="K111" s="0" t="n">
        <f aca="false">J111*$K$1</f>
        <v>0</v>
      </c>
      <c r="L111" s="0" t="n">
        <f aca="false">H111+K111</f>
        <v>12105.5</v>
      </c>
      <c r="M111" s="0" t="n">
        <v>135</v>
      </c>
      <c r="Q111" s="0" t="n">
        <v>1585</v>
      </c>
      <c r="R111" s="0" t="n">
        <v>530</v>
      </c>
      <c r="S111" s="0" t="n">
        <v>1185</v>
      </c>
      <c r="T111" s="0" t="n">
        <v>595</v>
      </c>
      <c r="U111" s="0" t="n">
        <v>1565</v>
      </c>
      <c r="V111" s="0" t="n">
        <v>2535</v>
      </c>
      <c r="X111" s="0" t="s">
        <v>39</v>
      </c>
      <c r="Y111" s="0" t="n">
        <f aca="false">Y107</f>
        <v>13282.8571428571</v>
      </c>
      <c r="Z111" s="0" t="n">
        <f aca="false">L111/Y111</f>
        <v>0.911362658636269</v>
      </c>
      <c r="AA111" s="0" t="n">
        <f aca="false">AVERAGEIF(X48:X110,"Thursday",Z48:Z110)</f>
        <v>0.88976118543651</v>
      </c>
      <c r="AB111" s="0" t="n">
        <f aca="false">L111/$AA$10</f>
        <v>12012.7140908934</v>
      </c>
      <c r="AC111" s="0" t="n">
        <v>79</v>
      </c>
      <c r="AE111" s="0" t="n">
        <v>0</v>
      </c>
      <c r="AF111" s="0" t="n">
        <f aca="false">(AB111/AVERAGE(AB107:AB109,AB113:AB115))*MAX(AE110:AE112) + (1 - MAX(AE110:AE112))</f>
        <v>0.88092628396143</v>
      </c>
      <c r="AG111" s="0" t="n">
        <f aca="false">AB111/AF111</f>
        <v>13636.4577940319</v>
      </c>
      <c r="AH111" s="0" t="n">
        <f aca="false">(AG110+AG111*2+AG112)/4</f>
        <v>13214.3973194381</v>
      </c>
      <c r="AI111" s="0" t="n">
        <f aca="false">ABS(1 - (AG111/AVERAGE(AG109:AG113)))</f>
        <v>0.0424237240868517</v>
      </c>
      <c r="AJ111" s="0" t="n">
        <f aca="false">(AVERAGE(AG109:AG113)*AI111) + (AG111*(1-AI111))</f>
        <v>13612.9140859097</v>
      </c>
      <c r="AK111" s="0" t="n">
        <f aca="false">(AVERAGE(AG109:AG110,AG112:AG113)*AI111*2) + (AG111*(1-AI111*2))</f>
        <v>13577.5985237263</v>
      </c>
    </row>
    <row r="112" customFormat="false" ht="13.8" hidden="false" customHeight="false" outlineLevel="0" collapsed="false">
      <c r="A112" s="4" t="n">
        <v>42846</v>
      </c>
      <c r="B112" s="0" t="n">
        <v>110</v>
      </c>
      <c r="C112" s="0" t="n">
        <v>3090</v>
      </c>
      <c r="D112" s="0" t="n">
        <f aca="false">C112*$D$1</f>
        <v>7107</v>
      </c>
      <c r="E112" s="0" t="n">
        <v>980</v>
      </c>
      <c r="F112" s="0" t="n">
        <f aca="false">E112*$F$1</f>
        <v>2156</v>
      </c>
      <c r="G112" s="0" t="n">
        <v>3040</v>
      </c>
      <c r="H112" s="0" t="n">
        <f aca="false">D112+F112+G112</f>
        <v>12303</v>
      </c>
      <c r="J112" s="0" t="n">
        <v>0</v>
      </c>
      <c r="K112" s="0" t="n">
        <f aca="false">J112*$K$1</f>
        <v>0</v>
      </c>
      <c r="L112" s="0" t="n">
        <f aca="false">H112+K112</f>
        <v>12303</v>
      </c>
      <c r="M112" s="0" t="n">
        <v>100</v>
      </c>
      <c r="Q112" s="0" t="n">
        <v>1755</v>
      </c>
      <c r="R112" s="0" t="n">
        <v>615</v>
      </c>
      <c r="S112" s="0" t="n">
        <v>1415</v>
      </c>
      <c r="T112" s="0" t="n">
        <v>675</v>
      </c>
      <c r="U112" s="0" t="n">
        <v>1625</v>
      </c>
      <c r="V112" s="0" t="n">
        <v>2535</v>
      </c>
      <c r="X112" s="0" t="s">
        <v>40</v>
      </c>
      <c r="Y112" s="0" t="n">
        <f aca="false">Y107</f>
        <v>13282.8571428571</v>
      </c>
      <c r="Z112" s="0" t="n">
        <f aca="false">L112/Y112</f>
        <v>0.926231447623148</v>
      </c>
      <c r="AA112" s="0" t="n">
        <f aca="false">AVERAGEIF(X49:X111,"Friday",Z49:Z111)</f>
        <v>1.0531857582549</v>
      </c>
      <c r="AB112" s="0" t="n">
        <f aca="false">L112/$AA$12</f>
        <v>10719.4452873354</v>
      </c>
      <c r="AC112" s="0" t="n">
        <v>75</v>
      </c>
      <c r="AE112" s="0" t="n">
        <v>1</v>
      </c>
      <c r="AF112" s="0" t="n">
        <f aca="false">(AB112/AVERAGE(AB108:AB110,AB114:AB116))*MAX(AE111:AE113) + (1 - MAX(AE111:AE113))</f>
        <v>0.838852581260198</v>
      </c>
      <c r="AG112" s="0" t="n">
        <f aca="false">AB112/AF112</f>
        <v>12778.6997701452</v>
      </c>
      <c r="AH112" s="0" t="n">
        <f aca="false">(AG111+AG112*2+AG113)/4</f>
        <v>12821.0008214282</v>
      </c>
      <c r="AI112" s="0" t="n">
        <f aca="false">ABS(1 - (AG112/AVERAGE(AG110:AG114)))</f>
        <v>0.0118430369586671</v>
      </c>
      <c r="AJ112" s="0" t="n">
        <f aca="false">(AVERAGE(AG110:AG114)*AI112) + (AG112*(1-AI112))</f>
        <v>12776.9284392872</v>
      </c>
      <c r="AK112" s="0" t="n">
        <f aca="false">(AVERAGE(AG110:AG111,AG113:AG114)*AI112*2) + (AG112*(1-AI112*2))</f>
        <v>12774.2714430001</v>
      </c>
    </row>
    <row r="113" customFormat="false" ht="13.8" hidden="false" customHeight="false" outlineLevel="0" collapsed="false">
      <c r="A113" s="4" t="n">
        <v>42847</v>
      </c>
      <c r="B113" s="0" t="n">
        <v>111</v>
      </c>
      <c r="C113" s="0" t="n">
        <v>3355</v>
      </c>
      <c r="D113" s="0" t="n">
        <f aca="false">C113*$D$1</f>
        <v>7716.5</v>
      </c>
      <c r="E113" s="0" t="n">
        <v>1435</v>
      </c>
      <c r="F113" s="0" t="n">
        <f aca="false">E113*$F$1</f>
        <v>3157</v>
      </c>
      <c r="G113" s="0" t="n">
        <v>4280</v>
      </c>
      <c r="H113" s="0" t="n">
        <f aca="false">D113+F113+G113</f>
        <v>15153.5</v>
      </c>
      <c r="J113" s="0" t="n">
        <v>0</v>
      </c>
      <c r="K113" s="0" t="n">
        <f aca="false">J113*$K$1</f>
        <v>0</v>
      </c>
      <c r="L113" s="0" t="n">
        <f aca="false">H113+K113</f>
        <v>15153.5</v>
      </c>
      <c r="M113" s="0" t="n">
        <v>115</v>
      </c>
      <c r="Q113" s="0" t="n">
        <v>2130</v>
      </c>
      <c r="R113" s="0" t="n">
        <v>675</v>
      </c>
      <c r="S113" s="0" t="n">
        <v>1860</v>
      </c>
      <c r="T113" s="0" t="n">
        <v>905</v>
      </c>
      <c r="U113" s="0" t="n">
        <v>1590</v>
      </c>
      <c r="V113" s="0" t="n">
        <v>2755</v>
      </c>
      <c r="X113" s="0" t="s">
        <v>42</v>
      </c>
      <c r="Y113" s="0" t="n">
        <f aca="false">Y107</f>
        <v>13282.8571428571</v>
      </c>
      <c r="Z113" s="0" t="n">
        <f aca="false">L113/Y113</f>
        <v>1.14083136158314</v>
      </c>
      <c r="AA113" s="0" t="n">
        <f aca="false">AVERAGEIF(X50:X112,"Saturday",Z50:Z112)</f>
        <v>1.1714352497139</v>
      </c>
      <c r="AB113" s="0" t="n">
        <f aca="false">L113/$AA$14</f>
        <v>13618.9743474399</v>
      </c>
      <c r="AC113" s="0" t="n">
        <v>79</v>
      </c>
      <c r="AE113" s="0" t="n">
        <v>0</v>
      </c>
      <c r="AF113" s="0" t="n">
        <f aca="false">(AB113/AVERAGE(AB109:AB111,AB115:AB117))*MAX(AE112:AE114) + (1 - MAX(AE112:AE114))</f>
        <v>1.12645243508193</v>
      </c>
      <c r="AG113" s="0" t="n">
        <f aca="false">AB113/AF113</f>
        <v>12090.1459513906</v>
      </c>
      <c r="AH113" s="0" t="n">
        <f aca="false">(AG112+AG113*2+AG114)/4</f>
        <v>12198.344168631</v>
      </c>
      <c r="AI113" s="0" t="n">
        <f aca="false">ABS(1 - (AG113/AVERAGE(AG111:AG115)))</f>
        <v>0.0276486299026404</v>
      </c>
      <c r="AJ113" s="0" t="n">
        <f aca="false">(AVERAGE(AG111:AG115)*AI113) + (AG113*(1-AI113))</f>
        <v>12099.651026293</v>
      </c>
      <c r="AK113" s="0" t="n">
        <f aca="false">(AVERAGE(AG111:AG112,AG114:AG115)*AI113*2) + (AG113*(1-AI113*2))</f>
        <v>12113.9086386465</v>
      </c>
    </row>
    <row r="114" customFormat="false" ht="13.8" hidden="false" customHeight="false" outlineLevel="0" collapsed="false">
      <c r="A114" s="4" t="n">
        <v>42848</v>
      </c>
      <c r="B114" s="0" t="n">
        <v>112</v>
      </c>
      <c r="C114" s="0" t="n">
        <v>3115</v>
      </c>
      <c r="D114" s="0" t="n">
        <f aca="false">C114*$D$1</f>
        <v>7164.5</v>
      </c>
      <c r="E114" s="0" t="n">
        <v>1475</v>
      </c>
      <c r="F114" s="0" t="n">
        <f aca="false">E114*$F$1</f>
        <v>3245</v>
      </c>
      <c r="G114" s="0" t="n">
        <v>2980</v>
      </c>
      <c r="H114" s="0" t="n">
        <f aca="false">D114+F114+G114</f>
        <v>13389.5</v>
      </c>
      <c r="J114" s="0" t="n">
        <v>0</v>
      </c>
      <c r="K114" s="0" t="n">
        <f aca="false">J114*$K$1</f>
        <v>0</v>
      </c>
      <c r="L114" s="0" t="n">
        <f aca="false">H114+K114</f>
        <v>13389.5</v>
      </c>
      <c r="M114" s="0" t="n">
        <v>120</v>
      </c>
      <c r="Q114" s="0" t="n">
        <v>1695</v>
      </c>
      <c r="R114" s="0" t="n">
        <v>555</v>
      </c>
      <c r="S114" s="0" t="n">
        <v>1190</v>
      </c>
      <c r="T114" s="0" t="n">
        <v>625</v>
      </c>
      <c r="U114" s="0" t="n">
        <v>1230</v>
      </c>
      <c r="V114" s="0" t="n">
        <v>2300</v>
      </c>
      <c r="X114" s="0" t="s">
        <v>33</v>
      </c>
      <c r="Y114" s="0" t="n">
        <f aca="false">AVERAGE(L114:L120)</f>
        <v>11994.2857142857</v>
      </c>
      <c r="Z114" s="0" t="n">
        <f aca="false">L114/Y114</f>
        <v>1.11632324916627</v>
      </c>
      <c r="AA114" s="0" t="n">
        <f aca="false">AVERAGEIF(X51:X113,"Sunday",Z51:Z113)</f>
        <v>1.10995613940707</v>
      </c>
      <c r="AB114" s="0" t="n">
        <f aca="false">L114/$AA$2</f>
        <v>13477.2124334068</v>
      </c>
      <c r="AC114" s="0" t="n">
        <v>88</v>
      </c>
      <c r="AE114" s="0" t="n">
        <v>0</v>
      </c>
      <c r="AF114" s="0" t="n">
        <f aca="false">(AB114/AVERAGE(AB110:AB112,AB116:AB118))*MAX(AE113:AE115) + (1 - MAX(AE113:AE115))</f>
        <v>1.13881814995773</v>
      </c>
      <c r="AG114" s="0" t="n">
        <f aca="false">AB114/AF114</f>
        <v>11834.3850015975</v>
      </c>
      <c r="AH114" s="0" t="n">
        <f aca="false">(AG113+AG114*2+AG115)/4</f>
        <v>11897.2156058199</v>
      </c>
      <c r="AI114" s="0" t="n">
        <f aca="false">ABS(1 - (AG114/AVERAGE(AG112:AG116)))</f>
        <v>0.0245161560016653</v>
      </c>
      <c r="AJ114" s="0" t="n">
        <f aca="false">(AVERAGE(AG112:AG116)*AI114) + (AG114*(1-AI114))</f>
        <v>11841.6767280067</v>
      </c>
      <c r="AK114" s="0" t="n">
        <f aca="false">(AVERAGE(AG112:AG113,AG115:AG116)*AI114*2) + (AG114*(1-AI114*2))</f>
        <v>11852.6143176205</v>
      </c>
    </row>
    <row r="115" customFormat="false" ht="13.8" hidden="false" customHeight="false" outlineLevel="0" collapsed="false">
      <c r="A115" s="4" t="n">
        <v>42849</v>
      </c>
      <c r="B115" s="0" t="n">
        <v>113</v>
      </c>
      <c r="C115" s="0" t="n">
        <v>2570</v>
      </c>
      <c r="D115" s="0" t="n">
        <f aca="false">C115*$D$1</f>
        <v>5911</v>
      </c>
      <c r="E115" s="0" t="n">
        <v>1155</v>
      </c>
      <c r="F115" s="0" t="n">
        <f aca="false">E115*$F$1</f>
        <v>2541</v>
      </c>
      <c r="G115" s="0" t="n">
        <v>1980</v>
      </c>
      <c r="H115" s="0" t="n">
        <f aca="false">D115+F115+G115</f>
        <v>10432</v>
      </c>
      <c r="J115" s="0" t="n">
        <v>0</v>
      </c>
      <c r="K115" s="0" t="n">
        <f aca="false">J115*$K$1</f>
        <v>0</v>
      </c>
      <c r="L115" s="0" t="n">
        <f aca="false">H115+K115</f>
        <v>10432</v>
      </c>
      <c r="M115" s="0" t="n">
        <v>130</v>
      </c>
      <c r="Q115" s="0" t="n">
        <v>1390</v>
      </c>
      <c r="R115" s="0" t="n">
        <v>550</v>
      </c>
      <c r="S115" s="0" t="n">
        <v>1165</v>
      </c>
      <c r="T115" s="0" t="n">
        <v>535</v>
      </c>
      <c r="U115" s="0" t="n">
        <v>1150</v>
      </c>
      <c r="V115" s="0" t="n">
        <v>2365</v>
      </c>
      <c r="X115" s="0" t="s">
        <v>34</v>
      </c>
      <c r="Y115" s="0" t="n">
        <f aca="false">Y114</f>
        <v>11994.2857142857</v>
      </c>
      <c r="Z115" s="0" t="n">
        <f aca="false">L115/Y115</f>
        <v>0.869747498808958</v>
      </c>
      <c r="AA115" s="0" t="n">
        <f aca="false">AVERAGEIF(X52:X114,"Monday",Z52:Z114)</f>
        <v>0.963346576210087</v>
      </c>
      <c r="AB115" s="0" t="n">
        <f aca="false">L115/$AA$4</f>
        <v>11069.8573246236</v>
      </c>
      <c r="AC115" s="0" t="n">
        <v>79</v>
      </c>
      <c r="AE115" s="0" t="n">
        <v>1</v>
      </c>
      <c r="AF115" s="0" t="n">
        <f aca="false">(AB115/AVERAGE(AB111:AB113,AB117:AB119))*MAX(AE114:AE116) + (1 - MAX(AE114:AE116))</f>
        <v>0.935748724976739</v>
      </c>
      <c r="AG115" s="0" t="n">
        <f aca="false">AB115/AF115</f>
        <v>11829.9464686941</v>
      </c>
      <c r="AH115" s="0" t="n">
        <f aca="false">(AG114+AG115*2+AG116)/4</f>
        <v>11905.0381329016</v>
      </c>
      <c r="AI115" s="0" t="n">
        <f aca="false">ABS(1 - (AG115/AVERAGE(AG113:AG117)))</f>
        <v>0.0148077989099474</v>
      </c>
      <c r="AJ115" s="0" t="n">
        <f aca="false">(AVERAGE(AG113:AG117)*AI115) + (AG115*(1-AI115))</f>
        <v>11832.5794200182</v>
      </c>
      <c r="AK115" s="0" t="n">
        <f aca="false">(AVERAGE(AG113:AG114,AG116:AG117)*AI115*2) + (AG115*(1-AI115*2))</f>
        <v>11836.5288470044</v>
      </c>
    </row>
    <row r="116" customFormat="false" ht="13.8" hidden="false" customHeight="false" outlineLevel="0" collapsed="false">
      <c r="A116" s="4" t="n">
        <v>42850</v>
      </c>
      <c r="B116" s="0" t="n">
        <v>114</v>
      </c>
      <c r="C116" s="0" t="n">
        <v>2660</v>
      </c>
      <c r="D116" s="0" t="n">
        <f aca="false">C116*$D$1</f>
        <v>6118</v>
      </c>
      <c r="E116" s="0" t="n">
        <v>1200</v>
      </c>
      <c r="F116" s="0" t="n">
        <f aca="false">E116*$F$1</f>
        <v>2640</v>
      </c>
      <c r="G116" s="0" t="n">
        <v>2210</v>
      </c>
      <c r="H116" s="0" t="n">
        <f aca="false">D116+F116+G116</f>
        <v>10968</v>
      </c>
      <c r="J116" s="0" t="n">
        <v>0</v>
      </c>
      <c r="K116" s="0" t="n">
        <f aca="false">J116*$K$1</f>
        <v>0</v>
      </c>
      <c r="L116" s="0" t="n">
        <f aca="false">H116+K116</f>
        <v>10968</v>
      </c>
      <c r="M116" s="0" t="n">
        <v>165</v>
      </c>
      <c r="Q116" s="0" t="n">
        <v>1345</v>
      </c>
      <c r="R116" s="0" t="n">
        <v>520</v>
      </c>
      <c r="S116" s="0" t="n">
        <v>955</v>
      </c>
      <c r="T116" s="0" t="n">
        <v>510</v>
      </c>
      <c r="U116" s="0" t="n">
        <v>1175</v>
      </c>
      <c r="V116" s="0" t="n">
        <v>2140</v>
      </c>
      <c r="X116" s="0" t="s">
        <v>36</v>
      </c>
      <c r="Y116" s="0" t="n">
        <f aca="false">Y114</f>
        <v>11994.2857142857</v>
      </c>
      <c r="Z116" s="0" t="n">
        <f aca="false">L116/Y116</f>
        <v>0.914435445450216</v>
      </c>
      <c r="AA116" s="0" t="n">
        <f aca="false">AVERAGEIF(X53:X115,"Tuesday",Z53:Z115)</f>
        <v>0.938901223036384</v>
      </c>
      <c r="AB116" s="0" t="n">
        <f aca="false">L116/$AA$6</f>
        <v>11884.502647418</v>
      </c>
      <c r="AC116" s="0" t="n">
        <v>70</v>
      </c>
      <c r="AE116" s="0" t="n">
        <v>0</v>
      </c>
      <c r="AF116" s="0" t="n">
        <f aca="false">(AB116/AVERAGE(AB112:AB114,AB118:AB120))*MAX(AE115:AE117) + (1 - MAX(AE115:AE117))</f>
        <v>0.980094471259857</v>
      </c>
      <c r="AG116" s="0" t="n">
        <f aca="false">AB116/AF116</f>
        <v>12125.8745926208</v>
      </c>
      <c r="AH116" s="0" t="n">
        <f aca="false">(AG115+AG116*2+AG117)/4</f>
        <v>12060.0295204608</v>
      </c>
      <c r="AI116" s="0" t="n">
        <f aca="false">ABS(1 - (AG116/AVERAGE(AG114:AG118)))</f>
        <v>0.00548394908081273</v>
      </c>
      <c r="AJ116" s="0" t="n">
        <f aca="false">(AVERAGE(AG114:AG118)*AI116) + (AG116*(1-AI116))</f>
        <v>12125.51191166</v>
      </c>
      <c r="AK116" s="0" t="n">
        <f aca="false">(AVERAGE(AG114:AG115,AG117:AG118)*AI116*2) + (AG116*(1-AI116*2))</f>
        <v>12124.9678902189</v>
      </c>
    </row>
    <row r="117" customFormat="false" ht="13.8" hidden="false" customHeight="false" outlineLevel="0" collapsed="false">
      <c r="A117" s="4" t="n">
        <v>42851</v>
      </c>
      <c r="B117" s="0" t="n">
        <v>115</v>
      </c>
      <c r="C117" s="0" t="n">
        <v>2860</v>
      </c>
      <c r="D117" s="0" t="n">
        <f aca="false">C117*$D$1</f>
        <v>6578</v>
      </c>
      <c r="E117" s="0" t="n">
        <v>1265</v>
      </c>
      <c r="F117" s="0" t="n">
        <f aca="false">E117*$F$1</f>
        <v>2783</v>
      </c>
      <c r="G117" s="0" t="n">
        <v>1745</v>
      </c>
      <c r="H117" s="0" t="n">
        <f aca="false">D117+F117+G117</f>
        <v>11106</v>
      </c>
      <c r="J117" s="0" t="n">
        <v>0</v>
      </c>
      <c r="K117" s="0" t="n">
        <f aca="false">J117*$K$1</f>
        <v>0</v>
      </c>
      <c r="L117" s="0" t="n">
        <f aca="false">H117+K117</f>
        <v>11106</v>
      </c>
      <c r="M117" s="0" t="n">
        <v>225</v>
      </c>
      <c r="Q117" s="0" t="n">
        <v>1545</v>
      </c>
      <c r="R117" s="0" t="n">
        <v>570</v>
      </c>
      <c r="S117" s="0" t="n">
        <v>1045</v>
      </c>
      <c r="T117" s="0" t="n">
        <v>490</v>
      </c>
      <c r="U117" s="0" t="n">
        <v>1150</v>
      </c>
      <c r="V117" s="0" t="n">
        <v>2155</v>
      </c>
      <c r="X117" s="0" t="s">
        <v>37</v>
      </c>
      <c r="Y117" s="0" t="n">
        <f aca="false">Y114</f>
        <v>11994.2857142857</v>
      </c>
      <c r="Z117" s="0" t="n">
        <f aca="false">L117/Y117</f>
        <v>0.925940924249644</v>
      </c>
      <c r="AA117" s="0" t="n">
        <f aca="false">AVERAGEIF(X54:X116,"Wednesday",Z54:Z116)</f>
        <v>0.917631539089615</v>
      </c>
      <c r="AB117" s="0" t="n">
        <f aca="false">L117/$AA$8</f>
        <v>12158.4224279075</v>
      </c>
      <c r="AC117" s="0" t="n">
        <v>75</v>
      </c>
      <c r="AE117" s="0" t="n">
        <v>0</v>
      </c>
      <c r="AF117" s="0" t="n">
        <f aca="false">(AB117/AVERAGE(AB113:AB115,AB119:AB121))*MAX(AE116:AE118) + (1 - MAX(AE116:AE118))</f>
        <v>1</v>
      </c>
      <c r="AG117" s="0" t="n">
        <f aca="false">AB117/AF117</f>
        <v>12158.4224279075</v>
      </c>
      <c r="AH117" s="0" t="n">
        <f aca="false">(AG116+AG117*2+AG118)/4</f>
        <v>12198.1972328481</v>
      </c>
      <c r="AI117" s="0" t="n">
        <f aca="false">ABS(1 - (AG117/AVERAGE(AG115:AG119)))</f>
        <v>0.00210065465463138</v>
      </c>
      <c r="AJ117" s="0" t="n">
        <f aca="false">(AVERAGE(AG115:AG119)*AI117) + (AG117*(1-AI117))</f>
        <v>12158.3688882974</v>
      </c>
      <c r="AK117" s="0" t="n">
        <f aca="false">(AVERAGE(AG115:AG116,AG118:AG119)*AI117*2) + (AG117*(1-AI117*2))</f>
        <v>12158.2885788823</v>
      </c>
    </row>
    <row r="118" customFormat="false" ht="13.8" hidden="false" customHeight="false" outlineLevel="0" collapsed="false">
      <c r="A118" s="4" t="n">
        <v>42852</v>
      </c>
      <c r="B118" s="0" t="n">
        <v>116</v>
      </c>
      <c r="C118" s="0" t="n">
        <v>2885</v>
      </c>
      <c r="D118" s="0" t="n">
        <f aca="false">C118*$D$1</f>
        <v>6635.5</v>
      </c>
      <c r="E118" s="0" t="n">
        <v>1215</v>
      </c>
      <c r="F118" s="0" t="n">
        <f aca="false">E118*$F$1</f>
        <v>2673</v>
      </c>
      <c r="G118" s="0" t="n">
        <v>2205</v>
      </c>
      <c r="H118" s="0" t="n">
        <f aca="false">D118+F118+G118</f>
        <v>11513.5</v>
      </c>
      <c r="J118" s="0" t="n">
        <v>0</v>
      </c>
      <c r="K118" s="0" t="n">
        <f aca="false">J118*$K$1</f>
        <v>0</v>
      </c>
      <c r="L118" s="0" t="n">
        <f aca="false">H118+K118</f>
        <v>11513.5</v>
      </c>
      <c r="M118" s="0" t="n">
        <v>120</v>
      </c>
      <c r="Q118" s="0" t="n">
        <v>1345</v>
      </c>
      <c r="R118" s="0" t="n">
        <v>510</v>
      </c>
      <c r="S118" s="0" t="n">
        <v>1100</v>
      </c>
      <c r="T118" s="0" t="n">
        <v>550</v>
      </c>
      <c r="U118" s="0" t="n">
        <v>1190</v>
      </c>
      <c r="V118" s="0" t="n">
        <v>2255</v>
      </c>
      <c r="X118" s="0" t="s">
        <v>39</v>
      </c>
      <c r="Y118" s="0" t="n">
        <f aca="false">Y114</f>
        <v>11994.2857142857</v>
      </c>
      <c r="Z118" s="0" t="n">
        <f aca="false">L118/Y118</f>
        <v>0.959915435921869</v>
      </c>
      <c r="AA118" s="0" t="n">
        <f aca="false">AVERAGEIF(X55:X117,"Thursday",Z55:Z117)</f>
        <v>0.887932347935904</v>
      </c>
      <c r="AB118" s="0" t="n">
        <f aca="false">L118/$AA$10</f>
        <v>11425.2516364876</v>
      </c>
      <c r="AC118" s="0" t="n">
        <v>73</v>
      </c>
      <c r="AE118" s="0" t="n">
        <v>0</v>
      </c>
      <c r="AF118" s="0" t="n">
        <f aca="false">(AB118/AVERAGE(AB114:AB116,AB120:AB122))*MAX(AE117:AE119) + (1 - MAX(AE117:AE119))</f>
        <v>0.925116385155147</v>
      </c>
      <c r="AG118" s="0" t="n">
        <f aca="false">AB118/AF118</f>
        <v>12350.0694829565</v>
      </c>
      <c r="AH118" s="0" t="n">
        <f aca="false">(AG117+AG118*2+AG119)/4</f>
        <v>12264.7312564747</v>
      </c>
      <c r="AI118" s="0" t="n">
        <f aca="false">ABS(1 - (AG118/AVERAGE(AG116:AG120)))</f>
        <v>0.0123383993148742</v>
      </c>
      <c r="AJ118" s="0" t="n">
        <f aca="false">(AVERAGE(AG116:AG120)*AI118) + (AG118*(1-AI118))</f>
        <v>12348.2122715881</v>
      </c>
      <c r="AK118" s="0" t="n">
        <f aca="false">(AVERAGE(AG116:AG117,AG119:AG120)*AI118*2) + (AG118*(1-AI118*2))</f>
        <v>12345.4264545356</v>
      </c>
    </row>
    <row r="119" customFormat="false" ht="13.8" hidden="false" customHeight="false" outlineLevel="0" collapsed="false">
      <c r="A119" s="4" t="n">
        <v>42853</v>
      </c>
      <c r="B119" s="0" t="n">
        <v>117</v>
      </c>
      <c r="C119" s="0" t="n">
        <v>2995</v>
      </c>
      <c r="D119" s="0" t="n">
        <f aca="false">C119*$D$1</f>
        <v>6888.5</v>
      </c>
      <c r="E119" s="0" t="n">
        <v>1340</v>
      </c>
      <c r="F119" s="0" t="n">
        <f aca="false">E119*$F$1</f>
        <v>2948</v>
      </c>
      <c r="G119" s="0" t="n">
        <v>2840</v>
      </c>
      <c r="H119" s="0" t="n">
        <f aca="false">D119+F119+G119</f>
        <v>12676.5</v>
      </c>
      <c r="J119" s="0" t="n">
        <v>0</v>
      </c>
      <c r="K119" s="0" t="n">
        <f aca="false">J119*$K$1</f>
        <v>0</v>
      </c>
      <c r="L119" s="0" t="n">
        <f aca="false">H119+K119</f>
        <v>12676.5</v>
      </c>
      <c r="M119" s="0" t="n">
        <v>145</v>
      </c>
      <c r="Q119" s="0" t="n">
        <v>1385</v>
      </c>
      <c r="R119" s="0" t="n">
        <v>585</v>
      </c>
      <c r="S119" s="0" t="n">
        <v>1395</v>
      </c>
      <c r="T119" s="0" t="n">
        <v>650</v>
      </c>
      <c r="U119" s="0" t="n">
        <v>1370</v>
      </c>
      <c r="V119" s="0" t="n">
        <v>2180</v>
      </c>
      <c r="X119" s="0" t="s">
        <v>40</v>
      </c>
      <c r="Y119" s="0" t="n">
        <f aca="false">Y114</f>
        <v>11994.2857142857</v>
      </c>
      <c r="Z119" s="0" t="n">
        <f aca="false">L119/Y119</f>
        <v>1.05687827536922</v>
      </c>
      <c r="AA119" s="0" t="n">
        <f aca="false">AVERAGEIF(X56:X118,"Friday",Z56:Z118)</f>
        <v>1.04476512307593</v>
      </c>
      <c r="AB119" s="0" t="n">
        <f aca="false">L119/$AA$12</f>
        <v>11044.8710221009</v>
      </c>
      <c r="AC119" s="0" t="n">
        <v>73</v>
      </c>
      <c r="AE119" s="0" t="n">
        <v>1</v>
      </c>
      <c r="AF119" s="0" t="n">
        <f aca="false">(AB119/AVERAGE(AB115:AB117,AB121:AB123))*MAX(AE118:AE120) + (1 - MAX(AE118:AE120))</f>
        <v>0.905290313893665</v>
      </c>
      <c r="AG119" s="0" t="n">
        <f aca="false">AB119/AF119</f>
        <v>12200.3636320782</v>
      </c>
      <c r="AH119" s="0" t="n">
        <f aca="false">(AG118+AG119*2+AG120)/4</f>
        <v>12228.4499097346</v>
      </c>
      <c r="AI119" s="0" t="n">
        <f aca="false">ABS(1 - (AG119/AVERAGE(AG117:AG121)))</f>
        <v>0.0100536032925701</v>
      </c>
      <c r="AJ119" s="0" t="n">
        <f aca="false">(AVERAGE(AG117:AG121)*AI119) + (AG119*(1-AI119))</f>
        <v>12201.6093066076</v>
      </c>
      <c r="AK119" s="0" t="n">
        <f aca="false">(AVERAGE(AG117:AG118,AG120:AG121)*AI119*2) + (AG119*(1-AI119*2))</f>
        <v>12203.4778184018</v>
      </c>
    </row>
    <row r="120" customFormat="false" ht="13.8" hidden="false" customHeight="false" outlineLevel="0" collapsed="false">
      <c r="A120" s="4" t="n">
        <v>42854</v>
      </c>
      <c r="B120" s="0" t="n">
        <v>118</v>
      </c>
      <c r="C120" s="0" t="n">
        <v>3235</v>
      </c>
      <c r="D120" s="0" t="n">
        <f aca="false">C120*$D$1</f>
        <v>7440.5</v>
      </c>
      <c r="E120" s="0" t="n">
        <v>1370</v>
      </c>
      <c r="F120" s="0" t="n">
        <f aca="false">E120*$F$1</f>
        <v>3014</v>
      </c>
      <c r="G120" s="0" t="n">
        <v>3420</v>
      </c>
      <c r="H120" s="0" t="n">
        <f aca="false">D120+F120+G120</f>
        <v>13874.5</v>
      </c>
      <c r="J120" s="0" t="n">
        <v>0</v>
      </c>
      <c r="K120" s="0" t="n">
        <f aca="false">J120*$K$1</f>
        <v>0</v>
      </c>
      <c r="L120" s="0" t="n">
        <f aca="false">H120+K120</f>
        <v>13874.5</v>
      </c>
      <c r="M120" s="0" t="n">
        <v>105</v>
      </c>
      <c r="Q120" s="0" t="n">
        <v>1885</v>
      </c>
      <c r="R120" s="0" t="n">
        <v>685</v>
      </c>
      <c r="S120" s="0" t="n">
        <v>1820</v>
      </c>
      <c r="T120" s="0" t="n">
        <v>925</v>
      </c>
      <c r="U120" s="0" t="n">
        <v>1515</v>
      </c>
      <c r="V120" s="0" t="n">
        <v>2680</v>
      </c>
      <c r="X120" s="0" t="s">
        <v>42</v>
      </c>
      <c r="Y120" s="0" t="n">
        <f aca="false">Y114</f>
        <v>11994.2857142857</v>
      </c>
      <c r="Z120" s="0" t="n">
        <f aca="false">L120/Y120</f>
        <v>1.15675917103383</v>
      </c>
      <c r="AA120" s="0" t="n">
        <f aca="false">AVERAGEIF(X57:X119,"Saturday",Z57:Z119)</f>
        <v>1.13746705124501</v>
      </c>
      <c r="AB120" s="0" t="n">
        <f aca="false">L120/$AA$14</f>
        <v>12469.4928289541</v>
      </c>
      <c r="AC120" s="0" t="n">
        <v>70</v>
      </c>
      <c r="AE120" s="0" t="n">
        <v>0</v>
      </c>
      <c r="AF120" s="0" t="n">
        <f aca="false">(AB120/AVERAGE(AB116:AB118,AB122:AB124))*MAX(AE119:AE121) + (1 - MAX(AE119:AE121))</f>
        <v>1.0251985418284</v>
      </c>
      <c r="AG120" s="0" t="n">
        <f aca="false">AB120/AF120</f>
        <v>12163.0028918255</v>
      </c>
      <c r="AH120" s="0" t="n">
        <f aca="false">(AG119+AG120*2+AG121)/4</f>
        <v>12318.9613984774</v>
      </c>
      <c r="AI120" s="0" t="n">
        <f aca="false">ABS(1 - (AG120/AVERAGE(AG118:AG122)))</f>
        <v>0.0177309607979024</v>
      </c>
      <c r="AJ120" s="0" t="n">
        <f aca="false">(AVERAGE(AG118:AG122)*AI120) + (AG120*(1-AI120))</f>
        <v>12166.8958065796</v>
      </c>
      <c r="AK120" s="0" t="n">
        <f aca="false">(AVERAGE(AG118:AG119,AG121:AG122)*AI120*2) + (AG120*(1-AI120*2))</f>
        <v>12172.7351787107</v>
      </c>
    </row>
    <row r="121" customFormat="false" ht="13.8" hidden="false" customHeight="false" outlineLevel="0" collapsed="false">
      <c r="A121" s="4" t="n">
        <v>42855</v>
      </c>
      <c r="B121" s="0" t="n">
        <v>119</v>
      </c>
      <c r="C121" s="0" t="n">
        <v>3425</v>
      </c>
      <c r="D121" s="0" t="n">
        <f aca="false">C121*$D$1</f>
        <v>7877.5</v>
      </c>
      <c r="E121" s="0" t="n">
        <v>1420</v>
      </c>
      <c r="F121" s="0" t="n">
        <f aca="false">E121*$F$1</f>
        <v>3124</v>
      </c>
      <c r="G121" s="0" t="n">
        <v>1665</v>
      </c>
      <c r="H121" s="0" t="n">
        <f aca="false">D121+F121+G121</f>
        <v>12666.5</v>
      </c>
      <c r="J121" s="0" t="n">
        <v>0</v>
      </c>
      <c r="K121" s="0" t="n">
        <f aca="false">J121*$K$1</f>
        <v>0</v>
      </c>
      <c r="L121" s="0" t="n">
        <f aca="false">H121+K121</f>
        <v>12666.5</v>
      </c>
      <c r="M121" s="0" t="n">
        <v>140</v>
      </c>
      <c r="Q121" s="0" t="n">
        <v>1905</v>
      </c>
      <c r="R121" s="0" t="n">
        <v>580</v>
      </c>
      <c r="S121" s="0" t="n">
        <v>1245</v>
      </c>
      <c r="T121" s="0" t="n">
        <v>725</v>
      </c>
      <c r="U121" s="0" t="n">
        <v>1325</v>
      </c>
      <c r="V121" s="0" t="n">
        <v>2395</v>
      </c>
      <c r="X121" s="0" t="s">
        <v>33</v>
      </c>
      <c r="Y121" s="0" t="n">
        <f aca="false">AVERAGE(L121:L127)</f>
        <v>11996.5</v>
      </c>
      <c r="Z121" s="0" t="n">
        <f aca="false">L121/Y121</f>
        <v>1.05584962280665</v>
      </c>
      <c r="AA121" s="0" t="n">
        <f aca="false">AVERAGEIF(X58:X120,"Sunday",Z58:Z120)</f>
        <v>1.08417386428161</v>
      </c>
      <c r="AB121" s="0" t="n">
        <f aca="false">L121/$AA$2</f>
        <v>12749.4761781805</v>
      </c>
      <c r="AC121" s="0" t="n">
        <v>77</v>
      </c>
      <c r="AE121" s="0" t="n">
        <v>0</v>
      </c>
      <c r="AF121" s="0" t="n">
        <f aca="false">(AB121/AVERAGE(AB117:AB119,AB123:AB125))*MAX(AE120:AE122) + (1 - MAX(AE120:AE122))</f>
        <v>1</v>
      </c>
      <c r="AG121" s="0" t="n">
        <f aca="false">AB121/AF121</f>
        <v>12749.4761781805</v>
      </c>
      <c r="AH121" s="0" t="n">
        <f aca="false">(AG120+AG121*2+AG122)/4</f>
        <v>12527.9576833356</v>
      </c>
      <c r="AI121" s="0" t="n">
        <f aca="false">ABS(1 - (AG121/AVERAGE(AG119:AG123)))</f>
        <v>0.0207295058190289</v>
      </c>
      <c r="AJ121" s="0" t="n">
        <f aca="false">(AVERAGE(AG119:AG123)*AI121) + (AG121*(1-AI121))</f>
        <v>12744.1088324511</v>
      </c>
      <c r="AK121" s="0" t="n">
        <f aca="false">(AVERAGE(AG119:AG120,AG122:AG123)*AI121*2) + (AG121*(1-AI121*2))</f>
        <v>12736.0578138571</v>
      </c>
    </row>
    <row r="122" customFormat="false" ht="13.8" hidden="false" customHeight="false" outlineLevel="0" collapsed="false">
      <c r="A122" s="4" t="n">
        <v>42856</v>
      </c>
      <c r="B122" s="0" t="n">
        <v>120</v>
      </c>
      <c r="C122" s="0" t="n">
        <v>2845</v>
      </c>
      <c r="D122" s="0" t="n">
        <f aca="false">C122*$D$1</f>
        <v>6543.5</v>
      </c>
      <c r="E122" s="0" t="n">
        <v>1195</v>
      </c>
      <c r="F122" s="0" t="n">
        <f aca="false">E122*$F$1</f>
        <v>2629</v>
      </c>
      <c r="G122" s="0" t="n">
        <v>2560</v>
      </c>
      <c r="H122" s="0" t="n">
        <f aca="false">D122+F122+G122</f>
        <v>11732.5</v>
      </c>
      <c r="I122" s="0" t="n">
        <v>0</v>
      </c>
      <c r="J122" s="0" t="n">
        <v>0</v>
      </c>
      <c r="K122" s="0" t="n">
        <f aca="false">J122*$K$1</f>
        <v>0</v>
      </c>
      <c r="L122" s="0" t="n">
        <f aca="false">H122+K122</f>
        <v>11732.5</v>
      </c>
      <c r="M122" s="0" t="n">
        <v>200</v>
      </c>
      <c r="Q122" s="0" t="n">
        <v>1470</v>
      </c>
      <c r="R122" s="0" t="n">
        <v>575</v>
      </c>
      <c r="S122" s="0" t="n">
        <v>1165</v>
      </c>
      <c r="T122" s="0" t="n">
        <v>625</v>
      </c>
      <c r="U122" s="0" t="n">
        <v>1270</v>
      </c>
      <c r="V122" s="0" t="n">
        <v>2500</v>
      </c>
      <c r="X122" s="0" t="s">
        <v>34</v>
      </c>
      <c r="Y122" s="0" t="n">
        <f aca="false">Y121</f>
        <v>11996.5</v>
      </c>
      <c r="Z122" s="0" t="n">
        <f aca="false">L122/Y122</f>
        <v>0.97799358146126</v>
      </c>
      <c r="AA122" s="0" t="n">
        <f aca="false">AVERAGEIF(X59:X121,"Monday",Z59:Z121)</f>
        <v>0.930032588119895</v>
      </c>
      <c r="AB122" s="0" t="n">
        <f aca="false">L122/$AA$4</f>
        <v>12449.8754851559</v>
      </c>
      <c r="AC122" s="0" t="n">
        <v>82</v>
      </c>
      <c r="AE122" s="0" t="n">
        <v>0</v>
      </c>
      <c r="AF122" s="0" t="n">
        <f aca="false">(AB122/AVERAGE(AB118:AB120,AB124:AB126))*MAX(AE121:AE123) + (1 - MAX(AE121:AE123))</f>
        <v>1</v>
      </c>
      <c r="AG122" s="0" t="n">
        <f aca="false">AB122/AF122</f>
        <v>12449.8754851559</v>
      </c>
      <c r="AH122" s="0" t="n">
        <f aca="false">(AG121+AG122*2+AG123)/4</f>
        <v>12634.8187194189</v>
      </c>
      <c r="AI122" s="0" t="n">
        <f aca="false">ABS(1 - (AG122/AVERAGE(AG120:AG124)))</f>
        <v>0.00277051997061473</v>
      </c>
      <c r="AJ122" s="0" t="n">
        <f aca="false">(AVERAGE(AG120:AG124)*AI122) + (AG122*(1-AI122))</f>
        <v>12449.9713131659</v>
      </c>
      <c r="AK122" s="0" t="n">
        <f aca="false">(AVERAGE(AG120:AG121,AG123:AG124)*AI122*2) + (AG122*(1-AI122*2))</f>
        <v>12450.1150551808</v>
      </c>
    </row>
    <row r="123" customFormat="false" ht="13.8" hidden="false" customHeight="false" outlineLevel="0" collapsed="false">
      <c r="A123" s="4" t="n">
        <v>42857</v>
      </c>
      <c r="B123" s="0" t="n">
        <v>121</v>
      </c>
      <c r="C123" s="0" t="n">
        <v>2900</v>
      </c>
      <c r="D123" s="0" t="n">
        <f aca="false">C123*$D$1</f>
        <v>6670</v>
      </c>
      <c r="E123" s="0" t="n">
        <v>1230</v>
      </c>
      <c r="F123" s="0" t="n">
        <f aca="false">E123*$F$1</f>
        <v>2706</v>
      </c>
      <c r="G123" s="0" t="n">
        <v>2520</v>
      </c>
      <c r="H123" s="0" t="n">
        <f aca="false">D123+F123+G123</f>
        <v>11896</v>
      </c>
      <c r="J123" s="0" t="n">
        <v>0</v>
      </c>
      <c r="K123" s="0" t="n">
        <f aca="false">J123*$K$1</f>
        <v>0</v>
      </c>
      <c r="L123" s="0" t="n">
        <f aca="false">H123+K123</f>
        <v>11896</v>
      </c>
      <c r="M123" s="0" t="n">
        <v>155</v>
      </c>
      <c r="Q123" s="0" t="n">
        <v>1315</v>
      </c>
      <c r="R123" s="0" t="n">
        <v>450</v>
      </c>
      <c r="S123" s="0" t="n">
        <v>920</v>
      </c>
      <c r="T123" s="0" t="n">
        <v>420</v>
      </c>
      <c r="U123" s="0" t="n">
        <v>1140</v>
      </c>
      <c r="V123" s="0" t="n">
        <v>1865</v>
      </c>
      <c r="X123" s="0" t="s">
        <v>36</v>
      </c>
      <c r="Y123" s="0" t="n">
        <f aca="false">Y121</f>
        <v>11996.5</v>
      </c>
      <c r="Z123" s="0" t="n">
        <f aca="false">L123/Y123</f>
        <v>0.991622556579002</v>
      </c>
      <c r="AA123" s="0" t="n">
        <f aca="false">AVERAGEIF(X60:X122,"Tuesday",Z60:Z122)</f>
        <v>0.948024942944078</v>
      </c>
      <c r="AB123" s="0" t="n">
        <f aca="false">L123/$AA$6</f>
        <v>12890.0477291835</v>
      </c>
      <c r="AC123" s="0" t="n">
        <v>84</v>
      </c>
      <c r="AE123" s="0" t="n">
        <v>0</v>
      </c>
      <c r="AF123" s="0" t="n">
        <f aca="false">(AB123/AVERAGE(AB119:AB121,AB125:AB127))*MAX(AE122:AE124) + (1 - MAX(AE122:AE124))</f>
        <v>1</v>
      </c>
      <c r="AG123" s="0" t="n">
        <f aca="false">AB123/AF123</f>
        <v>12890.0477291835</v>
      </c>
      <c r="AH123" s="0" t="n">
        <f aca="false">(AG122+AG123*2+AG124)/4</f>
        <v>12599.9720920808</v>
      </c>
      <c r="AI123" s="0" t="n">
        <f aca="false">ABS(1 - (AG123/AVERAGE(AG121:AG125)))</f>
        <v>0.0363909759584913</v>
      </c>
      <c r="AJ123" s="0" t="n">
        <f aca="false">(AVERAGE(AG121:AG125)*AI123) + (AG123*(1-AI123))</f>
        <v>12873.5767920901</v>
      </c>
      <c r="AK123" s="0" t="n">
        <f aca="false">(AVERAGE(AG121:AG122,AG124:AG125)*AI123*2) + (AG123*(1-AI123*2))</f>
        <v>12848.8703864499</v>
      </c>
    </row>
    <row r="124" customFormat="false" ht="13.8" hidden="false" customHeight="false" outlineLevel="0" collapsed="false">
      <c r="A124" s="4" t="n">
        <v>42858</v>
      </c>
      <c r="B124" s="0" t="n">
        <v>122</v>
      </c>
      <c r="C124" s="0" t="n">
        <v>2885</v>
      </c>
      <c r="D124" s="0" t="n">
        <f aca="false">C124*$D$1</f>
        <v>6635.5</v>
      </c>
      <c r="E124" s="0" t="n">
        <v>1255</v>
      </c>
      <c r="F124" s="0" t="n">
        <f aca="false">E124*$F$1</f>
        <v>2761</v>
      </c>
      <c r="G124" s="0" t="n">
        <v>1720</v>
      </c>
      <c r="H124" s="0" t="n">
        <f aca="false">D124+F124+G124</f>
        <v>11116.5</v>
      </c>
      <c r="J124" s="0" t="n">
        <v>0</v>
      </c>
      <c r="K124" s="0" t="n">
        <f aca="false">J124*$K$1</f>
        <v>0</v>
      </c>
      <c r="L124" s="0" t="n">
        <f aca="false">H124+K124</f>
        <v>11116.5</v>
      </c>
      <c r="M124" s="0" t="n">
        <v>145</v>
      </c>
      <c r="Q124" s="0" t="n">
        <v>1530</v>
      </c>
      <c r="R124" s="0" t="n">
        <v>480</v>
      </c>
      <c r="S124" s="0" t="n">
        <v>1025</v>
      </c>
      <c r="T124" s="0" t="n">
        <v>545</v>
      </c>
      <c r="U124" s="0" t="n">
        <v>1365</v>
      </c>
      <c r="V124" s="0" t="n">
        <v>2405</v>
      </c>
      <c r="X124" s="0" t="s">
        <v>37</v>
      </c>
      <c r="Y124" s="0" t="n">
        <f aca="false">Y121</f>
        <v>11996.5</v>
      </c>
      <c r="Z124" s="0" t="n">
        <f aca="false">L124/Y124</f>
        <v>0.926645271537532</v>
      </c>
      <c r="AA124" s="0" t="n">
        <f aca="false">AVERAGEIF(X61:X123,"Wednesday",Z61:Z123)</f>
        <v>0.932896019789037</v>
      </c>
      <c r="AB124" s="0" t="n">
        <f aca="false">L124/$AA$8</f>
        <v>12169.9174248004</v>
      </c>
      <c r="AC124" s="0" t="n">
        <v>86</v>
      </c>
      <c r="AE124" s="0" t="n">
        <v>0</v>
      </c>
      <c r="AF124" s="0" t="n">
        <f aca="false">(AB124/AVERAGE(AB120:AB122,AB126:AB128))*MAX(AE123:AE125) + (1 - MAX(AE123:AE125))</f>
        <v>1</v>
      </c>
      <c r="AG124" s="0" t="n">
        <f aca="false">AB124/AF124</f>
        <v>12169.9174248004</v>
      </c>
      <c r="AH124" s="0" t="n">
        <f aca="false">(AG123+AG124*2+AG125)/4</f>
        <v>12289.4380019415</v>
      </c>
      <c r="AI124" s="0" t="n">
        <f aca="false">ABS(1 - (AG124/AVERAGE(AG122:AG126)))</f>
        <v>0.00755569173328907</v>
      </c>
      <c r="AJ124" s="0" t="n">
        <f aca="false">(AVERAGE(AG122:AG126)*AI124) + (AG124*(1-AI124))</f>
        <v>12169.227872785</v>
      </c>
      <c r="AK124" s="0" t="n">
        <f aca="false">(AVERAGE(AG122:AG123,AG125:AG126)*AI124*2) + (AG124*(1-AI124*2))</f>
        <v>12168.1935447618</v>
      </c>
    </row>
    <row r="125" customFormat="false" ht="13.8" hidden="false" customHeight="false" outlineLevel="0" collapsed="false">
      <c r="A125" s="4" t="n">
        <v>42859</v>
      </c>
      <c r="B125" s="0" t="n">
        <v>123</v>
      </c>
      <c r="C125" s="0" t="n">
        <v>3060</v>
      </c>
      <c r="D125" s="0" t="n">
        <f aca="false">C125*$D$1</f>
        <v>7038</v>
      </c>
      <c r="E125" s="0" t="n">
        <v>1335</v>
      </c>
      <c r="F125" s="0" t="n">
        <f aca="false">E125*$F$1</f>
        <v>2937</v>
      </c>
      <c r="G125" s="0" t="n">
        <v>2045</v>
      </c>
      <c r="H125" s="0" t="n">
        <f aca="false">D125+F125+G125</f>
        <v>12020</v>
      </c>
      <c r="J125" s="0" t="n">
        <v>0</v>
      </c>
      <c r="K125" s="0" t="n">
        <f aca="false">J125*$K$1</f>
        <v>0</v>
      </c>
      <c r="L125" s="0" t="n">
        <f aca="false">H125+K125</f>
        <v>12020</v>
      </c>
      <c r="M125" s="0" t="n">
        <v>165</v>
      </c>
      <c r="Q125" s="0" t="n">
        <v>1465</v>
      </c>
      <c r="R125" s="0" t="n">
        <v>490</v>
      </c>
      <c r="S125" s="0" t="n">
        <v>1175</v>
      </c>
      <c r="T125" s="0" t="n">
        <v>520</v>
      </c>
      <c r="U125" s="0" t="n">
        <v>1175</v>
      </c>
      <c r="V125" s="0" t="n">
        <v>2315</v>
      </c>
      <c r="X125" s="0" t="s">
        <v>39</v>
      </c>
      <c r="Y125" s="0" t="n">
        <f aca="false">Y121</f>
        <v>11996.5</v>
      </c>
      <c r="Z125" s="0" t="n">
        <f aca="false">L125/Y125</f>
        <v>1.00195890468053</v>
      </c>
      <c r="AA125" s="0" t="n">
        <f aca="false">AVERAGEIF(X62:X124,"Thursday",Z62:Z124)</f>
        <v>0.906008810281488</v>
      </c>
      <c r="AB125" s="0" t="n">
        <f aca="false">L125/$AA$10</f>
        <v>11927.8694289818</v>
      </c>
      <c r="AC125" s="0" t="n">
        <v>91</v>
      </c>
      <c r="AE125" s="0" t="n">
        <v>0</v>
      </c>
      <c r="AF125" s="0" t="n">
        <f aca="false">(AB125/AVERAGE(AB121:AB123,AB127:AB129))*MAX(AE124:AE126) + (1 - MAX(AE124:AE126))</f>
        <v>1</v>
      </c>
      <c r="AG125" s="0" t="n">
        <f aca="false">AB125/AF125</f>
        <v>11927.8694289818</v>
      </c>
      <c r="AH125" s="0" t="n">
        <f aca="false">(AG124+AG125*2+AG126)/4</f>
        <v>11745.3050940787</v>
      </c>
      <c r="AI125" s="0" t="n">
        <f aca="false">ABS(1 - (AG125/AVERAGE(AG123:AG127)))</f>
        <v>0.0159808455354904</v>
      </c>
      <c r="AJ125" s="0" t="n">
        <f aca="false">(AVERAGE(AG123:AG127)*AI125) + (AG125*(1-AI125))</f>
        <v>11924.8711166996</v>
      </c>
      <c r="AK125" s="0" t="n">
        <f aca="false">(AVERAGE(AG123:AG124,AG126:AG127)*AI125*2) + (AG125*(1-AI125*2))</f>
        <v>11920.3736482764</v>
      </c>
    </row>
    <row r="126" customFormat="false" ht="13.8" hidden="false" customHeight="false" outlineLevel="0" collapsed="false">
      <c r="A126" s="4" t="n">
        <v>42860</v>
      </c>
      <c r="B126" s="0" t="n">
        <v>124</v>
      </c>
      <c r="C126" s="0" t="n">
        <v>3210</v>
      </c>
      <c r="D126" s="0" t="n">
        <f aca="false">C126*$D$1</f>
        <v>7383</v>
      </c>
      <c r="E126" s="0" t="n">
        <v>1280</v>
      </c>
      <c r="F126" s="0" t="n">
        <f aca="false">E126*$F$1</f>
        <v>2816</v>
      </c>
      <c r="G126" s="0" t="n">
        <v>2375</v>
      </c>
      <c r="H126" s="0" t="n">
        <f aca="false">D126+F126+G126</f>
        <v>12574</v>
      </c>
      <c r="J126" s="0" t="n">
        <v>0</v>
      </c>
      <c r="K126" s="0" t="n">
        <f aca="false">J126*$K$1</f>
        <v>0</v>
      </c>
      <c r="L126" s="0" t="n">
        <f aca="false">H126+K126</f>
        <v>12574</v>
      </c>
      <c r="M126" s="0" t="n">
        <v>125</v>
      </c>
      <c r="Q126" s="0" t="n">
        <v>1740</v>
      </c>
      <c r="R126" s="0" t="n">
        <v>445</v>
      </c>
      <c r="S126" s="0" t="n">
        <v>1270</v>
      </c>
      <c r="T126" s="0" t="n">
        <v>575</v>
      </c>
      <c r="U126" s="0" t="n">
        <v>1410</v>
      </c>
      <c r="V126" s="0" t="n">
        <v>2795</v>
      </c>
      <c r="X126" s="0" t="s">
        <v>40</v>
      </c>
      <c r="Y126" s="0" t="n">
        <f aca="false">Y121</f>
        <v>11996.5</v>
      </c>
      <c r="Z126" s="0" t="n">
        <f aca="false">L126/Y126</f>
        <v>1.04813904055349</v>
      </c>
      <c r="AA126" s="0" t="n">
        <f aca="false">AVERAGEIF(X63:X125,"Friday",Z63:Z125)</f>
        <v>1.05628188053547</v>
      </c>
      <c r="AB126" s="0" t="n">
        <f aca="false">L126/$AA$12</f>
        <v>10955.5640935508</v>
      </c>
      <c r="AC126" s="0" t="n">
        <v>97</v>
      </c>
      <c r="AE126" s="0" t="n">
        <v>0</v>
      </c>
      <c r="AF126" s="0" t="n">
        <f aca="false">(AB126/AVERAGE(AB122:AB124,AB128:AB130))*MAX(AE125:AE127) + (1 - MAX(AE125:AE127))</f>
        <v>1</v>
      </c>
      <c r="AG126" s="0" t="n">
        <f aca="false">AB126/AF126</f>
        <v>10955.5640935508</v>
      </c>
      <c r="AH126" s="0" t="n">
        <f aca="false">(AG125+AG126*2+AG127)/4</f>
        <v>11149.2126128316</v>
      </c>
      <c r="AI126" s="0" t="n">
        <f aca="false">ABS(1 - (AG126/AVERAGE(AG124:AG128)))</f>
        <v>0.0605169027565565</v>
      </c>
      <c r="AJ126" s="0" t="n">
        <f aca="false">(AVERAGE(AG124:AG128)*AI126) + (AG126*(1-AI126))</f>
        <v>10998.2711027651</v>
      </c>
      <c r="AK126" s="0" t="n">
        <f aca="false">(AVERAGE(AG124:AG125,AG127:AG128)*AI126*2) + (AG126*(1-AI126*2))</f>
        <v>11062.3316165865</v>
      </c>
    </row>
    <row r="127" customFormat="false" ht="13.8" hidden="false" customHeight="false" outlineLevel="0" collapsed="false">
      <c r="A127" s="4" t="n">
        <v>42861</v>
      </c>
      <c r="B127" s="0" t="n">
        <v>125</v>
      </c>
      <c r="C127" s="0" t="n">
        <v>2450</v>
      </c>
      <c r="D127" s="0" t="n">
        <f aca="false">C127*$D$1</f>
        <v>5635</v>
      </c>
      <c r="E127" s="0" t="n">
        <v>1525</v>
      </c>
      <c r="F127" s="0" t="n">
        <f aca="false">E127*$F$1</f>
        <v>3355</v>
      </c>
      <c r="G127" s="0" t="n">
        <v>2980</v>
      </c>
      <c r="H127" s="0" t="n">
        <f aca="false">D127+F127+G127</f>
        <v>11970</v>
      </c>
      <c r="J127" s="0" t="n">
        <v>0</v>
      </c>
      <c r="K127" s="0" t="n">
        <f aca="false">J127*$K$1</f>
        <v>0</v>
      </c>
      <c r="L127" s="0" t="n">
        <f aca="false">H127+K127</f>
        <v>11970</v>
      </c>
      <c r="M127" s="0" t="n">
        <v>135</v>
      </c>
      <c r="Q127" s="0" t="n">
        <v>2025</v>
      </c>
      <c r="R127" s="0" t="n">
        <v>620</v>
      </c>
      <c r="S127" s="0" t="n">
        <v>1755</v>
      </c>
      <c r="T127" s="0" t="n">
        <v>810</v>
      </c>
      <c r="U127" s="0" t="n">
        <v>1485</v>
      </c>
      <c r="V127" s="0" t="n">
        <v>2535</v>
      </c>
      <c r="X127" s="0" t="s">
        <v>42</v>
      </c>
      <c r="Y127" s="0" t="n">
        <f aca="false">Y121</f>
        <v>11996.5</v>
      </c>
      <c r="Z127" s="0" t="n">
        <f aca="false">L127/Y127</f>
        <v>0.997791022381528</v>
      </c>
      <c r="AA127" s="0" t="n">
        <f aca="false">AVERAGEIF(X64:X126,"Saturday",Z64:Z126)</f>
        <v>1.14258189404842</v>
      </c>
      <c r="AB127" s="0" t="n">
        <f aca="false">L127/$AA$14</f>
        <v>10757.8528352431</v>
      </c>
      <c r="AC127" s="0" t="n">
        <v>90</v>
      </c>
      <c r="AE127" s="0" t="n">
        <v>0</v>
      </c>
      <c r="AF127" s="0" t="n">
        <f aca="false">(AB127/AVERAGE(AB123:AB125,AB129:AB131))*MAX(AE126:AE128) + (1 - MAX(AE126:AE128))</f>
        <v>1</v>
      </c>
      <c r="AG127" s="0" t="n">
        <f aca="false">AB127/AF127</f>
        <v>10757.8528352431</v>
      </c>
      <c r="AH127" s="0" t="n">
        <f aca="false">(AG126+AG127*2+AG128)/4</f>
        <v>11241.6013824374</v>
      </c>
      <c r="AI127" s="0" t="n">
        <f aca="false">ABS(1 - (AG127/AVERAGE(AG125:AG129)))</f>
        <v>0.0794455477447482</v>
      </c>
      <c r="AJ127" s="0" t="n">
        <f aca="false">(AVERAGE(AG125:AG129)*AI127) + (AG127*(1-AI127))</f>
        <v>10831.6118731867</v>
      </c>
      <c r="AK127" s="0" t="n">
        <f aca="false">(AVERAGE(AG125:AG126,AG128:AG129)*AI127*2) + (AG127*(1-AI127*2))</f>
        <v>10942.2504301022</v>
      </c>
    </row>
    <row r="128" customFormat="false" ht="13.8" hidden="false" customHeight="false" outlineLevel="0" collapsed="false">
      <c r="A128" s="4" t="n">
        <v>42862</v>
      </c>
      <c r="B128" s="0" t="n">
        <v>126</v>
      </c>
      <c r="C128" s="0" t="n">
        <v>3145</v>
      </c>
      <c r="D128" s="0" t="n">
        <f aca="false">C128*$D$1</f>
        <v>7233.5</v>
      </c>
      <c r="E128" s="0" t="n">
        <v>1780</v>
      </c>
      <c r="F128" s="0" t="n">
        <f aca="false">E128*$F$1</f>
        <v>3916</v>
      </c>
      <c r="G128" s="0" t="n">
        <v>3060</v>
      </c>
      <c r="H128" s="0" t="n">
        <f aca="false">D128+F128+G128</f>
        <v>14209.5</v>
      </c>
      <c r="J128" s="0" t="n">
        <v>0</v>
      </c>
      <c r="K128" s="0" t="n">
        <f aca="false">J128*$K$1</f>
        <v>0</v>
      </c>
      <c r="L128" s="0" t="n">
        <f aca="false">H128+K128</f>
        <v>14209.5</v>
      </c>
      <c r="M128" s="0" t="n">
        <v>175</v>
      </c>
      <c r="Q128" s="0" t="n">
        <v>1925</v>
      </c>
      <c r="R128" s="0" t="n">
        <v>575</v>
      </c>
      <c r="S128" s="0" t="n">
        <v>1480</v>
      </c>
      <c r="T128" s="0" t="n">
        <v>745</v>
      </c>
      <c r="U128" s="0" t="n">
        <v>1290</v>
      </c>
      <c r="V128" s="0" t="n">
        <v>2400</v>
      </c>
      <c r="X128" s="0" t="s">
        <v>33</v>
      </c>
      <c r="Y128" s="0" t="n">
        <f aca="false">AVERAGE(L128:L134)</f>
        <v>13500.3571428571</v>
      </c>
      <c r="Z128" s="0" t="n">
        <f aca="false">L128/Y128</f>
        <v>1.05252771090712</v>
      </c>
      <c r="AA128" s="0" t="n">
        <f aca="false">AVERAGEIF(X65:X127,"Sunday",Z65:Z127)</f>
        <v>1.08755490300919</v>
      </c>
      <c r="AB128" s="0" t="n">
        <f aca="false">L128/$AA$2</f>
        <v>14302.5841198323</v>
      </c>
      <c r="AC128" s="0" t="n">
        <v>73</v>
      </c>
      <c r="AE128" s="0" t="n">
        <v>0</v>
      </c>
      <c r="AF128" s="0" t="n">
        <f aca="false">(AB128/AVERAGE(AB124:AB126,AB130:AB132))*MAX(AE127:AE129) + (1 - MAX(AE127:AE129))</f>
        <v>1.14465215808856</v>
      </c>
      <c r="AG128" s="0" t="n">
        <f aca="false">AB128/AF128</f>
        <v>12495.1357657124</v>
      </c>
      <c r="AH128" s="0" t="n">
        <f aca="false">(AG127+AG128*2+AG129)/4</f>
        <v>12010.769791095</v>
      </c>
      <c r="AI128" s="0" t="n">
        <f aca="false">ABS(1 - (AG128/AVERAGE(AG126:AG130)))</f>
        <v>0.0517232299709303</v>
      </c>
      <c r="AJ128" s="0" t="n">
        <f aca="false">(AVERAGE(AG126:AG130)*AI128) + (AG128*(1-AI128))</f>
        <v>12463.351602084</v>
      </c>
      <c r="AK128" s="0" t="n">
        <f aca="false">(AVERAGE(AG126:AG127,AG129:AG130)*AI128*2) + (AG128*(1-AI128*2))</f>
        <v>12415.6753566414</v>
      </c>
    </row>
    <row r="129" customFormat="false" ht="13.8" hidden="false" customHeight="false" outlineLevel="0" collapsed="false">
      <c r="A129" s="4" t="n">
        <v>42863</v>
      </c>
      <c r="B129" s="0" t="n">
        <v>127</v>
      </c>
      <c r="C129" s="0" t="n">
        <v>2405</v>
      </c>
      <c r="D129" s="0" t="n">
        <f aca="false">C129*$D$1</f>
        <v>5531.5</v>
      </c>
      <c r="E129" s="0" t="n">
        <v>1330</v>
      </c>
      <c r="F129" s="0" t="n">
        <f aca="false">E129*$F$1</f>
        <v>2926</v>
      </c>
      <c r="G129" s="0" t="n">
        <v>2655</v>
      </c>
      <c r="H129" s="0" t="n">
        <f aca="false">D129+F129+G129</f>
        <v>11112.5</v>
      </c>
      <c r="J129" s="0" t="n">
        <v>0</v>
      </c>
      <c r="K129" s="0" t="n">
        <f aca="false">J129*$K$1</f>
        <v>0</v>
      </c>
      <c r="L129" s="0" t="n">
        <f aca="false">H129+K129</f>
        <v>11112.5</v>
      </c>
      <c r="M129" s="0" t="n">
        <v>160</v>
      </c>
      <c r="Q129" s="0" t="n">
        <v>1815</v>
      </c>
      <c r="R129" s="0" t="n">
        <v>715</v>
      </c>
      <c r="S129" s="0" t="n">
        <v>1490</v>
      </c>
      <c r="T129" s="0" t="n">
        <v>625</v>
      </c>
      <c r="U129" s="0" t="n">
        <v>1535</v>
      </c>
      <c r="V129" s="0" t="n">
        <v>2790</v>
      </c>
      <c r="X129" s="0" t="s">
        <v>34</v>
      </c>
      <c r="Y129" s="0" t="n">
        <f aca="false">Y128</f>
        <v>13500.3571428571</v>
      </c>
      <c r="Z129" s="0" t="n">
        <f aca="false">L129/Y129</f>
        <v>0.823126372318195</v>
      </c>
      <c r="AA129" s="0" t="n">
        <f aca="false">AVERAGEIF(X66:X128,"Monday",Z66:Z128)</f>
        <v>0.956911966114785</v>
      </c>
      <c r="AB129" s="0" t="n">
        <f aca="false">L129/$AA$4</f>
        <v>11791.9660199272</v>
      </c>
      <c r="AC129" s="0" t="n">
        <v>79</v>
      </c>
      <c r="AE129" s="0" t="n">
        <v>1</v>
      </c>
      <c r="AF129" s="0" t="n">
        <f aca="false">(AB129/AVERAGE(AB125:AB127,AB131:AB133))*MAX(AE128:AE130) + (1 - MAX(AE128:AE130))</f>
        <v>0.959089822934661</v>
      </c>
      <c r="AG129" s="0" t="n">
        <f aca="false">AB129/AF129</f>
        <v>12294.9547977119</v>
      </c>
      <c r="AH129" s="0" t="n">
        <f aca="false">(AG128+AG129*2+AG130)/4</f>
        <v>12496.1734029957</v>
      </c>
      <c r="AI129" s="0" t="n">
        <f aca="false">ABS(1 - (AG129/AVERAGE(AG127:AG131)))</f>
        <v>0.00115751186879121</v>
      </c>
      <c r="AJ129" s="0" t="n">
        <f aca="false">(AVERAGE(AG127:AG131)*AI129) + (AG129*(1-AI129))</f>
        <v>12294.9712899971</v>
      </c>
      <c r="AK129" s="0" t="n">
        <f aca="false">(AVERAGE(AG127:AG128,AG130:AG131)*AI129*2) + (AG129*(1-AI129*2))</f>
        <v>12294.9960284247</v>
      </c>
    </row>
    <row r="130" customFormat="false" ht="13.8" hidden="false" customHeight="false" outlineLevel="0" collapsed="false">
      <c r="A130" s="4" t="n">
        <v>42864</v>
      </c>
      <c r="B130" s="0" t="n">
        <v>128</v>
      </c>
      <c r="C130" s="0" t="n">
        <v>2800</v>
      </c>
      <c r="D130" s="0" t="n">
        <f aca="false">C130*$D$1</f>
        <v>6440</v>
      </c>
      <c r="E130" s="0" t="n">
        <v>1270</v>
      </c>
      <c r="F130" s="0" t="n">
        <f aca="false">E130*$F$1</f>
        <v>2794</v>
      </c>
      <c r="G130" s="0" t="n">
        <v>2765</v>
      </c>
      <c r="H130" s="0" t="n">
        <f aca="false">D130+F130+G130</f>
        <v>11999</v>
      </c>
      <c r="J130" s="0" t="n">
        <v>0</v>
      </c>
      <c r="K130" s="0" t="n">
        <f aca="false">J130*$K$1</f>
        <v>0</v>
      </c>
      <c r="L130" s="0" t="n">
        <f aca="false">H130+K130</f>
        <v>11999</v>
      </c>
      <c r="M130" s="0" t="n">
        <v>150</v>
      </c>
      <c r="Q130" s="0" t="n">
        <v>1425</v>
      </c>
      <c r="R130" s="0" t="n">
        <v>580</v>
      </c>
      <c r="S130" s="0" t="n">
        <v>890</v>
      </c>
      <c r="T130" s="0" t="n">
        <v>525</v>
      </c>
      <c r="U130" s="0" t="n">
        <v>1235</v>
      </c>
      <c r="V130" s="0" t="n">
        <v>2070</v>
      </c>
      <c r="X130" s="0" t="s">
        <v>36</v>
      </c>
      <c r="Y130" s="0" t="n">
        <f aca="false">Y128</f>
        <v>13500.3571428571</v>
      </c>
      <c r="Z130" s="0" t="n">
        <f aca="false">L130/Y130</f>
        <v>0.888791301817415</v>
      </c>
      <c r="AA130" s="0" t="n">
        <f aca="false">AVERAGEIF(X67:X129,"Tuesday",Z67:Z129)</f>
        <v>0.972639398987953</v>
      </c>
      <c r="AB130" s="0" t="n">
        <f aca="false">L130/$AA$6</f>
        <v>13001.6545647674</v>
      </c>
      <c r="AC130" s="0" t="n">
        <v>75</v>
      </c>
      <c r="AE130" s="0" t="n">
        <v>0</v>
      </c>
      <c r="AF130" s="0" t="n">
        <f aca="false">(AB130/AVERAGE(AB126:AB128,AB132:AB134))*MAX(AE129:AE131) + (1 - MAX(AE129:AE131))</f>
        <v>1.00790768181716</v>
      </c>
      <c r="AG130" s="0" t="n">
        <f aca="false">AB130/AF130</f>
        <v>12899.6482508464</v>
      </c>
      <c r="AH130" s="0" t="n">
        <f aca="false">(AG129+AG130*2+AG131)/4</f>
        <v>12798.1684700998</v>
      </c>
      <c r="AI130" s="0" t="n">
        <f aca="false">ABS(1 - (AG130/AVERAGE(AG128:AG132)))</f>
        <v>0.00203124086050455</v>
      </c>
      <c r="AJ130" s="0" t="n">
        <f aca="false">(AVERAGE(AG128:AG132)*AI130) + (AG130*(1-AI130))</f>
        <v>12899.5951355689</v>
      </c>
      <c r="AK130" s="0" t="n">
        <f aca="false">(AVERAGE(AG128:AG129,AG131:AG132)*AI130*2) + (AG130*(1-AI130*2))</f>
        <v>12899.5154626527</v>
      </c>
    </row>
    <row r="131" customFormat="false" ht="13.8" hidden="false" customHeight="false" outlineLevel="0" collapsed="false">
      <c r="A131" s="4" t="n">
        <v>42865</v>
      </c>
      <c r="B131" s="0" t="n">
        <v>129</v>
      </c>
      <c r="C131" s="0" t="n">
        <v>2955</v>
      </c>
      <c r="D131" s="0" t="n">
        <f aca="false">C131*$D$1</f>
        <v>6796.5</v>
      </c>
      <c r="E131" s="0" t="n">
        <v>1380</v>
      </c>
      <c r="F131" s="0" t="n">
        <f aca="false">E131*$F$1</f>
        <v>3036</v>
      </c>
      <c r="G131" s="0" t="n">
        <v>2275</v>
      </c>
      <c r="H131" s="0" t="n">
        <f aca="false">D131+F131+G131</f>
        <v>12107.5</v>
      </c>
      <c r="J131" s="0" t="n">
        <v>0</v>
      </c>
      <c r="K131" s="0" t="n">
        <f aca="false">J131*$K$1</f>
        <v>0</v>
      </c>
      <c r="L131" s="0" t="n">
        <f aca="false">H131+K131</f>
        <v>12107.5</v>
      </c>
      <c r="M131" s="0" t="n">
        <v>175</v>
      </c>
      <c r="Q131" s="0" t="n">
        <v>1600</v>
      </c>
      <c r="R131" s="0" t="n">
        <v>610</v>
      </c>
      <c r="S131" s="0" t="n">
        <v>610</v>
      </c>
      <c r="T131" s="0" t="n">
        <v>500</v>
      </c>
      <c r="U131" s="0" t="n">
        <v>1430</v>
      </c>
      <c r="V131" s="0" t="n">
        <v>2285</v>
      </c>
      <c r="X131" s="0" t="s">
        <v>37</v>
      </c>
      <c r="Y131" s="0" t="n">
        <f aca="false">Y128</f>
        <v>13500.3571428571</v>
      </c>
      <c r="Z131" s="0" t="n">
        <f aca="false">L131/Y131</f>
        <v>0.896828126240049</v>
      </c>
      <c r="AA131" s="0" t="n">
        <f aca="false">AVERAGEIF(X68:X130,"Wednesday",Z68:Z130)</f>
        <v>0.938141368388168</v>
      </c>
      <c r="AB131" s="0" t="n">
        <f aca="false">L131/$AA$8</f>
        <v>13254.8261791725</v>
      </c>
      <c r="AC131" s="0" t="n">
        <v>70</v>
      </c>
      <c r="AE131" s="0" t="n">
        <v>1</v>
      </c>
      <c r="AF131" s="0" t="n">
        <f aca="false">(AB131/AVERAGE(AB127:AB129,AB133:AB135))*MAX(AE130:AE132) + (1 - MAX(AE130:AE132))</f>
        <v>1.01194064378447</v>
      </c>
      <c r="AG131" s="0" t="n">
        <f aca="false">AB131/AF131</f>
        <v>13098.4225809944</v>
      </c>
      <c r="AH131" s="0" t="n">
        <f aca="false">(AG130+AG131*2+AG132)/4</f>
        <v>13168.9568462808</v>
      </c>
      <c r="AI131" s="0" t="n">
        <f aca="false">ABS(1 - (AG131/AVERAGE(AG129:AG133)))</f>
        <v>0.00625520474640817</v>
      </c>
      <c r="AJ131" s="0" t="n">
        <f aca="false">(AVERAGE(AG129:AG133)*AI131) + (AG131*(1-AI131))</f>
        <v>13097.9132572572</v>
      </c>
      <c r="AK131" s="0" t="n">
        <f aca="false">(AVERAGE(AG129:AG130,AG132:AG133)*AI131*2) + (AG131*(1-AI131*2))</f>
        <v>13097.1492716513</v>
      </c>
    </row>
    <row r="132" customFormat="false" ht="13.8" hidden="false" customHeight="false" outlineLevel="0" collapsed="false">
      <c r="A132" s="4" t="n">
        <v>42866</v>
      </c>
      <c r="B132" s="0" t="n">
        <v>130</v>
      </c>
      <c r="C132" s="0" t="n">
        <v>3445</v>
      </c>
      <c r="D132" s="0" t="n">
        <f aca="false">C132*$D$1</f>
        <v>7923.5</v>
      </c>
      <c r="E132" s="0" t="n">
        <v>1490</v>
      </c>
      <c r="F132" s="0" t="n">
        <f aca="false">E132*$F$1</f>
        <v>3278</v>
      </c>
      <c r="G132" s="0" t="n">
        <v>2565</v>
      </c>
      <c r="H132" s="0" t="n">
        <f aca="false">D132+F132+G132</f>
        <v>13766.5</v>
      </c>
      <c r="J132" s="0" t="n">
        <v>0</v>
      </c>
      <c r="K132" s="0" t="n">
        <f aca="false">J132*$K$1</f>
        <v>0</v>
      </c>
      <c r="L132" s="0" t="n">
        <f aca="false">H132+K132</f>
        <v>13766.5</v>
      </c>
      <c r="M132" s="0" t="n">
        <v>170</v>
      </c>
      <c r="Q132" s="0" t="n">
        <v>1750</v>
      </c>
      <c r="R132" s="0" t="n">
        <v>675</v>
      </c>
      <c r="S132" s="0" t="n">
        <v>1560</v>
      </c>
      <c r="T132" s="0" t="n">
        <v>635</v>
      </c>
      <c r="U132" s="0" t="n">
        <v>1410</v>
      </c>
      <c r="V132" s="0" t="n">
        <v>2290</v>
      </c>
      <c r="X132" s="0" t="s">
        <v>39</v>
      </c>
      <c r="Y132" s="0" t="n">
        <f aca="false">Y128</f>
        <v>13500.3571428571</v>
      </c>
      <c r="Z132" s="0" t="n">
        <f aca="false">L132/Y132</f>
        <v>1.01971376418614</v>
      </c>
      <c r="AA132" s="0" t="n">
        <f aca="false">AVERAGEIF(X69:X131,"Thursday",Z69:Z131)</f>
        <v>0.916921062533282</v>
      </c>
      <c r="AB132" s="0" t="n">
        <f aca="false">L132/$AA$10</f>
        <v>13660.9829030015</v>
      </c>
      <c r="AC132" s="0" t="n">
        <v>82</v>
      </c>
      <c r="AE132" s="0" t="n">
        <v>0</v>
      </c>
      <c r="AF132" s="0" t="n">
        <f aca="false">(AB132/AVERAGE(AB128:AB130,AB134:AB136))*MAX(AE131:AE133) + (1 - MAX(AE131:AE133))</f>
        <v>1.00601273456269</v>
      </c>
      <c r="AG132" s="0" t="n">
        <f aca="false">AB132/AF132</f>
        <v>13579.333972288</v>
      </c>
      <c r="AH132" s="0" t="n">
        <f aca="false">(AG131+AG132*2+AG133)/4</f>
        <v>13367.4309679731</v>
      </c>
      <c r="AI132" s="0" t="n">
        <f aca="false">ABS(1 - (AG132/AVERAGE(AG130:AG134)))</f>
        <v>0.00889115195732937</v>
      </c>
      <c r="AJ132" s="0" t="n">
        <f aca="false">(AVERAGE(AG130:AG134)*AI132) + (AG132*(1-AI132))</f>
        <v>13578.2699512332</v>
      </c>
      <c r="AK132" s="0" t="n">
        <f aca="false">(AVERAGE(AG130:AG131,AG133:AG134)*AI132*2) + (AG132*(1-AI132*2))</f>
        <v>13576.673919651</v>
      </c>
    </row>
    <row r="133" customFormat="false" ht="13.8" hidden="false" customHeight="false" outlineLevel="0" collapsed="false">
      <c r="A133" s="4" t="n">
        <v>42867</v>
      </c>
      <c r="B133" s="0" t="n">
        <v>131</v>
      </c>
      <c r="C133" s="0" t="n">
        <v>3675</v>
      </c>
      <c r="D133" s="0" t="n">
        <f aca="false">C133*$D$1</f>
        <v>8452.5</v>
      </c>
      <c r="E133" s="0" t="n">
        <v>1585</v>
      </c>
      <c r="F133" s="0" t="n">
        <f aca="false">E133*$F$1</f>
        <v>3487</v>
      </c>
      <c r="G133" s="0" t="n">
        <v>3225</v>
      </c>
      <c r="H133" s="0" t="n">
        <f aca="false">D133+F133+G133</f>
        <v>15164.5</v>
      </c>
      <c r="J133" s="0" t="n">
        <v>0</v>
      </c>
      <c r="K133" s="0" t="n">
        <f aca="false">J133*$K$1</f>
        <v>0</v>
      </c>
      <c r="L133" s="0" t="n">
        <f aca="false">H133+K133</f>
        <v>15164.5</v>
      </c>
      <c r="M133" s="0" t="n">
        <v>155</v>
      </c>
      <c r="Q133" s="0" t="n">
        <v>1810</v>
      </c>
      <c r="R133" s="0" t="n">
        <v>650</v>
      </c>
      <c r="S133" s="0" t="n">
        <v>1520</v>
      </c>
      <c r="T133" s="0" t="n">
        <v>665</v>
      </c>
      <c r="U133" s="0" t="n">
        <v>1615</v>
      </c>
      <c r="V133" s="0" t="n">
        <v>2855</v>
      </c>
      <c r="X133" s="0" t="s">
        <v>40</v>
      </c>
      <c r="Y133" s="0" t="n">
        <f aca="false">Y128</f>
        <v>13500.3571428571</v>
      </c>
      <c r="Z133" s="0" t="n">
        <f aca="false">L133/Y133</f>
        <v>1.1232665802492</v>
      </c>
      <c r="AA133" s="0" t="n">
        <f aca="false">AVERAGEIF(X70:X132,"Friday",Z70:Z132)</f>
        <v>1.03595312400757</v>
      </c>
      <c r="AB133" s="0" t="n">
        <f aca="false">L133/$AA$12</f>
        <v>13212.6333463219</v>
      </c>
      <c r="AC133" s="0" t="n">
        <v>90</v>
      </c>
      <c r="AE133" s="0" t="n">
        <v>0</v>
      </c>
      <c r="AF133" s="0" t="n">
        <f aca="false">(AB133/AVERAGE(AB129:AB131,AB135:AB137))*MAX(AE132:AE134) + (1 - MAX(AE132:AE134))</f>
        <v>1</v>
      </c>
      <c r="AG133" s="0" t="n">
        <f aca="false">AB133/AF133</f>
        <v>13212.6333463219</v>
      </c>
      <c r="AH133" s="0" t="n">
        <f aca="false">(AG132+AG133*2+AG134)/4</f>
        <v>13628.2182180151</v>
      </c>
      <c r="AI133" s="0" t="n">
        <f aca="false">ABS(1 - (AG133/AVERAGE(AG131:AG135)))</f>
        <v>0.0343885370023808</v>
      </c>
      <c r="AJ133" s="0" t="n">
        <f aca="false">(AVERAGE(AG131:AG135)*AI133) + (AG133*(1-AI133))</f>
        <v>13228.8146821203</v>
      </c>
      <c r="AK133" s="0" t="n">
        <f aca="false">(AVERAGE(AG131:AG132,AG134:AG135)*AI133*2) + (AG133*(1-AI133*2))</f>
        <v>13253.086685818</v>
      </c>
    </row>
    <row r="134" customFormat="false" ht="13.8" hidden="false" customHeight="false" outlineLevel="0" collapsed="false">
      <c r="A134" s="4" t="n">
        <v>42868</v>
      </c>
      <c r="B134" s="0" t="n">
        <v>132</v>
      </c>
      <c r="C134" s="0" t="n">
        <v>3270</v>
      </c>
      <c r="D134" s="0" t="n">
        <f aca="false">C134*$D$1</f>
        <v>7521</v>
      </c>
      <c r="E134" s="0" t="n">
        <v>2060</v>
      </c>
      <c r="F134" s="0" t="n">
        <f aca="false">E134*$F$1</f>
        <v>4532</v>
      </c>
      <c r="G134" s="0" t="n">
        <v>4090</v>
      </c>
      <c r="H134" s="0" t="n">
        <f aca="false">D134+F134+G134</f>
        <v>16143</v>
      </c>
      <c r="J134" s="0" t="n">
        <v>0</v>
      </c>
      <c r="K134" s="0" t="n">
        <f aca="false">J134*$K$1</f>
        <v>0</v>
      </c>
      <c r="L134" s="0" t="n">
        <f aca="false">H134+K134</f>
        <v>16143</v>
      </c>
      <c r="M134" s="0" t="n">
        <v>145</v>
      </c>
      <c r="Q134" s="0" t="n">
        <v>2380</v>
      </c>
      <c r="R134" s="0" t="n">
        <v>775</v>
      </c>
      <c r="S134" s="0" t="n">
        <v>1780</v>
      </c>
      <c r="T134" s="0" t="n">
        <v>830</v>
      </c>
      <c r="U134" s="0" t="n">
        <v>1775</v>
      </c>
      <c r="V134" s="0" t="n">
        <v>3025</v>
      </c>
      <c r="X134" s="0" t="s">
        <v>42</v>
      </c>
      <c r="Y134" s="0" t="n">
        <f aca="false">Y128</f>
        <v>13500.3571428571</v>
      </c>
      <c r="Z134" s="0" t="n">
        <f aca="false">L134/Y134</f>
        <v>1.1957461442819</v>
      </c>
      <c r="AA134" s="0" t="n">
        <f aca="false">AVERAGEIF(X71:X133,"Saturday",Z71:Z133)</f>
        <v>1.09187817695905</v>
      </c>
      <c r="AB134" s="0" t="n">
        <f aca="false">L134/$AA$14</f>
        <v>14508.2722071286</v>
      </c>
      <c r="AC134" s="0" t="n">
        <v>79</v>
      </c>
      <c r="AE134" s="0" t="n">
        <v>0</v>
      </c>
      <c r="AF134" s="0" t="n">
        <f aca="false">(AB134/AVERAGE(AB130:AB132,AB136:AB138))*MAX(AE133:AE135) + (1 - MAX(AE133:AE135))</f>
        <v>1</v>
      </c>
      <c r="AG134" s="0" t="n">
        <f aca="false">AB134/AF134</f>
        <v>14508.2722071286</v>
      </c>
      <c r="AH134" s="0" t="n">
        <f aca="false">(AG133+AG134*2+AG135)/4</f>
        <v>14061.6011795231</v>
      </c>
      <c r="AI134" s="0" t="n">
        <f aca="false">ABS(1 - (AG134/AVERAGE(AG132:AG136)))</f>
        <v>0.0487134384572061</v>
      </c>
      <c r="AJ134" s="0" t="n">
        <f aca="false">(AVERAGE(AG132:AG136)*AI134) + (AG134*(1-AI134))</f>
        <v>14475.4432994126</v>
      </c>
      <c r="AK134" s="0" t="n">
        <f aca="false">(AVERAGE(AG132:AG133,AG135:AG136)*AI134*2) + (AG134*(1-AI134*2))</f>
        <v>14426.1999378386</v>
      </c>
    </row>
    <row r="135" customFormat="false" ht="13.8" hidden="false" customHeight="false" outlineLevel="0" collapsed="false">
      <c r="A135" s="4" t="n">
        <v>42869</v>
      </c>
      <c r="B135" s="0" t="n">
        <v>133</v>
      </c>
      <c r="C135" s="0" t="n">
        <v>3180</v>
      </c>
      <c r="D135" s="0" t="n">
        <f aca="false">C135*$D$1</f>
        <v>7314</v>
      </c>
      <c r="E135" s="0" t="n">
        <v>1735</v>
      </c>
      <c r="F135" s="0" t="n">
        <f aca="false">E135*$F$1</f>
        <v>3817</v>
      </c>
      <c r="G135" s="0" t="n">
        <v>2795</v>
      </c>
      <c r="H135" s="0" t="n">
        <f aca="false">D135+F135+G135</f>
        <v>13926</v>
      </c>
      <c r="J135" s="0" t="n">
        <v>0</v>
      </c>
      <c r="K135" s="0" t="n">
        <f aca="false">J135*$K$1</f>
        <v>0</v>
      </c>
      <c r="L135" s="0" t="n">
        <f aca="false">H135+K135</f>
        <v>13926</v>
      </c>
      <c r="M135" s="0" t="n">
        <v>155</v>
      </c>
      <c r="Q135" s="0" t="n">
        <v>2270</v>
      </c>
      <c r="R135" s="0" t="n">
        <v>655</v>
      </c>
      <c r="S135" s="0" t="n">
        <v>1475</v>
      </c>
      <c r="T135" s="0" t="n">
        <v>765</v>
      </c>
      <c r="U135" s="0" t="n">
        <v>1600</v>
      </c>
      <c r="V135" s="0" t="n">
        <v>2995</v>
      </c>
      <c r="X135" s="0" t="s">
        <v>33</v>
      </c>
      <c r="Y135" s="0" t="n">
        <f aca="false">AVERAGE(L135:L141)</f>
        <v>13883.3571428571</v>
      </c>
      <c r="Z135" s="0" t="n">
        <f aca="false">L135/Y135</f>
        <v>1.00307150905247</v>
      </c>
      <c r="AA135" s="0" t="n">
        <f aca="false">AVERAGEIF(X72:X134,"Sunday",Z72:Z134)</f>
        <v>1.09497891999389</v>
      </c>
      <c r="AB135" s="0" t="n">
        <f aca="false">L135/$AA$2</f>
        <v>14017.2269575132</v>
      </c>
      <c r="AC135" s="0" t="n">
        <v>82</v>
      </c>
      <c r="AE135" s="0" t="n">
        <v>0</v>
      </c>
      <c r="AF135" s="0" t="n">
        <f aca="false">(AB135/AVERAGE(AB131:AB133,AB137:AB139))*MAX(AE134:AE136) + (1 - MAX(AE134:AE136))</f>
        <v>1</v>
      </c>
      <c r="AG135" s="0" t="n">
        <f aca="false">AB135/AF135</f>
        <v>14017.2269575132</v>
      </c>
      <c r="AH135" s="0" t="n">
        <f aca="false">(AG134+AG135*2+AG136)/4</f>
        <v>14099.2565216787</v>
      </c>
      <c r="AI135" s="0" t="n">
        <f aca="false">ABS(1 - (AG135/AVERAGE(AG133:AG137)))</f>
        <v>0.00101958226637333</v>
      </c>
      <c r="AJ135" s="0" t="n">
        <f aca="false">(AVERAGE(AG133:AG137)*AI135) + (AG135*(1-AI135))</f>
        <v>14017.2415439655</v>
      </c>
      <c r="AK135" s="0" t="n">
        <f aca="false">(AVERAGE(AG133:AG134,AG136:AG137)*AI135*2) + (AG135*(1-AI135*2))</f>
        <v>14017.263423644</v>
      </c>
    </row>
    <row r="136" customFormat="false" ht="13.8" hidden="false" customHeight="false" outlineLevel="0" collapsed="false">
      <c r="A136" s="4" t="n">
        <v>42870</v>
      </c>
      <c r="B136" s="0" t="n">
        <v>134</v>
      </c>
      <c r="C136" s="0" t="n">
        <v>3110</v>
      </c>
      <c r="D136" s="0" t="n">
        <f aca="false">C136*$D$1</f>
        <v>7153</v>
      </c>
      <c r="E136" s="0" t="n">
        <v>1565</v>
      </c>
      <c r="F136" s="0" t="n">
        <f aca="false">E136*$F$1</f>
        <v>3443</v>
      </c>
      <c r="G136" s="0" t="n">
        <v>2460</v>
      </c>
      <c r="H136" s="0" t="n">
        <f aca="false">D136+F136+G136</f>
        <v>13056</v>
      </c>
      <c r="J136" s="0" t="n">
        <v>0</v>
      </c>
      <c r="K136" s="0" t="n">
        <f aca="false">J136*$K$1</f>
        <v>0</v>
      </c>
      <c r="L136" s="0" t="n">
        <f aca="false">H136+K136</f>
        <v>13056</v>
      </c>
      <c r="M136" s="0" t="n">
        <v>145</v>
      </c>
      <c r="Q136" s="0" t="n">
        <v>1755</v>
      </c>
      <c r="R136" s="0" t="n">
        <v>610</v>
      </c>
      <c r="S136" s="0" t="n">
        <v>1410</v>
      </c>
      <c r="T136" s="0" t="n">
        <v>590</v>
      </c>
      <c r="U136" s="0" t="n">
        <v>1270</v>
      </c>
      <c r="V136" s="0" t="n">
        <v>2570</v>
      </c>
      <c r="X136" s="0" t="s">
        <v>34</v>
      </c>
      <c r="Y136" s="0" t="n">
        <f aca="false">Y135</f>
        <v>13883.3571428571</v>
      </c>
      <c r="Z136" s="0" t="n">
        <f aca="false">L136/Y136</f>
        <v>0.940406550494686</v>
      </c>
      <c r="AA136" s="0" t="n">
        <f aca="false">AVERAGEIF(X73:X135,"Monday",Z73:Z135)</f>
        <v>0.953070563189893</v>
      </c>
      <c r="AB136" s="0" t="n">
        <f aca="false">L136/$AA$4</f>
        <v>13854.2999645596</v>
      </c>
      <c r="AC136" s="0" t="n">
        <v>75</v>
      </c>
      <c r="AE136" s="0" t="n">
        <v>0</v>
      </c>
      <c r="AF136" s="0" t="n">
        <f aca="false">(AB136/AVERAGE(AB132:AB134,AB138:AB140))*MAX(AE135:AE137) + (1 - MAX(AE135:AE137))</f>
        <v>1</v>
      </c>
      <c r="AG136" s="0" t="n">
        <f aca="false">AB136/AF136</f>
        <v>13854.2999645596</v>
      </c>
      <c r="AH136" s="0" t="n">
        <f aca="false">(AG135+AG136*2+AG137)/4</f>
        <v>14072.7651777712</v>
      </c>
      <c r="AI136" s="0" t="n">
        <f aca="false">ABS(1 - (AG136/AVERAGE(AG134:AG138)))</f>
        <v>0.0270547164789975</v>
      </c>
      <c r="AJ136" s="0" t="n">
        <f aca="false">(AVERAGE(AG134:AG138)*AI136) + (AG136*(1-AI136))</f>
        <v>13864.7227103028</v>
      </c>
      <c r="AK136" s="0" t="n">
        <f aca="false">(AVERAGE(AG134:AG135,AG137:AG138)*AI136*2) + (AG136*(1-AI136*2))</f>
        <v>13880.3568289175</v>
      </c>
    </row>
    <row r="137" customFormat="false" ht="13.8" hidden="false" customHeight="false" outlineLevel="0" collapsed="false">
      <c r="A137" s="4" t="n">
        <v>42871</v>
      </c>
      <c r="B137" s="0" t="n">
        <v>135</v>
      </c>
      <c r="C137" s="0" t="n">
        <v>3280</v>
      </c>
      <c r="D137" s="0" t="n">
        <f aca="false">C137*$D$1</f>
        <v>7544</v>
      </c>
      <c r="E137" s="0" t="n">
        <v>1740</v>
      </c>
      <c r="F137" s="0" t="n">
        <f aca="false">E137*$F$1</f>
        <v>3828</v>
      </c>
      <c r="G137" s="0" t="n">
        <v>2070</v>
      </c>
      <c r="H137" s="0" t="n">
        <f aca="false">D137+F137+G137</f>
        <v>13442</v>
      </c>
      <c r="J137" s="0" t="n">
        <v>0</v>
      </c>
      <c r="K137" s="0" t="n">
        <f aca="false">J137*$K$1</f>
        <v>0</v>
      </c>
      <c r="L137" s="0" t="n">
        <f aca="false">H137+K137</f>
        <v>13442</v>
      </c>
      <c r="M137" s="0" t="n">
        <v>200</v>
      </c>
      <c r="Q137" s="0" t="n">
        <v>2110</v>
      </c>
      <c r="R137" s="0" t="n">
        <v>740</v>
      </c>
      <c r="S137" s="0" t="n">
        <v>1510</v>
      </c>
      <c r="T137" s="0" t="n">
        <v>715</v>
      </c>
      <c r="U137" s="0" t="n">
        <v>1785</v>
      </c>
      <c r="V137" s="0" t="n">
        <v>2975</v>
      </c>
      <c r="X137" s="0" t="s">
        <v>36</v>
      </c>
      <c r="Y137" s="0" t="n">
        <f aca="false">Y135</f>
        <v>13883.3571428571</v>
      </c>
      <c r="Z137" s="0" t="n">
        <f aca="false">L137/Y137</f>
        <v>0.968209624061701</v>
      </c>
      <c r="AA137" s="0" t="n">
        <f aca="false">AVERAGEIF(X74:X136,"Tuesday",Z74:Z136)</f>
        <v>0.973115719993992</v>
      </c>
      <c r="AB137" s="0" t="n">
        <f aca="false">L137/$AA$6</f>
        <v>14565.2338244523</v>
      </c>
      <c r="AC137" s="0" t="n">
        <v>72</v>
      </c>
      <c r="AE137" s="0" t="n">
        <v>0</v>
      </c>
      <c r="AF137" s="0" t="n">
        <f aca="false">(AB137/AVERAGE(AB133:AB135,AB139:AB141))*MAX(AE136:AE138) + (1 - MAX(AE136:AE138))</f>
        <v>1</v>
      </c>
      <c r="AG137" s="0" t="n">
        <f aca="false">AB137/AF137</f>
        <v>14565.2338244523</v>
      </c>
      <c r="AH137" s="0" t="n">
        <f aca="false">(AG136+AG137*2+AG138)/4</f>
        <v>14309.3672497763</v>
      </c>
      <c r="AI137" s="0" t="n">
        <f aca="false">ABS(1 - (AG137/AVERAGE(AG135:AG139)))</f>
        <v>0.0180523611649241</v>
      </c>
      <c r="AJ137" s="0" t="n">
        <f aca="false">(AVERAGE(AG135:AG139)*AI137) + (AG137*(1-AI137))</f>
        <v>14560.5713617269</v>
      </c>
      <c r="AK137" s="0" t="n">
        <f aca="false">(AVERAGE(AG135:AG136,AG138:AG139)*AI137*2) + (AG137*(1-AI137*2))</f>
        <v>14553.5776676387</v>
      </c>
    </row>
    <row r="138" customFormat="false" ht="13.8" hidden="false" customHeight="false" outlineLevel="0" collapsed="false">
      <c r="A138" s="4" t="n">
        <v>42872</v>
      </c>
      <c r="B138" s="0" t="n">
        <v>136</v>
      </c>
      <c r="C138" s="0" t="n">
        <v>3240</v>
      </c>
      <c r="D138" s="0" t="n">
        <f aca="false">C138*$D$1</f>
        <v>7452</v>
      </c>
      <c r="E138" s="0" t="n">
        <v>1585</v>
      </c>
      <c r="F138" s="0" t="n">
        <f aca="false">E138*$F$1</f>
        <v>3487</v>
      </c>
      <c r="G138" s="0" t="n">
        <v>2080</v>
      </c>
      <c r="H138" s="0" t="n">
        <f aca="false">D138+F138+G138</f>
        <v>13019</v>
      </c>
      <c r="J138" s="0" t="n">
        <v>0</v>
      </c>
      <c r="K138" s="0" t="n">
        <f aca="false">J138*$K$1</f>
        <v>0</v>
      </c>
      <c r="L138" s="0" t="n">
        <f aca="false">H138+K138</f>
        <v>13019</v>
      </c>
      <c r="M138" s="0" t="n">
        <v>175</v>
      </c>
      <c r="Q138" s="0" t="n">
        <v>1395</v>
      </c>
      <c r="R138" s="0" t="n">
        <v>420</v>
      </c>
      <c r="S138" s="0" t="n">
        <v>540</v>
      </c>
      <c r="T138" s="0" t="n">
        <v>450</v>
      </c>
      <c r="U138" s="0" t="n">
        <v>1295</v>
      </c>
      <c r="V138" s="0" t="n">
        <v>1955</v>
      </c>
      <c r="X138" s="0" t="s">
        <v>37</v>
      </c>
      <c r="Y138" s="0" t="n">
        <f aca="false">Y135</f>
        <v>13883.3571428571</v>
      </c>
      <c r="Z138" s="0" t="n">
        <f aca="false">L138/Y138</f>
        <v>0.93774148903878</v>
      </c>
      <c r="AA138" s="0" t="n">
        <f aca="false">AVERAGEIF(X75:X137,"Wednesday",Z75:Z137)</f>
        <v>0.936977809887119</v>
      </c>
      <c r="AB138" s="0" t="n">
        <f aca="false">L138/$AA$8</f>
        <v>14252.7013856409</v>
      </c>
      <c r="AC138" s="0" t="n">
        <v>72</v>
      </c>
      <c r="AE138" s="0" t="n">
        <v>0</v>
      </c>
      <c r="AF138" s="0" t="n">
        <f aca="false">(AB138/AVERAGE(AB134:AB136,AB140:AB142))*MAX(AE137:AE139) + (1 - MAX(AE137:AE139))</f>
        <v>1</v>
      </c>
      <c r="AG138" s="0" t="n">
        <f aca="false">AB138/AF138</f>
        <v>14252.7013856409</v>
      </c>
      <c r="AH138" s="0" t="n">
        <f aca="false">(AG137+AG138*2+AG139)/4</f>
        <v>14478.992898051</v>
      </c>
      <c r="AI138" s="0" t="n">
        <f aca="false">ABS(1 - (AG138/AVERAGE(AG136:AG140)))</f>
        <v>0.0175172254994389</v>
      </c>
      <c r="AJ138" s="0" t="n">
        <f aca="false">(AVERAGE(AG136:AG140)*AI138) + (AG138*(1-AI138))</f>
        <v>14248.4031912072</v>
      </c>
      <c r="AK138" s="0" t="n">
        <f aca="false">(AVERAGE(AG136:AG137,AG139:AG140)*AI138*2) + (AG138*(1-AI138*2))</f>
        <v>14241.9558995566</v>
      </c>
    </row>
    <row r="139" customFormat="false" ht="13.8" hidden="false" customHeight="false" outlineLevel="0" collapsed="false">
      <c r="A139" s="4" t="n">
        <v>42873</v>
      </c>
      <c r="B139" s="0" t="n">
        <v>137</v>
      </c>
      <c r="C139" s="0" t="n">
        <v>3310</v>
      </c>
      <c r="D139" s="0" t="n">
        <f aca="false">C139*$D$1</f>
        <v>7613</v>
      </c>
      <c r="E139" s="0" t="n">
        <v>1560</v>
      </c>
      <c r="F139" s="0" t="n">
        <f aca="false">E139*$F$1</f>
        <v>3432</v>
      </c>
      <c r="G139" s="0" t="n">
        <v>3915</v>
      </c>
      <c r="H139" s="0" t="n">
        <f aca="false">D139+F139+G139</f>
        <v>14960</v>
      </c>
      <c r="J139" s="0" t="n">
        <v>0</v>
      </c>
      <c r="K139" s="0" t="n">
        <f aca="false">J139*$K$1</f>
        <v>0</v>
      </c>
      <c r="L139" s="0" t="n">
        <f aca="false">H139+K139</f>
        <v>14960</v>
      </c>
      <c r="M139" s="0" t="n">
        <v>170</v>
      </c>
      <c r="Q139" s="0" t="n">
        <v>2050</v>
      </c>
      <c r="R139" s="0" t="n">
        <v>835</v>
      </c>
      <c r="S139" s="0" t="n">
        <v>1530</v>
      </c>
      <c r="T139" s="0" t="n">
        <v>935</v>
      </c>
      <c r="U139" s="0" t="n">
        <v>1765</v>
      </c>
      <c r="V139" s="0" t="n">
        <v>2860</v>
      </c>
      <c r="X139" s="0" t="s">
        <v>39</v>
      </c>
      <c r="Y139" s="0" t="n">
        <f aca="false">Y135</f>
        <v>13883.3571428571</v>
      </c>
      <c r="Z139" s="0" t="n">
        <f aca="false">L139/Y139</f>
        <v>1.07754917244183</v>
      </c>
      <c r="AA139" s="0" t="n">
        <f aca="false">AVERAGEIF(X76:X138,"Thursday",Z76:Z138)</f>
        <v>0.932216585626453</v>
      </c>
      <c r="AB139" s="0" t="n">
        <f aca="false">L139/$AA$10</f>
        <v>14845.3349964698</v>
      </c>
      <c r="AC139" s="0" t="n">
        <v>73</v>
      </c>
      <c r="AE139" s="0" t="n">
        <v>0</v>
      </c>
      <c r="AF139" s="0" t="n">
        <f aca="false">(AB139/AVERAGE(AB135:AB137,AB141:AB143))*MAX(AE138:AE140) + (1 - MAX(AE138:AE140))</f>
        <v>1</v>
      </c>
      <c r="AG139" s="0" t="n">
        <f aca="false">AB139/AF139</f>
        <v>14845.3349964698</v>
      </c>
      <c r="AH139" s="0" t="n">
        <f aca="false">(AG138+AG139*2+AG140)/4</f>
        <v>14115.6150467722</v>
      </c>
      <c r="AI139" s="0" t="n">
        <f aca="false">ABS(1 - (AG139/AVERAGE(AG137:AG141)))</f>
        <v>0.0736495128944505</v>
      </c>
      <c r="AJ139" s="0" t="n">
        <f aca="false">(AVERAGE(AG137:AG141)*AI139) + (AG139*(1-AI139))</f>
        <v>14770.3339663241</v>
      </c>
      <c r="AK139" s="0" t="n">
        <f aca="false">(AVERAGE(AG137:AG138,AG140:AG141)*AI139*2) + (AG139*(1-AI139*2))</f>
        <v>14657.8324211056</v>
      </c>
    </row>
    <row r="140" customFormat="false" ht="13.8" hidden="false" customHeight="false" outlineLevel="0" collapsed="false">
      <c r="A140" s="4" t="n">
        <v>42874</v>
      </c>
      <c r="B140" s="0" t="n">
        <v>138</v>
      </c>
      <c r="C140" s="0" t="n">
        <v>3235</v>
      </c>
      <c r="D140" s="0" t="n">
        <f aca="false">C140*$D$1</f>
        <v>7440.5</v>
      </c>
      <c r="E140" s="0" t="n">
        <v>1365</v>
      </c>
      <c r="F140" s="0" t="n">
        <f aca="false">E140*$F$1</f>
        <v>3003</v>
      </c>
      <c r="G140" s="0" t="n">
        <v>3925</v>
      </c>
      <c r="H140" s="0" t="n">
        <f aca="false">D140+F140+G140</f>
        <v>14368.5</v>
      </c>
      <c r="J140" s="0" t="n">
        <v>0</v>
      </c>
      <c r="K140" s="0" t="n">
        <f aca="false">J140*$K$1</f>
        <v>0</v>
      </c>
      <c r="L140" s="0" t="n">
        <f aca="false">H140+K140</f>
        <v>14368.5</v>
      </c>
      <c r="M140" s="0" t="n">
        <v>0</v>
      </c>
      <c r="Q140" s="0" t="n">
        <v>2010</v>
      </c>
      <c r="R140" s="0" t="n">
        <v>740</v>
      </c>
      <c r="S140" s="0" t="n">
        <v>1780</v>
      </c>
      <c r="T140" s="0" t="n">
        <v>765</v>
      </c>
      <c r="U140" s="0" t="n">
        <v>1650</v>
      </c>
      <c r="V140" s="0" t="n">
        <v>3270</v>
      </c>
      <c r="X140" s="0" t="s">
        <v>40</v>
      </c>
      <c r="Y140" s="0" t="n">
        <f aca="false">Y135</f>
        <v>13883.3571428571</v>
      </c>
      <c r="Z140" s="0" t="n">
        <f aca="false">L140/Y140</f>
        <v>1.03494420349134</v>
      </c>
      <c r="AA140" s="0" t="n">
        <f aca="false">AVERAGEIF(X77:X139,"Friday",Z77:Z139)</f>
        <v>1.04454597478128</v>
      </c>
      <c r="AB140" s="0" t="n">
        <f aca="false">L140/$AA$12</f>
        <v>12519.0888085084</v>
      </c>
      <c r="AC140" s="0" t="n">
        <v>75</v>
      </c>
      <c r="AE140" s="0" t="n">
        <v>0</v>
      </c>
      <c r="AF140" s="0" t="n">
        <f aca="false">(AB140/AVERAGE(AB136:AB138,AB142:AB144))*MAX(AE139:AE141) + (1 - MAX(AE139:AE141))</f>
        <v>1</v>
      </c>
      <c r="AG140" s="0" t="n">
        <f aca="false">AB140/AF140</f>
        <v>12519.0888085084</v>
      </c>
      <c r="AH140" s="0" t="n">
        <f aca="false">(AG139+AG140*2+AG141)/4</f>
        <v>13209.018818817</v>
      </c>
      <c r="AI140" s="0" t="n">
        <f aca="false">ABS(1 - (AG140/AVERAGE(AG138:AG142)))</f>
        <v>0.110194992881643</v>
      </c>
      <c r="AJ140" s="0" t="n">
        <f aca="false">(AVERAGE(AG138:AG142)*AI140) + (AG140*(1-AI140))</f>
        <v>12689.9335426636</v>
      </c>
      <c r="AK140" s="0" t="n">
        <f aca="false">(AVERAGE(AG138:AG139,AG141:AG142)*AI140*2) + (AG140*(1-AI140*2))</f>
        <v>12946.2006438963</v>
      </c>
    </row>
    <row r="141" customFormat="false" ht="13.8" hidden="false" customHeight="false" outlineLevel="0" collapsed="false">
      <c r="A141" s="4" t="n">
        <v>42875</v>
      </c>
      <c r="B141" s="0" t="n">
        <v>139</v>
      </c>
      <c r="C141" s="0" t="n">
        <v>2830</v>
      </c>
      <c r="D141" s="0" t="n">
        <f aca="false">C141*$D$1</f>
        <v>6509</v>
      </c>
      <c r="E141" s="0" t="n">
        <v>1315</v>
      </c>
      <c r="F141" s="0" t="n">
        <f aca="false">E141*$F$1</f>
        <v>2893</v>
      </c>
      <c r="G141" s="0" t="n">
        <v>5010</v>
      </c>
      <c r="H141" s="0" t="n">
        <f aca="false">D141+F141+G141</f>
        <v>14412</v>
      </c>
      <c r="J141" s="0" t="n">
        <v>0</v>
      </c>
      <c r="K141" s="0" t="n">
        <f aca="false">J141*$K$1</f>
        <v>0</v>
      </c>
      <c r="L141" s="0" t="n">
        <f aca="false">H141+K141</f>
        <v>14412</v>
      </c>
      <c r="M141" s="0" t="n">
        <v>25</v>
      </c>
      <c r="Q141" s="0" t="n">
        <v>2255</v>
      </c>
      <c r="R141" s="0" t="n">
        <v>805</v>
      </c>
      <c r="S141" s="0" t="n">
        <v>1895</v>
      </c>
      <c r="T141" s="0" t="n">
        <v>980</v>
      </c>
      <c r="U141" s="0" t="n">
        <v>1655</v>
      </c>
      <c r="V141" s="0" t="n">
        <v>3055</v>
      </c>
      <c r="X141" s="0" t="s">
        <v>42</v>
      </c>
      <c r="Y141" s="0" t="n">
        <f aca="false">Y135</f>
        <v>13883.3571428571</v>
      </c>
      <c r="Z141" s="0" t="n">
        <f aca="false">L141/Y141</f>
        <v>1.03807745141923</v>
      </c>
      <c r="AA141" s="0" t="n">
        <f aca="false">AVERAGEIF(X78:X140,"Saturday",Z78:Z140)</f>
        <v>1.06509442652737</v>
      </c>
      <c r="AB141" s="0" t="n">
        <f aca="false">L141/$AA$14</f>
        <v>12952.5626617814</v>
      </c>
      <c r="AC141" s="0" t="n">
        <v>84</v>
      </c>
      <c r="AE141" s="0" t="n">
        <v>0</v>
      </c>
      <c r="AF141" s="0" t="n">
        <f aca="false">(AB141/AVERAGE(AB137:AB139,AB143:AB145))*MAX(AE140:AE142) + (1 - MAX(AE140:AE142))</f>
        <v>1</v>
      </c>
      <c r="AG141" s="0" t="n">
        <f aca="false">AB141/AF141</f>
        <v>12952.5626617814</v>
      </c>
      <c r="AH141" s="0" t="n">
        <f aca="false">(AG140+AG141*2+AG142)/4</f>
        <v>13550.4746259199</v>
      </c>
      <c r="AI141" s="0" t="n">
        <f aca="false">ABS(1 - (AG141/AVERAGE(AG139:AG143)))</f>
        <v>0.101081568977958</v>
      </c>
      <c r="AJ141" s="0" t="n">
        <f aca="false">(AVERAGE(AG139:AG143)*AI141) + (AG141*(1-AI141))</f>
        <v>13099.7869168859</v>
      </c>
      <c r="AK141" s="0" t="n">
        <f aca="false">(AVERAGE(AG139:AG140,AG142:AG143)*AI141*2) + (AG141*(1-AI141*2))</f>
        <v>13320.6232995427</v>
      </c>
    </row>
    <row r="142" customFormat="false" ht="13.8" hidden="false" customHeight="false" outlineLevel="0" collapsed="false">
      <c r="A142" s="4" t="n">
        <v>42876</v>
      </c>
      <c r="B142" s="0" t="n">
        <v>140</v>
      </c>
      <c r="C142" s="0" t="n">
        <v>3310</v>
      </c>
      <c r="D142" s="0" t="n">
        <f aca="false">C142*$D$1</f>
        <v>7613</v>
      </c>
      <c r="E142" s="0" t="n">
        <v>1760</v>
      </c>
      <c r="F142" s="0" t="n">
        <f aca="false">E142*$F$1</f>
        <v>3872</v>
      </c>
      <c r="G142" s="0" t="n">
        <v>4190</v>
      </c>
      <c r="H142" s="0" t="n">
        <f aca="false">D142+F142+G142</f>
        <v>15675</v>
      </c>
      <c r="J142" s="0" t="n">
        <v>0</v>
      </c>
      <c r="K142" s="0" t="n">
        <f aca="false">J142*$K$1</f>
        <v>0</v>
      </c>
      <c r="L142" s="0" t="n">
        <f aca="false">H142+K142</f>
        <v>15675</v>
      </c>
      <c r="M142" s="0" t="n">
        <v>175</v>
      </c>
      <c r="Q142" s="0" t="n">
        <v>2375</v>
      </c>
      <c r="R142" s="0" t="n">
        <v>775</v>
      </c>
      <c r="S142" s="0" t="n">
        <v>1490</v>
      </c>
      <c r="T142" s="0" t="n">
        <v>730</v>
      </c>
      <c r="U142" s="0" t="n">
        <v>1550</v>
      </c>
      <c r="V142" s="0" t="n">
        <v>3240</v>
      </c>
      <c r="X142" s="0" t="s">
        <v>33</v>
      </c>
      <c r="Y142" s="0" t="n">
        <f aca="false">AVERAGE(L142:L148)</f>
        <v>17240.4285714286</v>
      </c>
      <c r="Z142" s="0" t="n">
        <f aca="false">L142/Y142</f>
        <v>0.909200135893206</v>
      </c>
      <c r="AA142" s="0" t="n">
        <f aca="false">AVERAGEIF(X79:X141,"Sunday",Z79:Z141)</f>
        <v>1.09595058991164</v>
      </c>
      <c r="AB142" s="0" t="n">
        <f aca="false">L142/$AA$2</f>
        <v>15777.6843716085</v>
      </c>
      <c r="AC142" s="0" t="n">
        <v>90</v>
      </c>
      <c r="AE142" s="0" t="n">
        <v>0</v>
      </c>
      <c r="AF142" s="0" t="n">
        <f aca="false">(AB142/AVERAGE(AB138:AB140,AB144:AB146))*MAX(AE141:AE143) + (1 - MAX(AE141:AE143))</f>
        <v>1</v>
      </c>
      <c r="AG142" s="0" t="n">
        <f aca="false">AB142/AF142</f>
        <v>15777.6843716085</v>
      </c>
      <c r="AH142" s="0" t="n">
        <f aca="false">(AG141+AG142*2+AG143)/4</f>
        <v>15114.6304829377</v>
      </c>
      <c r="AI142" s="0" t="n">
        <f aca="false">ABS(1 - (AG142/AVERAGE(AG140:AG144)))</f>
        <v>0.101378183353659</v>
      </c>
      <c r="AJ142" s="0" t="n">
        <f aca="false">(AVERAGE(AG140:AG144)*AI142) + (AG142*(1-AI142))</f>
        <v>15630.4545439937</v>
      </c>
      <c r="AK142" s="0" t="n">
        <f aca="false">(AVERAGE(AG140:AG141,AG143:AG144)*AI142*2) + (AG142*(1-AI142*2))</f>
        <v>15409.6098025714</v>
      </c>
    </row>
    <row r="143" customFormat="false" ht="13.8" hidden="false" customHeight="false" outlineLevel="0" collapsed="false">
      <c r="A143" s="4" t="n">
        <v>42877</v>
      </c>
      <c r="B143" s="0" t="n">
        <v>141</v>
      </c>
      <c r="C143" s="0" t="n">
        <v>3285</v>
      </c>
      <c r="D143" s="0" t="n">
        <f aca="false">C143*$D$1</f>
        <v>7555.5</v>
      </c>
      <c r="E143" s="0" t="n">
        <v>1605</v>
      </c>
      <c r="F143" s="0" t="n">
        <f aca="false">E143*$F$1</f>
        <v>3531</v>
      </c>
      <c r="G143" s="0" t="n">
        <v>3945</v>
      </c>
      <c r="H143" s="0" t="n">
        <f aca="false">D143+F143+G143</f>
        <v>15031.5</v>
      </c>
      <c r="J143" s="0" t="n">
        <v>0</v>
      </c>
      <c r="K143" s="0" t="n">
        <f aca="false">J143*$K$1</f>
        <v>0</v>
      </c>
      <c r="L143" s="0" t="n">
        <f aca="false">H143+K143</f>
        <v>15031.5</v>
      </c>
      <c r="M143" s="0" t="n">
        <v>230</v>
      </c>
      <c r="Q143" s="0" t="n">
        <v>2190</v>
      </c>
      <c r="R143" s="0" t="n">
        <v>755</v>
      </c>
      <c r="S143" s="0" t="n">
        <v>1475</v>
      </c>
      <c r="T143" s="0" t="n">
        <v>700</v>
      </c>
      <c r="U143" s="0" t="n">
        <v>1505</v>
      </c>
      <c r="V143" s="0" t="n">
        <v>3130</v>
      </c>
      <c r="X143" s="0" t="s">
        <v>34</v>
      </c>
      <c r="Y143" s="0" t="n">
        <f aca="false">Y142</f>
        <v>17240.4285714286</v>
      </c>
      <c r="Z143" s="0" t="n">
        <f aca="false">L143/Y143</f>
        <v>0.871875077682854</v>
      </c>
      <c r="AA143" s="0" t="n">
        <f aca="false">AVERAGEIF(X80:X142,"Monday",Z80:Z142)</f>
        <v>0.947142274709489</v>
      </c>
      <c r="AB143" s="0" t="n">
        <f aca="false">L143/$AA$4</f>
        <v>15950.5905267523</v>
      </c>
      <c r="AC143" s="0" t="n">
        <v>90</v>
      </c>
      <c r="AE143" s="0" t="n">
        <v>0</v>
      </c>
      <c r="AF143" s="0" t="n">
        <f aca="false">(AB143/AVERAGE(AB139:AB141,AB145:AB147))*MAX(AE142:AE144) + (1 - MAX(AE142:AE144))</f>
        <v>1</v>
      </c>
      <c r="AG143" s="0" t="n">
        <f aca="false">AB143/AF143</f>
        <v>15950.5905267523</v>
      </c>
      <c r="AH143" s="0" t="n">
        <f aca="false">(AG142+AG143*2+AG144)/4</f>
        <v>15526.4862892434</v>
      </c>
      <c r="AI143" s="0" t="n">
        <f aca="false">ABS(1 - (AG143/AVERAGE(AG141:AG145)))</f>
        <v>0.0645922219737618</v>
      </c>
      <c r="AJ143" s="0" t="n">
        <f aca="false">(AVERAGE(AG141:AG145)*AI143) + (AG143*(1-AI143))</f>
        <v>15888.0798894672</v>
      </c>
      <c r="AK143" s="0" t="n">
        <f aca="false">(AVERAGE(AG141:AG142,AG144:AG145)*AI143*2) + (AG143*(1-AI143*2))</f>
        <v>15794.3139335395</v>
      </c>
    </row>
    <row r="144" customFormat="false" ht="13.8" hidden="false" customHeight="false" outlineLevel="0" collapsed="false">
      <c r="A144" s="4" t="n">
        <v>42878</v>
      </c>
      <c r="B144" s="0" t="n">
        <v>142</v>
      </c>
      <c r="C144" s="0" t="n">
        <v>2995</v>
      </c>
      <c r="D144" s="0" t="n">
        <f aca="false">C144*$D$1</f>
        <v>6888.5</v>
      </c>
      <c r="E144" s="0" t="n">
        <v>1580</v>
      </c>
      <c r="F144" s="0" t="n">
        <f aca="false">E144*$F$1</f>
        <v>3476</v>
      </c>
      <c r="G144" s="0" t="n">
        <v>2950</v>
      </c>
      <c r="H144" s="0" t="n">
        <f aca="false">D144+F144+G144</f>
        <v>13314.5</v>
      </c>
      <c r="J144" s="0" t="n">
        <v>0</v>
      </c>
      <c r="K144" s="0" t="n">
        <f aca="false">J144*$K$1</f>
        <v>0</v>
      </c>
      <c r="L144" s="0" t="n">
        <f aca="false">H144+K144</f>
        <v>13314.5</v>
      </c>
      <c r="M144" s="0" t="n">
        <v>220</v>
      </c>
      <c r="Q144" s="0" t="n">
        <v>1955</v>
      </c>
      <c r="R144" s="0" t="n">
        <v>685</v>
      </c>
      <c r="S144" s="0" t="n">
        <v>1400</v>
      </c>
      <c r="T144" s="0" t="n">
        <v>690</v>
      </c>
      <c r="U144" s="0" t="n">
        <v>1500</v>
      </c>
      <c r="V144" s="0" t="n">
        <v>2945</v>
      </c>
      <c r="X144" s="0" t="s">
        <v>36</v>
      </c>
      <c r="Y144" s="0" t="n">
        <f aca="false">Y142</f>
        <v>17240.4285714286</v>
      </c>
      <c r="Z144" s="0" t="n">
        <f aca="false">L144/Y144</f>
        <v>0.772283585923451</v>
      </c>
      <c r="AA144" s="0" t="n">
        <f aca="false">AVERAGEIF(X81:X143,"Tuesday",Z81:Z143)</f>
        <v>0.967057404694636</v>
      </c>
      <c r="AB144" s="0" t="n">
        <f aca="false">L144/$AA$6</f>
        <v>14427.0797318606</v>
      </c>
      <c r="AC144" s="0" t="n">
        <v>93</v>
      </c>
      <c r="AE144" s="0" t="n">
        <v>0</v>
      </c>
      <c r="AF144" s="0" t="n">
        <f aca="false">(AB144/AVERAGE(AB140:AB142,AB146:AB148))*MAX(AE143:AE145) + (1 - MAX(AE143:AE145))</f>
        <v>1</v>
      </c>
      <c r="AG144" s="0" t="n">
        <f aca="false">AB144/AF144</f>
        <v>14427.0797318606</v>
      </c>
      <c r="AH144" s="0" t="n">
        <f aca="false">(AG143+AG144*2+AG145)/4</f>
        <v>15152.7295247688</v>
      </c>
      <c r="AI144" s="0" t="n">
        <f aca="false">ABS(1 - (AG144/AVERAGE(AG142:AG146)))</f>
        <v>0.0576675808112544</v>
      </c>
      <c r="AJ144" s="0" t="n">
        <f aca="false">(AVERAGE(AG142:AG146)*AI144) + (AG144*(1-AI144))</f>
        <v>14477.9937959906</v>
      </c>
      <c r="AK144" s="0" t="n">
        <f aca="false">(AVERAGE(AG142:AG143,AG145:AG146)*AI144*2) + (AG144*(1-AI144*2))</f>
        <v>14554.3648921855</v>
      </c>
    </row>
    <row r="145" customFormat="false" ht="13.8" hidden="false" customHeight="false" outlineLevel="0" collapsed="false">
      <c r="A145" s="4" t="n">
        <v>42879</v>
      </c>
      <c r="B145" s="0" t="n">
        <v>143</v>
      </c>
      <c r="C145" s="0" t="n">
        <v>3320</v>
      </c>
      <c r="D145" s="0" t="n">
        <f aca="false">C145*$D$1</f>
        <v>7636</v>
      </c>
      <c r="E145" s="0" t="n">
        <v>1610</v>
      </c>
      <c r="F145" s="0" t="n">
        <f aca="false">E145*$F$1</f>
        <v>3542</v>
      </c>
      <c r="G145" s="0" t="n">
        <v>3260</v>
      </c>
      <c r="H145" s="0" t="n">
        <f aca="false">D145+F145+G145</f>
        <v>14438</v>
      </c>
      <c r="J145" s="0" t="n">
        <v>0</v>
      </c>
      <c r="K145" s="0" t="n">
        <f aca="false">J145*$K$1</f>
        <v>0</v>
      </c>
      <c r="L145" s="0" t="n">
        <f aca="false">H145+K145</f>
        <v>14438</v>
      </c>
      <c r="M145" s="0" t="n">
        <v>260</v>
      </c>
      <c r="Q145" s="0" t="n">
        <v>1995</v>
      </c>
      <c r="R145" s="0" t="n">
        <v>535</v>
      </c>
      <c r="S145" s="0" t="n">
        <v>1115</v>
      </c>
      <c r="T145" s="0" t="n">
        <v>595</v>
      </c>
      <c r="U145" s="0" t="n">
        <v>1440</v>
      </c>
      <c r="V145" s="0" t="n">
        <v>3275</v>
      </c>
      <c r="X145" s="0" t="s">
        <v>37</v>
      </c>
      <c r="Y145" s="0" t="n">
        <f aca="false">Y142</f>
        <v>17240.4285714286</v>
      </c>
      <c r="Z145" s="0" t="n">
        <f aca="false">L145/Y145</f>
        <v>0.837450179395605</v>
      </c>
      <c r="AA145" s="0" t="n">
        <f aca="false">AVERAGEIF(X82:X144,"Wednesday",Z82:Z144)</f>
        <v>0.931449600556004</v>
      </c>
      <c r="AB145" s="0" t="n">
        <f aca="false">L145/$AA$8</f>
        <v>15806.1681086015</v>
      </c>
      <c r="AC145" s="0" t="n">
        <v>99</v>
      </c>
      <c r="AE145" s="0" t="n">
        <v>0</v>
      </c>
      <c r="AF145" s="0" t="n">
        <f aca="false">(AB145/AVERAGE(AB141:AB143,AB147:AB149))*MAX(AE144:AE146) + (1 - MAX(AE144:AE146))</f>
        <v>1</v>
      </c>
      <c r="AG145" s="0" t="n">
        <f aca="false">AB145/AF145</f>
        <v>15806.1681086015</v>
      </c>
      <c r="AH145" s="0" t="n">
        <f aca="false">(AG144+AG145*2+AG146)/4</f>
        <v>15156.9340304327</v>
      </c>
      <c r="AI145" s="0" t="n">
        <f aca="false">ABS(1 - (AG145/AVERAGE(AG143:AG147)))</f>
        <v>0.00276364391233597</v>
      </c>
      <c r="AJ145" s="0" t="n">
        <f aca="false">(AVERAGE(AG143:AG147)*AI145) + (AG145*(1-AI145))</f>
        <v>15806.0477181104</v>
      </c>
      <c r="AK145" s="0" t="n">
        <f aca="false">(AVERAGE(AG143:AG144,AG146:AG147)*AI145*2) + (AG145*(1-AI145*2))</f>
        <v>15805.8671323737</v>
      </c>
    </row>
    <row r="146" customFormat="false" ht="13.8" hidden="false" customHeight="false" outlineLevel="0" collapsed="false">
      <c r="A146" s="4" t="n">
        <v>42880</v>
      </c>
      <c r="B146" s="0" t="n">
        <v>144</v>
      </c>
      <c r="C146" s="0" t="n">
        <v>3450</v>
      </c>
      <c r="D146" s="0" t="n">
        <f aca="false">C146*$D$1</f>
        <v>7935</v>
      </c>
      <c r="E146" s="0" t="n">
        <v>1680</v>
      </c>
      <c r="F146" s="0" t="n">
        <f aca="false">E146*$F$1</f>
        <v>3696</v>
      </c>
      <c r="G146" s="0" t="n">
        <v>3070</v>
      </c>
      <c r="H146" s="0" t="n">
        <f aca="false">D146+F146+G146</f>
        <v>14701</v>
      </c>
      <c r="J146" s="0" t="n">
        <v>0</v>
      </c>
      <c r="K146" s="0" t="n">
        <f aca="false">J146*$K$1</f>
        <v>0</v>
      </c>
      <c r="L146" s="0" t="n">
        <f aca="false">H146+K146</f>
        <v>14701</v>
      </c>
      <c r="M146" s="0" t="n">
        <v>180</v>
      </c>
      <c r="Q146" s="0" t="n">
        <v>2235</v>
      </c>
      <c r="R146" s="0" t="n">
        <v>600</v>
      </c>
      <c r="S146" s="0" t="n">
        <v>1410</v>
      </c>
      <c r="T146" s="0" t="n">
        <v>710</v>
      </c>
      <c r="U146" s="0" t="n">
        <v>1640</v>
      </c>
      <c r="V146" s="0" t="n">
        <v>2860</v>
      </c>
      <c r="X146" s="0" t="s">
        <v>39</v>
      </c>
      <c r="Y146" s="0" t="n">
        <f aca="false">Y142</f>
        <v>17240.4285714286</v>
      </c>
      <c r="Z146" s="0" t="n">
        <f aca="false">L146/Y146</f>
        <v>0.852705020591134</v>
      </c>
      <c r="AA146" s="0" t="n">
        <f aca="false">AVERAGEIF(X83:X145,"Thursday",Z83:Z145)</f>
        <v>0.94985455849441</v>
      </c>
      <c r="AB146" s="0" t="n">
        <f aca="false">L146/$AA$10</f>
        <v>14588.3201726673</v>
      </c>
      <c r="AC146" s="0" t="n">
        <v>91</v>
      </c>
      <c r="AE146" s="0" t="n">
        <v>0</v>
      </c>
      <c r="AF146" s="0" t="n">
        <f aca="false">(AB146/AVERAGE(AB142:AB144,AB148:AB150))*MAX(AE145:AE147) + (1 - MAX(AE145:AE147))</f>
        <v>1</v>
      </c>
      <c r="AG146" s="0" t="n">
        <f aca="false">AB146/AF146</f>
        <v>14588.3201726673</v>
      </c>
      <c r="AH146" s="0" t="n">
        <f aca="false">(AG145+AG146*2+AG147)/4</f>
        <v>15755.919827041</v>
      </c>
      <c r="AI146" s="0" t="n">
        <f aca="false">ABS(1 - (AG146/AVERAGE(AG144:AG148)))</f>
        <v>0.161241831782444</v>
      </c>
      <c r="AJ146" s="0" t="n">
        <f aca="false">(AVERAGE(AG144:AG148)*AI146) + (AG146*(1-AI146))</f>
        <v>15040.5133134318</v>
      </c>
      <c r="AK146" s="0" t="n">
        <f aca="false">(AVERAGE(AG144:AG145,AG147:AG148)*AI146*2) + (AG146*(1-AI146*2))</f>
        <v>15718.8030245785</v>
      </c>
    </row>
    <row r="147" customFormat="false" ht="13.8" hidden="false" customHeight="false" outlineLevel="0" collapsed="false">
      <c r="A147" s="4" t="n">
        <v>42881</v>
      </c>
      <c r="B147" s="0" t="n">
        <v>145</v>
      </c>
      <c r="C147" s="0" t="n">
        <v>3860</v>
      </c>
      <c r="D147" s="0" t="n">
        <f aca="false">C147*$D$1</f>
        <v>8878</v>
      </c>
      <c r="E147" s="0" t="n">
        <v>1740</v>
      </c>
      <c r="F147" s="0" t="n">
        <f aca="false">E147*$F$1</f>
        <v>3828</v>
      </c>
      <c r="G147" s="0" t="n">
        <v>8000</v>
      </c>
      <c r="H147" s="0" t="n">
        <f aca="false">D147+F147+G147</f>
        <v>20706</v>
      </c>
      <c r="J147" s="0" t="n">
        <v>0</v>
      </c>
      <c r="K147" s="0" t="n">
        <f aca="false">J147*$K$1</f>
        <v>0</v>
      </c>
      <c r="L147" s="0" t="n">
        <f aca="false">H147+K147</f>
        <v>20706</v>
      </c>
      <c r="M147" s="0" t="n">
        <v>190</v>
      </c>
      <c r="Q147" s="0" t="n">
        <v>2460</v>
      </c>
      <c r="R147" s="0" t="n">
        <v>695</v>
      </c>
      <c r="S147" s="0" t="n">
        <v>1715</v>
      </c>
      <c r="T147" s="0" t="n">
        <v>680</v>
      </c>
      <c r="U147" s="0" t="n">
        <v>1580</v>
      </c>
      <c r="V147" s="0" t="n">
        <v>4395</v>
      </c>
      <c r="X147" s="0" t="s">
        <v>40</v>
      </c>
      <c r="Y147" s="0" t="n">
        <f aca="false">Y142</f>
        <v>17240.4285714286</v>
      </c>
      <c r="Z147" s="0" t="n">
        <f aca="false">L147/Y147</f>
        <v>1.20101422735596</v>
      </c>
      <c r="AA147" s="0" t="n">
        <f aca="false">AVERAGEIF(X84:X146,"Friday",Z84:Z146)</f>
        <v>1.04818488290776</v>
      </c>
      <c r="AB147" s="0" t="n">
        <f aca="false">L147/$AA$12</f>
        <v>18040.870854228</v>
      </c>
      <c r="AC147" s="0" t="n">
        <v>86</v>
      </c>
      <c r="AE147" s="0" t="n">
        <v>0</v>
      </c>
      <c r="AF147" s="0" t="n">
        <f aca="false">(AB147/AVERAGE(AB143:AB145,AB149:AB151))*MAX(AE146:AE148) + (1 - MAX(AE146:AE148))</f>
        <v>1</v>
      </c>
      <c r="AG147" s="0" t="n">
        <f aca="false">AB147/AF147</f>
        <v>18040.870854228</v>
      </c>
      <c r="AH147" s="0" t="n">
        <f aca="false">(AG146+AG147*2+AG148)/4</f>
        <v>18692.8567293183</v>
      </c>
      <c r="AI147" s="0" t="n">
        <f aca="false">ABS(1 - (AG147/AVERAGE(AG145:AG149)))</f>
        <v>0.0119867257946236</v>
      </c>
      <c r="AJ147" s="0" t="n">
        <f aca="false">(AVERAGE(AG145:AG149)*AI147) + (AG147*(1-AI147))</f>
        <v>18038.3094163767</v>
      </c>
      <c r="AK147" s="0" t="n">
        <f aca="false">(AVERAGE(AG145:AG146,AG148:AG149)*AI147*2) + (AG147*(1-AI147*2))</f>
        <v>18034.4672595997</v>
      </c>
    </row>
    <row r="148" customFormat="false" ht="13.8" hidden="false" customHeight="false" outlineLevel="0" collapsed="false">
      <c r="A148" s="4" t="n">
        <v>42882</v>
      </c>
      <c r="B148" s="0" t="n">
        <v>146</v>
      </c>
      <c r="C148" s="0" t="n">
        <v>4170</v>
      </c>
      <c r="D148" s="0" t="n">
        <f aca="false">C148*$D$1</f>
        <v>9591</v>
      </c>
      <c r="E148" s="0" t="n">
        <v>2080</v>
      </c>
      <c r="F148" s="0" t="n">
        <f aca="false">E148*$F$1</f>
        <v>4576</v>
      </c>
      <c r="G148" s="0" t="n">
        <v>12650</v>
      </c>
      <c r="H148" s="0" t="n">
        <f aca="false">D148+F148+G148</f>
        <v>26817</v>
      </c>
      <c r="J148" s="0" t="n">
        <v>0</v>
      </c>
      <c r="K148" s="0" t="n">
        <f aca="false">J148*$K$1</f>
        <v>0</v>
      </c>
      <c r="L148" s="0" t="n">
        <f aca="false">H148+K148</f>
        <v>26817</v>
      </c>
      <c r="M148" s="0" t="n">
        <v>185</v>
      </c>
      <c r="Q148" s="0" t="n">
        <v>3185</v>
      </c>
      <c r="R148" s="0" t="n">
        <v>850</v>
      </c>
      <c r="S148" s="0" t="n">
        <v>2480</v>
      </c>
      <c r="T148" s="0" t="n">
        <v>1185</v>
      </c>
      <c r="U148" s="0" t="n">
        <v>1945</v>
      </c>
      <c r="V148" s="0" t="n">
        <v>5580</v>
      </c>
      <c r="X148" s="0" t="s">
        <v>42</v>
      </c>
      <c r="Y148" s="0" t="n">
        <f aca="false">Y142</f>
        <v>17240.4285714286</v>
      </c>
      <c r="Z148" s="0" t="n">
        <f aca="false">L148/Y148</f>
        <v>1.55547177315777</v>
      </c>
      <c r="AA148" s="0" t="n">
        <f aca="false">AVERAGEIF(X85:X147,"Saturday",Z85:Z147)</f>
        <v>1.06036068872606</v>
      </c>
      <c r="AB148" s="0" t="n">
        <f aca="false">L148/$AA$14</f>
        <v>24101.3650361499</v>
      </c>
      <c r="AC148" s="0" t="n">
        <v>88</v>
      </c>
      <c r="AE148" s="0" t="n">
        <v>0</v>
      </c>
      <c r="AF148" s="0" t="n">
        <f aca="false">(AB148/AVERAGE(AB144:AB146,AB150:AB152))*MAX(AE147:AE149) + (1 - MAX(AE147:AE149))</f>
        <v>1</v>
      </c>
      <c r="AG148" s="0" t="n">
        <f aca="false">AB148/AF148</f>
        <v>24101.3650361499</v>
      </c>
      <c r="AH148" s="0" t="n">
        <f aca="false">(AG147+AG148*2+AG149)/4</f>
        <v>20710.6958387871</v>
      </c>
      <c r="AI148" s="0" t="n">
        <f aca="false">ABS(1 - (AG148/AVERAGE(AG146:AG150)))</f>
        <v>0.327541181468993</v>
      </c>
      <c r="AJ148" s="0" t="n">
        <f aca="false">(AVERAGE(AG146:AG150)*AI148) + (AG148*(1-AI148))</f>
        <v>22153.6498032633</v>
      </c>
      <c r="AK148" s="0" t="n">
        <f aca="false">(AVERAGE(AG146:AG147,AG149:AG150)*AI148*2) + (AG148*(1-AI148*2))</f>
        <v>19232.0769539333</v>
      </c>
    </row>
    <row r="149" customFormat="false" ht="13.8" hidden="false" customHeight="false" outlineLevel="0" collapsed="false">
      <c r="A149" s="4" t="n">
        <v>42883</v>
      </c>
      <c r="B149" s="0" t="n">
        <v>147</v>
      </c>
      <c r="C149" s="0" t="n">
        <v>4125</v>
      </c>
      <c r="D149" s="0" t="n">
        <f aca="false">C149*$D$1</f>
        <v>9487.5</v>
      </c>
      <c r="E149" s="0" t="n">
        <v>2335</v>
      </c>
      <c r="F149" s="0" t="n">
        <f aca="false">E149*$F$1</f>
        <v>5137</v>
      </c>
      <c r="G149" s="0" t="n">
        <v>15405</v>
      </c>
      <c r="H149" s="0" t="n">
        <f aca="false">D149+F149+G149</f>
        <v>30029.5</v>
      </c>
      <c r="J149" s="0" t="n">
        <v>0</v>
      </c>
      <c r="K149" s="0" t="n">
        <f aca="false">J149*$K$1</f>
        <v>0</v>
      </c>
      <c r="L149" s="0" t="n">
        <f aca="false">H149+K149</f>
        <v>30029.5</v>
      </c>
      <c r="M149" s="0" t="n">
        <v>165</v>
      </c>
      <c r="Q149" s="0" t="n">
        <v>3255</v>
      </c>
      <c r="R149" s="0" t="n">
        <v>810</v>
      </c>
      <c r="S149" s="0" t="n">
        <v>2560</v>
      </c>
      <c r="T149" s="0" t="n">
        <v>925</v>
      </c>
      <c r="U149" s="0" t="n">
        <v>1920</v>
      </c>
      <c r="V149" s="0" t="n">
        <v>6530</v>
      </c>
      <c r="X149" s="0" t="s">
        <v>33</v>
      </c>
      <c r="Y149" s="0" t="n">
        <f aca="false">AVERAGE(L149:L155)</f>
        <v>18369.4285714286</v>
      </c>
      <c r="Z149" s="0" t="n">
        <f aca="false">L149/Y149</f>
        <v>1.63475417230491</v>
      </c>
      <c r="AA149" s="0" t="n">
        <f aca="false">AVERAGEIF(X86:X148,"Sunday",Z86:Z148)</f>
        <v>1.06729450714069</v>
      </c>
      <c r="AB149" s="0" t="n">
        <f aca="false">L149/$AA$2</f>
        <v>30226.2183628209</v>
      </c>
      <c r="AC149" s="0" t="n">
        <v>91</v>
      </c>
      <c r="AE149" s="0" t="n">
        <v>0</v>
      </c>
      <c r="AF149" s="0" t="n">
        <f aca="false">(AB149/AVERAGE(AB145:AB147,AB151:AB153))*MAX(AE148:AE150) + (1 - MAX(AE148:AE150))</f>
        <v>1.82094621182692</v>
      </c>
      <c r="AG149" s="0" t="n">
        <f aca="false">AB149/AF149</f>
        <v>16599.1824286207</v>
      </c>
      <c r="AH149" s="0" t="n">
        <f aca="false">(AG148+AG149*2+AG150)/4</f>
        <v>18686.111213032</v>
      </c>
      <c r="AI149" s="0" t="n">
        <f aca="false">ABS(1 - (AG149/AVERAGE(AG147:AG151)))</f>
        <v>0.131774748497261</v>
      </c>
      <c r="AJ149" s="0" t="n">
        <f aca="false">(AVERAGE(AG147:AG151)*AI149) + (AG149*(1-AI149))</f>
        <v>16931.167593511</v>
      </c>
      <c r="AK149" s="0" t="n">
        <f aca="false">(AVERAGE(AG147:AG148,AG150:AG151)*AI149*2) + (AG149*(1-AI149*2))</f>
        <v>17429.1453408463</v>
      </c>
    </row>
    <row r="150" customFormat="false" ht="13.8" hidden="false" customHeight="false" outlineLevel="0" collapsed="false">
      <c r="A150" s="4" t="n">
        <v>42884</v>
      </c>
      <c r="B150" s="0" t="n">
        <v>148</v>
      </c>
      <c r="C150" s="0" t="n">
        <v>3260</v>
      </c>
      <c r="D150" s="0" t="n">
        <f aca="false">C150*$D$1</f>
        <v>7498</v>
      </c>
      <c r="E150" s="0" t="n">
        <v>2150</v>
      </c>
      <c r="F150" s="0" t="n">
        <f aca="false">E150*$F$1</f>
        <v>4730</v>
      </c>
      <c r="G150" s="0" t="n">
        <v>6780</v>
      </c>
      <c r="H150" s="0" t="n">
        <f aca="false">D150+F150+G150</f>
        <v>19008</v>
      </c>
      <c r="J150" s="0" t="n">
        <v>0</v>
      </c>
      <c r="K150" s="0" t="n">
        <f aca="false">J150*$K$1</f>
        <v>0</v>
      </c>
      <c r="L150" s="0" t="n">
        <f aca="false">H150+K150</f>
        <v>19008</v>
      </c>
      <c r="M150" s="0" t="n">
        <v>205</v>
      </c>
      <c r="Q150" s="0" t="n">
        <v>2330</v>
      </c>
      <c r="R150" s="0" t="n">
        <v>590</v>
      </c>
      <c r="S150" s="0" t="n">
        <v>1545</v>
      </c>
      <c r="T150" s="0" t="n">
        <v>570</v>
      </c>
      <c r="U150" s="0" t="n">
        <v>1570</v>
      </c>
      <c r="V150" s="0" t="n">
        <v>4795</v>
      </c>
      <c r="W150" s="0" t="s">
        <v>49</v>
      </c>
      <c r="X150" s="0" t="s">
        <v>34</v>
      </c>
      <c r="Y150" s="0" t="n">
        <f aca="false">Y149</f>
        <v>18369.4285714286</v>
      </c>
      <c r="Z150" s="0" t="n">
        <f aca="false">L150/Y150</f>
        <v>1.03476272689095</v>
      </c>
      <c r="AA150" s="0" t="n">
        <f aca="false">AVERAGEIF(X87:X149,"Monday",Z87:Z149)</f>
        <v>0.933807798858738</v>
      </c>
      <c r="AB150" s="0" t="n">
        <f aca="false">L150/$AA$4</f>
        <v>20170.2308307559</v>
      </c>
      <c r="AC150" s="0" t="n">
        <v>93</v>
      </c>
      <c r="AE150" s="0" t="n">
        <v>1</v>
      </c>
      <c r="AF150" s="0" t="n">
        <f aca="false">(AB150/AVERAGE(AB146:AB148,AB152:AB154))*MAX(AE149:AE151) + (1 - MAX(AE149:AE151))</f>
        <v>1.15623734056224</v>
      </c>
      <c r="AG150" s="0" t="n">
        <f aca="false">AB150/AF150</f>
        <v>17444.7149587366</v>
      </c>
      <c r="AH150" s="0" t="n">
        <f aca="false">(AG149+AG150*2+AG151)/4</f>
        <v>17723.770621218</v>
      </c>
      <c r="AI150" s="0" t="n">
        <f aca="false">ABS(1 - (AG150/AVERAGE(AG148:AG152)))</f>
        <v>0.080755832377905</v>
      </c>
      <c r="AJ150" s="0" t="n">
        <f aca="false">(AVERAGE(AG148:AG152)*AI150) + (AG150*(1-AI150))</f>
        <v>17568.4750982807</v>
      </c>
      <c r="AK150" s="0" t="n">
        <f aca="false">(AVERAGE(AG148:AG149,AG151:AG152)*AI150*2) + (AG150*(1-AI150*2))</f>
        <v>17754.1153075968</v>
      </c>
    </row>
    <row r="151" customFormat="false" ht="13.8" hidden="false" customHeight="false" outlineLevel="0" collapsed="false">
      <c r="A151" s="4" t="n">
        <v>42885</v>
      </c>
      <c r="B151" s="0" t="n">
        <v>149</v>
      </c>
      <c r="C151" s="0" t="n">
        <v>2955</v>
      </c>
      <c r="D151" s="0" t="n">
        <f aca="false">C151*$D$1</f>
        <v>6796.5</v>
      </c>
      <c r="E151" s="0" t="n">
        <v>1720</v>
      </c>
      <c r="F151" s="0" t="n">
        <f aca="false">E151*$F$1</f>
        <v>3784</v>
      </c>
      <c r="G151" s="0" t="n">
        <v>5345</v>
      </c>
      <c r="H151" s="0" t="n">
        <f aca="false">D151+F151+G151</f>
        <v>15925.5</v>
      </c>
      <c r="J151" s="0" t="n">
        <v>0</v>
      </c>
      <c r="K151" s="0" t="n">
        <f aca="false">J151*$K$1</f>
        <v>0</v>
      </c>
      <c r="L151" s="0" t="n">
        <f aca="false">H151+K151</f>
        <v>15925.5</v>
      </c>
      <c r="M151" s="0" t="n">
        <v>200</v>
      </c>
      <c r="Q151" s="0" t="n">
        <v>2225</v>
      </c>
      <c r="R151" s="0" t="n">
        <v>555</v>
      </c>
      <c r="S151" s="0" t="n">
        <v>1190</v>
      </c>
      <c r="T151" s="0" t="n">
        <v>415</v>
      </c>
      <c r="U151" s="0" t="n">
        <v>1505</v>
      </c>
      <c r="V151" s="0" t="n">
        <v>4115</v>
      </c>
      <c r="X151" s="0" t="s">
        <v>36</v>
      </c>
      <c r="Y151" s="0" t="n">
        <f aca="false">Y149</f>
        <v>18369.4285714286</v>
      </c>
      <c r="Z151" s="0" t="n">
        <f aca="false">L151/Y151</f>
        <v>0.866956744902243</v>
      </c>
      <c r="AA151" s="0" t="n">
        <f aca="false">AVERAGEIF(X88:X150,"Tuesday",Z88:Z150)</f>
        <v>0.945010886134559</v>
      </c>
      <c r="AB151" s="0" t="n">
        <f aca="false">L151/$AA$6</f>
        <v>17256.2588358365</v>
      </c>
      <c r="AC151" s="0" t="n">
        <v>95</v>
      </c>
      <c r="AE151" s="0" t="n">
        <v>0</v>
      </c>
      <c r="AF151" s="0" t="n">
        <f aca="false">(AB151/AVERAGE(AB147:AB149,AB153:AB155))*MAX(AE150:AE152) + (1 - MAX(AE150:AE152))</f>
        <v>0.88920131855175</v>
      </c>
      <c r="AG151" s="0" t="n">
        <f aca="false">AB151/AF151</f>
        <v>19406.4701387779</v>
      </c>
      <c r="AH151" s="0" t="n">
        <f aca="false">(AG150+AG151*2+AG152)/4</f>
        <v>18398.0276377127</v>
      </c>
      <c r="AI151" s="0" t="n">
        <f aca="false">ABS(1 - (AG151/AVERAGE(AG149:AG153)))</f>
        <v>0.110796572997343</v>
      </c>
      <c r="AJ151" s="0" t="n">
        <f aca="false">(AVERAGE(AG149:AG153)*AI151) + (AG151*(1-AI151))</f>
        <v>19192.0010668987</v>
      </c>
      <c r="AK151" s="0" t="n">
        <f aca="false">(AVERAGE(AG149:AG150,AG152:AG153)*AI151*2) + (AG151*(1-AI151*2))</f>
        <v>18870.2974590799</v>
      </c>
    </row>
    <row r="152" customFormat="false" ht="13.8" hidden="false" customHeight="false" outlineLevel="0" collapsed="false">
      <c r="A152" s="4" t="n">
        <v>42886</v>
      </c>
      <c r="B152" s="0" t="n">
        <v>150</v>
      </c>
      <c r="C152" s="0" t="n">
        <v>3300</v>
      </c>
      <c r="D152" s="0" t="n">
        <f aca="false">C152*$D$1</f>
        <v>7590</v>
      </c>
      <c r="E152" s="0" t="n">
        <v>2220</v>
      </c>
      <c r="F152" s="0" t="n">
        <f aca="false">E152*$F$1</f>
        <v>4884</v>
      </c>
      <c r="G152" s="0" t="n">
        <v>3360</v>
      </c>
      <c r="H152" s="0" t="n">
        <f aca="false">D152+F152+G152</f>
        <v>15834</v>
      </c>
      <c r="J152" s="0" t="n">
        <v>0</v>
      </c>
      <c r="K152" s="0" t="n">
        <f aca="false">J152*$K$1</f>
        <v>0</v>
      </c>
      <c r="L152" s="0" t="n">
        <f aca="false">H152+K152</f>
        <v>15834</v>
      </c>
      <c r="M152" s="0" t="n">
        <v>215</v>
      </c>
      <c r="Q152" s="0" t="n">
        <v>2040</v>
      </c>
      <c r="R152" s="0" t="n">
        <v>500</v>
      </c>
      <c r="S152" s="0" t="n">
        <v>1080</v>
      </c>
      <c r="T152" s="0" t="n">
        <v>410</v>
      </c>
      <c r="U152" s="0" t="n">
        <v>1380</v>
      </c>
      <c r="V152" s="0" t="n">
        <v>3780</v>
      </c>
      <c r="X152" s="0" t="s">
        <v>37</v>
      </c>
      <c r="Y152" s="0" t="n">
        <f aca="false">Y149</f>
        <v>18369.4285714286</v>
      </c>
      <c r="Z152" s="0" t="n">
        <f aca="false">L152/Y152</f>
        <v>0.861975642760486</v>
      </c>
      <c r="AA152" s="0" t="n">
        <f aca="false">AVERAGEIF(X89:X151,"Wednesday",Z89:Z151)</f>
        <v>0.920805471140107</v>
      </c>
      <c r="AB152" s="0" t="n">
        <f aca="false">L152/$AA$8</f>
        <v>17334.4553145585</v>
      </c>
      <c r="AC152" s="0" t="n">
        <v>91</v>
      </c>
      <c r="AE152" s="0" t="n">
        <v>0</v>
      </c>
      <c r="AF152" s="0" t="n">
        <f aca="false">(AB152/AVERAGE(AB148:AB150,AB154:AB156))*MAX(AE151:AE153) + (1 - MAX(AE151:AE153))</f>
        <v>1</v>
      </c>
      <c r="AG152" s="0" t="n">
        <f aca="false">AB152/AF152</f>
        <v>17334.4553145585</v>
      </c>
      <c r="AH152" s="0" t="n">
        <f aca="false">(AG151+AG152*2+AG153)/4</f>
        <v>17661.1005134319</v>
      </c>
      <c r="AI152" s="0" t="n">
        <f aca="false">ABS(1 - (AG152/AVERAGE(AG150:AG154)))</f>
        <v>0.0222123104392651</v>
      </c>
      <c r="AJ152" s="0" t="n">
        <f aca="false">(AVERAGE(AG150:AG154)*AI152) + (AG152*(1-AI152))</f>
        <v>17326.0885689968</v>
      </c>
      <c r="AK152" s="0" t="n">
        <f aca="false">(AVERAGE(AG150:AG151,AG153:AG154)*AI152*2) + (AG152*(1-AI152*2))</f>
        <v>17313.5384506541</v>
      </c>
    </row>
    <row r="153" customFormat="false" ht="13.8" hidden="false" customHeight="false" outlineLevel="0" collapsed="false">
      <c r="A153" s="4" t="n">
        <v>42887</v>
      </c>
      <c r="B153" s="0" t="n">
        <v>151</v>
      </c>
      <c r="C153" s="0" t="n">
        <v>3420</v>
      </c>
      <c r="D153" s="0" t="n">
        <f aca="false">C153*$D$1</f>
        <v>7866</v>
      </c>
      <c r="E153" s="0" t="n">
        <v>2780</v>
      </c>
      <c r="F153" s="0" t="n">
        <f aca="false">E153*$F$1</f>
        <v>6116</v>
      </c>
      <c r="G153" s="0" t="n">
        <v>2715</v>
      </c>
      <c r="H153" s="0" t="n">
        <f aca="false">D153+F153+G153</f>
        <v>16697</v>
      </c>
      <c r="J153" s="0" t="n">
        <v>0</v>
      </c>
      <c r="K153" s="0" t="n">
        <f aca="false">J153*$K$1</f>
        <v>0</v>
      </c>
      <c r="L153" s="0" t="n">
        <f aca="false">H153+K153</f>
        <v>16697</v>
      </c>
      <c r="M153" s="0" t="n">
        <v>180</v>
      </c>
      <c r="Q153" s="0" t="n">
        <v>2255</v>
      </c>
      <c r="R153" s="0" t="n">
        <v>540</v>
      </c>
      <c r="S153" s="0" t="n">
        <v>1215</v>
      </c>
      <c r="T153" s="0" t="n">
        <v>460</v>
      </c>
      <c r="U153" s="0" t="n">
        <v>1405</v>
      </c>
      <c r="V153" s="0" t="n">
        <v>3160</v>
      </c>
      <c r="X153" s="0" t="s">
        <v>39</v>
      </c>
      <c r="Y153" s="0" t="n">
        <f aca="false">Y149</f>
        <v>18369.4285714286</v>
      </c>
      <c r="Z153" s="0" t="n">
        <f aca="false">L153/Y153</f>
        <v>0.908955873889846</v>
      </c>
      <c r="AA153" s="0" t="n">
        <f aca="false">AVERAGEIF(X90:X152,"Thursday",Z90:Z152)</f>
        <v>0.954029787874108</v>
      </c>
      <c r="AB153" s="0" t="n">
        <f aca="false">L153/$AA$10</f>
        <v>16569.0212858327</v>
      </c>
      <c r="AC153" s="0" t="n">
        <v>91</v>
      </c>
      <c r="AE153" s="0" t="n">
        <v>0</v>
      </c>
      <c r="AF153" s="0" t="n">
        <f aca="false">(AB153/AVERAGE(AB149:AB151,AB155:AB157))*MAX(AE152:AE154) + (1 - MAX(AE152:AE154))</f>
        <v>1</v>
      </c>
      <c r="AG153" s="0" t="n">
        <f aca="false">AB153/AF153</f>
        <v>16569.0212858327</v>
      </c>
      <c r="AH153" s="0" t="n">
        <f aca="false">(AG152+AG153*2+AG154)/4</f>
        <v>16126.6887438017</v>
      </c>
      <c r="AI153" s="0" t="n">
        <f aca="false">ABS(1 - (AG153/AVERAGE(AG151:AG155)))</f>
        <v>0.0251674530278843</v>
      </c>
      <c r="AJ153" s="0" t="n">
        <f aca="false">(AVERAGE(AG151:AG155)*AI153) + (AG153*(1-AI153))</f>
        <v>16558.7841001751</v>
      </c>
      <c r="AK153" s="0" t="n">
        <f aca="false">(AVERAGE(AG151:AG152,AG154:AG155)*AI153*2) + (AG153*(1-AI153*2))</f>
        <v>16543.4283216888</v>
      </c>
    </row>
    <row r="154" customFormat="false" ht="13.8" hidden="false" customHeight="false" outlineLevel="0" collapsed="false">
      <c r="A154" s="4" t="n">
        <v>42888</v>
      </c>
      <c r="B154" s="0" t="n">
        <v>152</v>
      </c>
      <c r="C154" s="0" t="n">
        <v>3525</v>
      </c>
      <c r="D154" s="0" t="n">
        <f aca="false">C154*$D$1</f>
        <v>8107.5</v>
      </c>
      <c r="E154" s="0" t="n">
        <v>1650</v>
      </c>
      <c r="F154" s="0" t="n">
        <f aca="false">E154*$F$1</f>
        <v>3630</v>
      </c>
      <c r="G154" s="0" t="n">
        <v>4370</v>
      </c>
      <c r="H154" s="0" t="n">
        <f aca="false">D154+F154+G154</f>
        <v>16107.5</v>
      </c>
      <c r="J154" s="0" t="n">
        <v>0</v>
      </c>
      <c r="K154" s="0" t="n">
        <f aca="false">J154*$K$1</f>
        <v>0</v>
      </c>
      <c r="L154" s="0" t="n">
        <f aca="false">H154+K154</f>
        <v>16107.5</v>
      </c>
      <c r="M154" s="0" t="n">
        <v>155</v>
      </c>
      <c r="Q154" s="0" t="n">
        <v>2300</v>
      </c>
      <c r="R154" s="0" t="n">
        <v>490</v>
      </c>
      <c r="S154" s="0" t="n">
        <v>1380</v>
      </c>
      <c r="T154" s="0" t="n">
        <v>475</v>
      </c>
      <c r="U154" s="0" t="n">
        <v>1395</v>
      </c>
      <c r="V154" s="0" t="n">
        <v>3995</v>
      </c>
      <c r="X154" s="0" t="s">
        <v>40</v>
      </c>
      <c r="Y154" s="0" t="n">
        <f aca="false">Y149</f>
        <v>18369.4285714286</v>
      </c>
      <c r="Z154" s="0" t="n">
        <f aca="false">L154/Y154</f>
        <v>0.876864510910984</v>
      </c>
      <c r="AA154" s="0" t="n">
        <f aca="false">AVERAGEIF(X91:X153,"Friday",Z91:Z153)</f>
        <v>1.06540218006155</v>
      </c>
      <c r="AB154" s="0" t="n">
        <f aca="false">L154/$AA$12</f>
        <v>14034.2570889828</v>
      </c>
      <c r="AC154" s="0" t="n">
        <v>95</v>
      </c>
      <c r="AE154" s="0" t="n">
        <v>0</v>
      </c>
      <c r="AF154" s="0" t="n">
        <f aca="false">(AB154/AVERAGE(AB150:AB152,AB156:AB158))*MAX(AE153:AE155) + (1 - MAX(AE153:AE155))</f>
        <v>1</v>
      </c>
      <c r="AG154" s="0" t="n">
        <f aca="false">AB154/AF154</f>
        <v>14034.2570889828</v>
      </c>
      <c r="AH154" s="0" t="n">
        <f aca="false">(AG153+AG154*2+AG155)/4</f>
        <v>14526.1559171129</v>
      </c>
      <c r="AI154" s="0" t="n">
        <f aca="false">ABS(1 - (AG154/AVERAGE(AG152:AG156)))</f>
        <v>0.0913688663234936</v>
      </c>
      <c r="AJ154" s="0" t="n">
        <f aca="false">(AVERAGE(AG152:AG156)*AI154) + (AG154*(1-AI154))</f>
        <v>14163.2002424167</v>
      </c>
      <c r="AK154" s="0" t="n">
        <f aca="false">(AVERAGE(AG152:AG153,AG155:AG156)*AI154*2) + (AG154*(1-AI154*2))</f>
        <v>14356.6149725676</v>
      </c>
    </row>
    <row r="155" customFormat="false" ht="13.8" hidden="false" customHeight="false" outlineLevel="0" collapsed="false">
      <c r="A155" s="4" t="n">
        <v>42889</v>
      </c>
      <c r="B155" s="0" t="n">
        <v>153</v>
      </c>
      <c r="C155" s="0" t="n">
        <v>3305</v>
      </c>
      <c r="D155" s="0" t="n">
        <f aca="false">C155*$D$1</f>
        <v>7601.5</v>
      </c>
      <c r="E155" s="0" t="n">
        <v>1590</v>
      </c>
      <c r="F155" s="0" t="n">
        <f aca="false">E155*$F$1</f>
        <v>3498</v>
      </c>
      <c r="G155" s="0" t="n">
        <v>3885</v>
      </c>
      <c r="H155" s="0" t="n">
        <f aca="false">D155+F155+G155</f>
        <v>14984.5</v>
      </c>
      <c r="J155" s="0" t="n">
        <v>0</v>
      </c>
      <c r="K155" s="0" t="n">
        <f aca="false">J155*$K$1</f>
        <v>0</v>
      </c>
      <c r="L155" s="0" t="n">
        <f aca="false">H155+K155</f>
        <v>14984.5</v>
      </c>
      <c r="M155" s="0" t="n">
        <v>165</v>
      </c>
      <c r="Q155" s="0" t="n">
        <v>2195</v>
      </c>
      <c r="R155" s="0" t="n">
        <v>440</v>
      </c>
      <c r="S155" s="0" t="n">
        <v>1545</v>
      </c>
      <c r="T155" s="0" t="n">
        <v>505</v>
      </c>
      <c r="U155" s="0" t="n">
        <v>1185</v>
      </c>
      <c r="V155" s="0" t="n">
        <v>4150</v>
      </c>
      <c r="X155" s="0" t="s">
        <v>42</v>
      </c>
      <c r="Y155" s="0" t="n">
        <f aca="false">Y149</f>
        <v>18369.4285714286</v>
      </c>
      <c r="Z155" s="0" t="n">
        <f aca="false">L155/Y155</f>
        <v>0.815730328340564</v>
      </c>
      <c r="AA155" s="0" t="n">
        <f aca="false">AVERAGEIF(X92:X154,"Saturday",Z92:Z154)</f>
        <v>1.11364936879025</v>
      </c>
      <c r="AB155" s="0" t="n">
        <f aca="false">L155/$AA$14</f>
        <v>13467.0882046533</v>
      </c>
      <c r="AC155" s="0" t="n">
        <v>99</v>
      </c>
      <c r="AE155" s="0" t="n">
        <v>0</v>
      </c>
      <c r="AF155" s="0" t="n">
        <f aca="false">(AB155/AVERAGE(AB151:AB153,AB157:AB159))*MAX(AE154:AE156) + (1 - MAX(AE154:AE156))</f>
        <v>1</v>
      </c>
      <c r="AG155" s="0" t="n">
        <f aca="false">AB155/AF155</f>
        <v>13467.0882046533</v>
      </c>
      <c r="AH155" s="0" t="n">
        <f aca="false">(AG154+AG155*2+AG156)/4</f>
        <v>14197.7709039774</v>
      </c>
      <c r="AI155" s="0" t="n">
        <f aca="false">ABS(1 - (AG155/AVERAGE(AG153:AG157)))</f>
        <v>0.0999894463437432</v>
      </c>
      <c r="AJ155" s="0" t="n">
        <f aca="false">(AVERAGE(AG153:AG157)*AI155) + (AG155*(1-AI155))</f>
        <v>13616.6891816592</v>
      </c>
      <c r="AK155" s="0" t="n">
        <f aca="false">(AVERAGE(AG153:AG154,AG156:AG157)*AI155*2) + (AG155*(1-AI155*2))</f>
        <v>13841.0906471679</v>
      </c>
    </row>
    <row r="156" customFormat="false" ht="13.8" hidden="false" customHeight="false" outlineLevel="0" collapsed="false">
      <c r="A156" s="4" t="n">
        <v>42890</v>
      </c>
      <c r="B156" s="0" t="n">
        <v>154</v>
      </c>
      <c r="C156" s="0" t="n">
        <v>3260</v>
      </c>
      <c r="D156" s="0" t="n">
        <f aca="false">C156*$D$1</f>
        <v>7498</v>
      </c>
      <c r="E156" s="0" t="n">
        <v>1785</v>
      </c>
      <c r="F156" s="0" t="n">
        <f aca="false">E156*$F$1</f>
        <v>3927</v>
      </c>
      <c r="G156" s="0" t="n">
        <v>2275</v>
      </c>
      <c r="H156" s="0" t="n">
        <f aca="false">D156+F156+G156</f>
        <v>13700</v>
      </c>
      <c r="J156" s="0" t="n">
        <v>0</v>
      </c>
      <c r="K156" s="0" t="n">
        <f aca="false">J156*$K$1</f>
        <v>0</v>
      </c>
      <c r="L156" s="0" t="n">
        <f aca="false">H156+K156</f>
        <v>13700</v>
      </c>
      <c r="M156" s="0" t="n">
        <v>150</v>
      </c>
      <c r="Q156" s="0" t="n">
        <v>2155</v>
      </c>
      <c r="R156" s="0" t="n">
        <v>490</v>
      </c>
      <c r="S156" s="0" t="n">
        <v>1235</v>
      </c>
      <c r="T156" s="0" t="n">
        <v>490</v>
      </c>
      <c r="U156" s="0" t="n">
        <v>1275</v>
      </c>
      <c r="V156" s="0" t="n">
        <v>4125</v>
      </c>
      <c r="X156" s="0" t="s">
        <v>33</v>
      </c>
      <c r="Y156" s="0" t="n">
        <f aca="false">AVERAGE(L156:L162)</f>
        <v>15496.9285714286</v>
      </c>
      <c r="Z156" s="0" t="n">
        <f aca="false">L156/Y156</f>
        <v>0.88404614739326</v>
      </c>
      <c r="AA156" s="0" t="n">
        <f aca="false">AVERAGEIF(X93:X155,"Sunday",Z93:Z155)</f>
        <v>1.11135498876622</v>
      </c>
      <c r="AB156" s="0" t="n">
        <f aca="false">L156/$AA$2</f>
        <v>13789.7464683277</v>
      </c>
      <c r="AC156" s="0" t="n">
        <v>100</v>
      </c>
      <c r="AE156" s="0" t="n">
        <v>0</v>
      </c>
      <c r="AF156" s="0" t="n">
        <f aca="false">(AB156/AVERAGE(AB152:AB154,AB158:AB160))*MAX(AE155:AE157) + (1 - MAX(AE155:AE157))</f>
        <v>0.871519395665034</v>
      </c>
      <c r="AG156" s="0" t="n">
        <f aca="false">AB156/AF156</f>
        <v>15822.6501176203</v>
      </c>
      <c r="AH156" s="0" t="n">
        <f aca="false">(AG155+AG156*2+AG157)/4</f>
        <v>15008.9127795822</v>
      </c>
      <c r="AI156" s="0" t="n">
        <f aca="false">ABS(1 - (AG156/AVERAGE(AG154:AG158)))</f>
        <v>0.0886787879713087</v>
      </c>
      <c r="AJ156" s="0" t="n">
        <f aca="false">(AVERAGE(AG154:AG158)*AI156) + (AG156*(1-AI156))</f>
        <v>15708.3572942954</v>
      </c>
      <c r="AK156" s="0" t="n">
        <f aca="false">(AVERAGE(AG154:AG155,AG157:AG158)*AI156*2) + (AG156*(1-AI156*2))</f>
        <v>15536.9180593081</v>
      </c>
    </row>
    <row r="157" customFormat="false" ht="13.8" hidden="false" customHeight="false" outlineLevel="0" collapsed="false">
      <c r="A157" s="4" t="n">
        <v>42891</v>
      </c>
      <c r="B157" s="0" t="n">
        <v>155</v>
      </c>
      <c r="C157" s="0" t="n">
        <v>3380</v>
      </c>
      <c r="D157" s="0" t="n">
        <f aca="false">C157*$D$1</f>
        <v>7774</v>
      </c>
      <c r="E157" s="0" t="n">
        <v>1570</v>
      </c>
      <c r="F157" s="0" t="n">
        <f aca="false">E157*$F$1</f>
        <v>3454</v>
      </c>
      <c r="G157" s="0" t="n">
        <v>4680</v>
      </c>
      <c r="H157" s="0" t="n">
        <f aca="false">D157+F157+G157</f>
        <v>15908</v>
      </c>
      <c r="J157" s="0" t="n">
        <v>0</v>
      </c>
      <c r="K157" s="0" t="n">
        <f aca="false">J157*$K$1</f>
        <v>0</v>
      </c>
      <c r="L157" s="0" t="n">
        <f aca="false">H157+K157</f>
        <v>15908</v>
      </c>
      <c r="M157" s="0" t="n">
        <v>190</v>
      </c>
      <c r="Q157" s="0" t="n">
        <v>2080</v>
      </c>
      <c r="R157" s="0" t="n">
        <v>475</v>
      </c>
      <c r="S157" s="0" t="n">
        <v>1235</v>
      </c>
      <c r="T157" s="0" t="n">
        <v>200</v>
      </c>
      <c r="U157" s="0" t="n">
        <v>1215</v>
      </c>
      <c r="V157" s="0" t="n">
        <v>3945</v>
      </c>
      <c r="X157" s="0" t="s">
        <v>34</v>
      </c>
      <c r="Y157" s="0" t="n">
        <f aca="false">Y156</f>
        <v>15496.9285714286</v>
      </c>
      <c r="Z157" s="0" t="n">
        <f aca="false">L157/Y157</f>
        <v>1.02652599363007</v>
      </c>
      <c r="AA157" s="0" t="n">
        <f aca="false">AVERAGEIF(X94:X156,"Monday",Z94:Z156)</f>
        <v>0.950946003564735</v>
      </c>
      <c r="AB157" s="0" t="n">
        <f aca="false">L157/$AA$4</f>
        <v>16880.683504612</v>
      </c>
      <c r="AC157" s="0" t="n">
        <v>100</v>
      </c>
      <c r="AE157" s="0" t="n">
        <v>1</v>
      </c>
      <c r="AF157" s="0" t="n">
        <f aca="false">(AB157/AVERAGE(AB153:AB155,AB159:AB161))*MAX(AE156:AE158) + (1 - MAX(AE156:AE158))</f>
        <v>1.13116574226129</v>
      </c>
      <c r="AG157" s="0" t="n">
        <f aca="false">AB157/AF157</f>
        <v>14923.2626784349</v>
      </c>
      <c r="AH157" s="0" t="n">
        <f aca="false">(AG156+AG157*2+AG158)/4</f>
        <v>15022.7412287253</v>
      </c>
      <c r="AI157" s="0" t="n">
        <f aca="false">ABS(1 - (AG157/AVERAGE(AG155:AG159)))</f>
        <v>0.000964825937937786</v>
      </c>
      <c r="AJ157" s="0" t="n">
        <f aca="false">(AVERAGE(AG155:AG159)*AI157) + (AG157*(1-AI157))</f>
        <v>14923.2765837535</v>
      </c>
      <c r="AK157" s="0" t="n">
        <f aca="false">(AVERAGE(AG155:AG156,AG158:AG159)*AI157*2) + (AG157*(1-AI157*2))</f>
        <v>14923.2974417315</v>
      </c>
    </row>
    <row r="158" customFormat="false" ht="13.8" hidden="false" customHeight="false" outlineLevel="0" collapsed="false">
      <c r="A158" s="4" t="n">
        <v>42892</v>
      </c>
      <c r="B158" s="0" t="n">
        <v>156</v>
      </c>
      <c r="C158" s="0" t="n">
        <v>3290</v>
      </c>
      <c r="D158" s="0" t="n">
        <f aca="false">C158*$D$1</f>
        <v>7567</v>
      </c>
      <c r="E158" s="0" t="n">
        <v>1660</v>
      </c>
      <c r="F158" s="0" t="n">
        <f aca="false">E158*$F$1</f>
        <v>3652</v>
      </c>
      <c r="G158" s="0" t="n">
        <v>3690</v>
      </c>
      <c r="H158" s="0" t="n">
        <f aca="false">D158+F158+G158</f>
        <v>14909</v>
      </c>
      <c r="J158" s="0" t="n">
        <v>0</v>
      </c>
      <c r="K158" s="0" t="n">
        <f aca="false">J158*$K$1</f>
        <v>0</v>
      </c>
      <c r="L158" s="0" t="n">
        <f aca="false">H158+K158</f>
        <v>14909</v>
      </c>
      <c r="M158" s="0" t="n">
        <v>180</v>
      </c>
      <c r="Q158" s="0" t="n">
        <v>2120</v>
      </c>
      <c r="R158" s="0" t="n">
        <v>450</v>
      </c>
      <c r="S158" s="0" t="n">
        <v>1205</v>
      </c>
      <c r="T158" s="0" t="n">
        <v>295</v>
      </c>
      <c r="U158" s="0" t="n">
        <v>1230</v>
      </c>
      <c r="V158" s="0" t="n">
        <v>3695</v>
      </c>
      <c r="X158" s="0" t="s">
        <v>36</v>
      </c>
      <c r="Y158" s="0" t="n">
        <f aca="false">Y156</f>
        <v>15496.9285714286</v>
      </c>
      <c r="Z158" s="0" t="n">
        <f aca="false">L158/Y158</f>
        <v>0.962061606677819</v>
      </c>
      <c r="AA158" s="0" t="n">
        <f aca="false">AVERAGEIF(X95:X157,"Tuesday",Z95:Z157)</f>
        <v>0.942196631755778</v>
      </c>
      <c r="AB158" s="0" t="n">
        <f aca="false">L158/$AA$6</f>
        <v>16154.8185603898</v>
      </c>
      <c r="AC158" s="0" t="n">
        <v>100</v>
      </c>
      <c r="AE158" s="0" t="n">
        <v>0</v>
      </c>
      <c r="AF158" s="0" t="n">
        <f aca="false">(AB158/AVERAGE(AB154:AB156,AB160:AB162))*MAX(AE157:AE159) + (1 - MAX(AE157:AE159))</f>
        <v>1.12016741245178</v>
      </c>
      <c r="AG158" s="0" t="n">
        <f aca="false">AB158/AF158</f>
        <v>14421.7894404112</v>
      </c>
      <c r="AH158" s="0" t="n">
        <f aca="false">(AG157+AG158*2+AG159)/4</f>
        <v>14955.1064478648</v>
      </c>
      <c r="AI158" s="0" t="n">
        <f aca="false">ABS(1 - (AG158/AVERAGE(AG156:AG160)))</f>
        <v>0.0513360025262369</v>
      </c>
      <c r="AJ158" s="0" t="n">
        <f aca="false">(AVERAGE(AG156:AG160)*AI158) + (AG158*(1-AI158))</f>
        <v>14461.853119339</v>
      </c>
      <c r="AK158" s="0" t="n">
        <f aca="false">(AVERAGE(AG156:AG157,AG159:AG160)*AI158*2) + (AG158*(1-AI158*2))</f>
        <v>14521.9486377308</v>
      </c>
    </row>
    <row r="159" customFormat="false" ht="13.8" hidden="false" customHeight="false" outlineLevel="0" collapsed="false">
      <c r="A159" s="4" t="n">
        <v>42893</v>
      </c>
      <c r="B159" s="0" t="n">
        <v>157</v>
      </c>
      <c r="C159" s="0" t="n">
        <v>3280</v>
      </c>
      <c r="D159" s="0" t="n">
        <f aca="false">C159*$D$1</f>
        <v>7544</v>
      </c>
      <c r="E159" s="0" t="n">
        <v>1625</v>
      </c>
      <c r="F159" s="0" t="n">
        <f aca="false">E159*$F$1</f>
        <v>3575</v>
      </c>
      <c r="G159" s="0" t="n">
        <v>3545</v>
      </c>
      <c r="H159" s="0" t="n">
        <f aca="false">D159+F159+G159</f>
        <v>14664</v>
      </c>
      <c r="J159" s="0" t="n">
        <v>0</v>
      </c>
      <c r="K159" s="0" t="n">
        <f aca="false">J159*$K$1</f>
        <v>0</v>
      </c>
      <c r="L159" s="0" t="n">
        <f aca="false">H159+K159</f>
        <v>14664</v>
      </c>
      <c r="M159" s="0" t="n">
        <v>260</v>
      </c>
      <c r="Q159" s="0" t="n">
        <v>2165</v>
      </c>
      <c r="R159" s="0" t="n">
        <v>405</v>
      </c>
      <c r="S159" s="0" t="n">
        <v>1190</v>
      </c>
      <c r="T159" s="0" t="n">
        <v>230</v>
      </c>
      <c r="U159" s="0" t="n">
        <v>1150</v>
      </c>
      <c r="V159" s="0" t="n">
        <v>3880</v>
      </c>
      <c r="X159" s="0" t="s">
        <v>37</v>
      </c>
      <c r="Y159" s="0" t="n">
        <f aca="false">Y156</f>
        <v>15496.9285714286</v>
      </c>
      <c r="Z159" s="0" t="n">
        <f aca="false">L159/Y159</f>
        <v>0.94625202229013</v>
      </c>
      <c r="AA159" s="0" t="n">
        <f aca="false">AVERAGEIF(X96:X158,"Wednesday",Z96:Z158)</f>
        <v>0.902048384120166</v>
      </c>
      <c r="AB159" s="0" t="n">
        <f aca="false">L159/$AA$8</f>
        <v>16053.584232202</v>
      </c>
      <c r="AC159" s="0" t="n">
        <v>100</v>
      </c>
      <c r="AE159" s="0" t="n">
        <v>0</v>
      </c>
      <c r="AF159" s="0" t="n">
        <f aca="false">(AB159/AVERAGE(AB155:AB157,AB161:AB163))*MAX(AE158:AE160) + (1 - MAX(AE158:AE160))</f>
        <v>1</v>
      </c>
      <c r="AG159" s="0" t="n">
        <f aca="false">AB159/AF159</f>
        <v>16053.584232202</v>
      </c>
      <c r="AH159" s="0" t="n">
        <f aca="false">(AG158+AG159*2+AG160)/4</f>
        <v>15329.6805321427</v>
      </c>
      <c r="AI159" s="0" t="n">
        <f aca="false">ABS(1 - (AG159/AVERAGE(AG157:AG161)))</f>
        <v>0.0728959884607767</v>
      </c>
      <c r="AJ159" s="0" t="n">
        <f aca="false">(AVERAGE(AG157:AG161)*AI159) + (AG159*(1-AI159))</f>
        <v>15974.0742514619</v>
      </c>
      <c r="AK159" s="0" t="n">
        <f aca="false">(AVERAGE(AG157:AG158,AG160:AG161)*AI159*2) + (AG159*(1-AI159*2))</f>
        <v>15854.8092803518</v>
      </c>
    </row>
    <row r="160" customFormat="false" ht="13.8" hidden="false" customHeight="false" outlineLevel="0" collapsed="false">
      <c r="A160" s="4" t="n">
        <v>42894</v>
      </c>
      <c r="B160" s="0" t="n">
        <v>158</v>
      </c>
      <c r="C160" s="0" t="n">
        <v>3320</v>
      </c>
      <c r="D160" s="0" t="n">
        <f aca="false">C160*$D$1</f>
        <v>7636</v>
      </c>
      <c r="E160" s="0" t="n">
        <v>1715</v>
      </c>
      <c r="F160" s="0" t="n">
        <f aca="false">E160*$F$1</f>
        <v>3773</v>
      </c>
      <c r="G160" s="0" t="n">
        <v>3495</v>
      </c>
      <c r="H160" s="0" t="n">
        <f aca="false">D160+F160+G160</f>
        <v>14904</v>
      </c>
      <c r="J160" s="0" t="n">
        <v>0</v>
      </c>
      <c r="K160" s="0" t="n">
        <f aca="false">J160*$K$1</f>
        <v>0</v>
      </c>
      <c r="L160" s="0" t="n">
        <f aca="false">H160+K160</f>
        <v>14904</v>
      </c>
      <c r="M160" s="0" t="n">
        <v>205</v>
      </c>
      <c r="Q160" s="0" t="n">
        <v>2175</v>
      </c>
      <c r="R160" s="0" t="n">
        <v>440</v>
      </c>
      <c r="S160" s="0" t="n">
        <v>1315</v>
      </c>
      <c r="T160" s="0" t="n">
        <v>220</v>
      </c>
      <c r="U160" s="0" t="n">
        <v>1495</v>
      </c>
      <c r="V160" s="0" t="n">
        <v>3885</v>
      </c>
      <c r="X160" s="0" t="s">
        <v>39</v>
      </c>
      <c r="Y160" s="0" t="n">
        <f aca="false">Y156</f>
        <v>15496.9285714286</v>
      </c>
      <c r="Z160" s="0" t="n">
        <f aca="false">L160/Y160</f>
        <v>0.961738962098478</v>
      </c>
      <c r="AA160" s="0" t="n">
        <f aca="false">AVERAGEIF(X97:X159,"Thursday",Z97:Z159)</f>
        <v>0.954545701186254</v>
      </c>
      <c r="AB160" s="0" t="n">
        <f aca="false">L160/$AA$10</f>
        <v>14789.7642237558</v>
      </c>
      <c r="AC160" s="0" t="n">
        <v>95</v>
      </c>
      <c r="AE160" s="0" t="n">
        <v>0</v>
      </c>
      <c r="AF160" s="0" t="n">
        <f aca="false">(AB160/AVERAGE(AB156:AB158,AB162:AB164))*MAX(AE159:AE161) + (1 - MAX(AE159:AE161))</f>
        <v>1</v>
      </c>
      <c r="AG160" s="0" t="n">
        <f aca="false">AB160/AF160</f>
        <v>14789.7642237558</v>
      </c>
      <c r="AH160" s="0" t="n">
        <f aca="false">(AG159+AG160*2+AG161)/4</f>
        <v>15064.7434287241</v>
      </c>
      <c r="AI160" s="0" t="n">
        <f aca="false">ABS(1 - (AG160/AVERAGE(AG158:AG162)))</f>
        <v>0.0267222539390577</v>
      </c>
      <c r="AJ160" s="0" t="n">
        <f aca="false">(AVERAGE(AG158:AG162)*AI160) + (AG160*(1-AI160))</f>
        <v>14800.6152454236</v>
      </c>
      <c r="AK160" s="0" t="n">
        <f aca="false">(AVERAGE(AG158:AG159,AG161:AG162)*AI160*2) + (AG160*(1-AI160*2))</f>
        <v>14816.8917779252</v>
      </c>
    </row>
    <row r="161" customFormat="false" ht="13.8" hidden="false" customHeight="false" outlineLevel="0" collapsed="false">
      <c r="A161" s="4" t="n">
        <v>42895</v>
      </c>
      <c r="B161" s="0" t="n">
        <v>159</v>
      </c>
      <c r="C161" s="0" t="n">
        <v>3495</v>
      </c>
      <c r="D161" s="0" t="n">
        <f aca="false">C161*$D$1</f>
        <v>8038.5</v>
      </c>
      <c r="E161" s="0" t="n">
        <v>1690</v>
      </c>
      <c r="F161" s="0" t="n">
        <f aca="false">E161*$F$1</f>
        <v>3718</v>
      </c>
      <c r="G161" s="0" t="n">
        <v>5030</v>
      </c>
      <c r="H161" s="0" t="n">
        <f aca="false">D161+F161+G161</f>
        <v>16786.5</v>
      </c>
      <c r="J161" s="0" t="n">
        <v>0</v>
      </c>
      <c r="K161" s="0" t="n">
        <f aca="false">J161*$K$1</f>
        <v>0</v>
      </c>
      <c r="L161" s="0" t="n">
        <f aca="false">H161+K161</f>
        <v>16786.5</v>
      </c>
      <c r="M161" s="0" t="n">
        <v>180</v>
      </c>
      <c r="Q161" s="0" t="n">
        <v>2280</v>
      </c>
      <c r="R161" s="0" t="n">
        <v>430</v>
      </c>
      <c r="S161" s="0" t="n">
        <v>1525</v>
      </c>
      <c r="T161" s="0" t="n">
        <v>240</v>
      </c>
      <c r="U161" s="0" t="n">
        <v>1280</v>
      </c>
      <c r="V161" s="0" t="n">
        <v>4270</v>
      </c>
      <c r="X161" s="0" t="s">
        <v>40</v>
      </c>
      <c r="Y161" s="0" t="n">
        <f aca="false">Y156</f>
        <v>15496.9285714286</v>
      </c>
      <c r="Z161" s="0" t="n">
        <f aca="false">L161/Y161</f>
        <v>1.08321464622022</v>
      </c>
      <c r="AA161" s="0" t="n">
        <f aca="false">AVERAGEIF(X98:X160,"Friday",Z98:Z160)</f>
        <v>1.04380876831908</v>
      </c>
      <c r="AB161" s="0" t="n">
        <f aca="false">L161/$AA$12</f>
        <v>14625.861035183</v>
      </c>
      <c r="AC161" s="0" t="n">
        <v>97</v>
      </c>
      <c r="AE161" s="0" t="n">
        <v>0</v>
      </c>
      <c r="AF161" s="0" t="n">
        <f aca="false">(AB161/AVERAGE(AB157:AB159,AB163:AB165))*MAX(AE160:AE162) + (1 - MAX(AE160:AE162))</f>
        <v>1</v>
      </c>
      <c r="AG161" s="0" t="n">
        <f aca="false">AB161/AF161</f>
        <v>14625.861035183</v>
      </c>
      <c r="AH161" s="0" t="n">
        <f aca="false">(AG160+AG161*2+AG162)/4</f>
        <v>15032.4106915294</v>
      </c>
      <c r="AI161" s="0" t="n">
        <f aca="false">ABS(1 - (AG161/AVERAGE(AG159:AG163)))</f>
        <v>0.0537581266030724</v>
      </c>
      <c r="AJ161" s="0" t="n">
        <f aca="false">(AVERAGE(AG159:AG163)*AI161) + (AG161*(1-AI161))</f>
        <v>14670.5301690453</v>
      </c>
      <c r="AK161" s="0" t="n">
        <f aca="false">(AVERAGE(AG159:AG160,AG162:AG163)*AI161*2) + (AG161*(1-AI161*2))</f>
        <v>14737.5338698387</v>
      </c>
    </row>
    <row r="162" customFormat="false" ht="13.8" hidden="false" customHeight="false" outlineLevel="0" collapsed="false">
      <c r="A162" s="4" t="n">
        <v>42896</v>
      </c>
      <c r="B162" s="0" t="n">
        <v>160</v>
      </c>
      <c r="C162" s="0" t="n">
        <v>3480</v>
      </c>
      <c r="D162" s="0" t="n">
        <f aca="false">C162*$D$1</f>
        <v>8004</v>
      </c>
      <c r="E162" s="0" t="n">
        <v>1865</v>
      </c>
      <c r="F162" s="0" t="n">
        <f aca="false">E162*$F$1</f>
        <v>4103</v>
      </c>
      <c r="G162" s="0" t="n">
        <v>5500</v>
      </c>
      <c r="H162" s="0" t="n">
        <f aca="false">D162+F162+G162</f>
        <v>17607</v>
      </c>
      <c r="J162" s="0" t="n">
        <v>0</v>
      </c>
      <c r="K162" s="0" t="n">
        <f aca="false">J162*$K$1</f>
        <v>0</v>
      </c>
      <c r="L162" s="0" t="n">
        <f aca="false">H162+K162</f>
        <v>17607</v>
      </c>
      <c r="M162" s="0" t="n">
        <v>165</v>
      </c>
      <c r="Q162" s="0" t="n">
        <v>2435</v>
      </c>
      <c r="R162" s="0" t="n">
        <v>470</v>
      </c>
      <c r="S162" s="0" t="n">
        <v>1570</v>
      </c>
      <c r="T162" s="0" t="n">
        <v>390</v>
      </c>
      <c r="U162" s="0" t="n">
        <v>1380</v>
      </c>
      <c r="V162" s="0" t="n">
        <v>4790</v>
      </c>
      <c r="X162" s="0" t="s">
        <v>42</v>
      </c>
      <c r="Y162" s="0" t="n">
        <f aca="false">Y156</f>
        <v>15496.9285714286</v>
      </c>
      <c r="Z162" s="0" t="n">
        <f aca="false">L162/Y162</f>
        <v>1.13616062169001</v>
      </c>
      <c r="AA162" s="0" t="n">
        <f aca="false">AVERAGEIF(X99:X161,"Saturday",Z99:Z161)</f>
        <v>1.09509952228777</v>
      </c>
      <c r="AB162" s="0" t="n">
        <f aca="false">L162/$AA$14</f>
        <v>15824.0196215643</v>
      </c>
      <c r="AC162" s="0" t="n">
        <v>95</v>
      </c>
      <c r="AE162" s="0" t="n">
        <v>0</v>
      </c>
      <c r="AF162" s="0" t="n">
        <f aca="false">(AB162/AVERAGE(AB158:AB160,AB164:AB166))*MAX(AE161:AE163) + (1 - MAX(AE161:AE163))</f>
        <v>0.983581906920707</v>
      </c>
      <c r="AG162" s="0" t="n">
        <f aca="false">AB162/AF162</f>
        <v>16088.1564719958</v>
      </c>
      <c r="AH162" s="0" t="n">
        <f aca="false">(AG161+AG162*2+AG163)/4</f>
        <v>15632.1883268265</v>
      </c>
      <c r="AI162" s="0" t="n">
        <f aca="false">ABS(1 - (AG162/AVERAGE(AG160:AG164)))</f>
        <v>0.0509602084776968</v>
      </c>
      <c r="AJ162" s="0" t="n">
        <f aca="false">(AVERAGE(AG160:AG164)*AI162) + (AG162*(1-AI162))</f>
        <v>16048.402328545</v>
      </c>
      <c r="AK162" s="0" t="n">
        <f aca="false">(AVERAGE(AG160:AG161,AG163:AG164)*AI162*2) + (AG162*(1-AI162*2))</f>
        <v>15988.7711133688</v>
      </c>
    </row>
    <row r="163" customFormat="false" ht="13.8" hidden="false" customHeight="false" outlineLevel="0" collapsed="false">
      <c r="A163" s="4" t="n">
        <v>42897</v>
      </c>
      <c r="B163" s="0" t="n">
        <v>161</v>
      </c>
      <c r="C163" s="0" t="n">
        <v>3330</v>
      </c>
      <c r="D163" s="0" t="n">
        <f aca="false">C163*$D$1</f>
        <v>7659</v>
      </c>
      <c r="E163" s="0" t="n">
        <v>1845</v>
      </c>
      <c r="F163" s="0" t="n">
        <f aca="false">E163*$F$1</f>
        <v>4059</v>
      </c>
      <c r="G163" s="0" t="n">
        <v>4555</v>
      </c>
      <c r="H163" s="0" t="n">
        <f aca="false">D163+F163+G163</f>
        <v>16273</v>
      </c>
      <c r="J163" s="0" t="n">
        <v>0</v>
      </c>
      <c r="K163" s="0" t="n">
        <f aca="false">J163*$K$1</f>
        <v>0</v>
      </c>
      <c r="L163" s="0" t="n">
        <f aca="false">H163+K163</f>
        <v>16273</v>
      </c>
      <c r="M163" s="0" t="n">
        <v>200</v>
      </c>
      <c r="Q163" s="0" t="n">
        <v>2570</v>
      </c>
      <c r="R163" s="0" t="n">
        <v>550</v>
      </c>
      <c r="S163" s="0" t="n">
        <v>1205</v>
      </c>
      <c r="T163" s="0" t="n">
        <v>270</v>
      </c>
      <c r="U163" s="0" t="n">
        <v>1660</v>
      </c>
      <c r="V163" s="0" t="n">
        <v>4545</v>
      </c>
      <c r="X163" s="0" t="s">
        <v>33</v>
      </c>
      <c r="Y163" s="0" t="n">
        <f aca="false">AVERAGE(L163:L169)</f>
        <v>15932.9285714286</v>
      </c>
      <c r="Z163" s="0" t="n">
        <f aca="false">L163/Y163</f>
        <v>1.02134393730863</v>
      </c>
      <c r="AA163" s="0" t="n">
        <f aca="false">AVERAGEIF(X100:X162,"Sunday",Z100:Z162)</f>
        <v>1.07652434139436</v>
      </c>
      <c r="AB163" s="0" t="n">
        <f aca="false">L163/$AA$2</f>
        <v>16379.6017721968</v>
      </c>
      <c r="AC163" s="0" t="n">
        <v>91</v>
      </c>
      <c r="AE163" s="0" t="n">
        <v>1</v>
      </c>
      <c r="AF163" s="0" t="n">
        <f aca="false">(AB163/AVERAGE(AB159:AB161,AB165:AB167))*MAX(AE162:AE164) + (1 - MAX(AE162:AE164))</f>
        <v>1.04152348902074</v>
      </c>
      <c r="AG163" s="0" t="n">
        <f aca="false">AB163/AF163</f>
        <v>15726.5793281313</v>
      </c>
      <c r="AH163" s="0" t="n">
        <f aca="false">(AG162+AG163*2+AG164)/4</f>
        <v>15712.807026813</v>
      </c>
      <c r="AI163" s="0" t="n">
        <f aca="false">ABS(1 - (AG163/AVERAGE(AG161:AG165)))</f>
        <v>0.0196183222183082</v>
      </c>
      <c r="AJ163" s="0" t="n">
        <f aca="false">(AVERAGE(AG161:AG165)*AI163) + (AG163*(1-AI163))</f>
        <v>15720.6429662806</v>
      </c>
      <c r="AK163" s="0" t="n">
        <f aca="false">(AVERAGE(AG161:AG162,AG164:AG165)*AI163*2) + (AG163*(1-AI163*2))</f>
        <v>15711.7384235046</v>
      </c>
    </row>
    <row r="164" customFormat="false" ht="13.8" hidden="false" customHeight="false" outlineLevel="0" collapsed="false">
      <c r="A164" s="4" t="n">
        <v>42898</v>
      </c>
      <c r="B164" s="0" t="n">
        <v>162</v>
      </c>
      <c r="C164" s="0" t="n">
        <v>3265</v>
      </c>
      <c r="D164" s="0" t="n">
        <f aca="false">C164*$D$1</f>
        <v>7509.5</v>
      </c>
      <c r="E164" s="0" t="n">
        <v>1745</v>
      </c>
      <c r="F164" s="0" t="n">
        <f aca="false">E164*$F$1</f>
        <v>3839</v>
      </c>
      <c r="G164" s="0" t="n">
        <v>3880</v>
      </c>
      <c r="H164" s="0" t="n">
        <f aca="false">D164+F164+G164</f>
        <v>15228.5</v>
      </c>
      <c r="J164" s="0" t="n">
        <v>0</v>
      </c>
      <c r="K164" s="0" t="n">
        <f aca="false">J164*$K$1</f>
        <v>0</v>
      </c>
      <c r="L164" s="0" t="n">
        <f aca="false">H164+K164</f>
        <v>15228.5</v>
      </c>
      <c r="M164" s="0" t="n">
        <v>155</v>
      </c>
      <c r="Q164" s="0" t="n">
        <v>2815</v>
      </c>
      <c r="R164" s="0" t="n">
        <v>730</v>
      </c>
      <c r="S164" s="0" t="n">
        <v>1770</v>
      </c>
      <c r="T164" s="0" t="n">
        <v>400</v>
      </c>
      <c r="U164" s="0" t="n">
        <v>1960</v>
      </c>
      <c r="V164" s="0" t="n">
        <v>4035</v>
      </c>
      <c r="X164" s="0" t="s">
        <v>34</v>
      </c>
      <c r="Y164" s="0" t="n">
        <f aca="false">Y163</f>
        <v>15932.9285714286</v>
      </c>
      <c r="Z164" s="0" t="n">
        <f aca="false">L164/Y164</f>
        <v>0.955787878652026</v>
      </c>
      <c r="AA164" s="0" t="n">
        <f aca="false">AVERAGEIF(X101:X163,"Monday",Z101:Z163)</f>
        <v>0.970374600281826</v>
      </c>
      <c r="AB164" s="0" t="n">
        <f aca="false">L164/$AA$4</f>
        <v>16159.6359536073</v>
      </c>
      <c r="AC164" s="0" t="n">
        <v>77</v>
      </c>
      <c r="AE164" s="0" t="n">
        <v>1</v>
      </c>
      <c r="AF164" s="0" t="n">
        <f aca="false">(AB164/AVERAGE(AB160:AB162,AB166:AB168))*MAX(AE163:AE165) + (1 - MAX(AE163:AE165))</f>
        <v>1.05550148951074</v>
      </c>
      <c r="AG164" s="0" t="n">
        <f aca="false">AB164/AF164</f>
        <v>15309.9129789934</v>
      </c>
      <c r="AH164" s="0" t="n">
        <f aca="false">(AG163+AG164*2+AG165)/4</f>
        <v>15428.9571046174</v>
      </c>
      <c r="AI164" s="0" t="n">
        <f aca="false">ABS(1 - (AG164/AVERAGE(AG162:AG166)))</f>
        <v>0.0301016598204636</v>
      </c>
      <c r="AJ164" s="0" t="n">
        <f aca="false">(AVERAGE(AG162:AG166)*AI164) + (AG164*(1-AI164))</f>
        <v>15324.215987371</v>
      </c>
      <c r="AK164" s="0" t="n">
        <f aca="false">(AVERAGE(AG162:AG163,AG165:AG166)*AI164*2) + (AG164*(1-AI164*2))</f>
        <v>15345.6704999374</v>
      </c>
    </row>
    <row r="165" customFormat="false" ht="13.8" hidden="false" customHeight="false" outlineLevel="0" collapsed="false">
      <c r="A165" s="4" t="n">
        <v>42899</v>
      </c>
      <c r="B165" s="0" t="n">
        <v>163</v>
      </c>
      <c r="C165" s="0" t="n">
        <v>3475</v>
      </c>
      <c r="D165" s="0" t="n">
        <f aca="false">C165*$D$1</f>
        <v>7992.5</v>
      </c>
      <c r="E165" s="0" t="n">
        <v>1755</v>
      </c>
      <c r="F165" s="0" t="n">
        <f aca="false">E165*$F$1</f>
        <v>3861</v>
      </c>
      <c r="G165" s="0" t="n">
        <v>3780</v>
      </c>
      <c r="H165" s="0" t="n">
        <f aca="false">D165+F165+G165</f>
        <v>15633.5</v>
      </c>
      <c r="J165" s="0" t="n">
        <v>0</v>
      </c>
      <c r="K165" s="0" t="n">
        <f aca="false">J165*$K$1</f>
        <v>0</v>
      </c>
      <c r="L165" s="0" t="n">
        <f aca="false">H165+K165</f>
        <v>15633.5</v>
      </c>
      <c r="M165" s="0" t="n">
        <v>195</v>
      </c>
      <c r="Q165" s="0" t="n">
        <v>2415</v>
      </c>
      <c r="R165" s="0" t="n">
        <v>610</v>
      </c>
      <c r="S165" s="0" t="n">
        <v>1555</v>
      </c>
      <c r="T165" s="0" t="n">
        <v>315</v>
      </c>
      <c r="U165" s="0" t="n">
        <v>1645</v>
      </c>
      <c r="V165" s="0" t="n">
        <v>4390</v>
      </c>
      <c r="X165" s="0" t="s">
        <v>36</v>
      </c>
      <c r="Y165" s="0" t="n">
        <f aca="false">Y163</f>
        <v>15932.9285714286</v>
      </c>
      <c r="Z165" s="0" t="n">
        <f aca="false">L165/Y165</f>
        <v>0.981206934426007</v>
      </c>
      <c r="AA165" s="0" t="n">
        <f aca="false">AVERAGEIF(X102:X164,"Tuesday",Z102:Z164)</f>
        <v>0.909397581326648</v>
      </c>
      <c r="AB165" s="0" t="n">
        <f aca="false">L165/$AA$6</f>
        <v>16939.8588747638</v>
      </c>
      <c r="AC165" s="0" t="n">
        <v>84</v>
      </c>
      <c r="AE165" s="0" t="n">
        <v>0</v>
      </c>
      <c r="AF165" s="0" t="n">
        <f aca="false">(AB165/AVERAGE(AB161:AB163,AB167:AB169))*MAX(AE164:AE166) + (1 - MAX(AE164:AE166))</f>
        <v>1.10217922487323</v>
      </c>
      <c r="AG165" s="0" t="n">
        <f aca="false">AB165/AF165</f>
        <v>15369.4231323514</v>
      </c>
      <c r="AH165" s="0" t="n">
        <f aca="false">(AG164+AG165*2+AG166)/4</f>
        <v>15620.009057738</v>
      </c>
      <c r="AI165" s="0" t="n">
        <f aca="false">ABS(1 - (AG165/AVERAGE(AG163:AG167)))</f>
        <v>0.0192608244236611</v>
      </c>
      <c r="AJ165" s="0" t="n">
        <f aca="false">(AVERAGE(AG163:AG167)*AI165) + (AG165*(1-AI165))</f>
        <v>15375.2368480268</v>
      </c>
      <c r="AK165" s="0" t="n">
        <f aca="false">(AVERAGE(AG163:AG164,AG166:AG167)*AI165*2) + (AG165*(1-AI165*2))</f>
        <v>15383.9574215398</v>
      </c>
    </row>
    <row r="166" customFormat="false" ht="13.8" hidden="false" customHeight="false" outlineLevel="0" collapsed="false">
      <c r="A166" s="4" t="n">
        <v>42900</v>
      </c>
      <c r="B166" s="0" t="n">
        <v>164</v>
      </c>
      <c r="C166" s="0" t="n">
        <v>3420</v>
      </c>
      <c r="D166" s="0" t="n">
        <f aca="false">C166*$D$1</f>
        <v>7866</v>
      </c>
      <c r="E166" s="0" t="n">
        <v>1715</v>
      </c>
      <c r="F166" s="0" t="n">
        <f aca="false">E166*$F$1</f>
        <v>3773</v>
      </c>
      <c r="G166" s="0" t="n">
        <v>3370</v>
      </c>
      <c r="H166" s="0" t="n">
        <f aca="false">D166+F166+G166</f>
        <v>15009</v>
      </c>
      <c r="J166" s="0" t="n">
        <v>0</v>
      </c>
      <c r="K166" s="0" t="n">
        <f aca="false">J166*$K$1</f>
        <v>0</v>
      </c>
      <c r="L166" s="0" t="n">
        <f aca="false">H166+K166</f>
        <v>15009</v>
      </c>
      <c r="M166" s="0" t="n">
        <v>190</v>
      </c>
      <c r="Q166" s="0" t="n">
        <v>2315</v>
      </c>
      <c r="R166" s="0" t="n">
        <v>525</v>
      </c>
      <c r="S166" s="0" t="n">
        <v>1150</v>
      </c>
      <c r="T166" s="0" t="n">
        <v>330</v>
      </c>
      <c r="U166" s="0" t="n">
        <v>1315</v>
      </c>
      <c r="V166" s="0" t="n">
        <v>4500</v>
      </c>
      <c r="X166" s="0" t="s">
        <v>37</v>
      </c>
      <c r="Y166" s="0" t="n">
        <f aca="false">Y163</f>
        <v>15932.9285714286</v>
      </c>
      <c r="Z166" s="0" t="n">
        <f aca="false">L166/Y166</f>
        <v>0.942011378053535</v>
      </c>
      <c r="AA166" s="0" t="n">
        <f aca="false">AVERAGEIF(X103:X165,"Wednesday",Z103:Z165)</f>
        <v>0.901129332924912</v>
      </c>
      <c r="AB166" s="0" t="n">
        <f aca="false">L166/$AA$8</f>
        <v>16431.2769872558</v>
      </c>
      <c r="AC166" s="0" t="n">
        <v>95</v>
      </c>
      <c r="AE166" s="0" t="n">
        <v>0</v>
      </c>
      <c r="AF166" s="0" t="n">
        <f aca="false">(AB166/AVERAGE(AB162:AB164,AB168:AB170))*MAX(AE165:AE167) + (1 - MAX(AE165:AE167))</f>
        <v>1</v>
      </c>
      <c r="AG166" s="0" t="n">
        <f aca="false">AB166/AF166</f>
        <v>16431.2769872558</v>
      </c>
      <c r="AH166" s="0" t="n">
        <f aca="false">(AG165+AG166*2+AG167)/4</f>
        <v>15937.7769306227</v>
      </c>
      <c r="AI166" s="0" t="n">
        <f aca="false">ABS(1 - (AG166/AVERAGE(AG164:AG168)))</f>
        <v>0.0628365852793569</v>
      </c>
      <c r="AJ166" s="0" t="n">
        <f aca="false">(AVERAGE(AG164:AG168)*AI166) + (AG166*(1-AI166))</f>
        <v>16370.2348158928</v>
      </c>
      <c r="AK166" s="0" t="n">
        <f aca="false">(AVERAGE(AG164:AG165,AG167:AG168)*AI166*2) + (AG166*(1-AI166*2))</f>
        <v>16278.6715588484</v>
      </c>
    </row>
    <row r="167" customFormat="false" ht="13.8" hidden="false" customHeight="false" outlineLevel="0" collapsed="false">
      <c r="A167" s="4" t="n">
        <v>42901</v>
      </c>
      <c r="B167" s="0" t="n">
        <v>165</v>
      </c>
      <c r="C167" s="0" t="n">
        <v>3410</v>
      </c>
      <c r="D167" s="0" t="n">
        <f aca="false">C167*$D$1</f>
        <v>7843</v>
      </c>
      <c r="E167" s="0" t="n">
        <v>1780</v>
      </c>
      <c r="F167" s="0" t="n">
        <f aca="false">E167*$F$1</f>
        <v>3916</v>
      </c>
      <c r="G167" s="0" t="n">
        <v>3880</v>
      </c>
      <c r="H167" s="0" t="n">
        <f aca="false">D167+F167+G167</f>
        <v>15639</v>
      </c>
      <c r="J167" s="0" t="n">
        <v>0</v>
      </c>
      <c r="K167" s="0" t="n">
        <f aca="false">J167*$K$1</f>
        <v>0</v>
      </c>
      <c r="L167" s="0" t="n">
        <f aca="false">H167+K167</f>
        <v>15639</v>
      </c>
      <c r="M167" s="0" t="n">
        <v>210</v>
      </c>
      <c r="Q167" s="0" t="n">
        <v>2205</v>
      </c>
      <c r="R167" s="0" t="n">
        <v>460</v>
      </c>
      <c r="S167" s="0" t="n">
        <v>1185</v>
      </c>
      <c r="T167" s="0" t="n">
        <v>240</v>
      </c>
      <c r="U167" s="0" t="n">
        <v>1270</v>
      </c>
      <c r="V167" s="0" t="n">
        <v>4205</v>
      </c>
      <c r="X167" s="0" t="s">
        <v>39</v>
      </c>
      <c r="Y167" s="0" t="n">
        <f aca="false">Y163</f>
        <v>15932.9285714286</v>
      </c>
      <c r="Z167" s="0" t="n">
        <f aca="false">L167/Y167</f>
        <v>0.981552131479728</v>
      </c>
      <c r="AA167" s="0" t="n">
        <f aca="false">AVERAGEIF(X104:X166,"Thursday",Z104:Z166)</f>
        <v>0.958071189329241</v>
      </c>
      <c r="AB167" s="0" t="n">
        <f aca="false">L167/$AA$10</f>
        <v>15519.1306156278</v>
      </c>
      <c r="AC167" s="0" t="n">
        <v>99</v>
      </c>
      <c r="AE167" s="0" t="n">
        <v>0</v>
      </c>
      <c r="AF167" s="0" t="n">
        <f aca="false">(AB167/AVERAGE(AB163:AB165,AB169:AB171))*MAX(AE166:AE168) + (1 - MAX(AE166:AE168))</f>
        <v>1</v>
      </c>
      <c r="AG167" s="0" t="n">
        <f aca="false">AB167/AF167</f>
        <v>15519.1306156278</v>
      </c>
      <c r="AH167" s="0" t="n">
        <f aca="false">(AG166+AG167*2+AG168)/4</f>
        <v>15534.7409022712</v>
      </c>
      <c r="AI167" s="0" t="n">
        <f aca="false">ABS(1 - (AG167/AVERAGE(AG165:AG169)))</f>
        <v>0.00528447271877175</v>
      </c>
      <c r="AJ167" s="0" t="n">
        <f aca="false">(AVERAGE(AG165:AG169)*AI167) + (AG167*(1-AI167))</f>
        <v>15518.6995119439</v>
      </c>
      <c r="AK167" s="0" t="n">
        <f aca="false">(AVERAGE(AG165:AG166,AG168:AG169)*AI167*2) + (AG167*(1-AI167*2))</f>
        <v>15518.0528564179</v>
      </c>
    </row>
    <row r="168" customFormat="false" ht="13.8" hidden="false" customHeight="false" outlineLevel="0" collapsed="false">
      <c r="A168" s="4" t="n">
        <v>42902</v>
      </c>
      <c r="B168" s="0" t="n">
        <v>166</v>
      </c>
      <c r="C168" s="0" t="n">
        <v>3625</v>
      </c>
      <c r="D168" s="0" t="n">
        <f aca="false">C168*$D$1</f>
        <v>8337.5</v>
      </c>
      <c r="E168" s="0" t="n">
        <v>1695</v>
      </c>
      <c r="F168" s="0" t="n">
        <f aca="false">E168*$F$1</f>
        <v>3729</v>
      </c>
      <c r="G168" s="0" t="n">
        <v>4770</v>
      </c>
      <c r="H168" s="0" t="n">
        <f aca="false">D168+F168+G168</f>
        <v>16836.5</v>
      </c>
      <c r="J168" s="0" t="n">
        <v>0</v>
      </c>
      <c r="K168" s="0" t="n">
        <f aca="false">J168*$K$1</f>
        <v>0</v>
      </c>
      <c r="L168" s="0" t="n">
        <f aca="false">H168+K168</f>
        <v>16836.5</v>
      </c>
      <c r="M168" s="0" t="n">
        <v>170</v>
      </c>
      <c r="Q168" s="0" t="n">
        <v>2195</v>
      </c>
      <c r="R168" s="0" t="n">
        <v>385</v>
      </c>
      <c r="S168" s="0" t="n">
        <v>1260</v>
      </c>
      <c r="T168" s="0" t="n">
        <v>185</v>
      </c>
      <c r="U168" s="0" t="n">
        <v>1250</v>
      </c>
      <c r="V168" s="0" t="n">
        <v>4625</v>
      </c>
      <c r="X168" s="0" t="s">
        <v>40</v>
      </c>
      <c r="Y168" s="0" t="n">
        <f aca="false">Y163</f>
        <v>15932.9285714286</v>
      </c>
      <c r="Z168" s="0" t="n">
        <f aca="false">L168/Y168</f>
        <v>1.05671094453983</v>
      </c>
      <c r="AA168" s="0" t="n">
        <f aca="false">AVERAGEIF(X105:X167,"Friday",Z105:Z167)</f>
        <v>1.06241978012718</v>
      </c>
      <c r="AB168" s="0" t="n">
        <f aca="false">L168/$AA$12</f>
        <v>14669.4253905733</v>
      </c>
      <c r="AC168" s="0" t="n">
        <v>102</v>
      </c>
      <c r="AE168" s="0" t="n">
        <v>0</v>
      </c>
      <c r="AF168" s="0" t="n">
        <f aca="false">(AB168/AVERAGE(AB164:AB166,AB170:AB172))*MAX(AE167:AE169) + (1 - MAX(AE167:AE169))</f>
        <v>1</v>
      </c>
      <c r="AG168" s="0" t="n">
        <f aca="false">AB168/AF168</f>
        <v>14669.4253905733</v>
      </c>
      <c r="AH168" s="0" t="n">
        <f aca="false">(AG167+AG168*2+AG169)/4</f>
        <v>15014.1204389345</v>
      </c>
      <c r="AI168" s="0" t="n">
        <f aca="false">ABS(1 - (AG168/AVERAGE(AG166:AG170)))</f>
        <v>0.0568138408044108</v>
      </c>
      <c r="AJ168" s="0" t="n">
        <f aca="false">(AVERAGE(AG166:AG170)*AI168) + (AG168*(1-AI168))</f>
        <v>14719.627733222</v>
      </c>
      <c r="AK168" s="0" t="n">
        <f aca="false">(AVERAGE(AG166:AG167,AG169:AG170)*AI168*2) + (AG168*(1-AI168*2))</f>
        <v>14794.931247195</v>
      </c>
    </row>
    <row r="169" customFormat="false" ht="13.8" hidden="false" customHeight="false" outlineLevel="0" collapsed="false">
      <c r="A169" s="4" t="n">
        <v>42903</v>
      </c>
      <c r="B169" s="0" t="n">
        <v>167</v>
      </c>
      <c r="C169" s="0" t="n">
        <v>3500</v>
      </c>
      <c r="D169" s="0" t="n">
        <f aca="false">C169*$D$1</f>
        <v>8050</v>
      </c>
      <c r="E169" s="0" t="n">
        <v>1680</v>
      </c>
      <c r="F169" s="0" t="n">
        <f aca="false">E169*$F$1</f>
        <v>3696</v>
      </c>
      <c r="G169" s="0" t="n">
        <v>5165</v>
      </c>
      <c r="H169" s="0" t="n">
        <f aca="false">D169+F169+G169</f>
        <v>16911</v>
      </c>
      <c r="J169" s="0" t="n">
        <v>0</v>
      </c>
      <c r="K169" s="0" t="n">
        <f aca="false">J169*$K$1</f>
        <v>0</v>
      </c>
      <c r="L169" s="0" t="n">
        <f aca="false">H169+K169</f>
        <v>16911</v>
      </c>
      <c r="M169" s="0" t="n">
        <v>155</v>
      </c>
      <c r="Q169" s="0" t="n">
        <v>2235</v>
      </c>
      <c r="R169" s="0" t="n">
        <v>420</v>
      </c>
      <c r="S169" s="0" t="n">
        <v>1275</v>
      </c>
      <c r="T169" s="0" t="n">
        <v>215</v>
      </c>
      <c r="U169" s="0" t="n">
        <v>1185</v>
      </c>
      <c r="V169" s="0" t="n">
        <v>4525</v>
      </c>
      <c r="X169" s="0" t="s">
        <v>42</v>
      </c>
      <c r="Y169" s="0" t="n">
        <f aca="false">Y163</f>
        <v>15932.9285714286</v>
      </c>
      <c r="Z169" s="0" t="n">
        <f aca="false">L169/Y169</f>
        <v>1.06138679554023</v>
      </c>
      <c r="AA169" s="0" t="n">
        <f aca="false">AVERAGEIF(X106:X168,"Saturday",Z106:Z168)</f>
        <v>1.12208317461584</v>
      </c>
      <c r="AB169" s="0" t="n">
        <f aca="false">L169/$AA$14</f>
        <v>15198.5003589637</v>
      </c>
      <c r="AC169" s="0" t="n">
        <v>106</v>
      </c>
      <c r="AE169" s="0" t="n">
        <v>0</v>
      </c>
      <c r="AF169" s="0" t="n">
        <f aca="false">(AB169/AVERAGE(AB165:AB167,AB171:AB173))*MAX(AE168:AE170) + (1 - MAX(AE168:AE170))</f>
        <v>1</v>
      </c>
      <c r="AG169" s="0" t="n">
        <f aca="false">AB169/AF169</f>
        <v>15198.5003589637</v>
      </c>
      <c r="AH169" s="0" t="n">
        <f aca="false">(AG168+AG169*2+AG170)/4</f>
        <v>15253.3408540878</v>
      </c>
      <c r="AI169" s="0" t="n">
        <f aca="false">ABS(1 - (AG169/AVERAGE(AG167:AG171)))</f>
        <v>0.00587770186500147</v>
      </c>
      <c r="AJ169" s="0" t="n">
        <f aca="false">(AVERAGE(AG167:AG171)*AI169) + (AG169*(1-AI169))</f>
        <v>15199.0285317613</v>
      </c>
      <c r="AK169" s="0" t="n">
        <f aca="false">(AVERAGE(AG167:AG168,AG170:AG171)*AI169*2) + (AG169*(1-AI169*2))</f>
        <v>15199.8207909578</v>
      </c>
    </row>
    <row r="170" customFormat="false" ht="13.8" hidden="false" customHeight="false" outlineLevel="0" collapsed="false">
      <c r="A170" s="4" t="n">
        <v>42904</v>
      </c>
      <c r="B170" s="0" t="n">
        <v>168</v>
      </c>
      <c r="C170" s="0" t="n">
        <v>3325</v>
      </c>
      <c r="D170" s="0" t="n">
        <f aca="false">C170*$D$1</f>
        <v>7647.5</v>
      </c>
      <c r="E170" s="0" t="n">
        <v>1825</v>
      </c>
      <c r="F170" s="0" t="n">
        <f aca="false">E170*$F$1</f>
        <v>4015</v>
      </c>
      <c r="G170" s="0" t="n">
        <v>4430</v>
      </c>
      <c r="H170" s="0" t="n">
        <f aca="false">D170+F170+G170</f>
        <v>16092.5</v>
      </c>
      <c r="J170" s="0" t="n">
        <v>0</v>
      </c>
      <c r="K170" s="0" t="n">
        <f aca="false">J170*$K$1</f>
        <v>0</v>
      </c>
      <c r="L170" s="0" t="n">
        <f aca="false">H170+K170</f>
        <v>16092.5</v>
      </c>
      <c r="M170" s="0" t="n">
        <v>180</v>
      </c>
      <c r="Q170" s="0" t="n">
        <v>2140</v>
      </c>
      <c r="R170" s="0" t="n">
        <v>385</v>
      </c>
      <c r="S170" s="0" t="n">
        <v>1200</v>
      </c>
      <c r="T170" s="0" t="n">
        <v>215</v>
      </c>
      <c r="U170" s="0" t="n">
        <v>1035</v>
      </c>
      <c r="V170" s="0" t="n">
        <v>4065</v>
      </c>
      <c r="X170" s="0" t="s">
        <v>33</v>
      </c>
      <c r="Y170" s="0" t="n">
        <f aca="false">AVERAGE(L170:L176)</f>
        <v>15066.6428571429</v>
      </c>
      <c r="Z170" s="0" t="n">
        <f aca="false">L170/Y170</f>
        <v>1.0680879710619</v>
      </c>
      <c r="AA170" s="0" t="n">
        <f aca="false">AVERAGEIF(X107:X169,"Sunday",Z107:Z169)</f>
        <v>1.09890512984839</v>
      </c>
      <c r="AB170" s="0" t="n">
        <f aca="false">L170/$AA$2</f>
        <v>16197.9193460995</v>
      </c>
      <c r="AC170" s="0" t="n">
        <v>108</v>
      </c>
      <c r="AE170" s="0" t="n">
        <v>0</v>
      </c>
      <c r="AF170" s="0" t="n">
        <f aca="false">(AB170/AVERAGE(AB166:AB168,AB172:AB174))*MAX(AE169:AE171) + (1 - MAX(AE169:AE171))</f>
        <v>1.01573857308171</v>
      </c>
      <c r="AG170" s="0" t="n">
        <f aca="false">AB170/AF170</f>
        <v>15946.9373078504</v>
      </c>
      <c r="AH170" s="0" t="n">
        <f aca="false">(AG169+AG170*2+AG171)/4</f>
        <v>15550.0463074954</v>
      </c>
      <c r="AI170" s="0" t="n">
        <f aca="false">ABS(1 - (AG170/AVERAGE(AG168:AG172)))</f>
        <v>0.0591578871887706</v>
      </c>
      <c r="AJ170" s="0" t="n">
        <f aca="false">(AVERAGE(AG168:AG172)*AI170) + (AG170*(1-AI170))</f>
        <v>15894.2456464913</v>
      </c>
      <c r="AK170" s="0" t="n">
        <f aca="false">(AVERAGE(AG168:AG169,AG171:AG172)*AI170*2) + (AG170*(1-AI170*2))</f>
        <v>15815.2081544526</v>
      </c>
    </row>
    <row r="171" customFormat="false" ht="13.8" hidden="false" customHeight="false" outlineLevel="0" collapsed="false">
      <c r="A171" s="4" t="n">
        <v>42905</v>
      </c>
      <c r="B171" s="0" t="n">
        <v>169</v>
      </c>
      <c r="C171" s="0" t="n">
        <v>3505</v>
      </c>
      <c r="D171" s="0" t="n">
        <f aca="false">C171*$D$1</f>
        <v>8061.5</v>
      </c>
      <c r="E171" s="0" t="n">
        <v>1665</v>
      </c>
      <c r="F171" s="0" t="n">
        <f aca="false">E171*$F$1</f>
        <v>3663</v>
      </c>
      <c r="G171" s="0" t="n">
        <v>3400</v>
      </c>
      <c r="H171" s="0" t="n">
        <f aca="false">D171+F171+G171</f>
        <v>15124.5</v>
      </c>
      <c r="J171" s="0" t="n">
        <v>0</v>
      </c>
      <c r="K171" s="0" t="n">
        <f aca="false">J171*$K$1</f>
        <v>0</v>
      </c>
      <c r="L171" s="0" t="n">
        <f aca="false">H171+K171</f>
        <v>15124.5</v>
      </c>
      <c r="M171" s="0" t="n">
        <v>185</v>
      </c>
      <c r="Q171" s="0" t="n">
        <v>2110</v>
      </c>
      <c r="R171" s="0" t="n">
        <v>380</v>
      </c>
      <c r="S171" s="0" t="n">
        <v>1030</v>
      </c>
      <c r="T171" s="0" t="n">
        <v>275</v>
      </c>
      <c r="U171" s="0" t="n">
        <v>1120</v>
      </c>
      <c r="V171" s="0" t="n">
        <v>4220</v>
      </c>
      <c r="X171" s="0" t="s">
        <v>34</v>
      </c>
      <c r="Y171" s="0" t="n">
        <f aca="false">Y170</f>
        <v>15066.6428571429</v>
      </c>
      <c r="Z171" s="0" t="n">
        <f aca="false">L171/Y171</f>
        <v>1.00384008192174</v>
      </c>
      <c r="AA171" s="0" t="n">
        <f aca="false">AVERAGEIF(X108:X170,"Monday",Z108:Z170)</f>
        <v>0.950225835568854</v>
      </c>
      <c r="AB171" s="0" t="n">
        <f aca="false">L171/$AA$4</f>
        <v>16049.2769465366</v>
      </c>
      <c r="AC171" s="0" t="n">
        <v>108</v>
      </c>
      <c r="AE171" s="0" t="n">
        <v>1</v>
      </c>
      <c r="AF171" s="0" t="n">
        <f aca="false">(AB171/AVERAGE(AB167:AB169,AB173:AB175))*MAX(AE170:AE172) + (1 - MAX(AE170:AE172))</f>
        <v>1.06231655516645</v>
      </c>
      <c r="AG171" s="0" t="n">
        <f aca="false">AB171/AF171</f>
        <v>15107.8102553169</v>
      </c>
      <c r="AH171" s="0" t="n">
        <f aca="false">(AG170+AG171*2+AG172)/4</f>
        <v>15130.2734401267</v>
      </c>
      <c r="AI171" s="0" t="n">
        <f aca="false">ABS(1 - (AG171/AVERAGE(AG169:AG173)))</f>
        <v>0.00604569495405882</v>
      </c>
      <c r="AJ171" s="0" t="n">
        <f aca="false">(AVERAGE(AG169:AG173)*AI171) + (AG171*(1-AI171))</f>
        <v>15107.2613767462</v>
      </c>
      <c r="AK171" s="0" t="n">
        <f aca="false">(AVERAGE(AG169:AG170,AG172:AG173)*AI171*2) + (AG171*(1-AI171*2))</f>
        <v>15106.4380588902</v>
      </c>
    </row>
    <row r="172" customFormat="false" ht="13.8" hidden="false" customHeight="false" outlineLevel="0" collapsed="false">
      <c r="A172" s="4" t="n">
        <v>42906</v>
      </c>
      <c r="B172" s="0" t="n">
        <v>170</v>
      </c>
      <c r="C172" s="0" t="n">
        <v>3580</v>
      </c>
      <c r="D172" s="0" t="n">
        <f aca="false">C172*$D$1</f>
        <v>8234</v>
      </c>
      <c r="E172" s="0" t="n">
        <v>1620</v>
      </c>
      <c r="F172" s="0" t="n">
        <f aca="false">E172*$F$1</f>
        <v>3564</v>
      </c>
      <c r="G172" s="0" t="n">
        <v>4200</v>
      </c>
      <c r="H172" s="0" t="n">
        <f aca="false">D172+F172+G172</f>
        <v>15998</v>
      </c>
      <c r="J172" s="0" t="n">
        <v>0</v>
      </c>
      <c r="K172" s="0" t="n">
        <f aca="false">J172*$K$1</f>
        <v>0</v>
      </c>
      <c r="L172" s="0" t="n">
        <f aca="false">H172+K172</f>
        <v>15998</v>
      </c>
      <c r="M172" s="0" t="n">
        <v>205</v>
      </c>
      <c r="Q172" s="0" t="n">
        <v>2050</v>
      </c>
      <c r="R172" s="0" t="n">
        <v>340</v>
      </c>
      <c r="S172" s="0" t="n">
        <v>1035</v>
      </c>
      <c r="T172" s="0" t="n">
        <v>130</v>
      </c>
      <c r="U172" s="0" t="n">
        <v>1090</v>
      </c>
      <c r="V172" s="0" t="n">
        <v>4420</v>
      </c>
      <c r="X172" s="0" t="s">
        <v>36</v>
      </c>
      <c r="Y172" s="0" t="n">
        <f aca="false">Y170</f>
        <v>15066.6428571429</v>
      </c>
      <c r="Z172" s="0" t="n">
        <f aca="false">L172/Y172</f>
        <v>1.06181583725638</v>
      </c>
      <c r="AA172" s="0" t="n">
        <f aca="false">AVERAGEIF(X109:X171,"Tuesday",Z109:Z171)</f>
        <v>0.913517714716335</v>
      </c>
      <c r="AB172" s="0" t="n">
        <f aca="false">L172/$AA$6</f>
        <v>17334.8170453495</v>
      </c>
      <c r="AC172" s="0" t="n">
        <v>111</v>
      </c>
      <c r="AE172" s="0" t="n">
        <v>1</v>
      </c>
      <c r="AF172" s="0" t="n">
        <f aca="false">(AB172/AVERAGE(AB168:AB170,AB174:AB176))*MAX(AE171:AE173) + (1 - MAX(AE171:AE173))</f>
        <v>1.20728304858829</v>
      </c>
      <c r="AG172" s="0" t="n">
        <f aca="false">AB172/AF172</f>
        <v>14358.5359420225</v>
      </c>
      <c r="AH172" s="0" t="n">
        <f aca="false">(AG171+AG172*2+AG173)/4</f>
        <v>14574.5519708772</v>
      </c>
      <c r="AI172" s="0" t="n">
        <f aca="false">ABS(1 - (AG172/AVERAGE(AG170:AG174)))</f>
        <v>0.0479274513644791</v>
      </c>
      <c r="AJ172" s="0" t="n">
        <f aca="false">(AVERAGE(AG170:AG174)*AI172) + (AG172*(1-AI172))</f>
        <v>14393.1784070119</v>
      </c>
      <c r="AK172" s="0" t="n">
        <f aca="false">(AVERAGE(AG170:AG171,AG173:AG174)*AI172*2) + (AG172*(1-AI172*2))</f>
        <v>14445.142104496</v>
      </c>
    </row>
    <row r="173" customFormat="false" ht="13.8" hidden="false" customHeight="false" outlineLevel="0" collapsed="false">
      <c r="A173" s="4" t="n">
        <v>42907</v>
      </c>
      <c r="B173" s="0" t="n">
        <v>171</v>
      </c>
      <c r="C173" s="0" t="n">
        <v>3530</v>
      </c>
      <c r="D173" s="0" t="n">
        <f aca="false">C173*$D$1</f>
        <v>8119</v>
      </c>
      <c r="E173" s="0" t="n">
        <v>1625</v>
      </c>
      <c r="F173" s="0" t="n">
        <f aca="false">E173*$F$1</f>
        <v>3575</v>
      </c>
      <c r="G173" s="0" t="n">
        <v>3110</v>
      </c>
      <c r="H173" s="0" t="n">
        <f aca="false">D173+F173+G173</f>
        <v>14804</v>
      </c>
      <c r="J173" s="0" t="n">
        <v>0</v>
      </c>
      <c r="K173" s="0" t="n">
        <f aca="false">J173*$K$1</f>
        <v>0</v>
      </c>
      <c r="L173" s="0" t="n">
        <f aca="false">H173+K173</f>
        <v>14804</v>
      </c>
      <c r="M173" s="0" t="n">
        <v>210</v>
      </c>
      <c r="Q173" s="0" t="n">
        <v>2040</v>
      </c>
      <c r="R173" s="0" t="n">
        <v>380</v>
      </c>
      <c r="S173" s="0" t="n">
        <v>970</v>
      </c>
      <c r="T173" s="0" t="n">
        <v>150</v>
      </c>
      <c r="U173" s="0" t="n">
        <v>1140</v>
      </c>
      <c r="V173" s="0" t="n">
        <v>4280</v>
      </c>
      <c r="X173" s="0" t="s">
        <v>37</v>
      </c>
      <c r="Y173" s="0" t="n">
        <f aca="false">Y170</f>
        <v>15066.6428571429</v>
      </c>
      <c r="Z173" s="0" t="n">
        <f aca="false">L173/Y173</f>
        <v>0.982567924412014</v>
      </c>
      <c r="AA173" s="0" t="n">
        <f aca="false">AVERAGEIF(X110:X172,"Wednesday",Z110:Z172)</f>
        <v>0.9061657121256</v>
      </c>
      <c r="AB173" s="0" t="n">
        <f aca="false">L173/$AA$8</f>
        <v>16206.8508574412</v>
      </c>
      <c r="AC173" s="0" t="n">
        <v>111</v>
      </c>
      <c r="AE173" s="0" t="n">
        <v>0</v>
      </c>
      <c r="AF173" s="0" t="n">
        <f aca="false">(AB173/AVERAGE(AB169:AB171,AB175:AB177))*MAX(AE172:AE174) + (1 - MAX(AE172:AE174))</f>
        <v>1.11977379241915</v>
      </c>
      <c r="AG173" s="0" t="n">
        <f aca="false">AB173/AF173</f>
        <v>14473.325744147</v>
      </c>
      <c r="AH173" s="0" t="n">
        <f aca="false">(AG172+AG173*2+AG174)/4</f>
        <v>14706.3275952928</v>
      </c>
      <c r="AI173" s="0" t="n">
        <f aca="false">ABS(1 - (AG173/AVERAGE(AG171:AG175)))</f>
        <v>0.00857617491246265</v>
      </c>
      <c r="AJ173" s="0" t="n">
        <f aca="false">(AVERAGE(AG171:AG175)*AI173) + (AG173*(1-AI173))</f>
        <v>14474.3994770095</v>
      </c>
      <c r="AK173" s="0" t="n">
        <f aca="false">(AVERAGE(AG171:AG172,AG174:AG175)*AI173*2) + (AG173*(1-AI173*2))</f>
        <v>14476.0100763032</v>
      </c>
    </row>
    <row r="174" customFormat="false" ht="13.8" hidden="false" customHeight="false" outlineLevel="0" collapsed="false">
      <c r="A174" s="4" t="n">
        <v>42908</v>
      </c>
      <c r="B174" s="0" t="n">
        <v>172</v>
      </c>
      <c r="C174" s="0" t="n">
        <v>3570</v>
      </c>
      <c r="D174" s="0" t="n">
        <f aca="false">C174*$D$1</f>
        <v>8211</v>
      </c>
      <c r="E174" s="0" t="n">
        <v>1720</v>
      </c>
      <c r="F174" s="0" t="n">
        <f aca="false">E174*$F$1</f>
        <v>3784</v>
      </c>
      <c r="G174" s="0" t="n">
        <v>3645</v>
      </c>
      <c r="H174" s="0" t="n">
        <f aca="false">D174+F174+G174</f>
        <v>15640</v>
      </c>
      <c r="J174" s="0" t="n">
        <v>0</v>
      </c>
      <c r="K174" s="0" t="n">
        <f aca="false">J174*$K$1</f>
        <v>0</v>
      </c>
      <c r="L174" s="0" t="n">
        <f aca="false">H174+K174</f>
        <v>15640</v>
      </c>
      <c r="M174" s="0" t="n">
        <v>195</v>
      </c>
      <c r="Q174" s="0" t="n">
        <v>2035</v>
      </c>
      <c r="R174" s="0" t="n">
        <v>365</v>
      </c>
      <c r="S174" s="0" t="n">
        <v>1075</v>
      </c>
      <c r="T174" s="0" t="n">
        <v>210</v>
      </c>
      <c r="U174" s="0" t="n">
        <v>1370</v>
      </c>
      <c r="V174" s="0" t="n">
        <v>4365</v>
      </c>
      <c r="X174" s="0" t="s">
        <v>39</v>
      </c>
      <c r="Y174" s="0" t="n">
        <f aca="false">Y170</f>
        <v>15066.6428571429</v>
      </c>
      <c r="Z174" s="0" t="n">
        <f aca="false">L174/Y174</f>
        <v>1.03805473776033</v>
      </c>
      <c r="AA174" s="0" t="n">
        <f aca="false">AVERAGEIF(X111:X173,"Thursday",Z111:Z173)</f>
        <v>0.963939102658424</v>
      </c>
      <c r="AB174" s="0" t="n">
        <f aca="false">L174/$AA$10</f>
        <v>15520.1229508548</v>
      </c>
      <c r="AC174" s="0" t="n">
        <v>108</v>
      </c>
      <c r="AE174" s="0" t="n">
        <v>0</v>
      </c>
      <c r="AF174" s="0" t="n">
        <f aca="false">(AB174/AVERAGE(AB170:AB172,AB176:AB178))*MAX(AE173:AE175) + (1 - MAX(AE173:AE175))</f>
        <v>1</v>
      </c>
      <c r="AG174" s="0" t="n">
        <f aca="false">AB174/AF174</f>
        <v>15520.1229508548</v>
      </c>
      <c r="AH174" s="0" t="n">
        <f aca="false">(AG173+AG174*2+AG175)/4</f>
        <v>14761.6007510743</v>
      </c>
      <c r="AI174" s="0" t="n">
        <f aca="false">ABS(1 - (AG174/AVERAGE(AG172:AG176)))</f>
        <v>0.125997261193398</v>
      </c>
      <c r="AJ174" s="0" t="n">
        <f aca="false">(AVERAGE(AG172:AG176)*AI174) + (AG174*(1-AI174))</f>
        <v>15301.3064679834</v>
      </c>
      <c r="AK174" s="0" t="n">
        <f aca="false">(AVERAGE(AG172:AG173,AG175:AG176)*AI174*2) + (AG174*(1-AI174*2))</f>
        <v>14973.0817436763</v>
      </c>
    </row>
    <row r="175" customFormat="false" ht="13.8" hidden="false" customHeight="false" outlineLevel="0" collapsed="false">
      <c r="A175" s="4" t="n">
        <v>42909</v>
      </c>
      <c r="B175" s="0" t="n">
        <v>173</v>
      </c>
      <c r="C175" s="0" t="n">
        <v>3640</v>
      </c>
      <c r="D175" s="0" t="n">
        <f aca="false">C175*$D$1</f>
        <v>8372</v>
      </c>
      <c r="E175" s="0" t="n">
        <v>1600</v>
      </c>
      <c r="F175" s="0" t="n">
        <f aca="false">E175*$F$1</f>
        <v>3520</v>
      </c>
      <c r="G175" s="0" t="n">
        <v>3640</v>
      </c>
      <c r="H175" s="0" t="n">
        <f aca="false">D175+F175+G175</f>
        <v>15532</v>
      </c>
      <c r="J175" s="0" t="n">
        <v>0</v>
      </c>
      <c r="K175" s="0" t="n">
        <f aca="false">J175*$K$1</f>
        <v>0</v>
      </c>
      <c r="L175" s="0" t="n">
        <f aca="false">H175+K175</f>
        <v>15532</v>
      </c>
      <c r="M175" s="0" t="n">
        <v>135</v>
      </c>
      <c r="Q175" s="0" t="n">
        <v>2050</v>
      </c>
      <c r="R175" s="0" t="n">
        <v>315</v>
      </c>
      <c r="S175" s="0" t="n">
        <v>1160</v>
      </c>
      <c r="T175" s="0" t="n">
        <v>180</v>
      </c>
      <c r="U175" s="0" t="n">
        <v>1220</v>
      </c>
      <c r="V175" s="0" t="n">
        <v>4495</v>
      </c>
      <c r="X175" s="0" t="s">
        <v>40</v>
      </c>
      <c r="Y175" s="0" t="n">
        <f aca="false">Y170</f>
        <v>15066.6428571429</v>
      </c>
      <c r="Z175" s="0" t="n">
        <f aca="false">L175/Y175</f>
        <v>1.03088658483973</v>
      </c>
      <c r="AA175" s="0" t="n">
        <f aca="false">AVERAGEIF(X112:X174,"Friday",Z112:Z174)</f>
        <v>1.0452515418126</v>
      </c>
      <c r="AB175" s="0" t="n">
        <f aca="false">L175/$AA$12</f>
        <v>13532.8313584405</v>
      </c>
      <c r="AC175" s="0" t="n">
        <v>108</v>
      </c>
      <c r="AE175" s="0" t="n">
        <v>0</v>
      </c>
      <c r="AF175" s="0" t="n">
        <f aca="false">(AB175/AVERAGE(AB171:AB173,AB177:AB179))*MAX(AE174:AE176) + (1 - MAX(AE174:AE176))</f>
        <v>1</v>
      </c>
      <c r="AG175" s="0" t="n">
        <f aca="false">AB175/AF175</f>
        <v>13532.8313584405</v>
      </c>
      <c r="AH175" s="0" t="n">
        <f aca="false">(AG174+AG175*2+AG176)/4</f>
        <v>13404.5504787349</v>
      </c>
      <c r="AI175" s="0" t="n">
        <f aca="false">ABS(1 - (AG175/AVERAGE(AG173:AG177)))</f>
        <v>0.0248394103626332</v>
      </c>
      <c r="AJ175" s="0" t="n">
        <f aca="false">(AVERAGE(AG173:AG177)*AI175) + (AG175*(1-AI175))</f>
        <v>13541.3937501761</v>
      </c>
      <c r="AK175" s="0" t="n">
        <f aca="false">(AVERAGE(AG173:AG174,AG176:AG177)*AI175*2) + (AG175*(1-AI175*2))</f>
        <v>13554.2373377796</v>
      </c>
    </row>
    <row r="176" customFormat="false" ht="13.8" hidden="false" customHeight="false" outlineLevel="0" collapsed="false">
      <c r="A176" s="4" t="n">
        <v>42910</v>
      </c>
      <c r="B176" s="0" t="n">
        <v>174</v>
      </c>
      <c r="C176" s="0" t="n">
        <v>3585</v>
      </c>
      <c r="D176" s="0" t="n">
        <f aca="false">C176*$D$1</f>
        <v>8245.5</v>
      </c>
      <c r="E176" s="0" t="n">
        <v>0</v>
      </c>
      <c r="F176" s="0" t="n">
        <f aca="false">E176*$F$1</f>
        <v>0</v>
      </c>
      <c r="G176" s="0" t="n">
        <v>4030</v>
      </c>
      <c r="H176" s="0" t="n">
        <f aca="false">D176+F176+G176</f>
        <v>12275.5</v>
      </c>
      <c r="J176" s="0" t="n">
        <v>0</v>
      </c>
      <c r="K176" s="0" t="n">
        <f aca="false">J176*$K$1</f>
        <v>0</v>
      </c>
      <c r="L176" s="0" t="n">
        <f aca="false">H176+K176</f>
        <v>12275.5</v>
      </c>
      <c r="M176" s="0" t="n">
        <v>170</v>
      </c>
      <c r="Q176" s="0" t="n">
        <v>2010</v>
      </c>
      <c r="R176" s="0" t="n">
        <v>380</v>
      </c>
      <c r="S176" s="0" t="n">
        <v>1265</v>
      </c>
      <c r="T176" s="0" t="n">
        <v>210</v>
      </c>
      <c r="U176" s="0" t="n">
        <v>1025</v>
      </c>
      <c r="V176" s="0" t="n">
        <v>4550</v>
      </c>
      <c r="X176" s="0" t="s">
        <v>42</v>
      </c>
      <c r="Y176" s="0" t="n">
        <f aca="false">Y170</f>
        <v>15066.6428571429</v>
      </c>
      <c r="Z176" s="0" t="n">
        <f aca="false">L176/Y176</f>
        <v>0.814746862747884</v>
      </c>
      <c r="AA176" s="0" t="n">
        <f aca="false">AVERAGEIF(X113:X175,"Saturday",Z113:Z175)</f>
        <v>1.1219949632698</v>
      </c>
      <c r="AB176" s="0" t="n">
        <f aca="false">L176/$AA$14</f>
        <v>11032.4162472036</v>
      </c>
      <c r="AC176" s="0" t="n">
        <v>109</v>
      </c>
      <c r="AE176" s="0" t="n">
        <v>0</v>
      </c>
      <c r="AF176" s="0" t="n">
        <f aca="false">(AB176/AVERAGE(AB172:AB174,AB178:AB180))*MAX(AE175:AE177) + (1 - MAX(AE175:AE177))</f>
        <v>1</v>
      </c>
      <c r="AG176" s="0" t="n">
        <f aca="false">AB176/AF176</f>
        <v>11032.4162472036</v>
      </c>
      <c r="AH176" s="0" t="n">
        <f aca="false">(AG175+AG176*2+AG177)/4</f>
        <v>12606.6685151214</v>
      </c>
      <c r="AI176" s="0" t="n">
        <f aca="false">ABS(1 - (AG176/AVERAGE(AG174:AG178)))</f>
        <v>0.206855868345734</v>
      </c>
      <c r="AJ176" s="0" t="n">
        <f aca="false">(AVERAGE(AG174:AG178)*AI176) + (AG176*(1-AI176))</f>
        <v>11627.6043148895</v>
      </c>
      <c r="AK176" s="0" t="n">
        <f aca="false">(AVERAGE(AG174:AG175,AG177:AG178)*AI176*2) + (AG176*(1-AI176*2))</f>
        <v>12520.3864164185</v>
      </c>
    </row>
    <row r="177" customFormat="false" ht="13.8" hidden="false" customHeight="false" outlineLevel="0" collapsed="false">
      <c r="A177" s="4" t="n">
        <v>42911</v>
      </c>
      <c r="B177" s="0" t="n">
        <v>175</v>
      </c>
      <c r="C177" s="0" t="n">
        <v>3225</v>
      </c>
      <c r="D177" s="0" t="n">
        <f aca="false">C177*$D$1</f>
        <v>7417.5</v>
      </c>
      <c r="E177" s="0" t="n">
        <v>1700</v>
      </c>
      <c r="F177" s="0" t="n">
        <f aca="false">E177*$F$1</f>
        <v>3740</v>
      </c>
      <c r="G177" s="0" t="n">
        <v>3575</v>
      </c>
      <c r="H177" s="0" t="n">
        <f aca="false">D177+F177+G177</f>
        <v>14732.5</v>
      </c>
      <c r="J177" s="0" t="n">
        <v>0</v>
      </c>
      <c r="K177" s="0" t="n">
        <f aca="false">J177*$K$1</f>
        <v>0</v>
      </c>
      <c r="L177" s="0" t="n">
        <f aca="false">H177+K177</f>
        <v>14732.5</v>
      </c>
      <c r="M177" s="0" t="n">
        <v>180</v>
      </c>
      <c r="Q177" s="0" t="n">
        <v>2155</v>
      </c>
      <c r="R177" s="0" t="n">
        <v>375</v>
      </c>
      <c r="S177" s="0" t="n">
        <v>1035</v>
      </c>
      <c r="T177" s="0" t="n">
        <v>145</v>
      </c>
      <c r="U177" s="0" t="n">
        <v>1355</v>
      </c>
      <c r="V177" s="0" t="n">
        <v>4290</v>
      </c>
      <c r="X177" s="0" t="s">
        <v>33</v>
      </c>
      <c r="Y177" s="0" t="n">
        <f aca="false">AVERAGE(L177:L183)</f>
        <v>14995.7857142857</v>
      </c>
      <c r="Z177" s="0" t="n">
        <f aca="false">L177/Y177</f>
        <v>0.982442686278527</v>
      </c>
      <c r="AA177" s="0" t="n">
        <f aca="false">AVERAGEIF(X114:X176,"Sunday",Z114:Z176)</f>
        <v>1.08280049509938</v>
      </c>
      <c r="AB177" s="0" t="n">
        <f aca="false">L177/$AA$2</f>
        <v>14829.0102076378</v>
      </c>
      <c r="AC177" s="0" t="n">
        <v>106</v>
      </c>
      <c r="AE177" s="0" t="n">
        <v>0</v>
      </c>
      <c r="AF177" s="0" t="n">
        <f aca="false">(AB177/AVERAGE(AB173:AB175,AB179:AB181))*MAX(AE176:AE178) + (1 - MAX(AE176:AE178))</f>
        <v>1</v>
      </c>
      <c r="AG177" s="0" t="n">
        <f aca="false">AB177/AF177</f>
        <v>14829.0102076378</v>
      </c>
      <c r="AH177" s="0" t="n">
        <f aca="false">(AG176+AG177*2+AG178)/4</f>
        <v>13831.1694216562</v>
      </c>
      <c r="AI177" s="0" t="n">
        <f aca="false">ABS(1 - (AG177/AVERAGE(AG175:AG179)))</f>
        <v>0.0549661913152735</v>
      </c>
      <c r="AJ177" s="0" t="n">
        <f aca="false">(AVERAGE(AG175:AG179)*AI177) + (AG177*(1-AI177))</f>
        <v>14786.5419041315</v>
      </c>
      <c r="AK177" s="0" t="n">
        <f aca="false">(AVERAGE(AG175:AG176,AG178:AG179)*AI177*2) + (AG177*(1-AI177*2))</f>
        <v>14722.839448872</v>
      </c>
    </row>
    <row r="178" customFormat="false" ht="13.8" hidden="false" customHeight="false" outlineLevel="0" collapsed="false">
      <c r="A178" s="4" t="n">
        <v>42912</v>
      </c>
      <c r="B178" s="0" t="n">
        <v>176</v>
      </c>
      <c r="C178" s="0" t="n">
        <v>3270</v>
      </c>
      <c r="D178" s="0" t="n">
        <f aca="false">C178*$D$1</f>
        <v>7521</v>
      </c>
      <c r="E178" s="0" t="n">
        <v>1425</v>
      </c>
      <c r="F178" s="0" t="n">
        <f aca="false">E178*$F$1</f>
        <v>3135</v>
      </c>
      <c r="G178" s="0" t="n">
        <v>3135</v>
      </c>
      <c r="H178" s="0" t="n">
        <f aca="false">D178+F178+G178</f>
        <v>13791</v>
      </c>
      <c r="J178" s="0" t="n">
        <v>0</v>
      </c>
      <c r="K178" s="0" t="n">
        <f aca="false">J178*$K$1</f>
        <v>0</v>
      </c>
      <c r="L178" s="0" t="n">
        <f aca="false">H178+K178</f>
        <v>13791</v>
      </c>
      <c r="M178" s="0" t="n">
        <v>180</v>
      </c>
      <c r="Q178" s="0" t="n">
        <v>2165</v>
      </c>
      <c r="R178" s="0" t="n">
        <v>350</v>
      </c>
      <c r="S178" s="0" t="n">
        <v>940</v>
      </c>
      <c r="T178" s="0" t="n">
        <v>235</v>
      </c>
      <c r="U178" s="0" t="n">
        <v>1165</v>
      </c>
      <c r="V178" s="0" t="n">
        <v>4115</v>
      </c>
      <c r="X178" s="0" t="s">
        <v>34</v>
      </c>
      <c r="Y178" s="0" t="n">
        <f aca="false">Y177</f>
        <v>14995.7857142857</v>
      </c>
      <c r="Z178" s="0" t="n">
        <f aca="false">L178/Y178</f>
        <v>0.919658380211584</v>
      </c>
      <c r="AA178" s="0" t="n">
        <f aca="false">AVERAGEIF(X115:X177,"Monday",Z115:Z177)</f>
        <v>0.944896195762305</v>
      </c>
      <c r="AB178" s="0" t="n">
        <f aca="false">L178/$AA$4</f>
        <v>14634.2410241454</v>
      </c>
      <c r="AC178" s="0" t="n">
        <v>106</v>
      </c>
      <c r="AE178" s="0" t="n">
        <v>0</v>
      </c>
      <c r="AF178" s="0" t="n">
        <f aca="false">(AB178/AVERAGE(AB174:AB176,AB180:AB182))*MAX(AE177:AE179) + (1 - MAX(AE177:AE179))</f>
        <v>1</v>
      </c>
      <c r="AG178" s="0" t="n">
        <f aca="false">AB178/AF178</f>
        <v>14634.2410241454</v>
      </c>
      <c r="AH178" s="0" t="n">
        <f aca="false">(AG177+AG178*2+AG179)/4</f>
        <v>15087.728728444</v>
      </c>
      <c r="AI178" s="0" t="n">
        <f aca="false">ABS(1 - (AG178/AVERAGE(AG176:AG180)))</f>
        <v>0.0278206134844161</v>
      </c>
      <c r="AJ178" s="0" t="n">
        <f aca="false">(AVERAGE(AG176:AG180)*AI178) + (AG178*(1-AI178))</f>
        <v>14623.2209051199</v>
      </c>
      <c r="AK178" s="0" t="n">
        <f aca="false">(AVERAGE(AG176:AG177,AG179:AG180)*AI178*2) + (AG178*(1-AI178*2))</f>
        <v>14606.6907265816</v>
      </c>
    </row>
    <row r="179" customFormat="false" ht="13.8" hidden="false" customHeight="false" outlineLevel="0" collapsed="false">
      <c r="A179" s="4" t="n">
        <v>42913</v>
      </c>
      <c r="B179" s="0" t="n">
        <v>177</v>
      </c>
      <c r="C179" s="0" t="n">
        <v>3420</v>
      </c>
      <c r="D179" s="0" t="n">
        <f aca="false">C179*$D$1</f>
        <v>7866</v>
      </c>
      <c r="E179" s="0" t="n">
        <v>1620</v>
      </c>
      <c r="F179" s="0" t="n">
        <f aca="false">E179*$F$1</f>
        <v>3564</v>
      </c>
      <c r="G179" s="0" t="n">
        <v>3570</v>
      </c>
      <c r="H179" s="0" t="n">
        <f aca="false">D179+F179+G179</f>
        <v>15000</v>
      </c>
      <c r="J179" s="0" t="n">
        <v>0</v>
      </c>
      <c r="K179" s="0" t="n">
        <f aca="false">J179*$K$1</f>
        <v>0</v>
      </c>
      <c r="L179" s="0" t="n">
        <f aca="false">H179+K179</f>
        <v>15000</v>
      </c>
      <c r="M179" s="0" t="n">
        <v>140</v>
      </c>
      <c r="Q179" s="0" t="n">
        <v>2125</v>
      </c>
      <c r="R179" s="0" t="n">
        <v>450</v>
      </c>
      <c r="S179" s="0" t="n">
        <v>1075</v>
      </c>
      <c r="T179" s="0" t="n">
        <v>175</v>
      </c>
      <c r="U179" s="0" t="n">
        <v>1170</v>
      </c>
      <c r="V179" s="0" t="n">
        <v>4235</v>
      </c>
      <c r="X179" s="0" t="s">
        <v>36</v>
      </c>
      <c r="Y179" s="0" t="n">
        <f aca="false">Y177</f>
        <v>14995.7857142857</v>
      </c>
      <c r="Z179" s="0" t="n">
        <f aca="false">L179/Y179</f>
        <v>1.00028103133738</v>
      </c>
      <c r="AA179" s="0" t="n">
        <f aca="false">AVERAGEIF(X116:X178,"Tuesday",Z116:Z178)</f>
        <v>0.934153737454915</v>
      </c>
      <c r="AB179" s="0" t="n">
        <f aca="false">L179/$AA$6</f>
        <v>16253.4226578474</v>
      </c>
      <c r="AC179" s="0" t="n">
        <v>102</v>
      </c>
      <c r="AE179" s="0" t="n">
        <v>0</v>
      </c>
      <c r="AF179" s="0" t="n">
        <f aca="false">(AB179/AVERAGE(AB175:AB177,AB181:AB183))*MAX(AE178:AE180) + (1 - MAX(AE178:AE180))</f>
        <v>1</v>
      </c>
      <c r="AG179" s="0" t="n">
        <f aca="false">AB179/AF179</f>
        <v>16253.4226578474</v>
      </c>
      <c r="AH179" s="0" t="n">
        <f aca="false">(AG178+AG179*2+AG180)/4</f>
        <v>15395.658525752</v>
      </c>
      <c r="AI179" s="0" t="n">
        <f aca="false">ABS(1 - (AG179/AVERAGE(AG177:AG181)))</f>
        <v>0.0882037097022228</v>
      </c>
      <c r="AJ179" s="0" t="n">
        <f aca="false">(AVERAGE(AG177:AG181)*AI179) + (AG179*(1-AI179))</f>
        <v>16137.2220688637</v>
      </c>
      <c r="AK179" s="0" t="n">
        <f aca="false">(AVERAGE(AG177:AG178,AG180:AG181)*AI179*2) + (AG179*(1-AI179*2))</f>
        <v>15962.921185388</v>
      </c>
    </row>
    <row r="180" customFormat="false" ht="13.8" hidden="false" customHeight="false" outlineLevel="0" collapsed="false">
      <c r="A180" s="4" t="n">
        <v>42914</v>
      </c>
      <c r="B180" s="0" t="n">
        <v>178</v>
      </c>
      <c r="C180" s="0" t="n">
        <v>3335</v>
      </c>
      <c r="D180" s="0" t="n">
        <f aca="false">C180*$D$1</f>
        <v>7670.5</v>
      </c>
      <c r="E180" s="0" t="n">
        <v>1605</v>
      </c>
      <c r="F180" s="0" t="n">
        <f aca="false">E180*$F$1</f>
        <v>3531</v>
      </c>
      <c r="G180" s="0" t="n">
        <v>1990</v>
      </c>
      <c r="H180" s="0" t="n">
        <f aca="false">D180+F180+G180</f>
        <v>13191.5</v>
      </c>
      <c r="J180" s="0" t="n">
        <v>0</v>
      </c>
      <c r="K180" s="0" t="n">
        <f aca="false">J180*$K$1</f>
        <v>0</v>
      </c>
      <c r="L180" s="0" t="n">
        <f aca="false">H180+K180</f>
        <v>13191.5</v>
      </c>
      <c r="M180" s="0" t="n">
        <v>165</v>
      </c>
      <c r="Q180" s="0" t="n">
        <v>2115</v>
      </c>
      <c r="R180" s="0" t="n">
        <v>385</v>
      </c>
      <c r="S180" s="0" t="n">
        <v>1165</v>
      </c>
      <c r="T180" s="0" t="n">
        <v>250</v>
      </c>
      <c r="U180" s="0" t="n">
        <v>1205</v>
      </c>
      <c r="V180" s="0" t="n">
        <v>4025</v>
      </c>
      <c r="X180" s="0" t="s">
        <v>37</v>
      </c>
      <c r="Y180" s="0" t="n">
        <f aca="false">Y177</f>
        <v>14995.7857142857</v>
      </c>
      <c r="Z180" s="0" t="n">
        <f aca="false">L180/Y180</f>
        <v>0.879680481659134</v>
      </c>
      <c r="AA180" s="0" t="n">
        <f aca="false">AVERAGEIF(X117:X179,"Wednesday",Z117:Z179)</f>
        <v>0.917490328664197</v>
      </c>
      <c r="AB180" s="0" t="n">
        <f aca="false">L180/$AA$8</f>
        <v>14441.5477631678</v>
      </c>
      <c r="AC180" s="0" t="n">
        <v>100</v>
      </c>
      <c r="AE180" s="0" t="n">
        <v>0</v>
      </c>
      <c r="AF180" s="0" t="n">
        <f aca="false">(AB180/AVERAGE(AB176:AB178,AB182:AB184))*MAX(AE179:AE181) + (1 - MAX(AE179:AE181))</f>
        <v>1</v>
      </c>
      <c r="AG180" s="0" t="n">
        <f aca="false">AB180/AF180</f>
        <v>14441.5477631678</v>
      </c>
      <c r="AH180" s="0" t="n">
        <f aca="false">(AG179+AG180*2+AG181)/4</f>
        <v>14914.5879741597</v>
      </c>
      <c r="AI180" s="0" t="n">
        <f aca="false">ABS(1 - (AG180/AVERAGE(AG178:AG182)))</f>
        <v>0.00866498164947749</v>
      </c>
      <c r="AJ180" s="0" t="n">
        <f aca="false">(AVERAGE(AG178:AG182)*AI180) + (AG180*(1-AI180))</f>
        <v>14442.641539667</v>
      </c>
      <c r="AK180" s="0" t="n">
        <f aca="false">(AVERAGE(AG178:AG179,AG181:AG182)*AI180*2) + (AG180*(1-AI180*2))</f>
        <v>14444.2822044157</v>
      </c>
    </row>
    <row r="181" customFormat="false" ht="13.8" hidden="false" customHeight="false" outlineLevel="0" collapsed="false">
      <c r="A181" s="4" t="n">
        <v>42915</v>
      </c>
      <c r="B181" s="0" t="n">
        <v>179</v>
      </c>
      <c r="C181" s="0" t="n">
        <v>3290</v>
      </c>
      <c r="D181" s="0" t="n">
        <f aca="false">C181*$D$1</f>
        <v>7567</v>
      </c>
      <c r="E181" s="0" t="n">
        <v>1635</v>
      </c>
      <c r="F181" s="0" t="n">
        <f aca="false">E181*$F$1</f>
        <v>3597</v>
      </c>
      <c r="G181" s="0" t="n">
        <v>3470</v>
      </c>
      <c r="H181" s="0" t="n">
        <f aca="false">D181+F181+G181</f>
        <v>14634</v>
      </c>
      <c r="J181" s="0" t="n">
        <v>0</v>
      </c>
      <c r="K181" s="0" t="n">
        <f aca="false">J181*$K$1</f>
        <v>0</v>
      </c>
      <c r="L181" s="0" t="n">
        <f aca="false">H181+K181</f>
        <v>14634</v>
      </c>
      <c r="M181" s="0" t="n">
        <v>165</v>
      </c>
      <c r="Q181" s="0" t="n">
        <v>2020</v>
      </c>
      <c r="R181" s="0" t="n">
        <v>405</v>
      </c>
      <c r="S181" s="0" t="n">
        <v>1085</v>
      </c>
      <c r="T181" s="0" t="n">
        <v>235</v>
      </c>
      <c r="U181" s="0" t="n">
        <v>1220</v>
      </c>
      <c r="V181" s="0" t="n">
        <v>4430</v>
      </c>
      <c r="X181" s="0" t="s">
        <v>39</v>
      </c>
      <c r="Y181" s="0" t="n">
        <f aca="false">Y177</f>
        <v>14995.7857142857</v>
      </c>
      <c r="Z181" s="0" t="n">
        <f aca="false">L181/Y181</f>
        <v>0.975874174172745</v>
      </c>
      <c r="AA181" s="0" t="n">
        <f aca="false">AVERAGEIF(X118:X180,"Thursday",Z118:Z180)</f>
        <v>0.978016000338876</v>
      </c>
      <c r="AB181" s="0" t="n">
        <f aca="false">L181/$AA$10</f>
        <v>14521.8337124558</v>
      </c>
      <c r="AC181" s="0" t="n">
        <v>102</v>
      </c>
      <c r="AE181" s="0" t="n">
        <v>0</v>
      </c>
      <c r="AF181" s="0" t="n">
        <f aca="false">(AB181/AVERAGE(AB177:AB179,AB183:AB185))*MAX(AE180:AE182) + (1 - MAX(AE180:AE182))</f>
        <v>1</v>
      </c>
      <c r="AG181" s="0" t="n">
        <f aca="false">AB181/AF181</f>
        <v>14521.8337124558</v>
      </c>
      <c r="AH181" s="0" t="n">
        <f aca="false">(AG180+AG181*2+AG182)/4</f>
        <v>14118.2641151468</v>
      </c>
      <c r="AI181" s="0" t="n">
        <f aca="false">ABS(1 - (AG181/AVERAGE(AG179:AG183)))</f>
        <v>0.032193424349333</v>
      </c>
      <c r="AJ181" s="0" t="n">
        <f aca="false">(AVERAGE(AG179:AG183)*AI181) + (AG181*(1-AI181))</f>
        <v>14537.3850317839</v>
      </c>
      <c r="AK181" s="0" t="n">
        <f aca="false">(AVERAGE(AG179:AG180,AG182:AG183)*AI181*2) + (AG181*(1-AI181*2))</f>
        <v>14560.7120107761</v>
      </c>
    </row>
    <row r="182" customFormat="false" ht="13.8" hidden="false" customHeight="false" outlineLevel="0" collapsed="false">
      <c r="A182" s="4" t="n">
        <v>42916</v>
      </c>
      <c r="B182" s="0" t="n">
        <v>180</v>
      </c>
      <c r="C182" s="0" t="n">
        <v>3515</v>
      </c>
      <c r="D182" s="0" t="n">
        <f aca="false">C182*$D$1</f>
        <v>8084.5</v>
      </c>
      <c r="E182" s="0" t="n">
        <v>1660</v>
      </c>
      <c r="F182" s="0" t="n">
        <f aca="false">E182*$F$1</f>
        <v>3652</v>
      </c>
      <c r="G182" s="0" t="n">
        <v>3170</v>
      </c>
      <c r="H182" s="0" t="n">
        <f aca="false">D182+F182+G182</f>
        <v>14906.5</v>
      </c>
      <c r="J182" s="0" t="n">
        <v>0</v>
      </c>
      <c r="K182" s="0" t="n">
        <f aca="false">J182*$K$1</f>
        <v>0</v>
      </c>
      <c r="L182" s="0" t="n">
        <f aca="false">H182+K182</f>
        <v>14906.5</v>
      </c>
      <c r="M182" s="0" t="n">
        <v>155</v>
      </c>
      <c r="Q182" s="0" t="n">
        <v>2125</v>
      </c>
      <c r="R182" s="0" t="n">
        <v>410</v>
      </c>
      <c r="S182" s="0" t="n">
        <v>1185</v>
      </c>
      <c r="T182" s="0" t="n">
        <v>210</v>
      </c>
      <c r="U182" s="0" t="n">
        <v>1275</v>
      </c>
      <c r="V182" s="0" t="n">
        <v>4330</v>
      </c>
      <c r="X182" s="0" t="s">
        <v>40</v>
      </c>
      <c r="Y182" s="0" t="n">
        <f aca="false">Y177</f>
        <v>14995.7857142857</v>
      </c>
      <c r="Z182" s="0" t="n">
        <f aca="false">L182/Y182</f>
        <v>0.994045946242041</v>
      </c>
      <c r="AA182" s="0" t="n">
        <f aca="false">AVERAGEIF(X119:X181,"Friday",Z119:Z181)</f>
        <v>1.05687989039222</v>
      </c>
      <c r="AB182" s="0" t="n">
        <f aca="false">L182/$AA$12</f>
        <v>12987.841272508</v>
      </c>
      <c r="AC182" s="0" t="n">
        <v>102</v>
      </c>
      <c r="AE182" s="0" t="n">
        <v>0</v>
      </c>
      <c r="AF182" s="0" t="n">
        <f aca="false">(AB182/AVERAGE(AB178:AB180,AB184:AB186))*MAX(AE181:AE183) + (1 - MAX(AE181:AE183))</f>
        <v>1</v>
      </c>
      <c r="AG182" s="0" t="n">
        <f aca="false">AB182/AF182</f>
        <v>12987.841272508</v>
      </c>
      <c r="AH182" s="0" t="n">
        <f aca="false">(AG181+AG182*2+AG183)/4</f>
        <v>14329.3334463975</v>
      </c>
      <c r="AI182" s="0" t="n">
        <f aca="false">ABS(1 - (AG182/AVERAGE(AG180:AG184)))</f>
        <v>0.229345074675972</v>
      </c>
      <c r="AJ182" s="0" t="n">
        <f aca="false">(AVERAGE(AG180:AG184)*AI182) + (AG182*(1-AI182))</f>
        <v>13874.294549162</v>
      </c>
      <c r="AK182" s="0" t="n">
        <f aca="false">(AVERAGE(AG180:AG181,AG183:AG184)*AI182*2) + (AG182*(1-AI182*2))</f>
        <v>15203.9744641431</v>
      </c>
    </row>
    <row r="183" customFormat="false" ht="13.8" hidden="false" customHeight="false" outlineLevel="0" collapsed="false">
      <c r="A183" s="4" t="n">
        <v>42917</v>
      </c>
      <c r="B183" s="0" t="n">
        <v>181</v>
      </c>
      <c r="C183" s="0" t="n">
        <v>4220</v>
      </c>
      <c r="D183" s="0" t="n">
        <f aca="false">C183*$D$1</f>
        <v>9706</v>
      </c>
      <c r="E183" s="0" t="n">
        <v>1620</v>
      </c>
      <c r="F183" s="0" t="n">
        <f aca="false">E183*$F$1</f>
        <v>3564</v>
      </c>
      <c r="G183" s="0" t="n">
        <v>5445</v>
      </c>
      <c r="H183" s="0" t="n">
        <f aca="false">D183+F183+G183</f>
        <v>18715</v>
      </c>
      <c r="J183" s="0" t="n">
        <v>0</v>
      </c>
      <c r="K183" s="0" t="n">
        <f aca="false">J183*$K$1</f>
        <v>0</v>
      </c>
      <c r="L183" s="0" t="n">
        <f aca="false">H183+K183</f>
        <v>18715</v>
      </c>
      <c r="M183" s="0" t="n">
        <v>270</v>
      </c>
      <c r="Q183" s="0" t="n">
        <v>2775</v>
      </c>
      <c r="R183" s="0" t="n">
        <v>520</v>
      </c>
      <c r="S183" s="0" t="n">
        <v>1615</v>
      </c>
      <c r="T183" s="0" t="n">
        <v>245</v>
      </c>
      <c r="U183" s="0" t="n">
        <v>1560</v>
      </c>
      <c r="V183" s="0" t="n">
        <v>5710</v>
      </c>
      <c r="X183" s="0" t="s">
        <v>42</v>
      </c>
      <c r="Y183" s="0" t="n">
        <f aca="false">Y177</f>
        <v>14995.7857142857</v>
      </c>
      <c r="Z183" s="0" t="n">
        <f aca="false">L183/Y183</f>
        <v>1.2480173000986</v>
      </c>
      <c r="AA183" s="0" t="n">
        <f aca="false">AVERAGEIF(X120:X182,"Saturday",Z120:Z182)</f>
        <v>1.08576335228811</v>
      </c>
      <c r="AB183" s="0" t="n">
        <f aca="false">L183/$AA$14</f>
        <v>16819.8175281182</v>
      </c>
      <c r="AC183" s="0" t="n">
        <v>106</v>
      </c>
      <c r="AE183" s="0" t="n">
        <v>0</v>
      </c>
      <c r="AF183" s="0" t="n">
        <f aca="false">(AB183/AVERAGE(AB179:AB181,AB185:AB187))*MAX(AE182:AE184) + (1 - MAX(AE182:AE184))</f>
        <v>1</v>
      </c>
      <c r="AG183" s="0" t="n">
        <f aca="false">AB183/AF183</f>
        <v>16819.8175281182</v>
      </c>
      <c r="AH183" s="0" t="n">
        <f aca="false">(AG182+AG183*2+AG184)/4</f>
        <v>18030.34898273</v>
      </c>
      <c r="AI183" s="0" t="n">
        <f aca="false">ABS(1 - (AG183/AVERAGE(AG181:AG185)))</f>
        <v>0.00680962508279659</v>
      </c>
      <c r="AJ183" s="0" t="n">
        <f aca="false">(AVERAGE(AG181:AG185)*AI183) + (AG183*(1-AI183))</f>
        <v>16820.6028273654</v>
      </c>
      <c r="AK183" s="0" t="n">
        <f aca="false">(AVERAGE(AG181:AG182,AG184:AG185)*AI183*2) + (AG183*(1-AI183*2))</f>
        <v>16821.7807762363</v>
      </c>
    </row>
    <row r="184" customFormat="false" ht="13.8" hidden="false" customHeight="false" outlineLevel="0" collapsed="false">
      <c r="A184" s="4" t="n">
        <v>42918</v>
      </c>
      <c r="B184" s="0" t="n">
        <v>182</v>
      </c>
      <c r="C184" s="0" t="n">
        <v>4430</v>
      </c>
      <c r="D184" s="0" t="n">
        <f aca="false">C184*$D$1</f>
        <v>10189</v>
      </c>
      <c r="E184" s="0" t="n">
        <v>2270</v>
      </c>
      <c r="F184" s="0" t="n">
        <f aca="false">E184*$F$1</f>
        <v>4994</v>
      </c>
      <c r="G184" s="0" t="n">
        <v>10145</v>
      </c>
      <c r="H184" s="0" t="n">
        <f aca="false">D184+F184+G184</f>
        <v>25328</v>
      </c>
      <c r="J184" s="0" t="n">
        <v>0</v>
      </c>
      <c r="K184" s="0" t="n">
        <f aca="false">J184*$K$1</f>
        <v>0</v>
      </c>
      <c r="L184" s="0" t="n">
        <f aca="false">H184+K184</f>
        <v>25328</v>
      </c>
      <c r="M184" s="0" t="n">
        <v>160</v>
      </c>
      <c r="Q184" s="0" t="n">
        <v>2865</v>
      </c>
      <c r="R184" s="0" t="n">
        <v>505</v>
      </c>
      <c r="S184" s="0" t="n">
        <v>1920</v>
      </c>
      <c r="T184" s="0" t="n">
        <v>380</v>
      </c>
      <c r="U184" s="0" t="n">
        <v>1500</v>
      </c>
      <c r="V184" s="0" t="n">
        <v>6490</v>
      </c>
      <c r="X184" s="0" t="s">
        <v>33</v>
      </c>
      <c r="Y184" s="0" t="n">
        <f aca="false">AVERAGE(L184:L190)</f>
        <v>17287.5714285714</v>
      </c>
      <c r="Z184" s="0" t="n">
        <f aca="false">L184/Y184</f>
        <v>1.46509879103898</v>
      </c>
      <c r="AA184" s="0" t="n">
        <f aca="false">AVERAGEIF(X121:X183,"Sunday",Z121:Z183)</f>
        <v>1.06792487700074</v>
      </c>
      <c r="AB184" s="0" t="n">
        <f aca="false">L184/$AA$2</f>
        <v>25493.9196021754</v>
      </c>
      <c r="AC184" s="0" t="n">
        <v>100</v>
      </c>
      <c r="AE184" s="0" t="n">
        <v>0</v>
      </c>
      <c r="AF184" s="0" t="n">
        <f aca="false">(AB184/AVERAGE(AB180:AB182,AB186:AB188))*MAX(AE183:AE185) + (1 - MAX(AE183:AE185))</f>
        <v>1</v>
      </c>
      <c r="AG184" s="0" t="n">
        <f aca="false">AB184/AF184</f>
        <v>25493.9196021754</v>
      </c>
      <c r="AH184" s="0" t="n">
        <f aca="false">(AG183+AG184*2+AG185)/4</f>
        <v>20664.9855026691</v>
      </c>
      <c r="AI184" s="0" t="n">
        <f aca="false">ABS(1 - (AG184/AVERAGE(AG182:AG186)))</f>
        <v>0.473038854828517</v>
      </c>
      <c r="AJ184" s="0" t="n">
        <f aca="false">(AVERAGE(AG182:AG186)*AI184) + (AG184*(1-AI184))</f>
        <v>21621.2001352062</v>
      </c>
      <c r="AK184" s="0" t="n">
        <f aca="false">(AVERAGE(AG182:AG183,AG185:AG186)*AI184*2) + (AG184*(1-AI184*2))</f>
        <v>15812.1209347525</v>
      </c>
    </row>
    <row r="185" customFormat="false" ht="13.8" hidden="false" customHeight="false" outlineLevel="0" collapsed="false">
      <c r="A185" s="4" t="n">
        <v>42919</v>
      </c>
      <c r="B185" s="0" t="n">
        <v>183</v>
      </c>
      <c r="C185" s="0" t="n">
        <v>3945</v>
      </c>
      <c r="D185" s="0" t="n">
        <f aca="false">C185*$D$1</f>
        <v>9073.5</v>
      </c>
      <c r="E185" s="0" t="n">
        <v>2170</v>
      </c>
      <c r="F185" s="0" t="n">
        <f aca="false">E185*$F$1</f>
        <v>4774</v>
      </c>
      <c r="G185" s="0" t="n">
        <v>7420</v>
      </c>
      <c r="H185" s="0" t="n">
        <f aca="false">D185+F185+G185</f>
        <v>21267.5</v>
      </c>
      <c r="J185" s="0" t="n">
        <v>0</v>
      </c>
      <c r="K185" s="0" t="n">
        <f aca="false">J185*$K$1</f>
        <v>0</v>
      </c>
      <c r="L185" s="0" t="n">
        <f aca="false">H185+K185</f>
        <v>21267.5</v>
      </c>
      <c r="M185" s="0" t="n">
        <v>200</v>
      </c>
      <c r="Q185" s="0" t="n">
        <v>2520</v>
      </c>
      <c r="R185" s="0" t="n">
        <v>465</v>
      </c>
      <c r="S185" s="0" t="n">
        <v>1605</v>
      </c>
      <c r="T185" s="0" t="n">
        <v>245</v>
      </c>
      <c r="U185" s="0" t="n">
        <v>1405</v>
      </c>
      <c r="V185" s="0" t="n">
        <v>5660</v>
      </c>
      <c r="X185" s="0" t="s">
        <v>34</v>
      </c>
      <c r="Y185" s="0" t="n">
        <f aca="false">Y184</f>
        <v>17287.5714285714</v>
      </c>
      <c r="Z185" s="0" t="n">
        <f aca="false">L185/Y185</f>
        <v>1.23021906737293</v>
      </c>
      <c r="AA185" s="0" t="n">
        <f aca="false">AVERAGEIF(X122:X184,"Monday",Z122:Z184)</f>
        <v>0.950441849251486</v>
      </c>
      <c r="AB185" s="0" t="n">
        <f aca="false">L185/$AA$4</f>
        <v>22567.8863737954</v>
      </c>
      <c r="AC185" s="0" t="n">
        <v>100</v>
      </c>
      <c r="AE185" s="0" t="n">
        <v>0</v>
      </c>
      <c r="AF185" s="0" t="n">
        <f aca="false">(AB185/AVERAGE(AB181:AB183,AB187:AB189))*MAX(AE184:AE186) + (1 - MAX(AE184:AE186))</f>
        <v>1.51948915275072</v>
      </c>
      <c r="AG185" s="0" t="n">
        <f aca="false">AB185/AF185</f>
        <v>14852.2852782074</v>
      </c>
      <c r="AH185" s="0" t="n">
        <f aca="false">(AG184+AG185*2+AG186)/4</f>
        <v>17894.9372886968</v>
      </c>
      <c r="AI185" s="0" t="n">
        <f aca="false">ABS(1 - (AG185/AVERAGE(AG183:AG187)))</f>
        <v>0.187923425296828</v>
      </c>
      <c r="AJ185" s="0" t="n">
        <f aca="false">(AVERAGE(AG183:AG187)*AI185) + (AG185*(1-AI185))</f>
        <v>15498.1746511933</v>
      </c>
      <c r="AK185" s="0" t="n">
        <f aca="false">(AVERAGE(AG183:AG184,AG186:AG187)*AI185*2) + (AG185*(1-AI185*2))</f>
        <v>16467.0087106721</v>
      </c>
    </row>
    <row r="186" customFormat="false" ht="13.8" hidden="false" customHeight="false" outlineLevel="0" collapsed="false">
      <c r="A186" s="4" t="n">
        <v>42920</v>
      </c>
      <c r="B186" s="0" t="n">
        <v>184</v>
      </c>
      <c r="C186" s="0" t="n">
        <v>2950</v>
      </c>
      <c r="D186" s="0" t="n">
        <f aca="false">C186*$D$1</f>
        <v>6785</v>
      </c>
      <c r="E186" s="0" t="n">
        <v>1605</v>
      </c>
      <c r="F186" s="0" t="n">
        <f aca="false">E186*$F$1</f>
        <v>3531</v>
      </c>
      <c r="G186" s="0" t="n">
        <v>3300</v>
      </c>
      <c r="H186" s="0" t="n">
        <f aca="false">D186+F186+G186</f>
        <v>13616</v>
      </c>
      <c r="J186" s="0" t="n">
        <v>0</v>
      </c>
      <c r="K186" s="0" t="n">
        <f aca="false">J186*$K$1</f>
        <v>0</v>
      </c>
      <c r="L186" s="0" t="n">
        <f aca="false">H186+K186</f>
        <v>13616</v>
      </c>
      <c r="M186" s="0" t="n">
        <v>155</v>
      </c>
      <c r="Q186" s="0" t="n">
        <v>1955</v>
      </c>
      <c r="R186" s="0" t="n">
        <v>380</v>
      </c>
      <c r="S186" s="0" t="n">
        <v>1020</v>
      </c>
      <c r="T186" s="0" t="n">
        <v>165</v>
      </c>
      <c r="U186" s="0" t="n">
        <v>1205</v>
      </c>
      <c r="V186" s="0" t="n">
        <v>4215</v>
      </c>
      <c r="X186" s="0" t="s">
        <v>36</v>
      </c>
      <c r="Y186" s="0" t="n">
        <f aca="false">Y184</f>
        <v>17287.5714285714</v>
      </c>
      <c r="Z186" s="0" t="n">
        <f aca="false">L186/Y186</f>
        <v>0.787617859238265</v>
      </c>
      <c r="AA186" s="0" t="n">
        <f aca="false">AVERAGEIF(X123:X185,"Tuesday",Z123:Z185)</f>
        <v>0.943692135886822</v>
      </c>
      <c r="AB186" s="0" t="n">
        <f aca="false">L186/$AA$6</f>
        <v>14753.7735272833</v>
      </c>
      <c r="AC186" s="0" t="n">
        <v>104</v>
      </c>
      <c r="AE186" s="0" t="n">
        <v>1</v>
      </c>
      <c r="AF186" s="0" t="n">
        <f aca="false">(AB186/AVERAGE(AB182:AB184,AB188:AB190))*MAX(AE185:AE187) + (1 - MAX(AE185:AE187))</f>
        <v>0.90064954901869</v>
      </c>
      <c r="AG186" s="0" t="n">
        <f aca="false">AB186/AF186</f>
        <v>16381.2589961971</v>
      </c>
      <c r="AH186" s="0" t="n">
        <f aca="false">(AG185+AG186*2+AG187)/4</f>
        <v>16378.4641841755</v>
      </c>
      <c r="AI186" s="0" t="n">
        <f aca="false">ABS(1 - (AG186/AVERAGE(AG184:AG188)))</f>
        <v>0.0787852295243986</v>
      </c>
      <c r="AJ186" s="0" t="n">
        <f aca="false">(AVERAGE(AG184:AG188)*AI186) + (AG186*(1-AI186))</f>
        <v>16491.6353372608</v>
      </c>
      <c r="AK186" s="0" t="n">
        <f aca="false">(AVERAGE(AG184:AG185,AG187:AG188)*AI186*2) + (AG186*(1-AI186*2))</f>
        <v>16657.1998488564</v>
      </c>
    </row>
    <row r="187" customFormat="false" ht="13.8" hidden="false" customHeight="false" outlineLevel="0" collapsed="false">
      <c r="A187" s="4" t="n">
        <v>42921</v>
      </c>
      <c r="B187" s="0" t="n">
        <v>185</v>
      </c>
      <c r="C187" s="0" t="n">
        <v>3270</v>
      </c>
      <c r="D187" s="0" t="n">
        <f aca="false">C187*$D$1</f>
        <v>7521</v>
      </c>
      <c r="E187" s="0" t="n">
        <v>1580</v>
      </c>
      <c r="F187" s="0" t="n">
        <f aca="false">E187*$F$1</f>
        <v>3476</v>
      </c>
      <c r="G187" s="0" t="n">
        <v>2940</v>
      </c>
      <c r="H187" s="0" t="n">
        <f aca="false">D187+F187+G187</f>
        <v>13937</v>
      </c>
      <c r="J187" s="0" t="n">
        <v>0</v>
      </c>
      <c r="K187" s="0" t="n">
        <f aca="false">J187*$K$1</f>
        <v>0</v>
      </c>
      <c r="L187" s="0" t="n">
        <f aca="false">H187+K187</f>
        <v>13937</v>
      </c>
      <c r="M187" s="0" t="n">
        <v>165</v>
      </c>
      <c r="Q187" s="0" t="n">
        <v>2015</v>
      </c>
      <c r="R187" s="0" t="n">
        <v>425</v>
      </c>
      <c r="S187" s="0" t="n">
        <v>830</v>
      </c>
      <c r="T187" s="0" t="n">
        <v>175</v>
      </c>
      <c r="U187" s="0" t="n">
        <v>1275</v>
      </c>
      <c r="V187" s="0" t="n">
        <v>4375</v>
      </c>
      <c r="X187" s="0" t="s">
        <v>37</v>
      </c>
      <c r="Y187" s="0" t="n">
        <f aca="false">Y184</f>
        <v>17287.5714285714</v>
      </c>
      <c r="Z187" s="0" t="n">
        <f aca="false">L187/Y187</f>
        <v>0.806186112235877</v>
      </c>
      <c r="AA187" s="0" t="n">
        <f aca="false">AVERAGEIF(X124:X186,"Wednesday",Z124:Z186)</f>
        <v>0.912350279487474</v>
      </c>
      <c r="AB187" s="0" t="n">
        <f aca="false">L187/$AA$8</f>
        <v>15257.6925425668</v>
      </c>
      <c r="AC187" s="0" t="n">
        <v>108</v>
      </c>
      <c r="AE187" s="0" t="n">
        <v>0</v>
      </c>
      <c r="AF187" s="0" t="n">
        <f aca="false">(AB187/AVERAGE(AB183:AB185,AB189:AB191))*MAX(AE186:AE188) + (1 - MAX(AE186:AE188))</f>
        <v>0.85243013388747</v>
      </c>
      <c r="AG187" s="0" t="n">
        <f aca="false">AB187/AF187</f>
        <v>17899.0534661002</v>
      </c>
      <c r="AH187" s="0" t="n">
        <f aca="false">(AG186+AG187*2+AG188)/4</f>
        <v>16616.0078803979</v>
      </c>
      <c r="AI187" s="0" t="n">
        <f aca="false">ABS(1 - (AG187/AVERAGE(AG185:AG189)))</f>
        <v>0.137760788279556</v>
      </c>
      <c r="AJ187" s="0" t="n">
        <f aca="false">(AVERAGE(AG185:AG189)*AI187) + (AG187*(1-AI187))</f>
        <v>17600.4943464324</v>
      </c>
      <c r="AK187" s="0" t="n">
        <f aca="false">(AVERAGE(AG185:AG186,AG188:AG189)*AI187*2) + (AG187*(1-AI187*2))</f>
        <v>17152.6556669308</v>
      </c>
    </row>
    <row r="188" customFormat="false" ht="13.8" hidden="false" customHeight="false" outlineLevel="0" collapsed="false">
      <c r="A188" s="4" t="n">
        <v>42922</v>
      </c>
      <c r="B188" s="0" t="n">
        <v>186</v>
      </c>
      <c r="C188" s="0" t="n">
        <v>3390</v>
      </c>
      <c r="D188" s="0" t="n">
        <f aca="false">C188*$D$1</f>
        <v>7797</v>
      </c>
      <c r="E188" s="0" t="n">
        <v>1540</v>
      </c>
      <c r="F188" s="0" t="n">
        <f aca="false">E188*$F$1</f>
        <v>3388</v>
      </c>
      <c r="G188" s="0" t="n">
        <v>3210</v>
      </c>
      <c r="H188" s="0" t="n">
        <f aca="false">D188+F188+G188</f>
        <v>14395</v>
      </c>
      <c r="J188" s="0" t="n">
        <v>0</v>
      </c>
      <c r="K188" s="0" t="n">
        <f aca="false">J188*$K$1</f>
        <v>0</v>
      </c>
      <c r="L188" s="0" t="n">
        <f aca="false">H188+K188</f>
        <v>14395</v>
      </c>
      <c r="M188" s="0" t="n">
        <v>160</v>
      </c>
      <c r="Q188" s="0" t="n">
        <v>2035</v>
      </c>
      <c r="R188" s="0" t="n">
        <v>370</v>
      </c>
      <c r="S188" s="0" t="n">
        <v>1070</v>
      </c>
      <c r="T188" s="0" t="n">
        <v>155</v>
      </c>
      <c r="U188" s="0" t="n">
        <v>1295</v>
      </c>
      <c r="V188" s="0" t="n">
        <v>4155</v>
      </c>
      <c r="X188" s="0" t="s">
        <v>39</v>
      </c>
      <c r="Y188" s="0" t="n">
        <f aca="false">Y184</f>
        <v>17287.5714285714</v>
      </c>
      <c r="Z188" s="0" t="n">
        <f aca="false">L188/Y188</f>
        <v>0.8326791336468</v>
      </c>
      <c r="AA188" s="0" t="n">
        <f aca="false">AVERAGEIF(X125:X187,"Thursday",Z125:Z187)</f>
        <v>0.979789193477862</v>
      </c>
      <c r="AB188" s="0" t="n">
        <f aca="false">L188/$AA$10</f>
        <v>14284.6655931941</v>
      </c>
      <c r="AC188" s="0" t="n">
        <v>111</v>
      </c>
      <c r="AE188" s="0" t="n">
        <v>0</v>
      </c>
      <c r="AF188" s="0" t="n">
        <f aca="false">(AB188/AVERAGE(AB184:AB186,AB190:AB192))*MAX(AE187:AE189) + (1 - MAX(AE187:AE189))</f>
        <v>1</v>
      </c>
      <c r="AG188" s="0" t="n">
        <f aca="false">AB188/AF188</f>
        <v>14284.6655931941</v>
      </c>
      <c r="AH188" s="0" t="n">
        <f aca="false">(AG187+AG188*2+AG189)/4</f>
        <v>15427.5614182225</v>
      </c>
      <c r="AI188" s="0" t="n">
        <f aca="false">ABS(1 - (AG188/AVERAGE(AG186:AG190)))</f>
        <v>0.0756210789876989</v>
      </c>
      <c r="AJ188" s="0" t="n">
        <f aca="false">(AVERAGE(AG186:AG190)*AI188) + (AG188*(1-AI188))</f>
        <v>14373.0357821999</v>
      </c>
      <c r="AK188" s="0" t="n">
        <f aca="false">(AVERAGE(AG186:AG187,AG189:AG190)*AI188*2) + (AG188*(1-AI188*2))</f>
        <v>14505.5910657086</v>
      </c>
    </row>
    <row r="189" customFormat="false" ht="13.8" hidden="false" customHeight="false" outlineLevel="0" collapsed="false">
      <c r="A189" s="4" t="n">
        <v>42923</v>
      </c>
      <c r="B189" s="0" t="n">
        <v>187</v>
      </c>
      <c r="C189" s="0" t="n">
        <v>3435</v>
      </c>
      <c r="D189" s="0" t="n">
        <f aca="false">C189*$D$1</f>
        <v>7900.5</v>
      </c>
      <c r="E189" s="0" t="n">
        <v>2665</v>
      </c>
      <c r="F189" s="0" t="n">
        <f aca="false">E189*$F$1</f>
        <v>5863</v>
      </c>
      <c r="G189" s="0" t="n">
        <v>3730</v>
      </c>
      <c r="H189" s="0" t="n">
        <f aca="false">D189+F189+G189</f>
        <v>17493.5</v>
      </c>
      <c r="J189" s="0" t="n">
        <v>0</v>
      </c>
      <c r="K189" s="0" t="n">
        <f aca="false">J189*$K$1</f>
        <v>0</v>
      </c>
      <c r="L189" s="0" t="n">
        <f aca="false">H189+K189</f>
        <v>17493.5</v>
      </c>
      <c r="M189" s="0" t="n">
        <v>170</v>
      </c>
      <c r="Q189" s="0" t="n">
        <v>1895</v>
      </c>
      <c r="R189" s="0" t="n">
        <v>350</v>
      </c>
      <c r="S189" s="0" t="n">
        <v>840</v>
      </c>
      <c r="T189" s="0" t="n">
        <v>115</v>
      </c>
      <c r="U189" s="0" t="n">
        <v>1240</v>
      </c>
      <c r="V189" s="0" t="n">
        <v>4355</v>
      </c>
      <c r="X189" s="0" t="s">
        <v>40</v>
      </c>
      <c r="Y189" s="0" t="n">
        <f aca="false">Y184</f>
        <v>17287.5714285714</v>
      </c>
      <c r="Z189" s="0" t="n">
        <f aca="false">L189/Y189</f>
        <v>1.01191194334493</v>
      </c>
      <c r="AA189" s="0" t="n">
        <f aca="false">AVERAGEIF(X126:X188,"Friday",Z126:Z188)</f>
        <v>1.0498985204892</v>
      </c>
      <c r="AB189" s="0" t="n">
        <f aca="false">L189/$AA$12</f>
        <v>15241.8610204017</v>
      </c>
      <c r="AC189" s="0" t="n">
        <v>111</v>
      </c>
      <c r="AE189" s="0" t="n">
        <v>0</v>
      </c>
      <c r="AF189" s="0" t="n">
        <f aca="false">(AB189/AVERAGE(AB185:AB187,AB191:AB193))*MAX(AE188:AE190) + (1 - MAX(AE188:AE190))</f>
        <v>1</v>
      </c>
      <c r="AG189" s="0" t="n">
        <f aca="false">AB189/AF189</f>
        <v>15241.8610204017</v>
      </c>
      <c r="AH189" s="0" t="n">
        <f aca="false">(AG188+AG189*2+AG190)/4</f>
        <v>14556.9591486957</v>
      </c>
      <c r="AI189" s="0" t="n">
        <f aca="false">ABS(1 - (AG189/AVERAGE(AG187:AG191)))</f>
        <v>0.0202538331032689</v>
      </c>
      <c r="AJ189" s="0" t="n">
        <f aca="false">(AVERAGE(AG187:AG191)*AI189) + (AG189*(1-AI189))</f>
        <v>15235.7326611516</v>
      </c>
      <c r="AK189" s="0" t="n">
        <f aca="false">(AVERAGE(AG187:AG188,AG190:AG191)*AI189*2) + (AG189*(1-AI189*2))</f>
        <v>15226.5401222765</v>
      </c>
    </row>
    <row r="190" customFormat="false" ht="13.8" hidden="false" customHeight="false" outlineLevel="0" collapsed="false">
      <c r="A190" s="4" t="n">
        <v>42924</v>
      </c>
      <c r="B190" s="0" t="n">
        <v>188</v>
      </c>
      <c r="C190" s="0" t="n">
        <v>3230</v>
      </c>
      <c r="D190" s="0" t="n">
        <f aca="false">C190*$D$1</f>
        <v>7429</v>
      </c>
      <c r="E190" s="0" t="n">
        <v>1660</v>
      </c>
      <c r="F190" s="0" t="n">
        <f aca="false">E190*$F$1</f>
        <v>3652</v>
      </c>
      <c r="G190" s="0" t="n">
        <v>3895</v>
      </c>
      <c r="H190" s="0" t="n">
        <f aca="false">D190+F190+G190</f>
        <v>14976</v>
      </c>
      <c r="J190" s="0" t="n">
        <v>0</v>
      </c>
      <c r="K190" s="0" t="n">
        <f aca="false">J190*$K$1</f>
        <v>0</v>
      </c>
      <c r="L190" s="0" t="n">
        <f aca="false">H190+K190</f>
        <v>14976</v>
      </c>
      <c r="M190" s="0" t="n">
        <v>190</v>
      </c>
      <c r="Q190" s="0" t="n">
        <v>1940</v>
      </c>
      <c r="R190" s="0" t="n">
        <v>395</v>
      </c>
      <c r="S190" s="0" t="n">
        <v>1015</v>
      </c>
      <c r="T190" s="0" t="n">
        <v>180</v>
      </c>
      <c r="U190" s="0" t="n">
        <v>1165</v>
      </c>
      <c r="V190" s="0" t="n">
        <v>4470</v>
      </c>
      <c r="X190" s="0" t="s">
        <v>42</v>
      </c>
      <c r="Y190" s="0" t="n">
        <f aca="false">Y184</f>
        <v>17287.5714285714</v>
      </c>
      <c r="Z190" s="0" t="n">
        <f aca="false">L190/Y190</f>
        <v>0.866287093122228</v>
      </c>
      <c r="AA190" s="0" t="n">
        <f aca="false">AVERAGEIF(X127:X189,"Saturday",Z127:Z189)</f>
        <v>1.09590314440641</v>
      </c>
      <c r="AB190" s="0" t="n">
        <f aca="false">L190/$AA$14</f>
        <v>13459.4489607853</v>
      </c>
      <c r="AC190" s="0" t="n">
        <v>109</v>
      </c>
      <c r="AE190" s="0" t="n">
        <v>0</v>
      </c>
      <c r="AF190" s="0" t="n">
        <f aca="false">(AB190/AVERAGE(AB186:AB188,AB192:AB194))*MAX(AE189:AE191) + (1 - MAX(AE189:AE191))</f>
        <v>1</v>
      </c>
      <c r="AG190" s="0" t="n">
        <f aca="false">AB190/AF190</f>
        <v>13459.4489607853</v>
      </c>
      <c r="AH190" s="0" t="n">
        <f aca="false">(AG189+AG190*2+AG191)/4</f>
        <v>13993.0365633244</v>
      </c>
      <c r="AI190" s="0" t="n">
        <f aca="false">ABS(1 - (AG190/AVERAGE(AG188:AG192)))</f>
        <v>0.0653484916294259</v>
      </c>
      <c r="AJ190" s="0" t="n">
        <f aca="false">(AVERAGE(AG188:AG192)*AI190) + (AG190*(1-AI190))</f>
        <v>13520.945220766</v>
      </c>
      <c r="AK190" s="0" t="n">
        <f aca="false">(AVERAGE(AG188:AG189,AG191:AG192)*AI190*2) + (AG190*(1-AI190*2))</f>
        <v>13613.189610737</v>
      </c>
    </row>
    <row r="191" customFormat="false" ht="13.8" hidden="false" customHeight="false" outlineLevel="0" collapsed="false">
      <c r="A191" s="4" t="n">
        <v>42925</v>
      </c>
      <c r="B191" s="0" t="n">
        <v>189</v>
      </c>
      <c r="C191" s="0" t="n">
        <v>3055</v>
      </c>
      <c r="D191" s="0" t="n">
        <f aca="false">C191*$D$1</f>
        <v>7026.5</v>
      </c>
      <c r="E191" s="0" t="n">
        <v>1625</v>
      </c>
      <c r="F191" s="0" t="n">
        <f aca="false">E191*$F$1</f>
        <v>3575</v>
      </c>
      <c r="G191" s="0" t="n">
        <v>3120</v>
      </c>
      <c r="H191" s="0" t="n">
        <f aca="false">D191+F191+G191</f>
        <v>13721.5</v>
      </c>
      <c r="J191" s="0" t="n">
        <v>0</v>
      </c>
      <c r="K191" s="0" t="n">
        <f aca="false">J191*$K$1</f>
        <v>0</v>
      </c>
      <c r="L191" s="0" t="n">
        <f aca="false">H191+K191</f>
        <v>13721.5</v>
      </c>
      <c r="M191" s="0" t="n">
        <v>270</v>
      </c>
      <c r="Q191" s="0" t="n">
        <v>2165</v>
      </c>
      <c r="R191" s="0" t="n">
        <v>395</v>
      </c>
      <c r="S191" s="0" t="n">
        <v>1000</v>
      </c>
      <c r="T191" s="0" t="n">
        <v>200</v>
      </c>
      <c r="U191" s="0" t="n">
        <v>1150</v>
      </c>
      <c r="V191" s="0" t="n">
        <v>3880</v>
      </c>
      <c r="X191" s="0" t="s">
        <v>33</v>
      </c>
      <c r="Y191" s="0" t="n">
        <f aca="false">AVERAGE(L191:L197)</f>
        <v>14393.6428571429</v>
      </c>
      <c r="Z191" s="0" t="n">
        <f aca="false">L191/Y191</f>
        <v>0.953302797365898</v>
      </c>
      <c r="AA191" s="0" t="n">
        <f aca="false">AVERAGEIF(X128:X190,"Sunday",Z128:Z190)</f>
        <v>1.11339700680433</v>
      </c>
      <c r="AB191" s="0" t="n">
        <f aca="false">L191/$AA$2</f>
        <v>13811.3873113254</v>
      </c>
      <c r="AC191" s="0" t="n">
        <v>102</v>
      </c>
      <c r="AE191" s="0" t="n">
        <v>0</v>
      </c>
      <c r="AF191" s="0" t="n">
        <f aca="false">(AB191/AVERAGE(AB187:AB189,AB193:AB195))*MAX(AE190:AE192) + (1 - MAX(AE190:AE192))</f>
        <v>1</v>
      </c>
      <c r="AG191" s="0" t="n">
        <f aca="false">AB191/AF191</f>
        <v>13811.3873113254</v>
      </c>
      <c r="AH191" s="0" t="n">
        <f aca="false">(AG190+AG191*2+AG192)/4</f>
        <v>14071.8400600781</v>
      </c>
      <c r="AI191" s="0" t="n">
        <f aca="false">ABS(1 - (AG191/AVERAGE(AG189:AG193)))</f>
        <v>0.0526203769158319</v>
      </c>
      <c r="AJ191" s="0" t="n">
        <f aca="false">(AVERAGE(AG189:AG193)*AI191) + (AG191*(1-AI191))</f>
        <v>13851.7538186496</v>
      </c>
      <c r="AK191" s="0" t="n">
        <f aca="false">(AVERAGE(AG189:AG190,AG192:AG193)*AI191*2) + (AG191*(1-AI191*2))</f>
        <v>13912.3035796358</v>
      </c>
    </row>
    <row r="192" customFormat="false" ht="13.8" hidden="false" customHeight="false" outlineLevel="0" collapsed="false">
      <c r="A192" s="4" t="n">
        <v>42926</v>
      </c>
      <c r="B192" s="0" t="n">
        <v>190</v>
      </c>
      <c r="C192" s="0" t="n">
        <v>3010</v>
      </c>
      <c r="D192" s="0" t="n">
        <f aca="false">C192*$D$1</f>
        <v>6923</v>
      </c>
      <c r="E192" s="0" t="n">
        <v>1430</v>
      </c>
      <c r="F192" s="0" t="n">
        <f aca="false">E192*$F$1</f>
        <v>3146</v>
      </c>
      <c r="G192" s="0" t="n">
        <v>4260</v>
      </c>
      <c r="H192" s="0" t="n">
        <f aca="false">D192+F192+G192</f>
        <v>14329</v>
      </c>
      <c r="J192" s="0" t="n">
        <v>0</v>
      </c>
      <c r="K192" s="0" t="n">
        <f aca="false">J192*$K$1</f>
        <v>0</v>
      </c>
      <c r="L192" s="0" t="n">
        <f aca="false">H192+K192</f>
        <v>14329</v>
      </c>
      <c r="M192" s="0" t="n">
        <v>145</v>
      </c>
      <c r="Q192" s="0" t="n">
        <v>2150</v>
      </c>
      <c r="R192" s="0" t="n">
        <v>410</v>
      </c>
      <c r="S192" s="0" t="n">
        <v>1005</v>
      </c>
      <c r="T192" s="0" t="n">
        <v>185</v>
      </c>
      <c r="U192" s="0" t="n">
        <v>1360</v>
      </c>
      <c r="V192" s="0" t="n">
        <v>3460</v>
      </c>
      <c r="X192" s="0" t="s">
        <v>34</v>
      </c>
      <c r="Y192" s="0" t="n">
        <f aca="false">Y191</f>
        <v>14393.6428571429</v>
      </c>
      <c r="Z192" s="0" t="n">
        <f aca="false">L192/Y192</f>
        <v>0.995508930033593</v>
      </c>
      <c r="AA192" s="0" t="n">
        <f aca="false">AVERAGEIF(X129:X191,"Monday",Z129:Z191)</f>
        <v>0.978466903241671</v>
      </c>
      <c r="AB192" s="0" t="n">
        <f aca="false">L192/$AA$4</f>
        <v>15205.1366568762</v>
      </c>
      <c r="AC192" s="0" t="n">
        <v>99</v>
      </c>
      <c r="AE192" s="0" t="n">
        <v>0</v>
      </c>
      <c r="AF192" s="0" t="n">
        <f aca="false">(AB192/AVERAGE(AB188:AB190,AB194:AB196))*MAX(AE191:AE193) + (1 - MAX(AE191:AE193))</f>
        <v>1</v>
      </c>
      <c r="AG192" s="0" t="n">
        <f aca="false">AB192/AF192</f>
        <v>15205.1366568762</v>
      </c>
      <c r="AH192" s="0" t="n">
        <f aca="false">(AG191+AG192*2+AG193)/4</f>
        <v>14849.0994497999</v>
      </c>
      <c r="AI192" s="0" t="n">
        <f aca="false">ABS(1 - (AG192/AVERAGE(AG190:AG194)))</f>
        <v>0.0408103914368458</v>
      </c>
      <c r="AJ192" s="0" t="n">
        <f aca="false">(AVERAGE(AG190:AG194)*AI192) + (AG192*(1-AI192))</f>
        <v>15180.8056417391</v>
      </c>
      <c r="AK192" s="0" t="n">
        <f aca="false">(AVERAGE(AG190:AG191,AG193:AG194)*AI192*2) + (AG192*(1-AI192*2))</f>
        <v>15144.3091190334</v>
      </c>
    </row>
    <row r="193" customFormat="false" ht="13.8" hidden="false" customHeight="false" outlineLevel="0" collapsed="false">
      <c r="A193" s="4" t="n">
        <v>42927</v>
      </c>
      <c r="B193" s="0" t="n">
        <v>191</v>
      </c>
      <c r="C193" s="0" t="n">
        <v>3115</v>
      </c>
      <c r="D193" s="0" t="n">
        <f aca="false">C193*$D$1</f>
        <v>7164.5</v>
      </c>
      <c r="E193" s="0" t="n">
        <v>1475</v>
      </c>
      <c r="F193" s="0" t="n">
        <f aca="false">E193*$F$1</f>
        <v>3245</v>
      </c>
      <c r="G193" s="0" t="n">
        <v>3595</v>
      </c>
      <c r="H193" s="0" t="n">
        <f aca="false">D193+F193+G193</f>
        <v>14004.5</v>
      </c>
      <c r="J193" s="0" t="n">
        <v>0</v>
      </c>
      <c r="K193" s="0" t="n">
        <f aca="false">J193*$K$1</f>
        <v>0</v>
      </c>
      <c r="L193" s="0" t="n">
        <f aca="false">H193+K193</f>
        <v>14004.5</v>
      </c>
      <c r="M193" s="0" t="n">
        <v>180</v>
      </c>
      <c r="Q193" s="0" t="n">
        <v>2020</v>
      </c>
      <c r="R193" s="0" t="n">
        <v>485</v>
      </c>
      <c r="S193" s="0" t="n">
        <v>1070</v>
      </c>
      <c r="T193" s="0" t="n">
        <v>195</v>
      </c>
      <c r="U193" s="0" t="n">
        <v>1185</v>
      </c>
      <c r="V193" s="0" t="n">
        <v>3540</v>
      </c>
      <c r="X193" s="0" t="s">
        <v>36</v>
      </c>
      <c r="Y193" s="0" t="n">
        <f aca="false">Y191</f>
        <v>14393.6428571429</v>
      </c>
      <c r="Z193" s="0" t="n">
        <f aca="false">L193/Y193</f>
        <v>0.972964255053071</v>
      </c>
      <c r="AA193" s="0" t="n">
        <f aca="false">AVERAGEIF(X130:X192,"Tuesday",Z130:Z192)</f>
        <v>0.921024947293406</v>
      </c>
      <c r="AB193" s="0" t="n">
        <f aca="false">L193/$AA$6</f>
        <v>15174.7371741216</v>
      </c>
      <c r="AC193" s="0" t="n">
        <v>100</v>
      </c>
      <c r="AE193" s="0" t="n">
        <v>0</v>
      </c>
      <c r="AF193" s="0" t="n">
        <f aca="false">(AB193/AVERAGE(AB189:AB191,AB195:AB197))*MAX(AE192:AE194) + (1 - MAX(AE192:AE194))</f>
        <v>1</v>
      </c>
      <c r="AG193" s="0" t="n">
        <f aca="false">AB193/AF193</f>
        <v>15174.7371741216</v>
      </c>
      <c r="AH193" s="0" t="n">
        <f aca="false">(AG192+AG193*2+AG194)/4</f>
        <v>15237.1503419971</v>
      </c>
      <c r="AI193" s="0" t="n">
        <f aca="false">ABS(1 - (AG193/AVERAGE(AG191:AG195)))</f>
        <v>0.012604571739582</v>
      </c>
      <c r="AJ193" s="0" t="n">
        <f aca="false">(AVERAGE(AG191:AG195)*AI193) + (AG193*(1-AI193))</f>
        <v>15172.3562942531</v>
      </c>
      <c r="AK193" s="0" t="n">
        <f aca="false">(AVERAGE(AG191:AG192,AG194:AG195)*AI193*2) + (AG193*(1-AI193*2))</f>
        <v>15168.7849744504</v>
      </c>
    </row>
    <row r="194" customFormat="false" ht="13.8" hidden="false" customHeight="false" outlineLevel="0" collapsed="false">
      <c r="A194" s="4" t="n">
        <v>42928</v>
      </c>
      <c r="B194" s="0" t="n">
        <v>192</v>
      </c>
      <c r="C194" s="0" t="n">
        <v>3115</v>
      </c>
      <c r="D194" s="0" t="n">
        <f aca="false">C194*$D$1</f>
        <v>7164.5</v>
      </c>
      <c r="E194" s="0" t="n">
        <v>1485</v>
      </c>
      <c r="F194" s="0" t="n">
        <f aca="false">E194*$F$1</f>
        <v>3267</v>
      </c>
      <c r="G194" s="0" t="n">
        <v>3630</v>
      </c>
      <c r="H194" s="0" t="n">
        <f aca="false">D194+F194+G194</f>
        <v>14061.5</v>
      </c>
      <c r="J194" s="0" t="n">
        <v>0</v>
      </c>
      <c r="K194" s="0" t="n">
        <f aca="false">J194*$K$1</f>
        <v>0</v>
      </c>
      <c r="L194" s="0" t="n">
        <f aca="false">H194+K194</f>
        <v>14061.5</v>
      </c>
      <c r="M194" s="0" t="n">
        <v>170</v>
      </c>
      <c r="Q194" s="0" t="n">
        <v>2080</v>
      </c>
      <c r="R194" s="0" t="n">
        <v>430</v>
      </c>
      <c r="S194" s="0" t="n">
        <v>915</v>
      </c>
      <c r="T194" s="0" t="n">
        <v>180</v>
      </c>
      <c r="U194" s="0" t="n">
        <v>1380</v>
      </c>
      <c r="V194" s="0" t="n">
        <v>3865</v>
      </c>
      <c r="X194" s="0" t="s">
        <v>37</v>
      </c>
      <c r="Y194" s="0" t="n">
        <f aca="false">Y191</f>
        <v>14393.6428571429</v>
      </c>
      <c r="Z194" s="0" t="n">
        <f aca="false">L194/Y194</f>
        <v>0.976924336636707</v>
      </c>
      <c r="AA194" s="0" t="n">
        <f aca="false">AVERAGEIF(X131:X193,"Wednesday",Z131:Z193)</f>
        <v>0.898965928453957</v>
      </c>
      <c r="AB194" s="0" t="n">
        <f aca="false">L194/$AA$8</f>
        <v>15393.9903628688</v>
      </c>
      <c r="AC194" s="0" t="n">
        <v>100</v>
      </c>
      <c r="AE194" s="0" t="n">
        <v>0</v>
      </c>
      <c r="AF194" s="0" t="n">
        <f aca="false">(AB194/AVERAGE(AB190:AB192,AB196:AB198))*MAX(AE193:AE195) + (1 - MAX(AE193:AE195))</f>
        <v>1</v>
      </c>
      <c r="AG194" s="0" t="n">
        <f aca="false">AB194/AF194</f>
        <v>15393.9903628688</v>
      </c>
      <c r="AH194" s="0" t="n">
        <f aca="false">(AG193+AG194*2+AG195)/4</f>
        <v>15326.6753369788</v>
      </c>
      <c r="AI194" s="0" t="n">
        <f aca="false">ABS(1 - (AG194/AVERAGE(AG192:AG196)))</f>
        <v>0.0510706558258558</v>
      </c>
      <c r="AJ194" s="0" t="n">
        <f aca="false">(AVERAGE(AG192:AG196)*AI194) + (AG194*(1-AI194))</f>
        <v>15355.7904679119</v>
      </c>
      <c r="AK194" s="0" t="n">
        <f aca="false">(AVERAGE(AG192:AG193,AG195:AG196)*AI194*2) + (AG194*(1-AI194*2))</f>
        <v>15298.4906254765</v>
      </c>
    </row>
    <row r="195" customFormat="false" ht="13.8" hidden="false" customHeight="false" outlineLevel="0" collapsed="false">
      <c r="A195" s="4" t="n">
        <v>42929</v>
      </c>
      <c r="B195" s="0" t="n">
        <v>193</v>
      </c>
      <c r="C195" s="0" t="n">
        <v>3855</v>
      </c>
      <c r="D195" s="0" t="n">
        <f aca="false">C195*$D$1</f>
        <v>8866.5</v>
      </c>
      <c r="E195" s="0" t="n">
        <v>1455</v>
      </c>
      <c r="F195" s="0" t="n">
        <f aca="false">E195*$F$1</f>
        <v>3201</v>
      </c>
      <c r="G195" s="0" t="n">
        <v>3395</v>
      </c>
      <c r="H195" s="0" t="n">
        <f aca="false">D195+F195+G195</f>
        <v>15462.5</v>
      </c>
      <c r="J195" s="0" t="n">
        <v>0</v>
      </c>
      <c r="K195" s="0" t="n">
        <f aca="false">J195*$K$1</f>
        <v>0</v>
      </c>
      <c r="L195" s="0" t="n">
        <f aca="false">H195+K195</f>
        <v>15462.5</v>
      </c>
      <c r="M195" s="0" t="n">
        <v>180</v>
      </c>
      <c r="Q195" s="0" t="n">
        <v>1955</v>
      </c>
      <c r="R195" s="0" t="n">
        <v>410</v>
      </c>
      <c r="S195" s="0" t="n">
        <v>955</v>
      </c>
      <c r="T195" s="0" t="n">
        <v>195</v>
      </c>
      <c r="U195" s="0" t="n">
        <v>1075</v>
      </c>
      <c r="V195" s="0" t="n">
        <v>3920</v>
      </c>
      <c r="X195" s="0" t="s">
        <v>39</v>
      </c>
      <c r="Y195" s="0" t="n">
        <f aca="false">Y191</f>
        <v>14393.6428571429</v>
      </c>
      <c r="Z195" s="0" t="n">
        <f aca="false">L195/Y195</f>
        <v>1.07425897345554</v>
      </c>
      <c r="AA195" s="0" t="n">
        <f aca="false">AVERAGEIF(X132:X194,"Thursday",Z132:Z194)</f>
        <v>0.960980330029669</v>
      </c>
      <c r="AB195" s="0" t="n">
        <f aca="false">L195/$AA$10</f>
        <v>15343.9834480558</v>
      </c>
      <c r="AC195" s="0" t="n">
        <v>104</v>
      </c>
      <c r="AE195" s="0" t="n">
        <v>0</v>
      </c>
      <c r="AF195" s="0" t="n">
        <f aca="false">(AB195/AVERAGE(AB191:AB193,AB197:AB199))*MAX(AE194:AE196) + (1 - MAX(AE194:AE196))</f>
        <v>1</v>
      </c>
      <c r="AG195" s="0" t="n">
        <f aca="false">AB195/AF195</f>
        <v>15343.9834480558</v>
      </c>
      <c r="AH195" s="0" t="n">
        <f aca="false">(AG194+AG195*2+AG196)/4</f>
        <v>14548.5387470359</v>
      </c>
      <c r="AI195" s="0" t="n">
        <f aca="false">ABS(1 - (AG195/AVERAGE(AG193:AG197)))</f>
        <v>0.0692212512083752</v>
      </c>
      <c r="AJ195" s="0" t="n">
        <f aca="false">(AVERAGE(AG193:AG197)*AI195) + (AG195*(1-AI195))</f>
        <v>15275.2213008701</v>
      </c>
      <c r="AK195" s="0" t="n">
        <f aca="false">(AVERAGE(AG193:AG194,AG196:AG197)*AI195*2) + (AG195*(1-AI195*2))</f>
        <v>15172.0780800915</v>
      </c>
    </row>
    <row r="196" customFormat="false" ht="13.8" hidden="false" customHeight="false" outlineLevel="0" collapsed="false">
      <c r="A196" s="4" t="n">
        <v>42930</v>
      </c>
      <c r="B196" s="0" t="n">
        <v>194</v>
      </c>
      <c r="C196" s="0" t="n">
        <v>3235</v>
      </c>
      <c r="D196" s="0" t="n">
        <f aca="false">C196*$D$1</f>
        <v>7440.5</v>
      </c>
      <c r="E196" s="0" t="n">
        <v>1555</v>
      </c>
      <c r="F196" s="0" t="n">
        <f aca="false">E196*$F$1</f>
        <v>3421</v>
      </c>
      <c r="G196" s="0" t="n">
        <v>3040</v>
      </c>
      <c r="H196" s="0" t="n">
        <f aca="false">D196+F196+G196</f>
        <v>13901.5</v>
      </c>
      <c r="J196" s="0" t="n">
        <v>0</v>
      </c>
      <c r="K196" s="0" t="n">
        <f aca="false">J196*$K$1</f>
        <v>0</v>
      </c>
      <c r="L196" s="0" t="n">
        <f aca="false">H196+K196</f>
        <v>13901.5</v>
      </c>
      <c r="M196" s="0" t="n">
        <v>180</v>
      </c>
      <c r="Q196" s="0" t="n">
        <v>1855</v>
      </c>
      <c r="R196" s="0" t="n">
        <v>415</v>
      </c>
      <c r="S196" s="0" t="n">
        <v>885</v>
      </c>
      <c r="T196" s="0" t="n">
        <v>160</v>
      </c>
      <c r="U196" s="0" t="n">
        <v>1130</v>
      </c>
      <c r="V196" s="0" t="n">
        <v>4010</v>
      </c>
      <c r="X196" s="0" t="s">
        <v>40</v>
      </c>
      <c r="Y196" s="0" t="n">
        <f aca="false">Y191</f>
        <v>14393.6428571429</v>
      </c>
      <c r="Z196" s="0" t="n">
        <f aca="false">L196/Y196</f>
        <v>0.965808318156326</v>
      </c>
      <c r="AA196" s="0" t="n">
        <f aca="false">AVERAGEIF(X133:X195,"Friday",Z133:Z195)</f>
        <v>1.04587328746603</v>
      </c>
      <c r="AB196" s="0" t="n">
        <f aca="false">L196/$AA$12</f>
        <v>12112.1977291631</v>
      </c>
      <c r="AC196" s="0" t="n">
        <v>106</v>
      </c>
      <c r="AE196" s="0" t="n">
        <v>0</v>
      </c>
      <c r="AF196" s="0" t="n">
        <f aca="false">(AB196/AVERAGE(AB192:AB194,AB198:AB200))*MAX(AE195:AE197) + (1 - MAX(AE195:AE197))</f>
        <v>1</v>
      </c>
      <c r="AG196" s="0" t="n">
        <f aca="false">AB196/AF196</f>
        <v>12112.1977291631</v>
      </c>
      <c r="AH196" s="0" t="n">
        <f aca="false">(AG195+AG196*2+AG197)/4</f>
        <v>13324.1373761013</v>
      </c>
      <c r="AI196" s="0" t="n">
        <f aca="false">ABS(1 - (AG196/AVERAGE(AG194:AG198)))</f>
        <v>0.176170394668414</v>
      </c>
      <c r="AJ196" s="0" t="n">
        <f aca="false">(AVERAGE(AG194:AG198)*AI196) + (AG196*(1-AI196))</f>
        <v>12568.4987198945</v>
      </c>
      <c r="AK196" s="0" t="n">
        <f aca="false">(AVERAGE(AG194:AG195,AG197:AG198)*AI196*2) + (AG196*(1-AI196*2))</f>
        <v>13252.9502059915</v>
      </c>
    </row>
    <row r="197" customFormat="false" ht="13.8" hidden="false" customHeight="false" outlineLevel="0" collapsed="false">
      <c r="A197" s="4" t="n">
        <v>42931</v>
      </c>
      <c r="B197" s="0" t="n">
        <v>195</v>
      </c>
      <c r="C197" s="0" t="n">
        <v>3370</v>
      </c>
      <c r="D197" s="0" t="n">
        <f aca="false">C197*$D$1</f>
        <v>7751</v>
      </c>
      <c r="E197" s="0" t="n">
        <v>1645</v>
      </c>
      <c r="F197" s="0" t="n">
        <f aca="false">E197*$F$1</f>
        <v>3619</v>
      </c>
      <c r="G197" s="0" t="n">
        <v>3905</v>
      </c>
      <c r="H197" s="0" t="n">
        <f aca="false">D197+F197+G197</f>
        <v>15275</v>
      </c>
      <c r="J197" s="0" t="n">
        <v>0</v>
      </c>
      <c r="K197" s="0" t="n">
        <f aca="false">J197*$K$1</f>
        <v>0</v>
      </c>
      <c r="L197" s="0" t="n">
        <f aca="false">H197+K197</f>
        <v>15275</v>
      </c>
      <c r="M197" s="0" t="n">
        <v>155</v>
      </c>
      <c r="Q197" s="0" t="n">
        <v>2050</v>
      </c>
      <c r="R197" s="0" t="n">
        <v>375</v>
      </c>
      <c r="S197" s="0" t="n">
        <v>1055</v>
      </c>
      <c r="T197" s="0" t="n">
        <v>160</v>
      </c>
      <c r="U197" s="0" t="n">
        <v>1135</v>
      </c>
      <c r="V197" s="0" t="n">
        <v>4680</v>
      </c>
      <c r="X197" s="0" t="s">
        <v>42</v>
      </c>
      <c r="Y197" s="0" t="n">
        <f aca="false">Y191</f>
        <v>14393.6428571429</v>
      </c>
      <c r="Z197" s="0" t="n">
        <f aca="false">L197/Y197</f>
        <v>1.06123238929884</v>
      </c>
      <c r="AA197" s="0" t="n">
        <f aca="false">AVERAGEIF(X134:X196,"Saturday",Z134:Z196)</f>
        <v>1.08129159671094</v>
      </c>
      <c r="AB197" s="0" t="n">
        <f aca="false">L197/$AA$14</f>
        <v>13728.1705980232</v>
      </c>
      <c r="AC197" s="0" t="n">
        <v>109</v>
      </c>
      <c r="AE197" s="0" t="n">
        <v>0</v>
      </c>
      <c r="AF197" s="0" t="n">
        <f aca="false">(AB197/AVERAGE(AB193:AB195,AB199:AB201))*MAX(AE196:AE198) + (1 - MAX(AE196:AE198))</f>
        <v>1</v>
      </c>
      <c r="AG197" s="0" t="n">
        <f aca="false">AB197/AF197</f>
        <v>13728.1705980232</v>
      </c>
      <c r="AH197" s="0" t="n">
        <f aca="false">(AG196+AG197*2+AG198)/4</f>
        <v>14125.4359144534</v>
      </c>
      <c r="AI197" s="0" t="n">
        <f aca="false">ABS(1 - (AG197/AVERAGE(AG195:AG199)))</f>
        <v>0.064434748223352</v>
      </c>
      <c r="AJ197" s="0" t="n">
        <f aca="false">(AVERAGE(AG195:AG199)*AI197) + (AG197*(1-AI197))</f>
        <v>13789.0932578629</v>
      </c>
      <c r="AK197" s="0" t="n">
        <f aca="false">(AVERAGE(AG195:AG196,AG198:AG199)*AI197*2) + (AG197*(1-AI197*2))</f>
        <v>13880.4772476225</v>
      </c>
    </row>
    <row r="198" customFormat="false" ht="13.8" hidden="false" customHeight="false" outlineLevel="0" collapsed="false">
      <c r="A198" s="4" t="n">
        <v>42932</v>
      </c>
      <c r="B198" s="0" t="n">
        <v>196</v>
      </c>
      <c r="C198" s="0" t="n">
        <v>4180</v>
      </c>
      <c r="D198" s="0" t="n">
        <f aca="false">C198*$D$1</f>
        <v>9614</v>
      </c>
      <c r="E198" s="0" t="n">
        <v>1695</v>
      </c>
      <c r="F198" s="0" t="n">
        <f aca="false">E198*$F$1</f>
        <v>3729</v>
      </c>
      <c r="G198" s="0" t="n">
        <v>3480</v>
      </c>
      <c r="H198" s="0" t="n">
        <f aca="false">D198+F198+G198</f>
        <v>16823</v>
      </c>
      <c r="J198" s="0" t="n">
        <v>0</v>
      </c>
      <c r="K198" s="0" t="n">
        <f aca="false">J198*$K$1</f>
        <v>0</v>
      </c>
      <c r="L198" s="0" t="n">
        <f aca="false">H198+K198</f>
        <v>16823</v>
      </c>
      <c r="M198" s="0" t="n">
        <v>190</v>
      </c>
      <c r="Q198" s="0" t="n">
        <v>1950</v>
      </c>
      <c r="R198" s="0" t="n">
        <v>405</v>
      </c>
      <c r="S198" s="0" t="n">
        <v>920</v>
      </c>
      <c r="T198" s="0" t="n">
        <v>125</v>
      </c>
      <c r="U198" s="0" t="n">
        <v>1185</v>
      </c>
      <c r="V198" s="0" t="n">
        <v>4245</v>
      </c>
      <c r="X198" s="0" t="s">
        <v>33</v>
      </c>
      <c r="Y198" s="0" t="n">
        <f aca="false">AVERAGE(L198:L204)</f>
        <v>14539.2142857143</v>
      </c>
      <c r="Z198" s="0" t="n">
        <f aca="false">L198/Y198</f>
        <v>1.15707765697694</v>
      </c>
      <c r="AA198" s="0" t="n">
        <f aca="false">AVERAGEIF(X135:X197,"Sunday",Z135:Z197)</f>
        <v>1.10237201641087</v>
      </c>
      <c r="AB198" s="0" t="n">
        <f aca="false">L198/$AA$2</f>
        <v>16933.2047326041</v>
      </c>
      <c r="AC198" s="0" t="n">
        <v>106</v>
      </c>
      <c r="AE198" s="0" t="n">
        <v>0</v>
      </c>
      <c r="AF198" s="0" t="n">
        <f aca="false">(AB198/AVERAGE(AB194:AB196,AB200:AB202))*MAX(AE197:AE199) + (1 - MAX(AE197:AE199))</f>
        <v>1</v>
      </c>
      <c r="AG198" s="0" t="n">
        <f aca="false">AB198/AF198</f>
        <v>16933.2047326041</v>
      </c>
      <c r="AH198" s="0" t="n">
        <f aca="false">(AG197+AG198*2+AG199)/4</f>
        <v>15711.3364812385</v>
      </c>
      <c r="AI198" s="0" t="n">
        <f aca="false">ABS(1 - (AG198/AVERAGE(AG196:AG200)))</f>
        <v>0.15436447604837</v>
      </c>
      <c r="AJ198" s="0" t="n">
        <f aca="false">(AVERAGE(AG196:AG200)*AI198) + (AG198*(1-AI198))</f>
        <v>16583.669521231</v>
      </c>
      <c r="AK198" s="0" t="n">
        <f aca="false">(AVERAGE(AG196:AG197,AG199:AG200)*AI198*2) + (AG198*(1-AI198*2))</f>
        <v>16059.3667041714</v>
      </c>
    </row>
    <row r="199" customFormat="false" ht="13.8" hidden="false" customHeight="false" outlineLevel="0" collapsed="false">
      <c r="A199" s="4" t="n">
        <v>42933</v>
      </c>
      <c r="B199" s="0" t="n">
        <v>197</v>
      </c>
      <c r="C199" s="0" t="n">
        <v>3320</v>
      </c>
      <c r="D199" s="0" t="n">
        <f aca="false">C199*$D$1</f>
        <v>7636</v>
      </c>
      <c r="E199" s="0" t="n">
        <v>1580</v>
      </c>
      <c r="F199" s="0" t="n">
        <f aca="false">E199*$F$1</f>
        <v>3476</v>
      </c>
      <c r="G199" s="0" t="n">
        <v>3260</v>
      </c>
      <c r="H199" s="0" t="n">
        <f aca="false">D199+F199+G199</f>
        <v>14372</v>
      </c>
      <c r="J199" s="0" t="n">
        <v>0</v>
      </c>
      <c r="K199" s="0" t="n">
        <f aca="false">J199*$K$1</f>
        <v>0</v>
      </c>
      <c r="L199" s="0" t="n">
        <f aca="false">H199+K199</f>
        <v>14372</v>
      </c>
      <c r="M199" s="0" t="n">
        <v>180</v>
      </c>
      <c r="Q199" s="0" t="n">
        <v>2115</v>
      </c>
      <c r="R199" s="0" t="n">
        <v>410</v>
      </c>
      <c r="S199" s="0" t="n">
        <v>1105</v>
      </c>
      <c r="T199" s="0" t="n">
        <v>165</v>
      </c>
      <c r="U199" s="0" t="n">
        <v>1070</v>
      </c>
      <c r="V199" s="0" t="n">
        <v>4125</v>
      </c>
      <c r="X199" s="0" t="s">
        <v>34</v>
      </c>
      <c r="Y199" s="0" t="n">
        <f aca="false">Y198</f>
        <v>14539.2142857143</v>
      </c>
      <c r="Z199" s="0" t="n">
        <f aca="false">L199/Y199</f>
        <v>0.988499083758701</v>
      </c>
      <c r="AA199" s="0" t="n">
        <f aca="false">AVERAGEIF(X136:X198,"Monday",Z136:Z198)</f>
        <v>0.997620520765605</v>
      </c>
      <c r="AB199" s="0" t="n">
        <f aca="false">L199/$AA$4</f>
        <v>15250.7658617227</v>
      </c>
      <c r="AC199" s="0" t="n">
        <v>102</v>
      </c>
      <c r="AE199" s="0" t="n">
        <v>0</v>
      </c>
      <c r="AF199" s="0" t="n">
        <f aca="false">(AB199/AVERAGE(AB195:AB197,AB201:AB203))*MAX(AE198:AE200) + (1 - MAX(AE198:AE200))</f>
        <v>1</v>
      </c>
      <c r="AG199" s="0" t="n">
        <f aca="false">AB199/AF199</f>
        <v>15250.7658617227</v>
      </c>
      <c r="AH199" s="0" t="n">
        <f aca="false">(AG198+AG199*2+AG200)/4</f>
        <v>15688.6677181453</v>
      </c>
      <c r="AI199" s="0" t="n">
        <f aca="false">ABS(1 - (AG199/AVERAGE(AG197:AG201)))</f>
        <v>0.00777656035888641</v>
      </c>
      <c r="AJ199" s="0" t="n">
        <f aca="false">(AVERAGE(AG197:AG201)*AI199) + (AG199*(1-AI199))</f>
        <v>15249.8506902059</v>
      </c>
      <c r="AK199" s="0" t="n">
        <f aca="false">(AVERAGE(AG197:AG198,AG200:AG201)*AI199*2) + (AG199*(1-AI199*2))</f>
        <v>15248.4779329306</v>
      </c>
    </row>
    <row r="200" customFormat="false" ht="13.8" hidden="false" customHeight="false" outlineLevel="0" collapsed="false">
      <c r="A200" s="4" t="n">
        <v>42934</v>
      </c>
      <c r="B200" s="0" t="n">
        <v>198</v>
      </c>
      <c r="C200" s="0" t="n">
        <v>3215</v>
      </c>
      <c r="D200" s="0" t="n">
        <f aca="false">C200*$D$1</f>
        <v>7394.5</v>
      </c>
      <c r="E200" s="0" t="n">
        <v>1495</v>
      </c>
      <c r="F200" s="0" t="n">
        <f aca="false">E200*$F$1</f>
        <v>3289</v>
      </c>
      <c r="G200" s="0" t="n">
        <v>3455</v>
      </c>
      <c r="H200" s="0" t="n">
        <f aca="false">D200+F200+G200</f>
        <v>14138.5</v>
      </c>
      <c r="J200" s="0" t="n">
        <v>0</v>
      </c>
      <c r="K200" s="0" t="n">
        <f aca="false">J200*$K$1</f>
        <v>0</v>
      </c>
      <c r="L200" s="0" t="n">
        <f aca="false">H200+K200</f>
        <v>14138.5</v>
      </c>
      <c r="M200" s="0" t="n">
        <v>170</v>
      </c>
      <c r="Q200" s="0" t="n">
        <v>2205</v>
      </c>
      <c r="R200" s="0" t="n">
        <v>515</v>
      </c>
      <c r="S200" s="0" t="n">
        <v>980</v>
      </c>
      <c r="T200" s="0" t="n">
        <v>215</v>
      </c>
      <c r="U200" s="0" t="n">
        <v>1320</v>
      </c>
      <c r="V200" s="0" t="n">
        <v>4535</v>
      </c>
      <c r="X200" s="0" t="s">
        <v>36</v>
      </c>
      <c r="Y200" s="0" t="n">
        <f aca="false">Y198</f>
        <v>14539.2142857143</v>
      </c>
      <c r="Z200" s="0" t="n">
        <f aca="false">L200/Y200</f>
        <v>0.972439068725465</v>
      </c>
      <c r="AA200" s="0" t="n">
        <f aca="false">AVERAGEIF(X137:X199,"Tuesday",Z137:Z199)</f>
        <v>0.930377497652924</v>
      </c>
      <c r="AB200" s="0" t="n">
        <f aca="false">L200/$AA$6</f>
        <v>15319.9344165317</v>
      </c>
      <c r="AC200" s="0" t="n">
        <v>100</v>
      </c>
      <c r="AE200" s="0" t="n">
        <v>0</v>
      </c>
      <c r="AF200" s="0" t="n">
        <f aca="false">(AB200/AVERAGE(AB196:AB198,AB202:AB204))*MAX(AE199:AE201) + (1 - MAX(AE199:AE201))</f>
        <v>1</v>
      </c>
      <c r="AG200" s="0" t="n">
        <f aca="false">AB200/AF200</f>
        <v>15319.9344165317</v>
      </c>
      <c r="AH200" s="0" t="n">
        <f aca="false">(AG199+AG200*2+AG201)/4</f>
        <v>15080.9929364719</v>
      </c>
      <c r="AI200" s="0" t="n">
        <f aca="false">ABS(1 - (AG200/AVERAGE(AG198:AG202)))</f>
        <v>0.0124230166863968</v>
      </c>
      <c r="AJ200" s="0" t="n">
        <f aca="false">(AVERAGE(AG198:AG202)*AI200) + (AG200*(1-AI200))</f>
        <v>15317.5990823648</v>
      </c>
      <c r="AK200" s="0" t="n">
        <f aca="false">(AVERAGE(AG198:AG199,AG201:AG202)*AI200*2) + (AG200*(1-AI200*2))</f>
        <v>15314.0960811145</v>
      </c>
    </row>
    <row r="201" customFormat="false" ht="13.8" hidden="false" customHeight="false" outlineLevel="0" collapsed="false">
      <c r="A201" s="4" t="n">
        <v>42935</v>
      </c>
      <c r="B201" s="0" t="n">
        <v>199</v>
      </c>
      <c r="C201" s="0" t="n">
        <v>3250</v>
      </c>
      <c r="D201" s="0" t="n">
        <f aca="false">C201*$D$1</f>
        <v>7475</v>
      </c>
      <c r="E201" s="0" t="n">
        <v>1570</v>
      </c>
      <c r="F201" s="0" t="n">
        <f aca="false">E201*$F$1</f>
        <v>3454</v>
      </c>
      <c r="G201" s="0" t="n">
        <v>2255</v>
      </c>
      <c r="H201" s="0" t="n">
        <f aca="false">D201+F201+G201</f>
        <v>13184</v>
      </c>
      <c r="J201" s="0" t="n">
        <v>0</v>
      </c>
      <c r="K201" s="0" t="n">
        <f aca="false">J201*$K$1</f>
        <v>0</v>
      </c>
      <c r="L201" s="0" t="n">
        <f aca="false">H201+K201</f>
        <v>13184</v>
      </c>
      <c r="M201" s="0" t="n">
        <v>195</v>
      </c>
      <c r="Q201" s="0" t="n">
        <v>2325</v>
      </c>
      <c r="R201" s="0" t="n">
        <v>510</v>
      </c>
      <c r="S201" s="0" t="n">
        <v>970</v>
      </c>
      <c r="T201" s="0" t="n">
        <v>185</v>
      </c>
      <c r="U201" s="0" t="n">
        <v>1580</v>
      </c>
      <c r="V201" s="0" t="n">
        <v>2995</v>
      </c>
      <c r="X201" s="0" t="s">
        <v>37</v>
      </c>
      <c r="Y201" s="0" t="n">
        <f aca="false">Y198</f>
        <v>14539.2142857143</v>
      </c>
      <c r="Z201" s="0" t="n">
        <f aca="false">L201/Y201</f>
        <v>0.906789028685967</v>
      </c>
      <c r="AA201" s="0" t="n">
        <f aca="false">AVERAGEIF(X138:X200,"Wednesday",Z138:Z200)</f>
        <v>0.907865507386919</v>
      </c>
      <c r="AB201" s="0" t="n">
        <f aca="false">L201/$AA$8</f>
        <v>14433.3370511014</v>
      </c>
      <c r="AC201" s="0" t="n">
        <v>93</v>
      </c>
      <c r="AE201" s="0" t="n">
        <v>0</v>
      </c>
      <c r="AF201" s="0" t="n">
        <f aca="false">(AB201/AVERAGE(AB197:AB199,AB203:AB205))*MAX(AE200:AE202) + (1 - MAX(AE200:AE202))</f>
        <v>1</v>
      </c>
      <c r="AG201" s="0" t="n">
        <f aca="false">AB201/AF201</f>
        <v>14433.3370511014</v>
      </c>
      <c r="AH201" s="0" t="n">
        <f aca="false">(AG200+AG201*2+AG202)/4</f>
        <v>14477.2790514531</v>
      </c>
      <c r="AI201" s="0" t="n">
        <f aca="false">ABS(1 - (AG201/AVERAGE(AG199:AG203)))</f>
        <v>0.0250625215058893</v>
      </c>
      <c r="AJ201" s="0" t="n">
        <f aca="false">(AVERAGE(AG199:AG203)*AI201) + (AG201*(1-AI201))</f>
        <v>14424.4927010407</v>
      </c>
      <c r="AK201" s="0" t="n">
        <f aca="false">(AVERAGE(AG199:AG200,AG202:AG203)*AI201*2) + (AG201*(1-AI201*2))</f>
        <v>14411.2261759496</v>
      </c>
    </row>
    <row r="202" customFormat="false" ht="13.8" hidden="false" customHeight="false" outlineLevel="0" collapsed="false">
      <c r="A202" s="4" t="n">
        <v>42936</v>
      </c>
      <c r="B202" s="0" t="n">
        <v>200</v>
      </c>
      <c r="C202" s="0" t="n">
        <v>3195</v>
      </c>
      <c r="D202" s="0" t="n">
        <f aca="false">C202*$D$1</f>
        <v>7348.5</v>
      </c>
      <c r="E202" s="0" t="n">
        <v>1500</v>
      </c>
      <c r="F202" s="0" t="n">
        <f aca="false">E202*$F$1</f>
        <v>3300</v>
      </c>
      <c r="G202" s="0" t="n">
        <v>3180</v>
      </c>
      <c r="H202" s="0" t="n">
        <f aca="false">D202+F202+G202</f>
        <v>13828.5</v>
      </c>
      <c r="J202" s="0" t="n">
        <v>0</v>
      </c>
      <c r="K202" s="0" t="n">
        <f aca="false">J202*$K$1</f>
        <v>0</v>
      </c>
      <c r="L202" s="0" t="n">
        <f aca="false">H202+K202</f>
        <v>13828.5</v>
      </c>
      <c r="M202" s="0" t="n">
        <v>190</v>
      </c>
      <c r="Q202" s="0" t="n">
        <v>2330</v>
      </c>
      <c r="R202" s="0" t="n">
        <v>545</v>
      </c>
      <c r="S202" s="0" t="n">
        <v>1020</v>
      </c>
      <c r="T202" s="0" t="n">
        <v>220</v>
      </c>
      <c r="U202" s="0" t="n">
        <v>1525</v>
      </c>
      <c r="V202" s="0" t="n">
        <v>4215</v>
      </c>
      <c r="X202" s="0" t="s">
        <v>39</v>
      </c>
      <c r="Y202" s="0" t="n">
        <f aca="false">Y198</f>
        <v>14539.2142857143</v>
      </c>
      <c r="Z202" s="0" t="n">
        <f aca="false">L202/Y202</f>
        <v>0.951117421358001</v>
      </c>
      <c r="AA202" s="0" t="n">
        <f aca="false">AVERAGEIF(X139:X201,"Thursday",Z139:Z201)</f>
        <v>0.967040908837382</v>
      </c>
      <c r="AB202" s="0" t="n">
        <f aca="false">L202/$AA$10</f>
        <v>13722.5076870777</v>
      </c>
      <c r="AC202" s="0" t="n">
        <v>99</v>
      </c>
      <c r="AE202" s="0" t="n">
        <v>0</v>
      </c>
      <c r="AF202" s="0" t="n">
        <f aca="false">(AB202/AVERAGE(AB198:AB200,AB204:AB206))*MAX(AE201:AE203) + (1 - MAX(AE201:AE203))</f>
        <v>1</v>
      </c>
      <c r="AG202" s="0" t="n">
        <f aca="false">AB202/AF202</f>
        <v>13722.5076870777</v>
      </c>
      <c r="AH202" s="0" t="n">
        <f aca="false">(AG201+AG202*2+AG203)/4</f>
        <v>13388.5088283523</v>
      </c>
      <c r="AI202" s="0" t="n">
        <f aca="false">ABS(1 - (AG202/AVERAGE(AG200:AG204)))</f>
        <v>0.0135694431166116</v>
      </c>
      <c r="AJ202" s="0" t="n">
        <f aca="false">(AVERAGE(AG200:AG204)*AI202) + (AG202*(1-AI202))</f>
        <v>13725.0691673491</v>
      </c>
      <c r="AK202" s="0" t="n">
        <f aca="false">(AVERAGE(AG200:AG201,AG203:AG204)*AI202*2) + (AG202*(1-AI202*2))</f>
        <v>13728.9113877563</v>
      </c>
    </row>
    <row r="203" customFormat="false" ht="13.8" hidden="false" customHeight="false" outlineLevel="0" collapsed="false">
      <c r="A203" s="4" t="n">
        <v>42937</v>
      </c>
      <c r="B203" s="0" t="n">
        <v>201</v>
      </c>
      <c r="C203" s="0" t="n">
        <v>3395</v>
      </c>
      <c r="D203" s="0" t="n">
        <f aca="false">C203*$D$1</f>
        <v>7808.5</v>
      </c>
      <c r="E203" s="0" t="n">
        <v>1535</v>
      </c>
      <c r="F203" s="0" t="n">
        <f aca="false">E203*$F$1</f>
        <v>3377</v>
      </c>
      <c r="G203" s="0" t="n">
        <v>2215</v>
      </c>
      <c r="H203" s="0" t="n">
        <f aca="false">D203+F203+G203</f>
        <v>13400.5</v>
      </c>
      <c r="J203" s="0" t="n">
        <v>0</v>
      </c>
      <c r="K203" s="0" t="n">
        <f aca="false">J203*$K$1</f>
        <v>0</v>
      </c>
      <c r="L203" s="0" t="n">
        <f aca="false">H203+K203</f>
        <v>13400.5</v>
      </c>
      <c r="M203" s="0" t="n">
        <v>0</v>
      </c>
      <c r="Q203" s="0" t="n">
        <v>2365</v>
      </c>
      <c r="R203" s="0" t="n">
        <v>515</v>
      </c>
      <c r="S203" s="0" t="n">
        <v>1040</v>
      </c>
      <c r="T203" s="0" t="n">
        <v>220</v>
      </c>
      <c r="U203" s="0" t="n">
        <v>1415</v>
      </c>
      <c r="V203" s="0" t="n">
        <v>4435</v>
      </c>
      <c r="X203" s="0" t="s">
        <v>40</v>
      </c>
      <c r="Y203" s="0" t="n">
        <f aca="false">Y198</f>
        <v>14539.2142857143</v>
      </c>
      <c r="Z203" s="0" t="n">
        <f aca="false">L203/Y203</f>
        <v>0.921679792089373</v>
      </c>
      <c r="AA203" s="0" t="n">
        <f aca="false">AVERAGEIF(X140:X202,"Friday",Z140:Z202)</f>
        <v>1.02837792501126</v>
      </c>
      <c r="AB203" s="0" t="n">
        <f aca="false">L203/$AA$12</f>
        <v>11675.6828881523</v>
      </c>
      <c r="AC203" s="0" t="n">
        <v>100</v>
      </c>
      <c r="AE203" s="0" t="n">
        <v>0</v>
      </c>
      <c r="AF203" s="0" t="n">
        <f aca="false">(AB203/AVERAGE(AB199:AB201,AB205:AB207))*MAX(AE202:AE204) + (1 - MAX(AE202:AE204))</f>
        <v>1</v>
      </c>
      <c r="AG203" s="0" t="n">
        <f aca="false">AB203/AF203</f>
        <v>11675.6828881523</v>
      </c>
      <c r="AH203" s="0" t="n">
        <f aca="false">(AG202+AG203*2+AG204)/4</f>
        <v>12869.6977986626</v>
      </c>
      <c r="AI203" s="0" t="n">
        <f aca="false">ABS(1 - (AG203/AVERAGE(AG201:AG205)))</f>
        <v>0.143734307877326</v>
      </c>
      <c r="AJ203" s="0" t="n">
        <f aca="false">(AVERAGE(AG201:AG205)*AI203) + (AG203*(1-AI203))</f>
        <v>11957.387937594</v>
      </c>
      <c r="AK203" s="0" t="n">
        <f aca="false">(AVERAGE(AG201:AG202,AG204:AG205)*AI203*2) + (AG203*(1-AI203*2))</f>
        <v>12379.9455117566</v>
      </c>
    </row>
    <row r="204" customFormat="false" ht="13.8" hidden="false" customHeight="false" outlineLevel="0" collapsed="false">
      <c r="A204" s="4" t="n">
        <v>42938</v>
      </c>
      <c r="B204" s="0" t="n">
        <v>202</v>
      </c>
      <c r="C204" s="0" t="n">
        <v>3580</v>
      </c>
      <c r="D204" s="0" t="n">
        <f aca="false">C204*$D$1</f>
        <v>8234</v>
      </c>
      <c r="E204" s="0" t="n">
        <v>1745</v>
      </c>
      <c r="F204" s="0" t="n">
        <f aca="false">E204*$F$1</f>
        <v>3839</v>
      </c>
      <c r="G204" s="0" t="n">
        <v>3955</v>
      </c>
      <c r="H204" s="0" t="n">
        <f aca="false">D204+F204+G204</f>
        <v>16028</v>
      </c>
      <c r="J204" s="0" t="n">
        <v>0</v>
      </c>
      <c r="K204" s="0" t="n">
        <f aca="false">J204*$K$1</f>
        <v>0</v>
      </c>
      <c r="L204" s="0" t="n">
        <f aca="false">H204+K204</f>
        <v>16028</v>
      </c>
      <c r="M204" s="0" t="n">
        <v>0</v>
      </c>
      <c r="Q204" s="0" t="n">
        <v>2370</v>
      </c>
      <c r="R204" s="0" t="n">
        <v>515</v>
      </c>
      <c r="S204" s="0" t="n">
        <v>1245</v>
      </c>
      <c r="T204" s="0" t="n">
        <v>285</v>
      </c>
      <c r="U204" s="0" t="n">
        <v>1395</v>
      </c>
      <c r="V204" s="0" t="n">
        <v>4595</v>
      </c>
      <c r="X204" s="0" t="s">
        <v>42</v>
      </c>
      <c r="Y204" s="0" t="n">
        <f aca="false">Y198</f>
        <v>14539.2142857143</v>
      </c>
      <c r="Z204" s="0" t="n">
        <f aca="false">L204/Y204</f>
        <v>1.10239794840554</v>
      </c>
      <c r="AA204" s="0" t="n">
        <f aca="false">AVERAGEIF(X141:X203,"Saturday",Z141:Z203)</f>
        <v>1.06634562393504</v>
      </c>
      <c r="AB204" s="0" t="n">
        <f aca="false">L204/$AA$14</f>
        <v>14404.9177312679</v>
      </c>
      <c r="AC204" s="0" t="n">
        <v>104</v>
      </c>
      <c r="AE204" s="0" t="n">
        <v>0</v>
      </c>
      <c r="AF204" s="0" t="n">
        <f aca="false">(AB204/AVERAGE(AB200:AB202,AB206:AB208))*MAX(AE203:AE205) + (1 - MAX(AE203:AE205))</f>
        <v>1</v>
      </c>
      <c r="AG204" s="0" t="n">
        <f aca="false">AB204/AF204</f>
        <v>14404.9177312679</v>
      </c>
      <c r="AH204" s="0" t="n">
        <f aca="false">(AG203+AG204*2+AG205)/4</f>
        <v>13606.7484189194</v>
      </c>
      <c r="AI204" s="0" t="n">
        <f aca="false">ABS(1 - (AG204/AVERAGE(AG202:AG206)))</f>
        <v>0.0642079722210918</v>
      </c>
      <c r="AJ204" s="0" t="n">
        <f aca="false">(AVERAGE(AG202:AG206)*AI204) + (AG204*(1-AI204))</f>
        <v>14349.1141356029</v>
      </c>
      <c r="AK204" s="0" t="n">
        <f aca="false">(AVERAGE(AG202:AG203,AG205:AG206)*AI204*2) + (AG204*(1-AI204*2))</f>
        <v>14265.4087421054</v>
      </c>
    </row>
    <row r="205" customFormat="false" ht="13.8" hidden="false" customHeight="false" outlineLevel="0" collapsed="false">
      <c r="A205" s="4" t="n">
        <v>42939</v>
      </c>
      <c r="B205" s="0" t="n">
        <v>203</v>
      </c>
      <c r="C205" s="0" t="n">
        <v>3410</v>
      </c>
      <c r="D205" s="0" t="n">
        <f aca="false">C205*$D$1</f>
        <v>7843</v>
      </c>
      <c r="E205" s="0" t="n">
        <v>1765</v>
      </c>
      <c r="F205" s="0" t="n">
        <f aca="false">E205*$F$1</f>
        <v>3883</v>
      </c>
      <c r="G205" s="0" t="n">
        <v>3650</v>
      </c>
      <c r="H205" s="0" t="n">
        <f aca="false">D205+F205+G205</f>
        <v>15376</v>
      </c>
      <c r="J205" s="0" t="n">
        <v>0</v>
      </c>
      <c r="K205" s="0" t="n">
        <f aca="false">J205*$K$1</f>
        <v>0</v>
      </c>
      <c r="L205" s="0" t="n">
        <f aca="false">H205+K205</f>
        <v>15376</v>
      </c>
      <c r="M205" s="0" t="n">
        <v>0</v>
      </c>
      <c r="Q205" s="0" t="n">
        <v>2335</v>
      </c>
      <c r="R205" s="0" t="n">
        <v>535</v>
      </c>
      <c r="S205" s="0" t="n">
        <v>980</v>
      </c>
      <c r="T205" s="0" t="n">
        <v>175</v>
      </c>
      <c r="U205" s="0" t="n">
        <v>1345</v>
      </c>
      <c r="V205" s="0" t="n">
        <v>4735</v>
      </c>
      <c r="X205" s="0" t="s">
        <v>33</v>
      </c>
      <c r="Y205" s="0" t="n">
        <f aca="false">AVERAGE(L205:L211)</f>
        <v>14391.2142857143</v>
      </c>
      <c r="Z205" s="0" t="n">
        <f aca="false">L205/Y205</f>
        <v>1.06842964705649</v>
      </c>
      <c r="AA205" s="0" t="n">
        <f aca="false">AVERAGEIF(X142:X204,"Sunday",Z142:Z204)</f>
        <v>1.1194838106247</v>
      </c>
      <c r="AB205" s="0" t="n">
        <f aca="false">L205/$AA$2</f>
        <v>15476.7256713143</v>
      </c>
      <c r="AC205" s="0" t="n">
        <v>106</v>
      </c>
      <c r="AE205" s="0" t="n">
        <v>0</v>
      </c>
      <c r="AF205" s="0" t="n">
        <f aca="false">(AB205/AVERAGE(AB201:AB203,AB207:AB209))*MAX(AE204:AE206) + (1 - MAX(AE204:AE206))</f>
        <v>1.11012108191829</v>
      </c>
      <c r="AG205" s="0" t="n">
        <f aca="false">AB205/AF205</f>
        <v>13941.4753249893</v>
      </c>
      <c r="AH205" s="0" t="n">
        <f aca="false">(AG204+AG205*2+AG206)/4</f>
        <v>14055.5846491855</v>
      </c>
      <c r="AI205" s="0" t="n">
        <f aca="false">ABS(1 - (AG205/AVERAGE(AG203:AG207)))</f>
        <v>0.0262479224275625</v>
      </c>
      <c r="AJ205" s="0" t="n">
        <f aca="false">(AVERAGE(AG203:AG207)*AI205) + (AG205*(1-AI205))</f>
        <v>13932.1159615655</v>
      </c>
      <c r="AK205" s="0" t="n">
        <f aca="false">(AVERAGE(AG203:AG204,AG206:AG207)*AI205*2) + (AG205*(1-AI205*2))</f>
        <v>13918.0769164296</v>
      </c>
    </row>
    <row r="206" customFormat="false" ht="13.8" hidden="false" customHeight="false" outlineLevel="0" collapsed="false">
      <c r="A206" s="4" t="n">
        <v>42940</v>
      </c>
      <c r="B206" s="0" t="n">
        <v>204</v>
      </c>
      <c r="C206" s="0" t="n">
        <v>3235</v>
      </c>
      <c r="D206" s="0" t="n">
        <f aca="false">C206*$D$1</f>
        <v>7440.5</v>
      </c>
      <c r="E206" s="0" t="n">
        <v>1540</v>
      </c>
      <c r="F206" s="0" t="n">
        <f aca="false">E206*$F$1</f>
        <v>3388</v>
      </c>
      <c r="G206" s="0" t="n">
        <v>2385</v>
      </c>
      <c r="H206" s="0" t="n">
        <f aca="false">D206+F206+G206</f>
        <v>13213.5</v>
      </c>
      <c r="J206" s="0" t="n">
        <v>0</v>
      </c>
      <c r="K206" s="0" t="n">
        <f aca="false">J206*$K$1</f>
        <v>0</v>
      </c>
      <c r="L206" s="0" t="n">
        <f aca="false">H206+K206</f>
        <v>13213.5</v>
      </c>
      <c r="M206" s="0" t="n">
        <v>0</v>
      </c>
      <c r="Q206" s="0" t="n">
        <v>2370</v>
      </c>
      <c r="R206" s="0" t="n">
        <v>540</v>
      </c>
      <c r="S206" s="0" t="n">
        <v>1005</v>
      </c>
      <c r="T206" s="0" t="n">
        <v>245</v>
      </c>
      <c r="U206" s="0" t="n">
        <v>1565</v>
      </c>
      <c r="V206" s="0" t="n">
        <v>3815</v>
      </c>
      <c r="X206" s="0" t="s">
        <v>34</v>
      </c>
      <c r="Y206" s="0" t="n">
        <f aca="false">Y205</f>
        <v>14391.2142857143</v>
      </c>
      <c r="Z206" s="0" t="n">
        <f aca="false">L206/Y206</f>
        <v>0.918164356229246</v>
      </c>
      <c r="AA206" s="0" t="n">
        <f aca="false">AVERAGEIF(X143:X205,"Monday",Z143:Z205)</f>
        <v>1.00296413557272</v>
      </c>
      <c r="AB206" s="0" t="n">
        <f aca="false">L206/$AA$4</f>
        <v>14021.4301916137</v>
      </c>
      <c r="AC206" s="0" t="n">
        <v>97</v>
      </c>
      <c r="AE206" s="0" t="n">
        <v>1</v>
      </c>
      <c r="AF206" s="0" t="n">
        <f aca="false">(AB206/AVERAGE(AB202:AB204,AB208:AB210))*MAX(AE205:AE207) + (1 - MAX(AE205:AE207))</f>
        <v>1.00624063741021</v>
      </c>
      <c r="AG206" s="0" t="n">
        <f aca="false">AB206/AF206</f>
        <v>13934.4702154954</v>
      </c>
      <c r="AH206" s="0" t="n">
        <f aca="false">(AG205+AG206*2+AG207)/4</f>
        <v>13944.5923059652</v>
      </c>
      <c r="AI206" s="0" t="n">
        <f aca="false">ABS(1 - (AG206/AVERAGE(AG204:AG208)))</f>
        <v>0.0265369959221751</v>
      </c>
      <c r="AJ206" s="0" t="n">
        <f aca="false">(AVERAGE(AG204:AG208)*AI206) + (AG206*(1-AI206))</f>
        <v>13944.5505402991</v>
      </c>
      <c r="AK206" s="0" t="n">
        <f aca="false">(AVERAGE(AG204:AG205,AG207:AG208)*AI206*2) + (AG206*(1-AI206*2))</f>
        <v>13959.6710275045</v>
      </c>
    </row>
    <row r="207" customFormat="false" ht="13.8" hidden="false" customHeight="false" outlineLevel="0" collapsed="false">
      <c r="A207" s="4" t="n">
        <v>42941</v>
      </c>
      <c r="B207" s="0" t="n">
        <v>205</v>
      </c>
      <c r="C207" s="0" t="n">
        <v>2980</v>
      </c>
      <c r="D207" s="0" t="n">
        <f aca="false">C207*$D$1</f>
        <v>6854</v>
      </c>
      <c r="E207" s="0" t="n">
        <v>1535</v>
      </c>
      <c r="F207" s="0" t="n">
        <f aca="false">E207*$F$1</f>
        <v>3377</v>
      </c>
      <c r="G207" s="0" t="n">
        <v>2040</v>
      </c>
      <c r="H207" s="0" t="n">
        <f aca="false">D207+F207+G207</f>
        <v>12271</v>
      </c>
      <c r="J207" s="0" t="n">
        <v>0</v>
      </c>
      <c r="K207" s="0" t="n">
        <f aca="false">J207*$K$1</f>
        <v>0</v>
      </c>
      <c r="L207" s="0" t="n">
        <f aca="false">H207+K207</f>
        <v>12271</v>
      </c>
      <c r="M207" s="0" t="n">
        <v>0</v>
      </c>
      <c r="Q207" s="0" t="n">
        <v>2480</v>
      </c>
      <c r="R207" s="0" t="n">
        <v>725</v>
      </c>
      <c r="S207" s="0" t="n">
        <v>535</v>
      </c>
      <c r="T207" s="0" t="n">
        <v>190</v>
      </c>
      <c r="U207" s="0" t="n">
        <v>1910</v>
      </c>
      <c r="V207" s="0" t="n">
        <v>2520</v>
      </c>
      <c r="X207" s="0" t="s">
        <v>36</v>
      </c>
      <c r="Y207" s="0" t="n">
        <f aca="false">Y205</f>
        <v>14391.2142857143</v>
      </c>
      <c r="Z207" s="0" t="n">
        <f aca="false">L207/Y207</f>
        <v>0.85267300982246</v>
      </c>
      <c r="AA207" s="0" t="n">
        <f aca="false">AVERAGEIF(X144:X206,"Tuesday",Z144:Z206)</f>
        <v>0.930847435948899</v>
      </c>
      <c r="AB207" s="0" t="n">
        <f aca="false">L207/$AA$6</f>
        <v>13296.3832956297</v>
      </c>
      <c r="AC207" s="0" t="n">
        <v>81</v>
      </c>
      <c r="AE207" s="0" t="n">
        <v>0</v>
      </c>
      <c r="AF207" s="0" t="n">
        <f aca="false">(AB207/AVERAGE(AB203:AB205,AB209:AB211))*MAX(AE206:AE208) + (1 - MAX(AE206:AE208))</f>
        <v>0.951920646514525</v>
      </c>
      <c r="AG207" s="0" t="n">
        <f aca="false">AB207/AF207</f>
        <v>13967.9534678806</v>
      </c>
      <c r="AH207" s="0" t="n">
        <f aca="false">(AG206+AG207*2+AG208)/4</f>
        <v>14298.3020023875</v>
      </c>
      <c r="AI207" s="0" t="n">
        <f aca="false">ABS(1 - (AG207/AVERAGE(AG205:AG209)))</f>
        <v>0.0348936402770894</v>
      </c>
      <c r="AJ207" s="0" t="n">
        <f aca="false">(AVERAGE(AG205:AG209)*AI207) + (AG207*(1-AI207))</f>
        <v>13985.5752635527</v>
      </c>
      <c r="AK207" s="0" t="n">
        <f aca="false">(AVERAGE(AG205:AG206,AG208:AG209)*AI207*2) + (AG207*(1-AI207*2))</f>
        <v>14012.0079570608</v>
      </c>
    </row>
    <row r="208" customFormat="false" ht="13.8" hidden="false" customHeight="false" outlineLevel="0" collapsed="false">
      <c r="A208" s="4" t="n">
        <v>42942</v>
      </c>
      <c r="B208" s="0" t="n">
        <v>206</v>
      </c>
      <c r="C208" s="0" t="n">
        <v>3435</v>
      </c>
      <c r="D208" s="0" t="n">
        <f aca="false">C208*$D$1</f>
        <v>7900.5</v>
      </c>
      <c r="E208" s="0" t="n">
        <v>1555</v>
      </c>
      <c r="F208" s="0" t="n">
        <f aca="false">E208*$F$1</f>
        <v>3421</v>
      </c>
      <c r="G208" s="0" t="n">
        <v>2675</v>
      </c>
      <c r="H208" s="0" t="n">
        <f aca="false">D208+F208+G208</f>
        <v>13996.5</v>
      </c>
      <c r="J208" s="0" t="n">
        <v>0</v>
      </c>
      <c r="K208" s="0" t="n">
        <f aca="false">J208*$K$1</f>
        <v>0</v>
      </c>
      <c r="L208" s="0" t="n">
        <f aca="false">H208+K208</f>
        <v>13996.5</v>
      </c>
      <c r="M208" s="0" t="n">
        <v>0</v>
      </c>
      <c r="Q208" s="0" t="n">
        <v>2520</v>
      </c>
      <c r="R208" s="0" t="n">
        <v>725</v>
      </c>
      <c r="S208" s="0" t="n">
        <v>1330</v>
      </c>
      <c r="T208" s="0" t="n">
        <v>255</v>
      </c>
      <c r="U208" s="0" t="n">
        <v>1815</v>
      </c>
      <c r="V208" s="0" t="n">
        <v>4455</v>
      </c>
      <c r="X208" s="0" t="s">
        <v>37</v>
      </c>
      <c r="Y208" s="0" t="n">
        <f aca="false">Y205</f>
        <v>14391.2142857143</v>
      </c>
      <c r="Z208" s="0" t="n">
        <f aca="false">L208/Y208</f>
        <v>0.972572551705653</v>
      </c>
      <c r="AA208" s="0" t="n">
        <f aca="false">AVERAGEIF(X145:X207,"Wednesday",Z145:Z207)</f>
        <v>0.904426345125496</v>
      </c>
      <c r="AB208" s="0" t="n">
        <f aca="false">L208/$AA$8</f>
        <v>15322.8308582934</v>
      </c>
      <c r="AC208" s="0" t="n">
        <v>93</v>
      </c>
      <c r="AE208" s="0" t="n">
        <v>0</v>
      </c>
      <c r="AF208" s="0" t="n">
        <f aca="false">(AB208/AVERAGE(AB204:AB206,AB210:AB212))*MAX(AE207:AE209) + (1 - MAX(AE207:AE209))</f>
        <v>1</v>
      </c>
      <c r="AG208" s="0" t="n">
        <f aca="false">AB208/AF208</f>
        <v>15322.8308582934</v>
      </c>
      <c r="AH208" s="0" t="n">
        <f aca="false">(AG207+AG208*2+AG209)/4</f>
        <v>14952.9313385372</v>
      </c>
      <c r="AI208" s="0" t="n">
        <f aca="false">ABS(1 - (AG208/AVERAGE(AG206:AG210)))</f>
        <v>0.068446270424712</v>
      </c>
      <c r="AJ208" s="0" t="n">
        <f aca="false">(AVERAGE(AG206:AG210)*AI208) + (AG208*(1-AI208))</f>
        <v>15255.6437580177</v>
      </c>
      <c r="AK208" s="0" t="n">
        <f aca="false">(AVERAGE(AG206:AG207,AG209:AG210)*AI208*2) + (AG208*(1-AI208*2))</f>
        <v>15154.8631076042</v>
      </c>
    </row>
    <row r="209" customFormat="false" ht="13.8" hidden="false" customHeight="false" outlineLevel="0" collapsed="false">
      <c r="A209" s="4" t="n">
        <v>42943</v>
      </c>
      <c r="B209" s="0" t="n">
        <v>207</v>
      </c>
      <c r="C209" s="0" t="n">
        <v>3375</v>
      </c>
      <c r="D209" s="0" t="n">
        <f aca="false">C209*$D$1</f>
        <v>7762.5</v>
      </c>
      <c r="E209" s="0" t="n">
        <v>1590</v>
      </c>
      <c r="F209" s="0" t="n">
        <f aca="false">E209*$F$1</f>
        <v>3498</v>
      </c>
      <c r="G209" s="0" t="n">
        <v>4055</v>
      </c>
      <c r="H209" s="0" t="n">
        <f aca="false">D209+F209+G209</f>
        <v>15315.5</v>
      </c>
      <c r="J209" s="0" t="n">
        <v>0</v>
      </c>
      <c r="K209" s="0" t="n">
        <f aca="false">J209*$K$1</f>
        <v>0</v>
      </c>
      <c r="L209" s="0" t="n">
        <f aca="false">H209+K209</f>
        <v>15315.5</v>
      </c>
      <c r="M209" s="0" t="n">
        <v>0</v>
      </c>
      <c r="Q209" s="0" t="n">
        <v>2175</v>
      </c>
      <c r="R209" s="0" t="n">
        <v>460</v>
      </c>
      <c r="S209" s="0" t="n">
        <v>905</v>
      </c>
      <c r="T209" s="0" t="n">
        <v>170</v>
      </c>
      <c r="U209" s="0" t="n">
        <v>1430</v>
      </c>
      <c r="V209" s="0" t="n">
        <v>4625</v>
      </c>
      <c r="X209" s="0" t="s">
        <v>39</v>
      </c>
      <c r="Y209" s="0" t="n">
        <f aca="false">Y205</f>
        <v>14391.2142857143</v>
      </c>
      <c r="Z209" s="0" t="n">
        <f aca="false">L209/Y209</f>
        <v>1.06422569325531</v>
      </c>
      <c r="AA209" s="0" t="n">
        <f aca="false">AVERAGEIF(X146:X208,"Thursday",Z146:Z208)</f>
        <v>0.952992936494735</v>
      </c>
      <c r="AB209" s="0" t="n">
        <f aca="false">L209/$AA$10</f>
        <v>15198.1101696814</v>
      </c>
      <c r="AC209" s="0" t="n">
        <v>99</v>
      </c>
      <c r="AE209" s="0" t="n">
        <v>0</v>
      </c>
      <c r="AF209" s="0" t="n">
        <f aca="false">(AB209/AVERAGE(AB205:AB207,AB211:AB213))*MAX(AE208:AE210) + (1 - MAX(AE208:AE210))</f>
        <v>1</v>
      </c>
      <c r="AG209" s="0" t="n">
        <f aca="false">AB209/AF209</f>
        <v>15198.1101696814</v>
      </c>
      <c r="AH209" s="0" t="n">
        <f aca="false">(AG208+AG209*2+AG210)/4</f>
        <v>14750.4557890391</v>
      </c>
      <c r="AI209" s="0" t="n">
        <f aca="false">ABS(1 - (AG209/AVERAGE(AG207:AG211)))</f>
        <v>0.0621931603261032</v>
      </c>
      <c r="AJ209" s="0" t="n">
        <f aca="false">(AVERAGE(AG207:AG211)*AI209) + (AG209*(1-AI209))</f>
        <v>15142.7660683814</v>
      </c>
      <c r="AK209" s="0" t="n">
        <f aca="false">(AVERAGE(AG207:AG208,AG210:AG211)*AI209*2) + (AG209*(1-AI209*2))</f>
        <v>15059.7499164314</v>
      </c>
    </row>
    <row r="210" customFormat="false" ht="13.8" hidden="false" customHeight="false" outlineLevel="0" collapsed="false">
      <c r="A210" s="4" t="n">
        <v>42944</v>
      </c>
      <c r="B210" s="0" t="n">
        <v>208</v>
      </c>
      <c r="C210" s="0" t="n">
        <v>3390</v>
      </c>
      <c r="D210" s="0" t="n">
        <f aca="false">C210*$D$1</f>
        <v>7797</v>
      </c>
      <c r="E210" s="0" t="n">
        <v>1665</v>
      </c>
      <c r="F210" s="0" t="n">
        <f aca="false">E210*$F$1</f>
        <v>3663</v>
      </c>
      <c r="G210" s="0" t="n">
        <v>3785</v>
      </c>
      <c r="H210" s="0" t="n">
        <f aca="false">D210+F210+G210</f>
        <v>15245</v>
      </c>
      <c r="J210" s="0" t="n">
        <v>0</v>
      </c>
      <c r="K210" s="0" t="n">
        <f aca="false">J210*$K$1</f>
        <v>0</v>
      </c>
      <c r="L210" s="0" t="n">
        <f aca="false">H210+K210</f>
        <v>15245</v>
      </c>
      <c r="M210" s="0" t="n">
        <v>0</v>
      </c>
      <c r="Q210" s="0" t="n">
        <v>2065</v>
      </c>
      <c r="R210" s="0" t="n">
        <v>485</v>
      </c>
      <c r="S210" s="0" t="n">
        <v>1070</v>
      </c>
      <c r="T210" s="0" t="n">
        <v>130</v>
      </c>
      <c r="U210" s="0" t="n">
        <v>1590</v>
      </c>
      <c r="V210" s="0" t="n">
        <v>2785</v>
      </c>
      <c r="X210" s="0" t="s">
        <v>40</v>
      </c>
      <c r="Y210" s="0" t="n">
        <f aca="false">Y205</f>
        <v>14391.2142857143</v>
      </c>
      <c r="Z210" s="0" t="n">
        <f aca="false">L210/Y210</f>
        <v>1.05932687105724</v>
      </c>
      <c r="AA210" s="0" t="n">
        <f aca="false">AVERAGEIF(X147:X209,"Friday",Z147:Z209)</f>
        <v>1.01579299041105</v>
      </c>
      <c r="AB210" s="0" t="n">
        <f aca="false">L210/$AA$12</f>
        <v>13282.7719585002</v>
      </c>
      <c r="AC210" s="0" t="n">
        <v>100</v>
      </c>
      <c r="AE210" s="0" t="n">
        <v>0</v>
      </c>
      <c r="AF210" s="0" t="n">
        <f aca="false">(AB210/AVERAGE(AB206:AB208,AB212:AB214))*MAX(AE209:AE211) + (1 - MAX(AE209:AE211))</f>
        <v>1</v>
      </c>
      <c r="AG210" s="0" t="n">
        <f aca="false">AB210/AF210</f>
        <v>13282.7719585002</v>
      </c>
      <c r="AH210" s="0" t="n">
        <f aca="false">(AG209+AG210*2+AG211)/4</f>
        <v>13883.2916187623</v>
      </c>
      <c r="AI210" s="0" t="n">
        <f aca="false">ABS(1 - (AG210/AVERAGE(AG208:AG212)))</f>
        <v>0.0970701278215579</v>
      </c>
      <c r="AJ210" s="0" t="n">
        <f aca="false">(AVERAGE(AG208:AG212)*AI210) + (AG210*(1-AI210))</f>
        <v>13421.3855761893</v>
      </c>
      <c r="AK210" s="0" t="n">
        <f aca="false">(AVERAGE(AG208:AG209,AG211:AG212)*AI210*2) + (AG210*(1-AI210*2))</f>
        <v>13629.3060027229</v>
      </c>
    </row>
    <row r="211" customFormat="false" ht="13.8" hidden="false" customHeight="false" outlineLevel="0" collapsed="false">
      <c r="A211" s="4" t="n">
        <v>42945</v>
      </c>
      <c r="B211" s="0" t="n">
        <v>209</v>
      </c>
      <c r="C211" s="0" t="n">
        <v>3520</v>
      </c>
      <c r="D211" s="0" t="n">
        <f aca="false">C211*$D$1</f>
        <v>8096</v>
      </c>
      <c r="E211" s="0" t="n">
        <v>1625</v>
      </c>
      <c r="F211" s="0" t="n">
        <f aca="false">E211*$F$1</f>
        <v>3575</v>
      </c>
      <c r="G211" s="0" t="n">
        <v>3650</v>
      </c>
      <c r="H211" s="0" t="n">
        <f aca="false">D211+F211+G211</f>
        <v>15321</v>
      </c>
      <c r="J211" s="0" t="n">
        <v>0</v>
      </c>
      <c r="K211" s="0" t="n">
        <f aca="false">J211*$K$1</f>
        <v>0</v>
      </c>
      <c r="L211" s="0" t="n">
        <f aca="false">H211+K211</f>
        <v>15321</v>
      </c>
      <c r="M211" s="0" t="n">
        <v>0</v>
      </c>
      <c r="Q211" s="0" t="n">
        <v>2355</v>
      </c>
      <c r="R211" s="0" t="n">
        <v>465</v>
      </c>
      <c r="S211" s="0" t="n">
        <v>1265</v>
      </c>
      <c r="T211" s="0" t="n">
        <v>170</v>
      </c>
      <c r="U211" s="0" t="n">
        <v>1460</v>
      </c>
      <c r="V211" s="0" t="n">
        <v>230</v>
      </c>
      <c r="X211" s="0" t="s">
        <v>42</v>
      </c>
      <c r="Y211" s="0" t="n">
        <f aca="false">Y205</f>
        <v>14391.2142857143</v>
      </c>
      <c r="Z211" s="0" t="n">
        <f aca="false">L211/Y211</f>
        <v>1.0646078708736</v>
      </c>
      <c r="AA211" s="0" t="n">
        <f aca="false">AVERAGEIF(X148:X210,"Saturday",Z148:Z210)</f>
        <v>1.07349234582241</v>
      </c>
      <c r="AB211" s="0" t="n">
        <f aca="false">L211/$AA$14</f>
        <v>13769.5123883675</v>
      </c>
      <c r="AC211" s="0" t="n">
        <v>100</v>
      </c>
      <c r="AE211" s="0" t="n">
        <v>0</v>
      </c>
      <c r="AF211" s="0" t="n">
        <f aca="false">(AB211/AVERAGE(AB207:AB209,AB213:AB215))*MAX(AE210:AE212) + (1 - MAX(AE210:AE212))</f>
        <v>1</v>
      </c>
      <c r="AG211" s="0" t="n">
        <f aca="false">AB211/AF211</f>
        <v>13769.5123883675</v>
      </c>
      <c r="AH211" s="0" t="n">
        <f aca="false">(AG210+AG211*2+AG212)/4</f>
        <v>14200.5752751301</v>
      </c>
      <c r="AI211" s="0" t="n">
        <f aca="false">ABS(1 - (AG211/AVERAGE(AG209:AG213)))</f>
        <v>0.0808771135089116</v>
      </c>
      <c r="AJ211" s="0" t="n">
        <f aca="false">(AVERAGE(AG209:AG213)*AI211) + (AG211*(1-AI211))</f>
        <v>13867.5056621011</v>
      </c>
      <c r="AK211" s="0" t="n">
        <f aca="false">(AVERAGE(AG209:AG210,AG212:AG213)*AI211*2) + (AG211*(1-AI211*2))</f>
        <v>14014.4955727016</v>
      </c>
    </row>
    <row r="212" customFormat="false" ht="13.8" hidden="false" customHeight="false" outlineLevel="0" collapsed="false">
      <c r="A212" s="4" t="n">
        <v>42946</v>
      </c>
      <c r="B212" s="0" t="n">
        <v>210</v>
      </c>
      <c r="C212" s="0" t="n">
        <v>3415</v>
      </c>
      <c r="D212" s="0" t="n">
        <f aca="false">C212*$D$1</f>
        <v>7854.5</v>
      </c>
      <c r="E212" s="0" t="n">
        <v>1835</v>
      </c>
      <c r="F212" s="0" t="n">
        <f aca="false">E212*$F$1</f>
        <v>4037</v>
      </c>
      <c r="G212" s="0" t="n">
        <v>3985</v>
      </c>
      <c r="H212" s="0" t="n">
        <f aca="false">D212+F212+G212</f>
        <v>15876.5</v>
      </c>
      <c r="J212" s="0" t="n">
        <v>0</v>
      </c>
      <c r="K212" s="0" t="n">
        <f aca="false">J212*$K$1</f>
        <v>0</v>
      </c>
      <c r="L212" s="0" t="n">
        <f aca="false">H212+K212</f>
        <v>15876.5</v>
      </c>
      <c r="M212" s="0" t="n">
        <v>0</v>
      </c>
      <c r="Q212" s="0" t="n">
        <v>2495</v>
      </c>
      <c r="R212" s="0" t="n">
        <v>480</v>
      </c>
      <c r="S212" s="0" t="n">
        <v>1115</v>
      </c>
      <c r="T212" s="0" t="n">
        <v>205</v>
      </c>
      <c r="U212" s="0" t="n">
        <v>1505</v>
      </c>
      <c r="V212" s="0" t="n">
        <v>4715</v>
      </c>
      <c r="X212" s="0" t="s">
        <v>33</v>
      </c>
      <c r="Y212" s="0" t="n">
        <f aca="false">AVERAGE(L212:L218)</f>
        <v>15140.8571428571</v>
      </c>
      <c r="Z212" s="0" t="n">
        <f aca="false">L212/Y212</f>
        <v>1.04858660577812</v>
      </c>
      <c r="AA212" s="0" t="n">
        <f aca="false">AVERAGEIF(X149:X211,"Sunday",Z149:Z211)</f>
        <v>1.13717597853173</v>
      </c>
      <c r="AB212" s="0" t="n">
        <f aca="false">L212/$AA$2</f>
        <v>15980.504365285</v>
      </c>
      <c r="AC212" s="0" t="n">
        <v>100</v>
      </c>
      <c r="AE212" s="0" t="n">
        <v>0</v>
      </c>
      <c r="AF212" s="0" t="n">
        <f aca="false">(AB212/AVERAGE(AB208:AB210,AB214:AB216))*MAX(AE211:AE213) + (1 - MAX(AE211:AE213))</f>
        <v>1</v>
      </c>
      <c r="AG212" s="0" t="n">
        <f aca="false">AB212/AF212</f>
        <v>15980.504365285</v>
      </c>
      <c r="AH212" s="0" t="n">
        <f aca="false">(AG211+AG212*2+AG213)/4</f>
        <v>15601.3356573977</v>
      </c>
      <c r="AI212" s="0" t="n">
        <f aca="false">ABS(1 - (AG212/AVERAGE(AG210:AG214)))</f>
        <v>0.0690983430250558</v>
      </c>
      <c r="AJ212" s="0" t="n">
        <f aca="false">(AVERAGE(AG210:AG214)*AI212) + (AG212*(1-AI212))</f>
        <v>15909.1356150185</v>
      </c>
      <c r="AK212" s="0" t="n">
        <f aca="false">(AVERAGE(AG210:AG211,AG213:AG214)*AI212*2) + (AG212*(1-AI212*2))</f>
        <v>15802.0824896188</v>
      </c>
    </row>
    <row r="213" customFormat="false" ht="13.8" hidden="false" customHeight="false" outlineLevel="0" collapsed="false">
      <c r="A213" s="4" t="n">
        <v>42947</v>
      </c>
      <c r="B213" s="0" t="n">
        <v>211</v>
      </c>
      <c r="C213" s="0" t="n">
        <v>3410</v>
      </c>
      <c r="D213" s="0" t="n">
        <f aca="false">C213*$D$1</f>
        <v>7843</v>
      </c>
      <c r="E213" s="0" t="n">
        <v>1630</v>
      </c>
      <c r="F213" s="0" t="n">
        <f aca="false">E213*$F$1</f>
        <v>3586</v>
      </c>
      <c r="G213" s="0" t="n">
        <v>4285</v>
      </c>
      <c r="H213" s="0" t="n">
        <f aca="false">D213+F213+G213</f>
        <v>15714</v>
      </c>
      <c r="J213" s="0" t="n">
        <v>0</v>
      </c>
      <c r="K213" s="0" t="n">
        <f aca="false">J213*$K$1</f>
        <v>0</v>
      </c>
      <c r="L213" s="0" t="n">
        <f aca="false">H213+K213</f>
        <v>15714</v>
      </c>
      <c r="M213" s="0" t="n">
        <v>0</v>
      </c>
      <c r="Q213" s="0" t="n">
        <v>2300</v>
      </c>
      <c r="R213" s="0" t="n">
        <v>575</v>
      </c>
      <c r="S213" s="0" t="n">
        <v>1005</v>
      </c>
      <c r="T213" s="0" t="n">
        <v>170</v>
      </c>
      <c r="U213" s="0" t="n">
        <v>1395</v>
      </c>
      <c r="V213" s="0" t="n">
        <v>4725</v>
      </c>
      <c r="X213" s="0" t="s">
        <v>34</v>
      </c>
      <c r="Y213" s="0" t="n">
        <f aca="false">Y212</f>
        <v>15140.8571428571</v>
      </c>
      <c r="Z213" s="0" t="n">
        <f aca="false">L213/Y213</f>
        <v>1.0378540561961</v>
      </c>
      <c r="AA213" s="0" t="n">
        <f aca="false">AVERAGEIF(X150:X212,"Monday",Z150:Z212)</f>
        <v>1.00810738874454</v>
      </c>
      <c r="AB213" s="0" t="n">
        <f aca="false">L213/$AA$4</f>
        <v>16674.8215106534</v>
      </c>
      <c r="AC213" s="0" t="n">
        <v>106</v>
      </c>
      <c r="AE213" s="0" t="n">
        <v>0</v>
      </c>
      <c r="AF213" s="0" t="n">
        <f aca="false">(AB213/AVERAGE(AB209:AB211,AB215:AB217))*MAX(AE212:AE214) + (1 - MAX(AE212:AE214))</f>
        <v>1</v>
      </c>
      <c r="AG213" s="0" t="n">
        <f aca="false">AB213/AF213</f>
        <v>16674.8215106534</v>
      </c>
      <c r="AH213" s="0" t="n">
        <f aca="false">(AG212+AG213*2+AG214)/4</f>
        <v>16090.1927199535</v>
      </c>
      <c r="AI213" s="0" t="n">
        <f aca="false">ABS(1 - (AG213/AVERAGE(AG211:AG215)))</f>
        <v>0.0852341664804981</v>
      </c>
      <c r="AJ213" s="0" t="n">
        <f aca="false">(AVERAGE(AG211:AG215)*AI213) + (AG213*(1-AI213))</f>
        <v>16563.1955594739</v>
      </c>
      <c r="AK213" s="0" t="n">
        <f aca="false">(AVERAGE(AG211:AG212,AG214:AG215)*AI213*2) + (AG213*(1-AI213*2))</f>
        <v>16395.7566327047</v>
      </c>
    </row>
    <row r="214" customFormat="false" ht="13.8" hidden="false" customHeight="false" outlineLevel="0" collapsed="false">
      <c r="A214" s="4" t="n">
        <v>42948</v>
      </c>
      <c r="B214" s="0" t="n">
        <v>212</v>
      </c>
      <c r="C214" s="0" t="n">
        <v>3205</v>
      </c>
      <c r="D214" s="0" t="n">
        <f aca="false">C214*$D$1</f>
        <v>7371.5</v>
      </c>
      <c r="E214" s="0" t="n">
        <v>1650</v>
      </c>
      <c r="F214" s="0" t="n">
        <f aca="false">E214*$F$1</f>
        <v>3630</v>
      </c>
      <c r="G214" s="0" t="n">
        <v>2870</v>
      </c>
      <c r="H214" s="0" t="n">
        <f aca="false">D214+F214+G214</f>
        <v>13871.5</v>
      </c>
      <c r="J214" s="0" t="n">
        <v>0</v>
      </c>
      <c r="K214" s="0" t="n">
        <f aca="false">J214*$K$1</f>
        <v>0</v>
      </c>
      <c r="L214" s="0" t="n">
        <f aca="false">H214+K214</f>
        <v>13871.5</v>
      </c>
      <c r="M214" s="0" t="n">
        <v>185</v>
      </c>
      <c r="Q214" s="0" t="n">
        <v>2095</v>
      </c>
      <c r="R214" s="0" t="n">
        <v>415</v>
      </c>
      <c r="S214" s="0" t="n">
        <v>920</v>
      </c>
      <c r="T214" s="0" t="n">
        <v>165</v>
      </c>
      <c r="U214" s="0" t="n">
        <v>1455</v>
      </c>
      <c r="V214" s="0" t="n">
        <v>4450</v>
      </c>
      <c r="X214" s="0" t="s">
        <v>36</v>
      </c>
      <c r="Y214" s="0" t="n">
        <f aca="false">Y212</f>
        <v>15140.8571428571</v>
      </c>
      <c r="Z214" s="0" t="n">
        <f aca="false">L214/Y214</f>
        <v>0.916163455550736</v>
      </c>
      <c r="AA214" s="0" t="n">
        <f aca="false">AVERAGEIF(X151:X213,"Tuesday",Z151:Z213)</f>
        <v>0.939779594159899</v>
      </c>
      <c r="AB214" s="0" t="n">
        <f aca="false">L214/$AA$6</f>
        <v>15030.623493222</v>
      </c>
      <c r="AC214" s="0" t="n">
        <v>106</v>
      </c>
      <c r="AE214" s="0" t="n">
        <v>0</v>
      </c>
      <c r="AF214" s="0" t="n">
        <f aca="false">(AB214/AVERAGE(AB210:AB212,AB216:AB218))*MAX(AE213:AE215) + (1 - MAX(AE213:AE215))</f>
        <v>1</v>
      </c>
      <c r="AG214" s="0" t="n">
        <f aca="false">AB214/AF214</f>
        <v>15030.623493222</v>
      </c>
      <c r="AH214" s="0" t="n">
        <f aca="false">(AG213+AG214*2+AG215)/4</f>
        <v>15526.630371344</v>
      </c>
      <c r="AI214" s="0" t="n">
        <f aca="false">ABS(1 - (AG214/AVERAGE(AG212:AG216)))</f>
        <v>0.0259024598263625</v>
      </c>
      <c r="AJ214" s="0" t="n">
        <f aca="false">(AVERAGE(AG212:AG216)*AI214) + (AG214*(1-AI214))</f>
        <v>15040.9762632554</v>
      </c>
      <c r="AK214" s="0" t="n">
        <f aca="false">(AVERAGE(AG212:AG213,AG215:AG216)*AI214*2) + (AG214*(1-AI214*2))</f>
        <v>15056.5054183055</v>
      </c>
    </row>
    <row r="215" customFormat="false" ht="13.8" hidden="false" customHeight="false" outlineLevel="0" collapsed="false">
      <c r="A215" s="4" t="n">
        <v>42949</v>
      </c>
      <c r="B215" s="0" t="n">
        <v>213</v>
      </c>
      <c r="C215" s="0" t="n">
        <v>3290</v>
      </c>
      <c r="D215" s="0" t="n">
        <f aca="false">C215*$D$1</f>
        <v>7567</v>
      </c>
      <c r="E215" s="0" t="n">
        <v>1590</v>
      </c>
      <c r="F215" s="0" t="n">
        <f aca="false">E215*$F$1</f>
        <v>3498</v>
      </c>
      <c r="G215" s="0" t="n">
        <v>2975</v>
      </c>
      <c r="H215" s="0" t="n">
        <f aca="false">D215+F215+G215</f>
        <v>14040</v>
      </c>
      <c r="J215" s="0" t="n">
        <v>0</v>
      </c>
      <c r="K215" s="0" t="n">
        <f aca="false">J215*$K$1</f>
        <v>0</v>
      </c>
      <c r="L215" s="0" t="n">
        <f aca="false">H215+K215</f>
        <v>14040</v>
      </c>
      <c r="M215" s="0" t="n">
        <v>185</v>
      </c>
      <c r="Q215" s="0" t="n">
        <v>2130</v>
      </c>
      <c r="R215" s="0" t="n">
        <v>485</v>
      </c>
      <c r="S215" s="0" t="n">
        <v>875</v>
      </c>
      <c r="T215" s="0" t="n">
        <v>165</v>
      </c>
      <c r="U215" s="0" t="n">
        <v>1370</v>
      </c>
      <c r="V215" s="0" t="n">
        <v>4010</v>
      </c>
      <c r="X215" s="0" t="s">
        <v>37</v>
      </c>
      <c r="Y215" s="0" t="n">
        <f aca="false">Y212</f>
        <v>15140.8571428571</v>
      </c>
      <c r="Z215" s="0" t="n">
        <f aca="false">L215/Y215</f>
        <v>0.927292283886554</v>
      </c>
      <c r="AA215" s="0" t="n">
        <f aca="false">AVERAGEIF(X152:X214,"Wednesday",Z152:Z214)</f>
        <v>0.919439942048835</v>
      </c>
      <c r="AB215" s="0" t="n">
        <f aca="false">L215/$AA$8</f>
        <v>15370.4529882785</v>
      </c>
      <c r="AC215" s="0" t="n">
        <v>102</v>
      </c>
      <c r="AE215" s="0" t="n">
        <v>0</v>
      </c>
      <c r="AF215" s="0" t="n">
        <f aca="false">(AB215/AVERAGE(AB211:AB213,AB217:AB219))*MAX(AE214:AE216) + (1 - MAX(AE214:AE216))</f>
        <v>1</v>
      </c>
      <c r="AG215" s="0" t="n">
        <f aca="false">AB215/AF215</f>
        <v>15370.4529882785</v>
      </c>
      <c r="AH215" s="0" t="n">
        <f aca="false">(AG214+AG215*2+AG216)/4</f>
        <v>14966.6647586522</v>
      </c>
      <c r="AI215" s="0" t="n">
        <f aca="false">ABS(1 - (AG215/AVERAGE(AG213:AG217)))</f>
        <v>0.0421844103472608</v>
      </c>
      <c r="AJ215" s="0" t="n">
        <f aca="false">(AVERAGE(AG213:AG217)*AI215) + (AG215*(1-AI215))</f>
        <v>15344.2080195056</v>
      </c>
      <c r="AK215" s="0" t="n">
        <f aca="false">(AVERAGE(AG213:AG214,AG216:AG217)*AI215*2) + (AG215*(1-AI215*2))</f>
        <v>15304.8405663462</v>
      </c>
    </row>
    <row r="216" customFormat="false" ht="13.8" hidden="false" customHeight="false" outlineLevel="0" collapsed="false">
      <c r="A216" s="4" t="n">
        <v>42950</v>
      </c>
      <c r="B216" s="0" t="n">
        <v>214</v>
      </c>
      <c r="C216" s="0" t="n">
        <v>3300</v>
      </c>
      <c r="D216" s="0" t="n">
        <f aca="false">C216*$D$1</f>
        <v>7590</v>
      </c>
      <c r="E216" s="0" t="n">
        <v>1595</v>
      </c>
      <c r="F216" s="0" t="n">
        <f aca="false">E216*$F$1</f>
        <v>3509</v>
      </c>
      <c r="G216" s="0" t="n">
        <v>3105</v>
      </c>
      <c r="H216" s="0" t="n">
        <f aca="false">D216+F216+G216</f>
        <v>14204</v>
      </c>
      <c r="J216" s="0" t="n">
        <v>0</v>
      </c>
      <c r="K216" s="0" t="n">
        <f aca="false">J216*$K$1</f>
        <v>0</v>
      </c>
      <c r="L216" s="0" t="n">
        <f aca="false">H216+K216</f>
        <v>14204</v>
      </c>
      <c r="M216" s="0" t="n">
        <v>210</v>
      </c>
      <c r="Q216" s="0" t="n">
        <v>2225</v>
      </c>
      <c r="R216" s="0" t="n">
        <v>580</v>
      </c>
      <c r="S216" s="0" t="n">
        <v>1230</v>
      </c>
      <c r="T216" s="0" t="n">
        <v>200</v>
      </c>
      <c r="U216" s="0" t="n">
        <v>1435</v>
      </c>
      <c r="V216" s="0" t="n">
        <v>4565</v>
      </c>
      <c r="X216" s="0" t="s">
        <v>39</v>
      </c>
      <c r="Y216" s="0" t="n">
        <f aca="false">Y212</f>
        <v>15140.8571428571</v>
      </c>
      <c r="Z216" s="0" t="n">
        <f aca="false">L216/Y216</f>
        <v>0.938123903157023</v>
      </c>
      <c r="AA216" s="0" t="n">
        <f aca="false">AVERAGEIF(X153:X215,"Thursday",Z153:Z215)</f>
        <v>0.976495233457421</v>
      </c>
      <c r="AB216" s="0" t="n">
        <f aca="false">L216/$AA$10</f>
        <v>14095.12956483</v>
      </c>
      <c r="AC216" s="0" t="n">
        <v>99</v>
      </c>
      <c r="AE216" s="0" t="n">
        <v>0</v>
      </c>
      <c r="AF216" s="0" t="n">
        <f aca="false">(AB216/AVERAGE(AB212:AB214,AB218:AB220))*MAX(AE215:AE217) + (1 - MAX(AE215:AE217))</f>
        <v>1</v>
      </c>
      <c r="AG216" s="0" t="n">
        <f aca="false">AB216/AF216</f>
        <v>14095.12956483</v>
      </c>
      <c r="AH216" s="0" t="n">
        <f aca="false">(AG215+AG216*2+AG217)/4</f>
        <v>14032.8017164519</v>
      </c>
      <c r="AI216" s="0" t="n">
        <f aca="false">ABS(1 - (AG216/AVERAGE(AG214:AG218)))</f>
        <v>0.0360506484642557</v>
      </c>
      <c r="AJ216" s="0" t="n">
        <f aca="false">(AVERAGE(AG214:AG218)*AI216) + (AG216*(1-AI216))</f>
        <v>14114.1333896726</v>
      </c>
      <c r="AK216" s="0" t="n">
        <f aca="false">(AVERAGE(AG214:AG215,AG217:AG218)*AI216*2) + (AG216*(1-AI216*2))</f>
        <v>14142.6391269365</v>
      </c>
    </row>
    <row r="217" customFormat="false" ht="13.8" hidden="false" customHeight="false" outlineLevel="0" collapsed="false">
      <c r="A217" s="4" t="n">
        <v>42951</v>
      </c>
      <c r="B217" s="0" t="n">
        <v>215</v>
      </c>
      <c r="C217" s="0" t="n">
        <v>3485</v>
      </c>
      <c r="D217" s="0" t="n">
        <f aca="false">C217*$D$1</f>
        <v>8015.5</v>
      </c>
      <c r="E217" s="0" t="n">
        <v>1585</v>
      </c>
      <c r="F217" s="0" t="n">
        <f aca="false">E217*$F$1</f>
        <v>3487</v>
      </c>
      <c r="G217" s="0" t="n">
        <v>2925</v>
      </c>
      <c r="H217" s="0" t="n">
        <f aca="false">D217+F217+G217</f>
        <v>14427.5</v>
      </c>
      <c r="J217" s="0" t="n">
        <v>0</v>
      </c>
      <c r="K217" s="0" t="n">
        <f aca="false">J217*$K$1</f>
        <v>0</v>
      </c>
      <c r="L217" s="0" t="n">
        <f aca="false">H217+K217</f>
        <v>14427.5</v>
      </c>
      <c r="M217" s="0" t="n">
        <v>175</v>
      </c>
      <c r="Q217" s="0" t="n">
        <v>2780</v>
      </c>
      <c r="R217" s="0" t="n">
        <v>875</v>
      </c>
      <c r="S217" s="0" t="n">
        <v>1260</v>
      </c>
      <c r="T217" s="0" t="n">
        <v>190</v>
      </c>
      <c r="U217" s="0" t="n">
        <v>1945</v>
      </c>
      <c r="V217" s="0" t="n">
        <v>4190</v>
      </c>
      <c r="X217" s="0" t="s">
        <v>40</v>
      </c>
      <c r="Y217" s="0" t="n">
        <f aca="false">Y212</f>
        <v>15140.8571428571</v>
      </c>
      <c r="Z217" s="0" t="n">
        <f aca="false">L217/Y217</f>
        <v>0.952885286735987</v>
      </c>
      <c r="AA217" s="0" t="n">
        <f aca="false">AVERAGEIF(X154:X216,"Friday",Z154:Z216)</f>
        <v>1.0000499508223</v>
      </c>
      <c r="AB217" s="0" t="n">
        <f aca="false">L217/$AA$12</f>
        <v>12570.494747869</v>
      </c>
      <c r="AC217" s="0" t="n">
        <v>93</v>
      </c>
      <c r="AE217" s="0" t="n">
        <v>0</v>
      </c>
      <c r="AF217" s="0" t="n">
        <f aca="false">(AB217/AVERAGE(AB213:AB215,AB219:AB221))*MAX(AE216:AE218) + (1 - MAX(AE216:AE218))</f>
        <v>1</v>
      </c>
      <c r="AG217" s="0" t="n">
        <f aca="false">AB217/AF217</f>
        <v>12570.494747869</v>
      </c>
      <c r="AH217" s="0" t="n">
        <f aca="false">(AG216+AG217*2+AG218)/4</f>
        <v>13820.1945049327</v>
      </c>
      <c r="AI217" s="0" t="n">
        <f aca="false">ABS(1 - (AG217/AVERAGE(AG215:AG219)))</f>
        <v>0.176824351181541</v>
      </c>
      <c r="AJ217" s="0" t="n">
        <f aca="false">(AVERAGE(AG215:AG219)*AI217) + (AG217*(1-AI217))</f>
        <v>13047.9624535631</v>
      </c>
      <c r="AK217" s="0" t="n">
        <f aca="false">(AVERAGE(AG215:AG216,AG218:AG219)*AI217*2) + (AG217*(1-AI217*2))</f>
        <v>13764.1640121042</v>
      </c>
    </row>
    <row r="218" customFormat="false" ht="13.8" hidden="false" customHeight="false" outlineLevel="0" collapsed="false">
      <c r="A218" s="4" t="n">
        <v>42952</v>
      </c>
      <c r="B218" s="0" t="n">
        <v>216</v>
      </c>
      <c r="C218" s="0" t="n">
        <v>3915</v>
      </c>
      <c r="D218" s="0" t="n">
        <f aca="false">C218*$D$1</f>
        <v>9004.5</v>
      </c>
      <c r="E218" s="0" t="n">
        <v>1840</v>
      </c>
      <c r="F218" s="0" t="n">
        <f aca="false">E218*$F$1</f>
        <v>4048</v>
      </c>
      <c r="G218" s="0" t="n">
        <v>4800</v>
      </c>
      <c r="H218" s="0" t="n">
        <f aca="false">D218+F218+G218</f>
        <v>17852.5</v>
      </c>
      <c r="J218" s="0" t="n">
        <v>0</v>
      </c>
      <c r="K218" s="0" t="n">
        <f aca="false">J218*$K$1</f>
        <v>0</v>
      </c>
      <c r="L218" s="0" t="n">
        <f aca="false">H218+K218</f>
        <v>17852.5</v>
      </c>
      <c r="M218" s="0" t="n">
        <v>210</v>
      </c>
      <c r="Q218" s="0" t="n">
        <v>2445</v>
      </c>
      <c r="R218" s="0" t="n">
        <v>645</v>
      </c>
      <c r="S218" s="0" t="n">
        <v>1320</v>
      </c>
      <c r="T218" s="0" t="n">
        <v>330</v>
      </c>
      <c r="U218" s="0" t="n">
        <v>1820</v>
      </c>
      <c r="V218" s="0" t="n">
        <v>5065</v>
      </c>
      <c r="X218" s="0" t="s">
        <v>42</v>
      </c>
      <c r="Y218" s="0" t="n">
        <f aca="false">Y212</f>
        <v>15140.8571428571</v>
      </c>
      <c r="Z218" s="0" t="n">
        <f aca="false">L218/Y218</f>
        <v>1.17909440869549</v>
      </c>
      <c r="AA218" s="0" t="n">
        <f aca="false">AVERAGEIF(X155:X217,"Saturday",Z155:Z217)</f>
        <v>1.01895191223528</v>
      </c>
      <c r="AB218" s="0" t="n">
        <f aca="false">L218/$AA$14</f>
        <v>16044.6589591627</v>
      </c>
      <c r="AC218" s="0" t="n">
        <v>91</v>
      </c>
      <c r="AE218" s="0" t="n">
        <v>0</v>
      </c>
      <c r="AF218" s="0" t="n">
        <f aca="false">(AB218/AVERAGE(AB214:AB216,AB220:AB222))*MAX(AE217:AE219) + (1 - MAX(AE217:AE219))</f>
        <v>1</v>
      </c>
      <c r="AG218" s="0" t="n">
        <f aca="false">AB218/AF218</f>
        <v>16044.6589591627</v>
      </c>
      <c r="AH218" s="0" t="n">
        <f aca="false">(AG217+AG218*2+AG219)/4</f>
        <v>15733.184140746</v>
      </c>
      <c r="AI218" s="0" t="n">
        <f aca="false">ABS(1 - (AG218/AVERAGE(AG216:AG220)))</f>
        <v>0.0315528270038534</v>
      </c>
      <c r="AJ218" s="0" t="n">
        <f aca="false">(AVERAGE(AG216:AG220)*AI218) + (AG218*(1-AI218))</f>
        <v>16029.1738037163</v>
      </c>
      <c r="AK218" s="0" t="n">
        <f aca="false">(AVERAGE(AG216:AG217,AG219:AG220)*AI218*2) + (AG218*(1-AI218*2))</f>
        <v>16005.9460705466</v>
      </c>
    </row>
    <row r="219" customFormat="false" ht="13.8" hidden="false" customHeight="false" outlineLevel="0" collapsed="false">
      <c r="A219" s="4" t="n">
        <v>42953</v>
      </c>
      <c r="B219" s="0" t="n">
        <v>217</v>
      </c>
      <c r="C219" s="0" t="n">
        <v>3580</v>
      </c>
      <c r="D219" s="0" t="n">
        <f aca="false">C219*$D$1</f>
        <v>8234</v>
      </c>
      <c r="E219" s="0" t="n">
        <v>1850</v>
      </c>
      <c r="F219" s="0" t="n">
        <f aca="false">E219*$F$1</f>
        <v>4070</v>
      </c>
      <c r="G219" s="0" t="n">
        <v>5850</v>
      </c>
      <c r="H219" s="0" t="n">
        <f aca="false">D219+F219+G219</f>
        <v>18154</v>
      </c>
      <c r="J219" s="0" t="n">
        <v>0</v>
      </c>
      <c r="K219" s="0" t="n">
        <f aca="false">J219*$K$1</f>
        <v>0</v>
      </c>
      <c r="L219" s="0" t="n">
        <f aca="false">H219+K219</f>
        <v>18154</v>
      </c>
      <c r="M219" s="0" t="n">
        <v>165</v>
      </c>
      <c r="Q219" s="0" t="n">
        <v>2855</v>
      </c>
      <c r="R219" s="0" t="n">
        <v>675</v>
      </c>
      <c r="S219" s="0" t="n">
        <v>1200</v>
      </c>
      <c r="T219" s="0" t="n">
        <v>220</v>
      </c>
      <c r="U219" s="0" t="n">
        <v>1825</v>
      </c>
      <c r="V219" s="0" t="n">
        <v>4715</v>
      </c>
      <c r="X219" s="0" t="s">
        <v>33</v>
      </c>
      <c r="Y219" s="0" t="n">
        <f aca="false">AVERAGE(L219:L225)</f>
        <v>16615.5</v>
      </c>
      <c r="Z219" s="0" t="n">
        <f aca="false">L219/Y219</f>
        <v>1.09259426439168</v>
      </c>
      <c r="AA219" s="0" t="n">
        <f aca="false">AVERAGEIF(X156:X218,"Sunday",Z156:Z218)</f>
        <v>1.07204624891764</v>
      </c>
      <c r="AB219" s="0" t="n">
        <f aca="false">L219/$AA$2</f>
        <v>18272.9238967898</v>
      </c>
      <c r="AC219" s="0" t="n">
        <v>95</v>
      </c>
      <c r="AE219" s="0" t="n">
        <v>0</v>
      </c>
      <c r="AF219" s="0" t="n">
        <f aca="false">(AB219/AVERAGE(AB215:AB217,AB221:AB223))*MAX(AE218:AE220) + (1 - MAX(AE218:AE220))</f>
        <v>1</v>
      </c>
      <c r="AG219" s="0" t="n">
        <f aca="false">AB219/AF219</f>
        <v>18272.9238967898</v>
      </c>
      <c r="AH219" s="0" t="n">
        <f aca="false">(AG218+AG219*2+AG220)/4</f>
        <v>17344.1871036912</v>
      </c>
      <c r="AI219" s="0" t="n">
        <f aca="false">ABS(1 - (AG219/AVERAGE(AG217:AG221)))</f>
        <v>0.103426702038702</v>
      </c>
      <c r="AJ219" s="0" t="n">
        <f aca="false">(AVERAGE(AG217:AG221)*AI219) + (AG219*(1-AI219))</f>
        <v>18095.7784845617</v>
      </c>
      <c r="AK219" s="0" t="n">
        <f aca="false">(AVERAGE(AG217:AG218,AG220:AG221)*AI219*2) + (AG219*(1-AI219*2))</f>
        <v>17830.0603662195</v>
      </c>
    </row>
    <row r="220" customFormat="false" ht="13.8" hidden="false" customHeight="false" outlineLevel="0" collapsed="false">
      <c r="A220" s="4" t="n">
        <v>42954</v>
      </c>
      <c r="B220" s="0" t="n">
        <v>218</v>
      </c>
      <c r="C220" s="0" t="n">
        <v>3560</v>
      </c>
      <c r="D220" s="0" t="n">
        <f aca="false">C220*$D$1</f>
        <v>8188</v>
      </c>
      <c r="E220" s="0" t="n">
        <v>1755</v>
      </c>
      <c r="F220" s="0" t="n">
        <f aca="false">E220*$F$1</f>
        <v>3861</v>
      </c>
      <c r="G220" s="0" t="n">
        <v>3770</v>
      </c>
      <c r="H220" s="0" t="n">
        <f aca="false">D220+F220+G220</f>
        <v>15819</v>
      </c>
      <c r="J220" s="0" t="n">
        <v>0</v>
      </c>
      <c r="K220" s="0" t="n">
        <f aca="false">J220*$K$1</f>
        <v>0</v>
      </c>
      <c r="L220" s="0" t="n">
        <f aca="false">H220+K220</f>
        <v>15819</v>
      </c>
      <c r="M220" s="0" t="n">
        <v>180</v>
      </c>
      <c r="Q220" s="0" t="n">
        <v>2450</v>
      </c>
      <c r="R220" s="0" t="n">
        <v>630</v>
      </c>
      <c r="S220" s="0" t="n">
        <v>1185</v>
      </c>
      <c r="T220" s="0" t="n">
        <v>230</v>
      </c>
      <c r="U220" s="0" t="n">
        <v>1650</v>
      </c>
      <c r="V220" s="0" t="n">
        <v>5040</v>
      </c>
      <c r="X220" s="0" t="s">
        <v>34</v>
      </c>
      <c r="Y220" s="0" t="n">
        <f aca="false">Y219</f>
        <v>16615.5</v>
      </c>
      <c r="Z220" s="0" t="n">
        <f aca="false">L220/Y220</f>
        <v>0.952062832896994</v>
      </c>
      <c r="AA220" s="0" t="n">
        <f aca="false">AVERAGEIF(X157:X219,"Monday",Z157:Z219)</f>
        <v>1.00845086977845</v>
      </c>
      <c r="AB220" s="0" t="n">
        <f aca="false">L220/$AA$4</f>
        <v>16786.2416620227</v>
      </c>
      <c r="AC220" s="0" t="n">
        <v>97</v>
      </c>
      <c r="AE220" s="0" t="n">
        <v>0</v>
      </c>
      <c r="AF220" s="0" t="n">
        <f aca="false">(AB220/AVERAGE(AB216:AB218,AB222:AB224))*MAX(AE219:AE221) + (1 - MAX(AE219:AE221))</f>
        <v>1</v>
      </c>
      <c r="AG220" s="0" t="n">
        <f aca="false">AB220/AF220</f>
        <v>16786.2416620227</v>
      </c>
      <c r="AH220" s="0" t="n">
        <f aca="false">(AG219+AG220*2+AG221)/4</f>
        <v>17742.9733059587</v>
      </c>
      <c r="AI220" s="0" t="n">
        <f aca="false">ABS(1 - (AG220/AVERAGE(AG218:AG222)))</f>
        <v>0.0278588613112155</v>
      </c>
      <c r="AJ220" s="0" t="n">
        <f aca="false">(AVERAGE(AG218:AG222)*AI220) + (AG220*(1-AI220))</f>
        <v>16799.6430836815</v>
      </c>
      <c r="AK220" s="0" t="n">
        <f aca="false">(AVERAGE(AG218:AG219,AG221:AG222)*AI220*2) + (AG220*(1-AI220*2))</f>
        <v>16819.7452161697</v>
      </c>
    </row>
    <row r="221" customFormat="false" ht="13.8" hidden="false" customHeight="false" outlineLevel="0" collapsed="false">
      <c r="A221" s="4" t="n">
        <v>42955</v>
      </c>
      <c r="B221" s="0" t="n">
        <v>219</v>
      </c>
      <c r="C221" s="0" t="n">
        <v>3375</v>
      </c>
      <c r="D221" s="0" t="n">
        <f aca="false">C221*$D$1</f>
        <v>7762.5</v>
      </c>
      <c r="E221" s="0" t="n">
        <v>1795</v>
      </c>
      <c r="F221" s="0" t="n">
        <f aca="false">E221*$F$1</f>
        <v>3949</v>
      </c>
      <c r="G221" s="0" t="n">
        <v>5940</v>
      </c>
      <c r="H221" s="0" t="n">
        <f aca="false">D221+F221+G221</f>
        <v>17651.5</v>
      </c>
      <c r="J221" s="0" t="n">
        <v>0</v>
      </c>
      <c r="K221" s="0" t="n">
        <f aca="false">J221*$K$1</f>
        <v>0</v>
      </c>
      <c r="L221" s="0" t="n">
        <f aca="false">H221+K221</f>
        <v>17651.5</v>
      </c>
      <c r="M221" s="0" t="n">
        <v>195</v>
      </c>
      <c r="Q221" s="0" t="n">
        <v>2295</v>
      </c>
      <c r="R221" s="0" t="n">
        <v>605</v>
      </c>
      <c r="S221" s="0" t="n">
        <v>1210</v>
      </c>
      <c r="T221" s="0" t="n">
        <v>210</v>
      </c>
      <c r="U221" s="0" t="n">
        <v>1395</v>
      </c>
      <c r="V221" s="0" t="n">
        <v>5025</v>
      </c>
      <c r="X221" s="0" t="s">
        <v>36</v>
      </c>
      <c r="Y221" s="0" t="n">
        <f aca="false">Y219</f>
        <v>16615.5</v>
      </c>
      <c r="Z221" s="0" t="n">
        <f aca="false">L221/Y221</f>
        <v>1.06235141885589</v>
      </c>
      <c r="AA221" s="0" t="n">
        <f aca="false">AVERAGEIF(X158:X220,"Tuesday",Z158:Z220)</f>
        <v>0.945247006454176</v>
      </c>
      <c r="AB221" s="0" t="n">
        <f aca="false">L221/$AA$6</f>
        <v>19126.4860029995</v>
      </c>
      <c r="AC221" s="0" t="n">
        <v>99</v>
      </c>
      <c r="AE221" s="0" t="n">
        <v>0</v>
      </c>
      <c r="AF221" s="0" t="n">
        <f aca="false">(AB221/AVERAGE(AB217:AB219,AB223:AB225))*MAX(AE220:AE222) + (1 - MAX(AE220:AE222))</f>
        <v>1</v>
      </c>
      <c r="AG221" s="0" t="n">
        <f aca="false">AB221/AF221</f>
        <v>19126.4860029995</v>
      </c>
      <c r="AH221" s="0" t="n">
        <f aca="false">(AG220+AG221*2+AG222)/4</f>
        <v>17786.3366143622</v>
      </c>
      <c r="AI221" s="0" t="n">
        <f aca="false">ABS(1 - (AG221/AVERAGE(AG219:AG223)))</f>
        <v>0.104125725773879</v>
      </c>
      <c r="AJ221" s="0" t="n">
        <f aca="false">(AVERAGE(AG219:AG223)*AI221) + (AG221*(1-AI221))</f>
        <v>18938.6699363249</v>
      </c>
      <c r="AK221" s="0" t="n">
        <f aca="false">(AVERAGE(AG219:AG220,AG222:AG223)*AI221*2) + (AG221*(1-AI221*2))</f>
        <v>18656.9458363129</v>
      </c>
    </row>
    <row r="222" customFormat="false" ht="13.8" hidden="false" customHeight="false" outlineLevel="0" collapsed="false">
      <c r="A222" s="4" t="n">
        <v>42956</v>
      </c>
      <c r="B222" s="0" t="n">
        <v>220</v>
      </c>
      <c r="C222" s="0" t="n">
        <v>3450</v>
      </c>
      <c r="D222" s="0" t="n">
        <f aca="false">C222*$D$1</f>
        <v>7935</v>
      </c>
      <c r="E222" s="0" t="n">
        <v>1735</v>
      </c>
      <c r="F222" s="0" t="n">
        <f aca="false">E222*$F$1</f>
        <v>3817</v>
      </c>
      <c r="G222" s="0" t="n">
        <v>2960</v>
      </c>
      <c r="H222" s="0" t="n">
        <f aca="false">D222+F222+G222</f>
        <v>14712</v>
      </c>
      <c r="J222" s="0" t="n">
        <v>0</v>
      </c>
      <c r="K222" s="0" t="n">
        <f aca="false">J222*$K$1</f>
        <v>0</v>
      </c>
      <c r="L222" s="0" t="n">
        <f aca="false">H222+K222</f>
        <v>14712</v>
      </c>
      <c r="M222" s="0" t="n">
        <v>230</v>
      </c>
      <c r="Q222" s="0" t="n">
        <v>2510</v>
      </c>
      <c r="R222" s="0" t="n">
        <v>610</v>
      </c>
      <c r="S222" s="0" t="n">
        <v>1070</v>
      </c>
      <c r="T222" s="0" t="n">
        <v>175</v>
      </c>
      <c r="U222" s="0" t="n">
        <v>1445</v>
      </c>
      <c r="V222" s="0" t="n">
        <v>4790</v>
      </c>
      <c r="X222" s="0" t="s">
        <v>37</v>
      </c>
      <c r="Y222" s="0" t="n">
        <f aca="false">Y219</f>
        <v>16615.5</v>
      </c>
      <c r="Z222" s="0" t="n">
        <f aca="false">L222/Y222</f>
        <v>0.885438295567392</v>
      </c>
      <c r="AA222" s="0" t="n">
        <f aca="false">AVERAGEIF(X159:X221,"Wednesday",Z159:Z221)</f>
        <v>0.926697346618397</v>
      </c>
      <c r="AB222" s="0" t="n">
        <f aca="false">L222/$AA$8</f>
        <v>16106.1327894269</v>
      </c>
      <c r="AC222" s="0" t="n">
        <v>100</v>
      </c>
      <c r="AE222" s="0" t="n">
        <v>0</v>
      </c>
      <c r="AF222" s="0" t="n">
        <f aca="false">(AB222/AVERAGE(AB218:AB220,AB224:AB226))*MAX(AE221:AE223) + (1 - MAX(AE221:AE223))</f>
        <v>1</v>
      </c>
      <c r="AG222" s="0" t="n">
        <f aca="false">AB222/AF222</f>
        <v>16106.1327894269</v>
      </c>
      <c r="AH222" s="0" t="n">
        <f aca="false">(AG221+AG222*2+AG223)/4</f>
        <v>16915.1703490385</v>
      </c>
      <c r="AI222" s="0" t="n">
        <f aca="false">ABS(1 - (AG222/AVERAGE(AG220:AG224)))</f>
        <v>0.0218779633511103</v>
      </c>
      <c r="AJ222" s="0" t="n">
        <f aca="false">(AVERAGE(AG220:AG224)*AI222) + (AG222*(1-AI222))</f>
        <v>16114.014346284</v>
      </c>
      <c r="AK222" s="0" t="n">
        <f aca="false">(AVERAGE(AG220:AG221,AG223:AG224)*AI222*2) + (AG222*(1-AI222*2))</f>
        <v>16125.8366815697</v>
      </c>
    </row>
    <row r="223" customFormat="false" ht="13.8" hidden="false" customHeight="false" outlineLevel="0" collapsed="false">
      <c r="A223" s="4" t="n">
        <v>42957</v>
      </c>
      <c r="B223" s="0" t="n">
        <v>221</v>
      </c>
      <c r="C223" s="0" t="n">
        <v>3590</v>
      </c>
      <c r="D223" s="0" t="n">
        <f aca="false">C223*$D$1</f>
        <v>8257</v>
      </c>
      <c r="E223" s="0" t="n">
        <v>1655</v>
      </c>
      <c r="F223" s="0" t="n">
        <f aca="false">E223*$F$1</f>
        <v>3641</v>
      </c>
      <c r="G223" s="0" t="n">
        <v>4550</v>
      </c>
      <c r="H223" s="0" t="n">
        <f aca="false">D223+F223+G223</f>
        <v>16448</v>
      </c>
      <c r="J223" s="0" t="n">
        <v>0</v>
      </c>
      <c r="K223" s="0" t="n">
        <f aca="false">J223*$K$1</f>
        <v>0</v>
      </c>
      <c r="L223" s="0" t="n">
        <f aca="false">H223+K223</f>
        <v>16448</v>
      </c>
      <c r="M223" s="0" t="n">
        <v>180</v>
      </c>
      <c r="Q223" s="0" t="n">
        <v>2295</v>
      </c>
      <c r="R223" s="0" t="n">
        <v>545</v>
      </c>
      <c r="S223" s="0" t="n">
        <v>1215</v>
      </c>
      <c r="T223" s="0" t="n">
        <v>185</v>
      </c>
      <c r="U223" s="0" t="n">
        <v>1470</v>
      </c>
      <c r="V223" s="0" t="n">
        <v>4830</v>
      </c>
      <c r="X223" s="0" t="s">
        <v>39</v>
      </c>
      <c r="Y223" s="0" t="n">
        <f aca="false">Y219</f>
        <v>16615.5</v>
      </c>
      <c r="Z223" s="0" t="n">
        <f aca="false">L223/Y223</f>
        <v>0.989919051488068</v>
      </c>
      <c r="AA223" s="0" t="n">
        <f aca="false">AVERAGEIF(X160:X222,"Thursday",Z160:Z222)</f>
        <v>0.979736125598218</v>
      </c>
      <c r="AB223" s="0" t="n">
        <f aca="false">L223/$AA$10</f>
        <v>16321.9298143005</v>
      </c>
      <c r="AC223" s="0" t="n">
        <v>100</v>
      </c>
      <c r="AE223" s="0" t="n">
        <v>0</v>
      </c>
      <c r="AF223" s="0" t="n">
        <f aca="false">(AB223/AVERAGE(AB219:AB221,AB225:AB227))*MAX(AE222:AE224) + (1 - MAX(AE222:AE224))</f>
        <v>1</v>
      </c>
      <c r="AG223" s="0" t="n">
        <f aca="false">AB223/AF223</f>
        <v>16321.9298143005</v>
      </c>
      <c r="AH223" s="0" t="n">
        <f aca="false">(AG222+AG223*2+AG224)/4</f>
        <v>15685.2801987936</v>
      </c>
      <c r="AI223" s="0" t="n">
        <f aca="false">ABS(1 - (AG223/AVERAGE(AG221:AG225)))</f>
        <v>0.00451330149686657</v>
      </c>
      <c r="AJ223" s="0" t="n">
        <f aca="false">(AVERAGE(AG221:AG225)*AI223) + (AG223*(1-AI223))</f>
        <v>16321.598832201</v>
      </c>
      <c r="AK223" s="0" t="n">
        <f aca="false">(AVERAGE(AG221:AG222,AG224:AG225)*AI223*2) + (AG223*(1-AI223*2))</f>
        <v>16321.1023590519</v>
      </c>
    </row>
    <row r="224" customFormat="false" ht="13.8" hidden="false" customHeight="false" outlineLevel="0" collapsed="false">
      <c r="A224" s="4" t="n">
        <v>42958</v>
      </c>
      <c r="B224" s="0" t="n">
        <v>222</v>
      </c>
      <c r="C224" s="0" t="n">
        <v>3820</v>
      </c>
      <c r="D224" s="0" t="n">
        <f aca="false">C224*$D$1</f>
        <v>8786</v>
      </c>
      <c r="E224" s="0" t="n">
        <v>1710</v>
      </c>
      <c r="F224" s="0" t="n">
        <f aca="false">E224*$F$1</f>
        <v>3762</v>
      </c>
      <c r="G224" s="0" t="n">
        <v>3510</v>
      </c>
      <c r="H224" s="0" t="n">
        <f aca="false">D224+F224+G224</f>
        <v>16058</v>
      </c>
      <c r="J224" s="0" t="n">
        <v>0</v>
      </c>
      <c r="K224" s="0" t="n">
        <f aca="false">J224*$K$1</f>
        <v>0</v>
      </c>
      <c r="L224" s="0" t="n">
        <f aca="false">H224+K224</f>
        <v>16058</v>
      </c>
      <c r="M224" s="0" t="n">
        <v>180</v>
      </c>
      <c r="Q224" s="0" t="n">
        <v>2335</v>
      </c>
      <c r="R224" s="0" t="n">
        <v>575</v>
      </c>
      <c r="S224" s="0" t="n">
        <v>1130</v>
      </c>
      <c r="T224" s="0" t="n">
        <v>245</v>
      </c>
      <c r="U224" s="0" t="n">
        <v>1490</v>
      </c>
      <c r="V224" s="0" t="n">
        <v>4705</v>
      </c>
      <c r="X224" s="0" t="s">
        <v>40</v>
      </c>
      <c r="Y224" s="0" t="n">
        <f aca="false">Y219</f>
        <v>16615.5</v>
      </c>
      <c r="Z224" s="0" t="n">
        <f aca="false">L224/Y224</f>
        <v>0.966446992266257</v>
      </c>
      <c r="AA224" s="0" t="n">
        <f aca="false">AVERAGEIF(X161:X223,"Friday",Z161:Z223)</f>
        <v>1.00849670369174</v>
      </c>
      <c r="AB224" s="0" t="n">
        <f aca="false">L224/$AA$12</f>
        <v>13991.1283771464</v>
      </c>
      <c r="AC224" s="0" t="n">
        <v>99</v>
      </c>
      <c r="AE224" s="0" t="n">
        <v>0</v>
      </c>
      <c r="AF224" s="0" t="n">
        <f aca="false">(AB224/AVERAGE(AB220:AB222,AB226:AB228))*MAX(AE223:AE225) + (1 - MAX(AE223:AE225))</f>
        <v>1</v>
      </c>
      <c r="AG224" s="0" t="n">
        <f aca="false">AB224/AF224</f>
        <v>13991.1283771464</v>
      </c>
      <c r="AH224" s="0" t="n">
        <f aca="false">(AG223+AG224*2+AG225)/4</f>
        <v>15000.3711538517</v>
      </c>
      <c r="AI224" s="0" t="n">
        <f aca="false">ABS(1 - (AG224/AVERAGE(AG222:AG226)))</f>
        <v>0.0968847943676542</v>
      </c>
      <c r="AJ224" s="0" t="n">
        <f aca="false">(AVERAGE(AG222:AG226)*AI224) + (AG224*(1-AI224))</f>
        <v>14136.5472689543</v>
      </c>
      <c r="AK224" s="0" t="n">
        <f aca="false">(AVERAGE(AG222:AG223,AG225:AG226)*AI224*2) + (AG224*(1-AI224*2))</f>
        <v>14354.6756066662</v>
      </c>
    </row>
    <row r="225" customFormat="false" ht="13.8" hidden="false" customHeight="false" outlineLevel="0" collapsed="false">
      <c r="A225" s="4" t="n">
        <v>42959</v>
      </c>
      <c r="B225" s="0" t="n">
        <v>223</v>
      </c>
      <c r="C225" s="0" t="n">
        <v>3850</v>
      </c>
      <c r="D225" s="0" t="n">
        <f aca="false">C225*$D$1</f>
        <v>8855</v>
      </c>
      <c r="E225" s="0" t="n">
        <v>1880</v>
      </c>
      <c r="F225" s="0" t="n">
        <f aca="false">E225*$F$1</f>
        <v>4136</v>
      </c>
      <c r="G225" s="0" t="n">
        <v>4475</v>
      </c>
      <c r="H225" s="0" t="n">
        <f aca="false">D225+F225+G225</f>
        <v>17466</v>
      </c>
      <c r="J225" s="0" t="n">
        <v>0</v>
      </c>
      <c r="K225" s="0" t="n">
        <f aca="false">J225*$K$1</f>
        <v>0</v>
      </c>
      <c r="L225" s="0" t="n">
        <f aca="false">H225+K225</f>
        <v>17466</v>
      </c>
      <c r="M225" s="0" t="n">
        <v>155</v>
      </c>
      <c r="Q225" s="0" t="n">
        <v>2605</v>
      </c>
      <c r="R225" s="0" t="n">
        <v>595</v>
      </c>
      <c r="S225" s="0" t="n">
        <v>1545</v>
      </c>
      <c r="T225" s="0" t="n">
        <v>260</v>
      </c>
      <c r="U225" s="0" t="n">
        <v>1455</v>
      </c>
      <c r="V225" s="0" t="n">
        <v>4920</v>
      </c>
      <c r="X225" s="0" t="s">
        <v>42</v>
      </c>
      <c r="Y225" s="0" t="n">
        <f aca="false">Y219</f>
        <v>16615.5</v>
      </c>
      <c r="Z225" s="0" t="n">
        <f aca="false">L225/Y225</f>
        <v>1.05118714453372</v>
      </c>
      <c r="AA225" s="0" t="n">
        <f aca="false">AVERAGEIF(X162:X224,"Saturday",Z162:Z224)</f>
        <v>1.05932569894138</v>
      </c>
      <c r="AB225" s="0" t="n">
        <f aca="false">L225/$AA$14</f>
        <v>15697.2980468133</v>
      </c>
      <c r="AC225" s="0" t="n">
        <v>97</v>
      </c>
      <c r="AE225" s="0" t="n">
        <v>0</v>
      </c>
      <c r="AF225" s="0" t="n">
        <f aca="false">(AB225/AVERAGE(AB221:AB223,AB227:AB229))*MAX(AE224:AE226) + (1 - MAX(AE224:AE226))</f>
        <v>1</v>
      </c>
      <c r="AG225" s="0" t="n">
        <f aca="false">AB225/AF225</f>
        <v>15697.2980468133</v>
      </c>
      <c r="AH225" s="0" t="n">
        <f aca="false">(AG224+AG225*2+AG226)/4</f>
        <v>15182.4024417035</v>
      </c>
      <c r="AI225" s="0" t="n">
        <f aca="false">ABS(1 - (AG225/AVERAGE(AG223:AG227)))</f>
        <v>0.0321834429339363</v>
      </c>
      <c r="AJ225" s="0" t="n">
        <f aca="false">(AVERAGE(AG223:AG227)*AI225) + (AG225*(1-AI225))</f>
        <v>15681.5461441026</v>
      </c>
      <c r="AK225" s="0" t="n">
        <f aca="false">(AVERAGE(AG223:AG224,AG226:AG227)*AI225*2) + (AG225*(1-AI225*2))</f>
        <v>15657.9182900365</v>
      </c>
    </row>
    <row r="226" customFormat="false" ht="13.8" hidden="false" customHeight="false" outlineLevel="0" collapsed="false">
      <c r="A226" s="4" t="n">
        <v>42960</v>
      </c>
      <c r="B226" s="0" t="n">
        <v>224</v>
      </c>
      <c r="C226" s="0" t="n">
        <v>3660</v>
      </c>
      <c r="D226" s="0" t="n">
        <f aca="false">C226*$D$1</f>
        <v>8418</v>
      </c>
      <c r="E226" s="0" t="n">
        <v>1795</v>
      </c>
      <c r="F226" s="0" t="n">
        <f aca="false">E226*$F$1</f>
        <v>3949</v>
      </c>
      <c r="G226" s="0" t="n">
        <v>3840</v>
      </c>
      <c r="H226" s="0" t="n">
        <f aca="false">D226+F226+G226</f>
        <v>16207</v>
      </c>
      <c r="J226" s="0" t="n">
        <v>0</v>
      </c>
      <c r="K226" s="0" t="n">
        <f aca="false">J226*$K$1</f>
        <v>0</v>
      </c>
      <c r="L226" s="0" t="n">
        <f aca="false">H226+K226</f>
        <v>16207</v>
      </c>
      <c r="M226" s="0" t="n">
        <v>185</v>
      </c>
      <c r="Q226" s="0" t="n">
        <v>2355</v>
      </c>
      <c r="R226" s="0" t="n">
        <v>570</v>
      </c>
      <c r="S226" s="0" t="n">
        <v>1315</v>
      </c>
      <c r="T226" s="0" t="n">
        <v>225</v>
      </c>
      <c r="U226" s="0" t="n">
        <v>1430</v>
      </c>
      <c r="V226" s="0" t="n">
        <v>4665</v>
      </c>
      <c r="X226" s="0" t="s">
        <v>33</v>
      </c>
      <c r="Y226" s="0" t="n">
        <f aca="false">AVERAGE(L226:L232)</f>
        <v>14943.6428571429</v>
      </c>
      <c r="Z226" s="0" t="n">
        <f aca="false">L226/Y226</f>
        <v>1.08454144380553</v>
      </c>
      <c r="AA226" s="0" t="n">
        <f aca="false">AVERAGEIF(X163:X225,"Sunday",Z163:Z225)</f>
        <v>1.09521826191746</v>
      </c>
      <c r="AB226" s="0" t="n">
        <f aca="false">L226/$AA$2</f>
        <v>16313.1694169479</v>
      </c>
      <c r="AC226" s="0" t="n">
        <v>93</v>
      </c>
      <c r="AE226" s="0" t="n">
        <v>0</v>
      </c>
      <c r="AF226" s="0" t="n">
        <f aca="false">(AB226/AVERAGE(AB222:AB224,AB228:AB230))*MAX(AE225:AE227) + (1 - MAX(AE225:AE227))</f>
        <v>1.06317070951757</v>
      </c>
      <c r="AG226" s="0" t="n">
        <f aca="false">AB226/AF226</f>
        <v>15343.8852960408</v>
      </c>
      <c r="AH226" s="0" t="n">
        <f aca="false">(AG225+AG226*2+AG227)/4</f>
        <v>15267.5278431703</v>
      </c>
      <c r="AI226" s="0" t="n">
        <f aca="false">ABS(1 - (AG226/AVERAGE(AG224:AG228)))</f>
        <v>0.0361582314643243</v>
      </c>
      <c r="AJ226" s="0" t="n">
        <f aca="false">(AVERAGE(AG224:AG228)*AI226) + (AG226*(1-AI226))</f>
        <v>15324.524481588</v>
      </c>
      <c r="AK226" s="0" t="n">
        <f aca="false">(AVERAGE(AG224:AG225,AG227:AG228)*AI226*2) + (AG226*(1-AI226*2))</f>
        <v>15295.4832599088</v>
      </c>
    </row>
    <row r="227" customFormat="false" ht="13.8" hidden="false" customHeight="false" outlineLevel="0" collapsed="false">
      <c r="A227" s="4" t="n">
        <v>42961</v>
      </c>
      <c r="B227" s="0" t="n">
        <v>225</v>
      </c>
      <c r="C227" s="0" t="n">
        <v>3495</v>
      </c>
      <c r="D227" s="0" t="n">
        <f aca="false">C227*$D$1</f>
        <v>8038.5</v>
      </c>
      <c r="E227" s="0" t="n">
        <v>1655</v>
      </c>
      <c r="F227" s="0" t="n">
        <f aca="false">E227*$F$1</f>
        <v>3641</v>
      </c>
      <c r="G227" s="0" t="n">
        <v>5120</v>
      </c>
      <c r="H227" s="0" t="n">
        <f aca="false">D227+F227+G227</f>
        <v>16799.5</v>
      </c>
      <c r="J227" s="0" t="n">
        <v>0</v>
      </c>
      <c r="K227" s="0" t="n">
        <f aca="false">J227*$K$1</f>
        <v>0</v>
      </c>
      <c r="L227" s="0" t="n">
        <f aca="false">H227+K227</f>
        <v>16799.5</v>
      </c>
      <c r="M227" s="0" t="n">
        <v>145</v>
      </c>
      <c r="Q227" s="0" t="n">
        <v>2130</v>
      </c>
      <c r="R227" s="0" t="n">
        <v>580</v>
      </c>
      <c r="S227" s="0" t="n">
        <v>1135</v>
      </c>
      <c r="T227" s="0" t="n">
        <v>235</v>
      </c>
      <c r="U227" s="0" t="n">
        <v>1365</v>
      </c>
      <c r="V227" s="0" t="n">
        <v>4540</v>
      </c>
      <c r="X227" s="0" t="s">
        <v>34</v>
      </c>
      <c r="Y227" s="0" t="n">
        <f aca="false">Y226</f>
        <v>14943.6428571429</v>
      </c>
      <c r="Z227" s="0" t="n">
        <f aca="false">L227/Y227</f>
        <v>1.12419041063806</v>
      </c>
      <c r="AA227" s="0" t="n">
        <f aca="false">AVERAGEIF(X164:X226,"Monday",Z164:Z226)</f>
        <v>1.00017718525255</v>
      </c>
      <c r="AB227" s="0" t="n">
        <f aca="false">L227/$AA$4</f>
        <v>17826.6936469531</v>
      </c>
      <c r="AC227" s="0" t="n">
        <v>97</v>
      </c>
      <c r="AE227" s="0" t="n">
        <v>1</v>
      </c>
      <c r="AF227" s="0" t="n">
        <f aca="false">(AB227/AVERAGE(AB223:AB225,AB229:AB231))*MAX(AE226:AE228) + (1 - MAX(AE226:AE228))</f>
        <v>1.21393542872973</v>
      </c>
      <c r="AG227" s="0" t="n">
        <f aca="false">AB227/AF227</f>
        <v>14685.0427337862</v>
      </c>
      <c r="AH227" s="0" t="n">
        <f aca="false">(AG226+AG227*2+AG228)/4</f>
        <v>14759.7020204533</v>
      </c>
      <c r="AI227" s="0" t="n">
        <f aca="false">ABS(1 - (AG227/AVERAGE(AG225:AG229)))</f>
        <v>0.0191511575898207</v>
      </c>
      <c r="AJ227" s="0" t="n">
        <f aca="false">(AVERAGE(AG225:AG229)*AI227) + (AG227*(1-AI227))</f>
        <v>14690.533882312</v>
      </c>
      <c r="AK227" s="0" t="n">
        <f aca="false">(AVERAGE(AG225:AG226,AG228:AG229)*AI227*2) + (AG227*(1-AI227*2))</f>
        <v>14698.7706051009</v>
      </c>
    </row>
    <row r="228" customFormat="false" ht="13.8" hidden="false" customHeight="false" outlineLevel="0" collapsed="false">
      <c r="A228" s="4" t="n">
        <v>42962</v>
      </c>
      <c r="B228" s="0" t="n">
        <v>226</v>
      </c>
      <c r="C228" s="0" t="n">
        <v>1565</v>
      </c>
      <c r="D228" s="0" t="n">
        <f aca="false">C228*$D$1</f>
        <v>3599.5</v>
      </c>
      <c r="E228" s="0" t="n">
        <v>3290</v>
      </c>
      <c r="F228" s="0" t="n">
        <f aca="false">E228*$F$1</f>
        <v>7238</v>
      </c>
      <c r="G228" s="0" t="n">
        <v>3585</v>
      </c>
      <c r="H228" s="0" t="n">
        <f aca="false">D228+F228+G228</f>
        <v>14422.5</v>
      </c>
      <c r="J228" s="0" t="n">
        <v>0</v>
      </c>
      <c r="K228" s="0" t="n">
        <f aca="false">J228*$K$1</f>
        <v>0</v>
      </c>
      <c r="L228" s="0" t="n">
        <f aca="false">H228+K228</f>
        <v>14422.5</v>
      </c>
      <c r="M228" s="0" t="n">
        <v>155</v>
      </c>
      <c r="Q228" s="0" t="n">
        <v>2165</v>
      </c>
      <c r="R228" s="0" t="n">
        <v>570</v>
      </c>
      <c r="S228" s="0" t="n">
        <v>1265</v>
      </c>
      <c r="T228" s="0" t="n">
        <v>235</v>
      </c>
      <c r="U228" s="0" t="n">
        <v>1460</v>
      </c>
      <c r="V228" s="0" t="n">
        <v>4195</v>
      </c>
      <c r="X228" s="0" t="s">
        <v>36</v>
      </c>
      <c r="Y228" s="0" t="n">
        <f aca="false">Y226</f>
        <v>14943.6428571429</v>
      </c>
      <c r="Z228" s="0" t="n">
        <f aca="false">L228/Y228</f>
        <v>0.965126116695582</v>
      </c>
      <c r="AA228" s="0" t="n">
        <f aca="false">AVERAGEIF(X165:X227,"Tuesday",Z165:Z227)</f>
        <v>0.956390318918406</v>
      </c>
      <c r="AB228" s="0" t="n">
        <f aca="false">L228/$AA$6</f>
        <v>15627.6658855202</v>
      </c>
      <c r="AC228" s="0" t="n">
        <v>91</v>
      </c>
      <c r="AE228" s="0" t="n">
        <v>0</v>
      </c>
      <c r="AF228" s="0" t="n">
        <f aca="false">(AB228/AVERAGE(AB224:AB226,AB230:AB232))*MAX(AE227:AE229) + (1 - MAX(AE227:AE229))</f>
        <v>1.09094892586773</v>
      </c>
      <c r="AG228" s="0" t="n">
        <f aca="false">AB228/AF228</f>
        <v>14324.8373181999</v>
      </c>
      <c r="AH228" s="0" t="n">
        <f aca="false">(AG227+AG228*2+AG229)/4</f>
        <v>14535.6253062365</v>
      </c>
      <c r="AI228" s="0" t="n">
        <f aca="false">ABS(1 - (AG228/AVERAGE(AG226:AG230)))</f>
        <v>0.0305318768823213</v>
      </c>
      <c r="AJ228" s="0" t="n">
        <f aca="false">(AVERAGE(AG226:AG230)*AI228) + (AG228*(1-AI228))</f>
        <v>14338.611416237</v>
      </c>
      <c r="AK228" s="0" t="n">
        <f aca="false">(AVERAGE(AG226:AG227,AG229:AG230)*AI228*2) + (AG228*(1-AI228*2))</f>
        <v>14359.2725632925</v>
      </c>
    </row>
    <row r="229" customFormat="false" ht="13.8" hidden="false" customHeight="false" outlineLevel="0" collapsed="false">
      <c r="A229" s="4" t="n">
        <v>42963</v>
      </c>
      <c r="B229" s="0" t="n">
        <v>227</v>
      </c>
      <c r="C229" s="0" t="n">
        <v>3280</v>
      </c>
      <c r="D229" s="0" t="n">
        <f aca="false">C229*$D$1</f>
        <v>7544</v>
      </c>
      <c r="E229" s="0" t="n">
        <v>1590</v>
      </c>
      <c r="F229" s="0" t="n">
        <f aca="false">E229*$F$1</f>
        <v>3498</v>
      </c>
      <c r="G229" s="0" t="n">
        <v>2820</v>
      </c>
      <c r="H229" s="0" t="n">
        <f aca="false">D229+F229+G229</f>
        <v>13862</v>
      </c>
      <c r="J229" s="0" t="n">
        <v>0</v>
      </c>
      <c r="K229" s="0" t="n">
        <f aca="false">J229*$K$1</f>
        <v>0</v>
      </c>
      <c r="L229" s="0" t="n">
        <f aca="false">H229+K229</f>
        <v>13862</v>
      </c>
      <c r="M229" s="0" t="n">
        <v>180</v>
      </c>
      <c r="Q229" s="0" t="n">
        <v>2055</v>
      </c>
      <c r="R229" s="0" t="n">
        <v>540</v>
      </c>
      <c r="S229" s="0" t="n">
        <v>1135</v>
      </c>
      <c r="T229" s="0" t="n">
        <v>225</v>
      </c>
      <c r="U229" s="0" t="n">
        <v>1380</v>
      </c>
      <c r="V229" s="0" t="n">
        <v>4055</v>
      </c>
      <c r="X229" s="0" t="s">
        <v>37</v>
      </c>
      <c r="Y229" s="0" t="n">
        <f aca="false">Y226</f>
        <v>14943.6428571429</v>
      </c>
      <c r="Z229" s="0" t="n">
        <f aca="false">L229/Y229</f>
        <v>0.927618528662448</v>
      </c>
      <c r="AA229" s="0" t="n">
        <f aca="false">AVERAGEIF(X166:X228,"Wednesday",Z166:Z228)</f>
        <v>0.919940265871426</v>
      </c>
      <c r="AB229" s="0" t="n">
        <f aca="false">L229/$AA$8</f>
        <v>15175.5854219029</v>
      </c>
      <c r="AC229" s="0" t="n">
        <v>95</v>
      </c>
      <c r="AE229" s="0" t="n">
        <v>1</v>
      </c>
      <c r="AF229" s="0" t="n">
        <f aca="false">(AB229/AVERAGE(AB225:AB227,AB231:AB233))*MAX(AE228:AE230) + (1 - MAX(AE228:AE230))</f>
        <v>1.0248383938306</v>
      </c>
      <c r="AG229" s="0" t="n">
        <f aca="false">AB229/AF229</f>
        <v>14807.78385476</v>
      </c>
      <c r="AH229" s="0" t="n">
        <f aca="false">(AG228+AG229*2+AG230)/4</f>
        <v>14664.6834382277</v>
      </c>
      <c r="AI229" s="0" t="n">
        <f aca="false">ABS(1 - (AG229/AVERAGE(AG227:AG231)))</f>
        <v>0.0146984455748551</v>
      </c>
      <c r="AJ229" s="0" t="n">
        <f aca="false">(AVERAGE(AG227:AG231)*AI229) + (AG229*(1-AI229))</f>
        <v>14804.6310586305</v>
      </c>
      <c r="AK229" s="0" t="n">
        <f aca="false">(AVERAGE(AG227:AG228,AG230:AG231)*AI229*2) + (AG229*(1-AI229*2))</f>
        <v>14799.9018644364</v>
      </c>
    </row>
    <row r="230" customFormat="false" ht="13.8" hidden="false" customHeight="false" outlineLevel="0" collapsed="false">
      <c r="A230" s="4" t="n">
        <v>42964</v>
      </c>
      <c r="B230" s="0" t="n">
        <v>228</v>
      </c>
      <c r="C230" s="0" t="n">
        <v>3525</v>
      </c>
      <c r="D230" s="0" t="n">
        <f aca="false">C230*$D$1</f>
        <v>8107.5</v>
      </c>
      <c r="E230" s="0" t="n">
        <v>1590</v>
      </c>
      <c r="F230" s="0" t="n">
        <f aca="false">E230*$F$1</f>
        <v>3498</v>
      </c>
      <c r="G230" s="0" t="n">
        <v>3350</v>
      </c>
      <c r="H230" s="0" t="n">
        <f aca="false">D230+F230+G230</f>
        <v>14955.5</v>
      </c>
      <c r="J230" s="0" t="n">
        <v>0</v>
      </c>
      <c r="K230" s="0" t="n">
        <f aca="false">J230*$K$1</f>
        <v>0</v>
      </c>
      <c r="L230" s="0" t="n">
        <f aca="false">H230+K230</f>
        <v>14955.5</v>
      </c>
      <c r="M230" s="0" t="n">
        <v>145</v>
      </c>
      <c r="Q230" s="0" t="n">
        <v>2065</v>
      </c>
      <c r="R230" s="0" t="n">
        <v>505</v>
      </c>
      <c r="S230" s="0" t="n">
        <v>1130</v>
      </c>
      <c r="T230" s="0" t="n">
        <v>215</v>
      </c>
      <c r="U230" s="0" t="n">
        <v>1335</v>
      </c>
      <c r="V230" s="0" t="n">
        <v>4040</v>
      </c>
      <c r="X230" s="0" t="s">
        <v>39</v>
      </c>
      <c r="Y230" s="0" t="n">
        <f aca="false">Y226</f>
        <v>14943.6428571429</v>
      </c>
      <c r="Z230" s="0" t="n">
        <f aca="false">L230/Y230</f>
        <v>1.00079345732299</v>
      </c>
      <c r="AA230" s="0" t="n">
        <f aca="false">AVERAGEIF(X167:X229,"Thursday",Z167:Z229)</f>
        <v>0.982867246641505</v>
      </c>
      <c r="AB230" s="0" t="n">
        <f aca="false">L230/$AA$10</f>
        <v>14840.8694879482</v>
      </c>
      <c r="AC230" s="0" t="n">
        <v>97</v>
      </c>
      <c r="AE230" s="0" t="n">
        <v>0</v>
      </c>
      <c r="AF230" s="0" t="n">
        <f aca="false">(AB230/AVERAGE(AB226:AB228,AB232:AB234))*MAX(AE229:AE231) + (1 - MAX(AE229:AE231))</f>
        <v>1.00832572536226</v>
      </c>
      <c r="AG230" s="0" t="n">
        <f aca="false">AB230/AF230</f>
        <v>14718.3287251908</v>
      </c>
      <c r="AH230" s="0" t="n">
        <f aca="false">(AG229+AG230*2+AG231)/4</f>
        <v>14668.7187255712</v>
      </c>
      <c r="AI230" s="0" t="n">
        <f aca="false">ABS(1 - (AG230/AVERAGE(AG228:AG232)))</f>
        <v>0.015408614747265</v>
      </c>
      <c r="AJ230" s="0" t="n">
        <f aca="false">(AVERAGE(AG228:AG232)*AI230) + (AG230*(1-AI230))</f>
        <v>14714.8872483723</v>
      </c>
      <c r="AK230" s="0" t="n">
        <f aca="false">(AVERAGE(AG228:AG229,AG231:AG232)*AI230*2) + (AG230*(1-AI230*2))</f>
        <v>14709.7250331445</v>
      </c>
    </row>
    <row r="231" customFormat="false" ht="13.8" hidden="false" customHeight="false" outlineLevel="0" collapsed="false">
      <c r="A231" s="4" t="n">
        <v>42965</v>
      </c>
      <c r="B231" s="0" t="n">
        <v>229</v>
      </c>
      <c r="C231" s="0" t="n">
        <v>3235</v>
      </c>
      <c r="D231" s="0" t="n">
        <f aca="false">C231*$D$1</f>
        <v>7440.5</v>
      </c>
      <c r="E231" s="0" t="n">
        <v>1490</v>
      </c>
      <c r="F231" s="0" t="n">
        <f aca="false">E231*$F$1</f>
        <v>3278</v>
      </c>
      <c r="G231" s="0" t="n">
        <v>3150</v>
      </c>
      <c r="H231" s="0" t="n">
        <f aca="false">D231+F231+G231</f>
        <v>13868.5</v>
      </c>
      <c r="J231" s="0" t="n">
        <v>0</v>
      </c>
      <c r="K231" s="0" t="n">
        <f aca="false">J231*$K$1</f>
        <v>0</v>
      </c>
      <c r="L231" s="0" t="n">
        <f aca="false">H231+K231</f>
        <v>13868.5</v>
      </c>
      <c r="M231" s="0" t="n">
        <v>165</v>
      </c>
      <c r="Q231" s="0" t="n">
        <v>1835</v>
      </c>
      <c r="R231" s="0" t="n">
        <v>440</v>
      </c>
      <c r="S231" s="0" t="n">
        <v>1045</v>
      </c>
      <c r="T231" s="0" t="n">
        <v>295</v>
      </c>
      <c r="U231" s="0" t="n">
        <v>1240</v>
      </c>
      <c r="V231" s="0" t="n">
        <v>4285</v>
      </c>
      <c r="X231" s="0" t="s">
        <v>40</v>
      </c>
      <c r="Y231" s="0" t="n">
        <f aca="false">Y226</f>
        <v>14943.6428571429</v>
      </c>
      <c r="Z231" s="0" t="n">
        <f aca="false">L231/Y231</f>
        <v>0.928053496231075</v>
      </c>
      <c r="AA231" s="0" t="n">
        <f aca="false">AVERAGEIF(X168:X230,"Friday",Z168:Z230)</f>
        <v>0.995522519919081</v>
      </c>
      <c r="AB231" s="0" t="n">
        <f aca="false">L231/$AA$12</f>
        <v>12083.4452546055</v>
      </c>
      <c r="AC231" s="0" t="n">
        <v>100</v>
      </c>
      <c r="AE231" s="0" t="n">
        <v>1</v>
      </c>
      <c r="AF231" s="0" t="n">
        <f aca="false">(AB231/AVERAGE(AB227:AB229,AB233:AB235))*MAX(AE230:AE232) + (1 - MAX(AE230:AE232))</f>
        <v>0.837358432320265</v>
      </c>
      <c r="AG231" s="0" t="n">
        <f aca="false">AB231/AF231</f>
        <v>14430.4335971432</v>
      </c>
      <c r="AH231" s="0" t="n">
        <f aca="false">(AG230+AG231*2+AG232)/4</f>
        <v>14443.1795372449</v>
      </c>
      <c r="AI231" s="0" t="n">
        <f aca="false">ABS(1 - (AG231/AVERAGE(AG229:AG233)))</f>
        <v>0.0013755994934419</v>
      </c>
      <c r="AJ231" s="0" t="n">
        <f aca="false">(AVERAGE(AG229:AG233)*AI231) + (AG231*(1-AI231))</f>
        <v>14430.4063283203</v>
      </c>
      <c r="AK231" s="0" t="n">
        <f aca="false">(AVERAGE(AG229:AG230,AG232:AG233)*AI231*2) + (AG231*(1-AI231*2))</f>
        <v>14430.3654250861</v>
      </c>
    </row>
    <row r="232" customFormat="false" ht="13.8" hidden="false" customHeight="false" outlineLevel="0" collapsed="false">
      <c r="A232" s="4" t="n">
        <v>42966</v>
      </c>
      <c r="B232" s="0" t="n">
        <v>230</v>
      </c>
      <c r="C232" s="0" t="n">
        <v>3235</v>
      </c>
      <c r="D232" s="0" t="n">
        <f aca="false">C232*$D$1</f>
        <v>7440.5</v>
      </c>
      <c r="E232" s="0" t="n">
        <v>1625</v>
      </c>
      <c r="F232" s="0" t="n">
        <f aca="false">E232*$F$1</f>
        <v>3575</v>
      </c>
      <c r="G232" s="0" t="n">
        <v>3475</v>
      </c>
      <c r="H232" s="0" t="n">
        <f aca="false">D232+F232+G232</f>
        <v>14490.5</v>
      </c>
      <c r="J232" s="0" t="n">
        <v>0</v>
      </c>
      <c r="K232" s="0" t="n">
        <f aca="false">J232*$K$1</f>
        <v>0</v>
      </c>
      <c r="L232" s="0" t="n">
        <f aca="false">H232+K232</f>
        <v>14490.5</v>
      </c>
      <c r="M232" s="0" t="n">
        <v>120</v>
      </c>
      <c r="Q232" s="0" t="n">
        <v>2010</v>
      </c>
      <c r="R232" s="0" t="n">
        <v>500</v>
      </c>
      <c r="S232" s="0" t="n">
        <v>1350</v>
      </c>
      <c r="T232" s="0" t="n">
        <v>370</v>
      </c>
      <c r="U232" s="0" t="n">
        <v>1075</v>
      </c>
      <c r="V232" s="0" t="n">
        <v>4635</v>
      </c>
      <c r="X232" s="0" t="s">
        <v>42</v>
      </c>
      <c r="Y232" s="0" t="n">
        <f aca="false">Y226</f>
        <v>14943.6428571429</v>
      </c>
      <c r="Z232" s="0" t="n">
        <f aca="false">L232/Y232</f>
        <v>0.969676546644294</v>
      </c>
      <c r="AA232" s="0" t="n">
        <f aca="false">AVERAGEIF(X169:X231,"Saturday",Z169:Z231)</f>
        <v>1.04988420147957</v>
      </c>
      <c r="AB232" s="0" t="n">
        <f aca="false">L232/$AA$14</f>
        <v>13023.1133257385</v>
      </c>
      <c r="AC232" s="0" t="n">
        <v>100</v>
      </c>
      <c r="AE232" s="0" t="n">
        <v>0</v>
      </c>
      <c r="AF232" s="0" t="n">
        <f aca="false">(AB232/AVERAGE(AB228:AB230,AB234:AB236))*MAX(AE231:AE233) + (1 - MAX(AE231:AE233))</f>
        <v>0.917539220720627</v>
      </c>
      <c r="AG232" s="0" t="n">
        <f aca="false">AB232/AF232</f>
        <v>14193.5222295024</v>
      </c>
      <c r="AH232" s="0" t="n">
        <f aca="false">(AG231+AG232*2+AG233)/4</f>
        <v>14180.1153734125</v>
      </c>
      <c r="AI232" s="0" t="n">
        <f aca="false">ABS(1 - (AG232/AVERAGE(AG230:AG234)))</f>
        <v>0.0305830255516508</v>
      </c>
      <c r="AJ232" s="0" t="n">
        <f aca="false">(AVERAGE(AG230:AG234)*AI232) + (AG232*(1-AI232))</f>
        <v>14180.6406804277</v>
      </c>
      <c r="AK232" s="0" t="n">
        <f aca="false">(AVERAGE(AG230:AG231,AG233:AG234)*AI232*2) + (AG232*(1-AI232*2))</f>
        <v>14161.3183568157</v>
      </c>
    </row>
    <row r="233" customFormat="false" ht="13.8" hidden="false" customHeight="false" outlineLevel="0" collapsed="false">
      <c r="A233" s="4" t="n">
        <v>42967</v>
      </c>
      <c r="B233" s="0" t="n">
        <v>231</v>
      </c>
      <c r="C233" s="0" t="n">
        <v>3255</v>
      </c>
      <c r="D233" s="0" t="n">
        <f aca="false">C233*$D$1</f>
        <v>7486.5</v>
      </c>
      <c r="E233" s="0" t="n">
        <v>1555</v>
      </c>
      <c r="F233" s="0" t="n">
        <f aca="false">E233*$F$1</f>
        <v>3421</v>
      </c>
      <c r="G233" s="0" t="n">
        <v>2905</v>
      </c>
      <c r="H233" s="0" t="n">
        <f aca="false">D233+F233+G233</f>
        <v>13812.5</v>
      </c>
      <c r="J233" s="0" t="n">
        <v>0</v>
      </c>
      <c r="K233" s="0" t="n">
        <f aca="false">J233*$K$1</f>
        <v>0</v>
      </c>
      <c r="L233" s="0" t="n">
        <f aca="false">H233+K233</f>
        <v>13812.5</v>
      </c>
      <c r="M233" s="0" t="n">
        <v>145</v>
      </c>
      <c r="Q233" s="0" t="n">
        <v>1890</v>
      </c>
      <c r="R233" s="0" t="n">
        <v>425</v>
      </c>
      <c r="S233" s="0" t="n">
        <v>975</v>
      </c>
      <c r="T233" s="0" t="n">
        <v>285</v>
      </c>
      <c r="U233" s="0" t="n">
        <v>1175</v>
      </c>
      <c r="V233" s="0" t="n">
        <v>3640</v>
      </c>
      <c r="X233" s="0" t="s">
        <v>33</v>
      </c>
      <c r="Y233" s="0" t="n">
        <f aca="false">AVERAGE(L233:L239)</f>
        <v>12499.0714285714</v>
      </c>
      <c r="Z233" s="0" t="n">
        <f aca="false">L233/Y233</f>
        <v>1.10508209181254</v>
      </c>
      <c r="AA233" s="0" t="n">
        <f aca="false">AVERAGEIF(X170:X232,"Sunday",Z170:Z232)</f>
        <v>1.10224020708379</v>
      </c>
      <c r="AB233" s="0" t="n">
        <f aca="false">L233/$AA$2</f>
        <v>13902.9834375019</v>
      </c>
      <c r="AC233" s="0" t="n">
        <v>99</v>
      </c>
      <c r="AE233" s="0" t="n">
        <v>0</v>
      </c>
      <c r="AF233" s="0" t="n">
        <f aca="false">(AB233/AVERAGE(AB229:AB231,AB235:AB237))*MAX(AE232:AE234) + (1 - MAX(AE232:AE234))</f>
        <v>1</v>
      </c>
      <c r="AG233" s="0" t="n">
        <f aca="false">AB233/AF233</f>
        <v>13902.9834375019</v>
      </c>
      <c r="AH233" s="0" t="n">
        <f aca="false">(AG232+AG233*2+AG234)/4</f>
        <v>13403.9589357473</v>
      </c>
      <c r="AI233" s="0" t="n">
        <f aca="false">ABS(1 - (AG233/AVERAGE(AG231:AG235)))</f>
        <v>0.0441341880282871</v>
      </c>
      <c r="AJ233" s="0" t="n">
        <f aca="false">(AVERAGE(AG231:AG235)*AI233) + (AG233*(1-AI233))</f>
        <v>13877.0474987932</v>
      </c>
      <c r="AK233" s="0" t="n">
        <f aca="false">(AVERAGE(AG231:AG232,AG234:AG235)*AI233*2) + (AG233*(1-AI233*2))</f>
        <v>13838.1435907302</v>
      </c>
    </row>
    <row r="234" customFormat="false" ht="13.8" hidden="false" customHeight="false" outlineLevel="0" collapsed="false">
      <c r="A234" s="4" t="n">
        <v>42968</v>
      </c>
      <c r="B234" s="0" t="n">
        <v>232</v>
      </c>
      <c r="C234" s="0" t="n">
        <v>2730</v>
      </c>
      <c r="D234" s="0" t="n">
        <f aca="false">C234*$D$1</f>
        <v>6279</v>
      </c>
      <c r="E234" s="0" t="n">
        <v>1290</v>
      </c>
      <c r="F234" s="0" t="n">
        <f aca="false">E234*$F$1</f>
        <v>2838</v>
      </c>
      <c r="G234" s="0" t="n">
        <v>1830</v>
      </c>
      <c r="H234" s="0" t="n">
        <f aca="false">D234+F234+G234</f>
        <v>10947</v>
      </c>
      <c r="J234" s="0" t="n">
        <v>0</v>
      </c>
      <c r="K234" s="0" t="n">
        <f aca="false">J234*$K$1</f>
        <v>0</v>
      </c>
      <c r="L234" s="0" t="n">
        <f aca="false">H234+K234</f>
        <v>10947</v>
      </c>
      <c r="M234" s="0" t="n">
        <v>105</v>
      </c>
      <c r="Q234" s="0" t="n">
        <v>1660</v>
      </c>
      <c r="R234" s="0" t="n">
        <v>460</v>
      </c>
      <c r="S234" s="0" t="n">
        <v>995</v>
      </c>
      <c r="T234" s="0" t="n">
        <v>315</v>
      </c>
      <c r="U234" s="0" t="n">
        <v>1210</v>
      </c>
      <c r="V234" s="0" t="n">
        <v>2890</v>
      </c>
      <c r="X234" s="0" t="s">
        <v>34</v>
      </c>
      <c r="Y234" s="0" t="n">
        <f aca="false">Y233</f>
        <v>12499.0714285714</v>
      </c>
      <c r="Z234" s="0" t="n">
        <f aca="false">L234/Y234</f>
        <v>0.875825061290269</v>
      </c>
      <c r="AA234" s="0" t="n">
        <f aca="false">AVERAGEIF(X171:X233,"Monday",Z171:Z233)</f>
        <v>1.01888857769544</v>
      </c>
      <c r="AB234" s="0" t="n">
        <f aca="false">L234/$AA$4</f>
        <v>11616.346638483</v>
      </c>
      <c r="AC234" s="0" t="n">
        <v>90</v>
      </c>
      <c r="AE234" s="0" t="n">
        <v>0</v>
      </c>
      <c r="AF234" s="0" t="n">
        <f aca="false">(AB234/AVERAGE(AB230:AB232,AB236:AB238))*MAX(AE233:AE235) + (1 - MAX(AE233:AE235))</f>
        <v>1</v>
      </c>
      <c r="AG234" s="0" t="n">
        <f aca="false">AB234/AF234</f>
        <v>11616.346638483</v>
      </c>
      <c r="AH234" s="0" t="n">
        <f aca="false">(AG233+AG234*2+AG235)/4</f>
        <v>12392.2508167415</v>
      </c>
      <c r="AI234" s="0" t="n">
        <f aca="false">ABS(1 - (AG234/AVERAGE(AG232:AG236)))</f>
        <v>0.140974546261285</v>
      </c>
      <c r="AJ234" s="0" t="n">
        <f aca="false">(AVERAGE(AG232:AG236)*AI234) + (AG234*(1-AI234))</f>
        <v>11885.0944531555</v>
      </c>
      <c r="AK234" s="0" t="n">
        <f aca="false">(AVERAGE(AG232:AG233,AG235:AG236)*AI234*2) + (AG234*(1-AI234*2))</f>
        <v>12288.2161751642</v>
      </c>
    </row>
    <row r="235" customFormat="false" ht="13.8" hidden="false" customHeight="false" outlineLevel="0" collapsed="false">
      <c r="A235" s="4" t="n">
        <v>42969</v>
      </c>
      <c r="B235" s="0" t="n">
        <v>233</v>
      </c>
      <c r="C235" s="0" t="n">
        <v>3075</v>
      </c>
      <c r="D235" s="0" t="n">
        <f aca="false">C235*$D$1</f>
        <v>7072.5</v>
      </c>
      <c r="E235" s="0" t="n">
        <v>1310</v>
      </c>
      <c r="F235" s="0" t="n">
        <f aca="false">E235*$F$1</f>
        <v>2882</v>
      </c>
      <c r="G235" s="0" t="n">
        <v>1520</v>
      </c>
      <c r="H235" s="0" t="n">
        <f aca="false">D235+F235+G235</f>
        <v>11474.5</v>
      </c>
      <c r="J235" s="0" t="n">
        <v>0</v>
      </c>
      <c r="K235" s="0" t="n">
        <f aca="false">J235*$K$1</f>
        <v>0</v>
      </c>
      <c r="L235" s="0" t="n">
        <f aca="false">H235+K235</f>
        <v>11474.5</v>
      </c>
      <c r="M235" s="0" t="n">
        <v>90</v>
      </c>
      <c r="Q235" s="0" t="n">
        <v>1600</v>
      </c>
      <c r="R235" s="0" t="n">
        <v>435</v>
      </c>
      <c r="S235" s="0" t="n">
        <v>920</v>
      </c>
      <c r="T235" s="0" t="n">
        <v>405</v>
      </c>
      <c r="U235" s="0" t="n">
        <v>55</v>
      </c>
      <c r="V235" s="0" t="n">
        <v>3220</v>
      </c>
      <c r="X235" s="0" t="s">
        <v>36</v>
      </c>
      <c r="Y235" s="0" t="n">
        <f aca="false">Y233</f>
        <v>12499.0714285714</v>
      </c>
      <c r="Z235" s="0" t="n">
        <f aca="false">L235/Y235</f>
        <v>0.918028196380305</v>
      </c>
      <c r="AA235" s="0" t="n">
        <f aca="false">AVERAGEIF(X172:X234,"Tuesday",Z172:Z234)</f>
        <v>0.954603561392803</v>
      </c>
      <c r="AB235" s="0" t="n">
        <f aca="false">L235/$AA$6</f>
        <v>12433.326552498</v>
      </c>
      <c r="AC235" s="0" t="n">
        <v>97</v>
      </c>
      <c r="AE235" s="0" t="n">
        <v>0</v>
      </c>
      <c r="AF235" s="0" t="n">
        <f aca="false">(AB235/AVERAGE(AB231:AB233,AB237:AB239))*MAX(AE234:AE236) + (1 - MAX(AE234:AE236))</f>
        <v>1</v>
      </c>
      <c r="AG235" s="0" t="n">
        <f aca="false">AB235/AF235</f>
        <v>12433.326552498</v>
      </c>
      <c r="AH235" s="0" t="n">
        <f aca="false">(AG234+AG235*2+AG236)/4</f>
        <v>12987.5847835352</v>
      </c>
      <c r="AI235" s="0" t="n">
        <f aca="false">ABS(1 - (AG235/AVERAGE(AG233:AG237)))</f>
        <v>0.0406324647550678</v>
      </c>
      <c r="AJ235" s="0" t="n">
        <f aca="false">(AVERAGE(AG233:AG237)*AI235) + (AG235*(1-AI235))</f>
        <v>12454.7233441051</v>
      </c>
      <c r="AK235" s="0" t="n">
        <f aca="false">(AVERAGE(AG233:AG234,AG236:AG237)*AI235*2) + (AG235*(1-AI235*2))</f>
        <v>12486.8185315158</v>
      </c>
    </row>
    <row r="236" customFormat="false" ht="13.8" hidden="false" customHeight="false" outlineLevel="0" collapsed="false">
      <c r="A236" s="4" t="n">
        <v>42970</v>
      </c>
      <c r="B236" s="0" t="n">
        <v>234</v>
      </c>
      <c r="C236" s="0" t="n">
        <v>2925</v>
      </c>
      <c r="D236" s="0" t="n">
        <f aca="false">C236*$D$1</f>
        <v>6727.5</v>
      </c>
      <c r="E236" s="0" t="n">
        <v>2405</v>
      </c>
      <c r="F236" s="0" t="n">
        <f aca="false">E236*$F$1</f>
        <v>5291</v>
      </c>
      <c r="G236" s="0" t="n">
        <v>2110</v>
      </c>
      <c r="H236" s="0" t="n">
        <f aca="false">D236+F236+G236</f>
        <v>14128.5</v>
      </c>
      <c r="J236" s="0" t="n">
        <v>0</v>
      </c>
      <c r="K236" s="0" t="n">
        <f aca="false">J236*$K$1</f>
        <v>0</v>
      </c>
      <c r="L236" s="0" t="n">
        <f aca="false">H236+K236</f>
        <v>14128.5</v>
      </c>
      <c r="M236" s="0" t="n">
        <v>90</v>
      </c>
      <c r="Q236" s="0" t="n">
        <v>1585</v>
      </c>
      <c r="R236" s="0" t="n">
        <v>420</v>
      </c>
      <c r="S236" s="0" t="n">
        <v>855</v>
      </c>
      <c r="T236" s="0" t="n">
        <v>325</v>
      </c>
      <c r="U236" s="0" t="n">
        <v>35</v>
      </c>
      <c r="V236" s="0" t="n">
        <v>3220</v>
      </c>
      <c r="X236" s="0" t="s">
        <v>37</v>
      </c>
      <c r="Y236" s="0" t="n">
        <f aca="false">Y233</f>
        <v>12499.0714285714</v>
      </c>
      <c r="Z236" s="0" t="n">
        <f aca="false">L236/Y236</f>
        <v>1.13036396989491</v>
      </c>
      <c r="AA236" s="0" t="n">
        <f aca="false">AVERAGEIF(X173:X235,"Wednesday",Z173:Z235)</f>
        <v>0.918341060383528</v>
      </c>
      <c r="AB236" s="0" t="n">
        <f aca="false">L236/$AA$8</f>
        <v>15467.3393906619</v>
      </c>
      <c r="AC236" s="0" t="n">
        <v>99</v>
      </c>
      <c r="AE236" s="0" t="n">
        <v>0</v>
      </c>
      <c r="AF236" s="0" t="n">
        <f aca="false">(AB236/AVERAGE(AB232:AB234,AB238:AB240))*MAX(AE235:AE237) + (1 - MAX(AE235:AE237))</f>
        <v>1</v>
      </c>
      <c r="AG236" s="0" t="n">
        <f aca="false">AB236/AF236</f>
        <v>15467.3393906619</v>
      </c>
      <c r="AH236" s="0" t="n">
        <f aca="false">(AG235+AG236*2+AG237)/4</f>
        <v>13686.9023874664</v>
      </c>
      <c r="AI236" s="0" t="n">
        <f aca="false">ABS(1 - (AG236/AVERAGE(AG234:AG238)))</f>
        <v>0.251678339605784</v>
      </c>
      <c r="AJ236" s="0" t="n">
        <f aca="false">(AVERAGE(AG234:AG238)*AI236) + (AG236*(1-AI236))</f>
        <v>14684.6047424432</v>
      </c>
      <c r="AK236" s="0" t="n">
        <f aca="false">(AVERAGE(AG234:AG235,AG237:AG238)*AI236*2) + (AG236*(1-AI236*2))</f>
        <v>13510.5027701151</v>
      </c>
    </row>
    <row r="237" customFormat="false" ht="13.8" hidden="false" customHeight="false" outlineLevel="0" collapsed="false">
      <c r="A237" s="4" t="n">
        <v>42971</v>
      </c>
      <c r="B237" s="0" t="n">
        <v>235</v>
      </c>
      <c r="C237" s="0" t="n">
        <v>3005</v>
      </c>
      <c r="D237" s="0" t="n">
        <f aca="false">C237*$D$1</f>
        <v>6911.5</v>
      </c>
      <c r="E237" s="0" t="n">
        <v>1405</v>
      </c>
      <c r="F237" s="0" t="n">
        <f aca="false">E237*$F$1</f>
        <v>3091</v>
      </c>
      <c r="G237" s="0" t="n">
        <v>1465</v>
      </c>
      <c r="H237" s="0" t="n">
        <f aca="false">D237+F237+G237</f>
        <v>11467.5</v>
      </c>
      <c r="J237" s="0" t="n">
        <v>0</v>
      </c>
      <c r="K237" s="0" t="n">
        <f aca="false">J237*$K$1</f>
        <v>0</v>
      </c>
      <c r="L237" s="0" t="n">
        <f aca="false">H237+K237</f>
        <v>11467.5</v>
      </c>
      <c r="M237" s="0" t="n">
        <v>135</v>
      </c>
      <c r="Q237" s="0" t="n">
        <v>1710</v>
      </c>
      <c r="R237" s="0" t="n">
        <v>455</v>
      </c>
      <c r="S237" s="0" t="n">
        <v>870</v>
      </c>
      <c r="T237" s="0" t="n">
        <v>335</v>
      </c>
      <c r="U237" s="0" t="n">
        <v>240</v>
      </c>
      <c r="V237" s="0" t="n">
        <v>3480</v>
      </c>
      <c r="X237" s="0" t="s">
        <v>39</v>
      </c>
      <c r="Y237" s="0" t="n">
        <f aca="false">Y233</f>
        <v>12499.0714285714</v>
      </c>
      <c r="Z237" s="0" t="n">
        <f aca="false">L237/Y237</f>
        <v>0.917468154777214</v>
      </c>
      <c r="AA237" s="0" t="n">
        <f aca="false">AVERAGEIF(X174:X236,"Thursday",Z174:Z236)</f>
        <v>0.985005171735201</v>
      </c>
      <c r="AB237" s="0" t="n">
        <f aca="false">L237/$AA$10</f>
        <v>11379.604216044</v>
      </c>
      <c r="AC237" s="0" t="n">
        <v>93</v>
      </c>
      <c r="AE237" s="0" t="n">
        <v>0</v>
      </c>
      <c r="AF237" s="0" t="n">
        <f aca="false">(AB237/AVERAGE(AB233:AB235,AB239:AB241))*MAX(AE236:AE238) + (1 - MAX(AE236:AE238))</f>
        <v>1</v>
      </c>
      <c r="AG237" s="0" t="n">
        <f aca="false">AB237/AF237</f>
        <v>11379.604216044</v>
      </c>
      <c r="AH237" s="0" t="n">
        <f aca="false">(AG236+AG237*2+AG238)/4</f>
        <v>12279.0824349153</v>
      </c>
      <c r="AI237" s="0" t="n">
        <f aca="false">ABS(1 - (AG237/AVERAGE(AG235:AG239)))</f>
        <v>0.0858003142301365</v>
      </c>
      <c r="AJ237" s="0" t="n">
        <f aca="false">(AVERAGE(AG235:AG239)*AI237) + (AG237*(1-AI237))</f>
        <v>11471.2397356092</v>
      </c>
      <c r="AK237" s="0" t="n">
        <f aca="false">(AVERAGE(AG235:AG236,AG238:AG239)*AI237*2) + (AG237*(1-AI237*2))</f>
        <v>11608.6930149571</v>
      </c>
    </row>
    <row r="238" customFormat="false" ht="13.8" hidden="false" customHeight="false" outlineLevel="0" collapsed="false">
      <c r="A238" s="4" t="n">
        <v>42972</v>
      </c>
      <c r="B238" s="0" t="n">
        <v>236</v>
      </c>
      <c r="C238" s="0" t="n">
        <v>3105</v>
      </c>
      <c r="D238" s="0" t="n">
        <f aca="false">C238*$D$1</f>
        <v>7141.5</v>
      </c>
      <c r="E238" s="0" t="n">
        <v>1360</v>
      </c>
      <c r="F238" s="0" t="n">
        <f aca="false">E238*$F$1</f>
        <v>2992</v>
      </c>
      <c r="G238" s="0" t="n">
        <v>2365</v>
      </c>
      <c r="H238" s="0" t="n">
        <f aca="false">D238+F238+G238</f>
        <v>12498.5</v>
      </c>
      <c r="J238" s="0" t="n">
        <v>0</v>
      </c>
      <c r="K238" s="0" t="n">
        <f aca="false">J238*$K$1</f>
        <v>0</v>
      </c>
      <c r="L238" s="0" t="n">
        <f aca="false">H238+K238</f>
        <v>12498.5</v>
      </c>
      <c r="M238" s="0" t="n">
        <v>110</v>
      </c>
      <c r="Q238" s="0" t="n">
        <v>1610</v>
      </c>
      <c r="R238" s="0" t="n">
        <v>325</v>
      </c>
      <c r="S238" s="0" t="n">
        <v>915</v>
      </c>
      <c r="T238" s="0" t="n">
        <v>300</v>
      </c>
      <c r="U238" s="0" t="n">
        <v>1130</v>
      </c>
      <c r="V238" s="0" t="n">
        <v>3325</v>
      </c>
      <c r="X238" s="0" t="s">
        <v>40</v>
      </c>
      <c r="Y238" s="0" t="n">
        <f aca="false">Y233</f>
        <v>12499.0714285714</v>
      </c>
      <c r="Z238" s="0" t="n">
        <f aca="false">L238/Y238</f>
        <v>0.999954282318117</v>
      </c>
      <c r="AA238" s="0" t="n">
        <f aca="false">AVERAGEIF(X175:X237,"Friday",Z175:Z237)</f>
        <v>0.981227247884774</v>
      </c>
      <c r="AB238" s="0" t="n">
        <f aca="false">L238/$AA$12</f>
        <v>10889.7819169115</v>
      </c>
      <c r="AC238" s="0" t="n">
        <v>99</v>
      </c>
      <c r="AE238" s="0" t="n">
        <v>0</v>
      </c>
      <c r="AF238" s="0" t="n">
        <f aca="false">(AB238/AVERAGE(AB234:AB236,AB240:AB242))*MAX(AE237:AE239) + (1 - MAX(AE237:AE239))</f>
        <v>1</v>
      </c>
      <c r="AG238" s="0" t="n">
        <f aca="false">AB238/AF238</f>
        <v>10889.7819169115</v>
      </c>
      <c r="AH238" s="0" t="n">
        <f aca="false">(AG237+AG238*2+AG239)/4</f>
        <v>11306.7956848884</v>
      </c>
      <c r="AI238" s="0" t="n">
        <f aca="false">ABS(1 - (AG238/AVERAGE(AG236:AG240)))</f>
        <v>0.11462419694811</v>
      </c>
      <c r="AJ238" s="0" t="n">
        <f aca="false">(AVERAGE(AG236:AG240)*AI238) + (AG238*(1-AI238))</f>
        <v>11051.3829548496</v>
      </c>
      <c r="AK238" s="0" t="n">
        <f aca="false">(AVERAGE(AG236:AG237,AG239:AG240)*AI238*2) + (AG238*(1-AI238*2))</f>
        <v>11293.7845117567</v>
      </c>
    </row>
    <row r="239" customFormat="false" ht="13.8" hidden="false" customHeight="false" outlineLevel="0" collapsed="false">
      <c r="A239" s="4" t="n">
        <v>42973</v>
      </c>
      <c r="B239" s="0" t="n">
        <v>237</v>
      </c>
      <c r="C239" s="0" t="n">
        <v>3000</v>
      </c>
      <c r="D239" s="0" t="n">
        <f aca="false">C239*$D$1</f>
        <v>6900</v>
      </c>
      <c r="E239" s="0" t="n">
        <v>1500</v>
      </c>
      <c r="F239" s="0" t="n">
        <f aca="false">E239*$F$1</f>
        <v>3300</v>
      </c>
      <c r="G239" s="0" t="n">
        <v>2965</v>
      </c>
      <c r="H239" s="0" t="n">
        <f aca="false">D239+F239+G239</f>
        <v>13165</v>
      </c>
      <c r="J239" s="0" t="n">
        <v>0</v>
      </c>
      <c r="K239" s="0" t="n">
        <f aca="false">J239*$K$1</f>
        <v>0</v>
      </c>
      <c r="L239" s="0" t="n">
        <f aca="false">H239+K239</f>
        <v>13165</v>
      </c>
      <c r="M239" s="0" t="n">
        <v>95</v>
      </c>
      <c r="Q239" s="0" t="n">
        <v>1515</v>
      </c>
      <c r="R239" s="0" t="n">
        <v>360</v>
      </c>
      <c r="S239" s="0" t="n">
        <v>1005</v>
      </c>
      <c r="T239" s="0" t="n">
        <v>275</v>
      </c>
      <c r="U239" s="0" t="n">
        <v>965</v>
      </c>
      <c r="V239" s="0" t="n">
        <v>3725</v>
      </c>
      <c r="X239" s="0" t="s">
        <v>42</v>
      </c>
      <c r="Y239" s="0" t="n">
        <f aca="false">Y233</f>
        <v>12499.0714285714</v>
      </c>
      <c r="Z239" s="0" t="n">
        <f aca="false">L239/Y239</f>
        <v>1.05327824352666</v>
      </c>
      <c r="AA239" s="0" t="n">
        <f aca="false">AVERAGEIF(X176:X238,"Saturday",Z176:Z238)</f>
        <v>1.03969417382447</v>
      </c>
      <c r="AB239" s="0" t="n">
        <f aca="false">L239/$AA$14</f>
        <v>11831.840649622</v>
      </c>
      <c r="AC239" s="0" t="n">
        <v>102</v>
      </c>
      <c r="AE239" s="0" t="n">
        <v>0</v>
      </c>
      <c r="AF239" s="0" t="n">
        <f aca="false">(AB239/AVERAGE(AB235:AB237,AB241:AB243))*MAX(AE238:AE240) + (1 - MAX(AE238:AE240))</f>
        <v>0.980429752023217</v>
      </c>
      <c r="AG239" s="0" t="n">
        <f aca="false">AB239/AF239</f>
        <v>12068.0146896866</v>
      </c>
      <c r="AH239" s="0" t="n">
        <f aca="false">(AG238+AG239*2+AG240)/4</f>
        <v>11679.7870982647</v>
      </c>
      <c r="AI239" s="0" t="n">
        <f aca="false">ABS(1 - (AG239/AVERAGE(AG237:AG241)))</f>
        <v>0.0596903888103322</v>
      </c>
      <c r="AJ239" s="0" t="n">
        <f aca="false">(AVERAGE(AG237:AG241)*AI239) + (AG239*(1-AI239))</f>
        <v>12027.439024304</v>
      </c>
      <c r="AK239" s="0" t="n">
        <f aca="false">(AVERAGE(AG237:AG238,AG240:AG241)*AI239*2) + (AG239*(1-AI239*2))</f>
        <v>11966.57552623</v>
      </c>
    </row>
    <row r="240" customFormat="false" ht="13.8" hidden="false" customHeight="false" outlineLevel="0" collapsed="false">
      <c r="A240" s="4" t="n">
        <v>42974</v>
      </c>
      <c r="B240" s="0" t="n">
        <v>238</v>
      </c>
      <c r="C240" s="0" t="n">
        <v>2835</v>
      </c>
      <c r="D240" s="0" t="n">
        <f aca="false">C240*$D$1</f>
        <v>6520.5</v>
      </c>
      <c r="E240" s="0" t="n">
        <v>1445</v>
      </c>
      <c r="F240" s="0" t="n">
        <f aca="false">E240*$F$1</f>
        <v>3179</v>
      </c>
      <c r="G240" s="0" t="n">
        <v>2365</v>
      </c>
      <c r="H240" s="0" t="n">
        <f aca="false">D240+F240+G240</f>
        <v>12064.5</v>
      </c>
      <c r="J240" s="0" t="n">
        <v>0</v>
      </c>
      <c r="K240" s="0" t="n">
        <f aca="false">J240*$K$1</f>
        <v>0</v>
      </c>
      <c r="L240" s="0" t="n">
        <f aca="false">H240+K240</f>
        <v>12064.5</v>
      </c>
      <c r="M240" s="0" t="n">
        <v>90</v>
      </c>
      <c r="Q240" s="0" t="n">
        <v>1475</v>
      </c>
      <c r="R240" s="0" t="n">
        <v>305</v>
      </c>
      <c r="S240" s="0" t="n">
        <v>755</v>
      </c>
      <c r="T240" s="0" t="n">
        <v>260</v>
      </c>
      <c r="U240" s="0" t="n">
        <v>1020</v>
      </c>
      <c r="V240" s="0" t="n">
        <v>3025</v>
      </c>
      <c r="X240" s="0" t="s">
        <v>33</v>
      </c>
      <c r="Y240" s="0" t="n">
        <f aca="false">AVERAGE(L240:L246)</f>
        <v>12165.9285714286</v>
      </c>
      <c r="Z240" s="0" t="n">
        <f aca="false">L240/Y240</f>
        <v>0.991662899314829</v>
      </c>
      <c r="AA240" s="0" t="n">
        <f aca="false">AVERAGEIF(X177:X239,"Sunday",Z177:Z239)</f>
        <v>1.10635066494497</v>
      </c>
      <c r="AB240" s="0" t="n">
        <f aca="false">L240/$AA$2</f>
        <v>12143.5325742437</v>
      </c>
      <c r="AC240" s="0" t="n">
        <v>106</v>
      </c>
      <c r="AE240" s="0" t="n">
        <v>1</v>
      </c>
      <c r="AF240" s="0" t="n">
        <f aca="false">(AB240/AVERAGE(AB236:AB238,AB242:AB244))*MAX(AE239:AE241) + (1 - MAX(AE239:AE241))</f>
        <v>1.03850017097292</v>
      </c>
      <c r="AG240" s="0" t="n">
        <f aca="false">AB240/AF240</f>
        <v>11693.3370967739</v>
      </c>
      <c r="AH240" s="0" t="n">
        <f aca="false">(AG239+AG240*2+AG241)/4</f>
        <v>11591.2950735459</v>
      </c>
      <c r="AI240" s="0" t="n">
        <f aca="false">ABS(1 - (AG240/AVERAGE(AG238:AG242)))</f>
        <v>0.017707885883397</v>
      </c>
      <c r="AJ240" s="0" t="n">
        <f aca="false">(AVERAGE(AG238:AG242)*AI240) + (AG240*(1-AI240))</f>
        <v>11689.7342253879</v>
      </c>
      <c r="AK240" s="0" t="n">
        <f aca="false">(AVERAGE(AG238:AG239,AG241:AG242)*AI240*2) + (AG240*(1-AI240*2))</f>
        <v>11684.3299183088</v>
      </c>
    </row>
    <row r="241" customFormat="false" ht="13.8" hidden="false" customHeight="false" outlineLevel="0" collapsed="false">
      <c r="A241" s="4" t="n">
        <v>42975</v>
      </c>
      <c r="B241" s="0" t="n">
        <v>239</v>
      </c>
      <c r="C241" s="0" t="n">
        <v>2495</v>
      </c>
      <c r="D241" s="0" t="n">
        <f aca="false">C241*$D$1</f>
        <v>5738.5</v>
      </c>
      <c r="E241" s="0" t="n">
        <v>1230</v>
      </c>
      <c r="F241" s="0" t="n">
        <f aca="false">E241*$F$1</f>
        <v>2706</v>
      </c>
      <c r="G241" s="0" t="n">
        <v>1340</v>
      </c>
      <c r="H241" s="0" t="n">
        <f aca="false">D241+F241+G241</f>
        <v>9784.5</v>
      </c>
      <c r="J241" s="0" t="n">
        <v>0</v>
      </c>
      <c r="K241" s="0" t="n">
        <f aca="false">J241*$K$1</f>
        <v>0</v>
      </c>
      <c r="L241" s="0" t="n">
        <f aca="false">H241+K241</f>
        <v>9784.5</v>
      </c>
      <c r="M241" s="0" t="n">
        <v>100</v>
      </c>
      <c r="Q241" s="0" t="n">
        <v>1270</v>
      </c>
      <c r="R241" s="0" t="n">
        <v>305</v>
      </c>
      <c r="S241" s="0" t="n">
        <v>735</v>
      </c>
      <c r="T241" s="0" t="n">
        <v>215</v>
      </c>
      <c r="U241" s="0" t="n">
        <v>935</v>
      </c>
      <c r="V241" s="0" t="n">
        <v>2805</v>
      </c>
      <c r="X241" s="0" t="s">
        <v>34</v>
      </c>
      <c r="Y241" s="0" t="n">
        <f aca="false">Y240</f>
        <v>12165.9285714286</v>
      </c>
      <c r="Z241" s="0" t="n">
        <f aca="false">L241/Y241</f>
        <v>0.8042542698285</v>
      </c>
      <c r="AA241" s="0" t="n">
        <f aca="false">AVERAGEIF(X178:X240,"Monday",Z178:Z240)</f>
        <v>1.00466468651416</v>
      </c>
      <c r="AB241" s="0" t="n">
        <f aca="false">L241/$AA$4</f>
        <v>10382.7663911791</v>
      </c>
      <c r="AC241" s="0" t="n">
        <v>106</v>
      </c>
      <c r="AE241" s="0" t="n">
        <v>0</v>
      </c>
      <c r="AF241" s="0" t="n">
        <f aca="false">(AB241/AVERAGE(AB237:AB239,AB243:AB245))*MAX(AE240:AE242) + (1 - MAX(AE240:AE242))</f>
        <v>0.951631416047806</v>
      </c>
      <c r="AG241" s="0" t="n">
        <f aca="false">AB241/AF241</f>
        <v>10910.4914109493</v>
      </c>
      <c r="AH241" s="0" t="n">
        <f aca="false">(AG240+AG241*2+AG242)/4</f>
        <v>11350.5183126555</v>
      </c>
      <c r="AI241" s="0" t="n">
        <f aca="false">ABS(1 - (AG241/AVERAGE(AG239:AG243)))</f>
        <v>0.0498884124806622</v>
      </c>
      <c r="AJ241" s="0" t="n">
        <f aca="false">(AVERAGE(AG239:AG243)*AI241) + (AG241*(1-AI241))</f>
        <v>10939.0718611532</v>
      </c>
      <c r="AK241" s="0" t="n">
        <f aca="false">(AVERAGE(AG239:AG240,AG242:AG243)*AI241*2) + (AG241*(1-AI241*2))</f>
        <v>10981.942536459</v>
      </c>
    </row>
    <row r="242" customFormat="false" ht="13.8" hidden="false" customHeight="false" outlineLevel="0" collapsed="false">
      <c r="A242" s="4" t="n">
        <v>42976</v>
      </c>
      <c r="B242" s="0" t="n">
        <v>240</v>
      </c>
      <c r="C242" s="0" t="n">
        <v>2640</v>
      </c>
      <c r="D242" s="0" t="n">
        <f aca="false">C242*$D$1</f>
        <v>6072</v>
      </c>
      <c r="E242" s="0" t="n">
        <v>1220</v>
      </c>
      <c r="F242" s="0" t="n">
        <f aca="false">E242*$F$1</f>
        <v>2684</v>
      </c>
      <c r="G242" s="0" t="n">
        <v>2215</v>
      </c>
      <c r="H242" s="0" t="n">
        <f aca="false">D242+F242+G242</f>
        <v>10971</v>
      </c>
      <c r="J242" s="0" t="n">
        <v>0</v>
      </c>
      <c r="K242" s="0" t="n">
        <f aca="false">J242*$K$1</f>
        <v>0</v>
      </c>
      <c r="L242" s="0" t="n">
        <f aca="false">H242+K242</f>
        <v>10971</v>
      </c>
      <c r="M242" s="0" t="n">
        <v>100</v>
      </c>
      <c r="Q242" s="0" t="n">
        <v>1230</v>
      </c>
      <c r="R242" s="0" t="n">
        <v>295</v>
      </c>
      <c r="S242" s="0" t="n">
        <v>745</v>
      </c>
      <c r="T242" s="0" t="n">
        <v>265</v>
      </c>
      <c r="U242" s="0" t="n">
        <v>945</v>
      </c>
      <c r="V242" s="0" t="n">
        <v>2730</v>
      </c>
      <c r="X242" s="0" t="s">
        <v>36</v>
      </c>
      <c r="Y242" s="0" t="n">
        <f aca="false">Y240</f>
        <v>12165.9285714286</v>
      </c>
      <c r="Z242" s="0" t="n">
        <f aca="false">L242/Y242</f>
        <v>0.901780734251978</v>
      </c>
      <c r="AA242" s="0" t="n">
        <f aca="false">AVERAGEIF(X179:X241,"Tuesday",Z179:Z241)</f>
        <v>0.938627156851017</v>
      </c>
      <c r="AB242" s="0" t="n">
        <f aca="false">L242/$AA$6</f>
        <v>11887.7533319496</v>
      </c>
      <c r="AC242" s="0" t="n">
        <v>106</v>
      </c>
      <c r="AE242" s="0" t="n">
        <v>0</v>
      </c>
      <c r="AF242" s="0" t="n">
        <f aca="false">(AB242/AVERAGE(AB238:AB240,AB244:AB246))*MAX(AE241:AE243) + (1 - MAX(AE241:AE243))</f>
        <v>1</v>
      </c>
      <c r="AG242" s="0" t="n">
        <f aca="false">AB242/AF242</f>
        <v>11887.7533319496</v>
      </c>
      <c r="AH242" s="0" t="n">
        <f aca="false">(AG241+AG242*2+AG243)/4</f>
        <v>11385.8240826589</v>
      </c>
      <c r="AI242" s="0" t="n">
        <f aca="false">ABS(1 - (AG242/AVERAGE(AG240:AG244)))</f>
        <v>0.0801721160195337</v>
      </c>
      <c r="AJ242" s="0" t="n">
        <f aca="false">(AVERAGE(AG240:AG244)*AI242) + (AG242*(1-AI242))</f>
        <v>11817.0152116086</v>
      </c>
      <c r="AK242" s="0" t="n">
        <f aca="false">(AVERAGE(AG240:AG241,AG243:AG244)*AI242*2) + (AG242*(1-AI242*2))</f>
        <v>11710.9080310972</v>
      </c>
    </row>
    <row r="243" customFormat="false" ht="13.8" hidden="false" customHeight="false" outlineLevel="0" collapsed="false">
      <c r="A243" s="4" t="n">
        <v>42977</v>
      </c>
      <c r="B243" s="0" t="n">
        <v>241</v>
      </c>
      <c r="C243" s="0" t="n">
        <v>2605</v>
      </c>
      <c r="D243" s="0" t="n">
        <f aca="false">C243*$D$1</f>
        <v>5991.5</v>
      </c>
      <c r="E243" s="0" t="n">
        <v>1105</v>
      </c>
      <c r="F243" s="0" t="n">
        <f aca="false">E243*$F$1</f>
        <v>2431</v>
      </c>
      <c r="G243" s="0" t="n">
        <v>1495</v>
      </c>
      <c r="H243" s="0" t="n">
        <f aca="false">D243+F243+G243</f>
        <v>9917.5</v>
      </c>
      <c r="J243" s="0" t="n">
        <v>0</v>
      </c>
      <c r="K243" s="0" t="n">
        <f aca="false">J243*$K$1</f>
        <v>0</v>
      </c>
      <c r="L243" s="0" t="n">
        <f aca="false">H243+K243</f>
        <v>9917.5</v>
      </c>
      <c r="M243" s="0" t="n">
        <v>105</v>
      </c>
      <c r="Q243" s="0" t="n">
        <v>1305</v>
      </c>
      <c r="R243" s="0" t="n">
        <v>290</v>
      </c>
      <c r="S243" s="0" t="n">
        <v>730</v>
      </c>
      <c r="T243" s="0" t="n">
        <v>220</v>
      </c>
      <c r="U243" s="0" t="n">
        <v>925</v>
      </c>
      <c r="V243" s="0" t="n">
        <v>2660</v>
      </c>
      <c r="X243" s="0" t="s">
        <v>37</v>
      </c>
      <c r="Y243" s="0" t="n">
        <f aca="false">Y240</f>
        <v>12165.9285714286</v>
      </c>
      <c r="Z243" s="0" t="n">
        <f aca="false">L243/Y243</f>
        <v>0.81518643988187</v>
      </c>
      <c r="AA243" s="0" t="n">
        <f aca="false">AVERAGEIF(X180:X242,"Wednesday",Z180:Z242)</f>
        <v>0.93476284321496</v>
      </c>
      <c r="AB243" s="0" t="n">
        <f aca="false">L243/$AA$8</f>
        <v>10857.2982557872</v>
      </c>
      <c r="AC243" s="0" t="n">
        <v>104</v>
      </c>
      <c r="AE243" s="0" t="n">
        <v>0</v>
      </c>
      <c r="AF243" s="0" t="n">
        <f aca="false">(AB243/AVERAGE(AB239:AB241,AB245:AB247))*MAX(AE242:AE244) + (1 - MAX(AE242:AE244))</f>
        <v>1</v>
      </c>
      <c r="AG243" s="0" t="n">
        <f aca="false">AB243/AF243</f>
        <v>10857.2982557872</v>
      </c>
      <c r="AH243" s="0" t="n">
        <f aca="false">(AG242+AG243*2+AG244)/4</f>
        <v>10820.1488282034</v>
      </c>
      <c r="AI243" s="0" t="n">
        <f aca="false">ABS(1 - (AG243/AVERAGE(AG241:AG245)))</f>
        <v>0.0023361324104898</v>
      </c>
      <c r="AJ243" s="0" t="n">
        <f aca="false">(AVERAGE(AG241:AG245)*AI243) + (AG243*(1-AI243))</f>
        <v>10857.2391400253</v>
      </c>
      <c r="AK243" s="0" t="n">
        <f aca="false">(AVERAGE(AG241:AG242,AG244:AG245)*AI243*2) + (AG243*(1-AI243*2))</f>
        <v>10857.1504663824</v>
      </c>
    </row>
    <row r="244" customFormat="false" ht="13.8" hidden="false" customHeight="false" outlineLevel="0" collapsed="false">
      <c r="A244" s="4" t="n">
        <v>42978</v>
      </c>
      <c r="B244" s="0" t="n">
        <v>242</v>
      </c>
      <c r="C244" s="0" t="n">
        <v>2730</v>
      </c>
      <c r="D244" s="0" t="n">
        <f aca="false">C244*$D$1</f>
        <v>6279</v>
      </c>
      <c r="E244" s="0" t="n">
        <v>1020</v>
      </c>
      <c r="F244" s="0" t="n">
        <f aca="false">E244*$F$1</f>
        <v>2244</v>
      </c>
      <c r="G244" s="0" t="n">
        <v>1230</v>
      </c>
      <c r="H244" s="0" t="n">
        <f aca="false">D244+F244+G244</f>
        <v>9753</v>
      </c>
      <c r="J244" s="0" t="n">
        <v>0</v>
      </c>
      <c r="K244" s="0" t="n">
        <f aca="false">J244*$K$1</f>
        <v>0</v>
      </c>
      <c r="L244" s="0" t="n">
        <f aca="false">H244+K244</f>
        <v>9753</v>
      </c>
      <c r="M244" s="0" t="n">
        <v>85</v>
      </c>
      <c r="Q244" s="0" t="n">
        <v>1300</v>
      </c>
      <c r="R244" s="0" t="n">
        <v>325</v>
      </c>
      <c r="S244" s="0" t="n">
        <v>835</v>
      </c>
      <c r="T244" s="0" t="n">
        <v>240</v>
      </c>
      <c r="U244" s="0" t="n">
        <v>985</v>
      </c>
      <c r="V244" s="0" t="n">
        <v>2340</v>
      </c>
      <c r="X244" s="0" t="s">
        <v>39</v>
      </c>
      <c r="Y244" s="0" t="n">
        <f aca="false">Y240</f>
        <v>12165.9285714286</v>
      </c>
      <c r="Z244" s="0" t="n">
        <f aca="false">L244/Y244</f>
        <v>0.801665071657966</v>
      </c>
      <c r="AA244" s="0" t="n">
        <f aca="false">AVERAGEIF(X181:X243,"Thursday",Z181:Z243)</f>
        <v>0.971606662514854</v>
      </c>
      <c r="AB244" s="0" t="n">
        <f aca="false">L244/$AA$10</f>
        <v>9678.24546928945</v>
      </c>
      <c r="AC244" s="0" t="n">
        <v>97</v>
      </c>
      <c r="AE244" s="0" t="n">
        <v>0</v>
      </c>
      <c r="AF244" s="0" t="n">
        <f aca="false">(AB244/AVERAGE(AB240:AB242,AB246:AB248))*MAX(AE243:AE245) + (1 - MAX(AE243:AE245))</f>
        <v>1</v>
      </c>
      <c r="AG244" s="0" t="n">
        <f aca="false">AB244/AF244</f>
        <v>9678.24546928945</v>
      </c>
      <c r="AH244" s="0" t="n">
        <f aca="false">(AG243+AG244*2+AG245)/4</f>
        <v>10259.9917881019</v>
      </c>
      <c r="AI244" s="0" t="n">
        <f aca="false">ABS(1 - (AG244/AVERAGE(AG242:AG246)))</f>
        <v>0.212443969655031</v>
      </c>
      <c r="AJ244" s="0" t="n">
        <f aca="false">(AVERAGE(AG242:AG246)*AI244) + (AG244*(1-AI244))</f>
        <v>10232.8762745496</v>
      </c>
      <c r="AK244" s="0" t="n">
        <f aca="false">(AVERAGE(AG242:AG243,AG245:AG246)*AI244*2) + (AG244*(1-AI244*2))</f>
        <v>11064.8224824399</v>
      </c>
    </row>
    <row r="245" customFormat="false" ht="13.8" hidden="false" customHeight="false" outlineLevel="0" collapsed="false">
      <c r="A245" s="4" t="n">
        <v>42979</v>
      </c>
      <c r="B245" s="0" t="n">
        <v>243</v>
      </c>
      <c r="C245" s="0" t="n">
        <v>3415</v>
      </c>
      <c r="D245" s="0" t="n">
        <f aca="false">C245*$D$1</f>
        <v>7854.5</v>
      </c>
      <c r="E245" s="0" t="n">
        <v>1255</v>
      </c>
      <c r="F245" s="0" t="n">
        <f aca="false">E245*$F$1</f>
        <v>2761</v>
      </c>
      <c r="G245" s="0" t="n">
        <v>1810</v>
      </c>
      <c r="H245" s="0" t="n">
        <f aca="false">D245+F245+G245</f>
        <v>12425.5</v>
      </c>
      <c r="J245" s="0" t="n">
        <v>0</v>
      </c>
      <c r="K245" s="0" t="n">
        <f aca="false">J245*$K$1</f>
        <v>0</v>
      </c>
      <c r="L245" s="0" t="n">
        <f aca="false">H245+K245</f>
        <v>12425.5</v>
      </c>
      <c r="M245" s="0" t="n">
        <v>80</v>
      </c>
      <c r="Q245" s="0" t="n">
        <v>955</v>
      </c>
      <c r="R245" s="0" t="n">
        <v>350</v>
      </c>
      <c r="S245" s="0" t="n">
        <v>955</v>
      </c>
      <c r="T245" s="0" t="n">
        <v>245</v>
      </c>
      <c r="U245" s="0" t="n">
        <v>985</v>
      </c>
      <c r="V245" s="0" t="n">
        <v>3125</v>
      </c>
      <c r="X245" s="0" t="s">
        <v>40</v>
      </c>
      <c r="Y245" s="0" t="n">
        <f aca="false">Y240</f>
        <v>12165.9285714286</v>
      </c>
      <c r="Z245" s="0" t="n">
        <f aca="false">L245/Y245</f>
        <v>1.02133593231683</v>
      </c>
      <c r="AA245" s="0" t="n">
        <f aca="false">AVERAGEIF(X182:X244,"Friday",Z182:Z244)</f>
        <v>0.977790325382372</v>
      </c>
      <c r="AB245" s="0" t="n">
        <f aca="false">L245/$AA$12</f>
        <v>10826.1779580416</v>
      </c>
      <c r="AC245" s="0" t="n">
        <v>100</v>
      </c>
      <c r="AE245" s="0" t="n">
        <v>0</v>
      </c>
      <c r="AF245" s="0" t="n">
        <f aca="false">(AB245/AVERAGE(AB241:AB243,AB247:AB249))*MAX(AE244:AE246) + (1 - MAX(AE244:AE246))</f>
        <v>1</v>
      </c>
      <c r="AG245" s="0" t="n">
        <f aca="false">AB245/AF245</f>
        <v>10826.1779580416</v>
      </c>
      <c r="AH245" s="0" t="n">
        <f aca="false">(AG244+AG245*2+AG246)/4</f>
        <v>12381.4830442528</v>
      </c>
      <c r="AI245" s="0" t="n">
        <f aca="false">ABS(1 - (AG245/AVERAGE(AG243:AG247)))</f>
        <v>0.109013988762445</v>
      </c>
      <c r="AJ245" s="0" t="n">
        <f aca="false">(AVERAGE(AG243:AG247)*AI245) + (AG245*(1-AI245))</f>
        <v>10970.5784713927</v>
      </c>
      <c r="AK245" s="0" t="n">
        <f aca="false">(AVERAGE(AG243:AG244,AG246:AG247)*AI245*2) + (AG245*(1-AI245*2))</f>
        <v>11187.1792414192</v>
      </c>
    </row>
    <row r="246" customFormat="false" ht="13.8" hidden="false" customHeight="false" outlineLevel="0" collapsed="false">
      <c r="A246" s="4" t="n">
        <v>42980</v>
      </c>
      <c r="B246" s="0" t="n">
        <v>244</v>
      </c>
      <c r="C246" s="0" t="n">
        <v>4335</v>
      </c>
      <c r="D246" s="0" t="n">
        <f aca="false">C246*$D$1</f>
        <v>9970.5</v>
      </c>
      <c r="E246" s="0" t="n">
        <v>1925</v>
      </c>
      <c r="F246" s="0" t="n">
        <f aca="false">E246*$F$1</f>
        <v>4235</v>
      </c>
      <c r="G246" s="0" t="n">
        <v>6040</v>
      </c>
      <c r="H246" s="0" t="n">
        <f aca="false">D246+F246+G246</f>
        <v>20245.5</v>
      </c>
      <c r="J246" s="0" t="n">
        <v>0</v>
      </c>
      <c r="K246" s="0" t="n">
        <f aca="false">J246*$K$1</f>
        <v>0</v>
      </c>
      <c r="L246" s="0" t="n">
        <f aca="false">H246+K246</f>
        <v>20245.5</v>
      </c>
      <c r="M246" s="0" t="n">
        <v>75</v>
      </c>
      <c r="Q246" s="0" t="n">
        <v>1975</v>
      </c>
      <c r="R246" s="0" t="n">
        <v>490</v>
      </c>
      <c r="S246" s="0" t="n">
        <v>1975</v>
      </c>
      <c r="T246" s="0" t="n">
        <v>505</v>
      </c>
      <c r="U246" s="0" t="n">
        <v>1320</v>
      </c>
      <c r="V246" s="0" t="n">
        <v>6160</v>
      </c>
      <c r="X246" s="0" t="s">
        <v>42</v>
      </c>
      <c r="Y246" s="0" t="n">
        <f aca="false">Y240</f>
        <v>12165.9285714286</v>
      </c>
      <c r="Z246" s="0" t="n">
        <f aca="false">L246/Y246</f>
        <v>1.66411465274801</v>
      </c>
      <c r="AA246" s="0" t="n">
        <f aca="false">AVERAGEIF(X183:X245,"Saturday",Z183:Z245)</f>
        <v>1.06619766057766</v>
      </c>
      <c r="AB246" s="0" t="n">
        <f aca="false">L246/$AA$14</f>
        <v>18195.3307916386</v>
      </c>
      <c r="AC246" s="0" t="n">
        <v>102</v>
      </c>
      <c r="AE246" s="0" t="n">
        <v>0</v>
      </c>
      <c r="AF246" s="0" t="n">
        <f aca="false">(AB246/AVERAGE(AB242:AB244,AB248:AB250))*MAX(AE245:AE247) + (1 - MAX(AE245:AE247))</f>
        <v>1</v>
      </c>
      <c r="AG246" s="0" t="n">
        <f aca="false">AB246/AF246</f>
        <v>18195.3307916386</v>
      </c>
      <c r="AH246" s="0" t="n">
        <f aca="false">(AG245+AG246*2+AG247)/4</f>
        <v>14603.425908704</v>
      </c>
      <c r="AI246" s="0" t="n">
        <f aca="false">ABS(1 - (AG246/AVERAGE(AG244:AG248)))</f>
        <v>0.462349216255717</v>
      </c>
      <c r="AJ246" s="0" t="n">
        <f aca="false">(AVERAGE(AG244:AG248)*AI246) + (AG246*(1-AI246))</f>
        <v>15535.5300036333</v>
      </c>
      <c r="AK246" s="0" t="n">
        <f aca="false">(AVERAGE(AG244:AG245,AG247:AG248)*AI246*2) + (AG246*(1-AI246*2))</f>
        <v>11545.8288216254</v>
      </c>
    </row>
    <row r="247" customFormat="false" ht="13.8" hidden="false" customHeight="false" outlineLevel="0" collapsed="false">
      <c r="A247" s="4" t="n">
        <v>42981</v>
      </c>
      <c r="B247" s="0" t="n">
        <v>245</v>
      </c>
      <c r="C247" s="0" t="n">
        <v>4425</v>
      </c>
      <c r="D247" s="0" t="n">
        <f aca="false">C247*$D$1</f>
        <v>10177.5</v>
      </c>
      <c r="E247" s="0" t="n">
        <v>2100</v>
      </c>
      <c r="F247" s="0" t="n">
        <f aca="false">E247*$F$1</f>
        <v>4620</v>
      </c>
      <c r="G247" s="0" t="n">
        <v>10750</v>
      </c>
      <c r="H247" s="0" t="n">
        <f aca="false">D247+F247+G247</f>
        <v>25547.5</v>
      </c>
      <c r="J247" s="0" t="n">
        <v>0</v>
      </c>
      <c r="K247" s="0" t="n">
        <f aca="false">J247*$K$1</f>
        <v>0</v>
      </c>
      <c r="L247" s="0" t="n">
        <f aca="false">H247+K247</f>
        <v>25547.5</v>
      </c>
      <c r="M247" s="0" t="n">
        <v>95</v>
      </c>
      <c r="Q247" s="0" t="n">
        <v>2215</v>
      </c>
      <c r="R247" s="0" t="n">
        <v>535</v>
      </c>
      <c r="S247" s="0" t="n">
        <v>2215</v>
      </c>
      <c r="T247" s="0" t="n">
        <v>590</v>
      </c>
      <c r="U247" s="0" t="n">
        <v>1555</v>
      </c>
      <c r="V247" s="0" t="n">
        <v>6475</v>
      </c>
      <c r="X247" s="0" t="s">
        <v>33</v>
      </c>
      <c r="Y247" s="0" t="n">
        <f aca="false">AVERAGE(L247:L253)</f>
        <v>14423.2142857143</v>
      </c>
      <c r="Z247" s="0" t="n">
        <f aca="false">L247/Y247</f>
        <v>1.77127646403367</v>
      </c>
      <c r="AA247" s="0" t="n">
        <f aca="false">AVERAGEIF(X184:X246,"Sunday",Z184:Z246)</f>
        <v>1.10737513306011</v>
      </c>
      <c r="AB247" s="0" t="n">
        <f aca="false">L247/$AA$2</f>
        <v>25714.8575109198</v>
      </c>
      <c r="AC247" s="0" t="n">
        <v>102</v>
      </c>
      <c r="AE247" s="0" t="n">
        <v>0</v>
      </c>
      <c r="AF247" s="0" t="n">
        <f aca="false">(AB247/AVERAGE(AB243:AB245,AB249:AB251))*MAX(AE246:AE248) + (1 - MAX(AE246:AE248))</f>
        <v>2.2966124529326</v>
      </c>
      <c r="AG247" s="0" t="n">
        <f aca="false">AB247/AF247</f>
        <v>11196.8640934973</v>
      </c>
      <c r="AH247" s="0" t="n">
        <f aca="false">(AG246+AG247*2+AG248)/4</f>
        <v>13226.2784773119</v>
      </c>
      <c r="AI247" s="0" t="n">
        <f aca="false">ABS(1 - (AG247/AVERAGE(AG245:AG249)))</f>
        <v>0.170683380086322</v>
      </c>
      <c r="AJ247" s="0" t="n">
        <f aca="false">(AVERAGE(AG245:AG249)*AI247) + (AG247*(1-AI247))</f>
        <v>11590.1953933189</v>
      </c>
      <c r="AK247" s="0" t="n">
        <f aca="false">(AVERAGE(AG245:AG246,AG248:AG249)*AI247*2) + (AG247*(1-AI247*2))</f>
        <v>12180.1923430512</v>
      </c>
    </row>
    <row r="248" customFormat="false" ht="13.8" hidden="false" customHeight="false" outlineLevel="0" collapsed="false">
      <c r="A248" s="4" t="n">
        <v>42982</v>
      </c>
      <c r="B248" s="0" t="n">
        <v>246</v>
      </c>
      <c r="C248" s="0" t="n">
        <v>3270</v>
      </c>
      <c r="D248" s="0" t="n">
        <f aca="false">C248*$D$1</f>
        <v>7521</v>
      </c>
      <c r="E248" s="0" t="n">
        <v>1890</v>
      </c>
      <c r="F248" s="0" t="n">
        <f aca="false">E248*$F$1</f>
        <v>4158</v>
      </c>
      <c r="G248" s="0" t="n">
        <v>3250</v>
      </c>
      <c r="H248" s="0" t="n">
        <f aca="false">D248+F248+G248</f>
        <v>14929</v>
      </c>
      <c r="J248" s="0" t="n">
        <v>0</v>
      </c>
      <c r="K248" s="0" t="n">
        <f aca="false">J248*$K$1</f>
        <v>0</v>
      </c>
      <c r="L248" s="0" t="n">
        <f aca="false">H248+K248</f>
        <v>14929</v>
      </c>
      <c r="M248" s="0" t="n">
        <v>95</v>
      </c>
      <c r="Q248" s="0" t="n">
        <v>1275</v>
      </c>
      <c r="R248" s="0" t="n">
        <v>405</v>
      </c>
      <c r="S248" s="0" t="n">
        <v>1275</v>
      </c>
      <c r="T248" s="0" t="n">
        <v>350</v>
      </c>
      <c r="U248" s="0" t="n">
        <v>1240</v>
      </c>
      <c r="V248" s="0" t="n">
        <v>4015</v>
      </c>
      <c r="X248" s="0" t="s">
        <v>34</v>
      </c>
      <c r="Y248" s="0" t="n">
        <f aca="false">Y247</f>
        <v>14423.2142857143</v>
      </c>
      <c r="Z248" s="0" t="n">
        <f aca="false">L248/Y248</f>
        <v>1.03506747554785</v>
      </c>
      <c r="AA248" s="0" t="n">
        <f aca="false">AVERAGEIF(X185:X247,"Monday",Z185:Z247)</f>
        <v>0.991842007582711</v>
      </c>
      <c r="AB248" s="0" t="n">
        <f aca="false">L248/$AA$4</f>
        <v>15841.8232361298</v>
      </c>
      <c r="AC248" s="0" t="n">
        <v>104</v>
      </c>
      <c r="AE248" s="0" t="n">
        <v>1</v>
      </c>
      <c r="AF248" s="0" t="n">
        <f aca="false">(AB248/AVERAGE(AB244:AB246,AB250:AB252))*MAX(AE247:AE249) + (1 - MAX(AE247:AE249))</f>
        <v>1.28627416208995</v>
      </c>
      <c r="AG248" s="0" t="n">
        <f aca="false">AB248/AF248</f>
        <v>12316.0549306144</v>
      </c>
      <c r="AH248" s="0" t="n">
        <f aca="false">(AG247+AG248*2+AG249)/4</f>
        <v>12700.2790491887</v>
      </c>
      <c r="AI248" s="0" t="n">
        <f aca="false">ABS(1 - (AG248/AVERAGE(AG246:AG250)))</f>
        <v>0.110274611675067</v>
      </c>
      <c r="AJ248" s="0" t="n">
        <f aca="false">(AVERAGE(AG246:AG250)*AI248) + (AG248*(1-AI248))</f>
        <v>12484.3869401796</v>
      </c>
      <c r="AK248" s="0" t="n">
        <f aca="false">(AVERAGE(AG246:AG247,AG249:AG250)*AI248*2) + (AG248*(1-AI248*2))</f>
        <v>12736.8849545274</v>
      </c>
    </row>
    <row r="249" customFormat="false" ht="13.8" hidden="false" customHeight="false" outlineLevel="0" collapsed="false">
      <c r="A249" s="4" t="n">
        <v>42983</v>
      </c>
      <c r="B249" s="0" t="n">
        <v>247</v>
      </c>
      <c r="C249" s="0" t="n">
        <v>2880</v>
      </c>
      <c r="D249" s="0" t="n">
        <f aca="false">C249*$D$1</f>
        <v>6624</v>
      </c>
      <c r="E249" s="0" t="n">
        <v>1270</v>
      </c>
      <c r="F249" s="0" t="n">
        <f aca="false">E249*$F$1</f>
        <v>2794</v>
      </c>
      <c r="G249" s="0" t="n">
        <v>1395</v>
      </c>
      <c r="H249" s="0" t="n">
        <f aca="false">D249+F249+G249</f>
        <v>10813</v>
      </c>
      <c r="J249" s="0" t="n">
        <v>0</v>
      </c>
      <c r="K249" s="0" t="n">
        <f aca="false">J249*$K$1</f>
        <v>0</v>
      </c>
      <c r="L249" s="0" t="n">
        <f aca="false">H249+K249</f>
        <v>10813</v>
      </c>
      <c r="M249" s="0" t="n">
        <v>95</v>
      </c>
      <c r="Q249" s="0" t="n">
        <v>940</v>
      </c>
      <c r="R249" s="0" t="n">
        <v>325</v>
      </c>
      <c r="S249" s="0" t="n">
        <v>940</v>
      </c>
      <c r="T249" s="0" t="n">
        <v>230</v>
      </c>
      <c r="U249" s="0" t="n">
        <v>1010</v>
      </c>
      <c r="V249" s="0" t="n">
        <v>3055</v>
      </c>
      <c r="X249" s="0" t="s">
        <v>36</v>
      </c>
      <c r="Y249" s="0" t="n">
        <f aca="false">Y247</f>
        <v>14423.2142857143</v>
      </c>
      <c r="Z249" s="0" t="n">
        <f aca="false">L249/Y249</f>
        <v>0.749694193388634</v>
      </c>
      <c r="AA249" s="0" t="n">
        <f aca="false">AVERAGEIF(X186:X248,"Tuesday",Z186:Z248)</f>
        <v>0.927682679397084</v>
      </c>
      <c r="AB249" s="0" t="n">
        <f aca="false">L249/$AA$6</f>
        <v>11716.5506132869</v>
      </c>
      <c r="AC249" s="0" t="n">
        <v>102</v>
      </c>
      <c r="AE249" s="0" t="n">
        <v>0</v>
      </c>
      <c r="AF249" s="0" t="n">
        <f aca="false">(AB249/AVERAGE(AB245:AB247,AB251:AB253))*MAX(AE248:AE250) + (1 - MAX(AE248:AE250))</f>
        <v>0.782556725943793</v>
      </c>
      <c r="AG249" s="0" t="n">
        <f aca="false">AB249/AF249</f>
        <v>14972.1422420289</v>
      </c>
      <c r="AH249" s="0" t="n">
        <f aca="false">(AG248+AG249*2+AG250)/4</f>
        <v>13698.1557330006</v>
      </c>
      <c r="AI249" s="0" t="n">
        <f aca="false">ABS(1 - (AG249/AVERAGE(AG247:AG251)))</f>
        <v>0.196087794301272</v>
      </c>
      <c r="AJ249" s="0" t="n">
        <f aca="false">(AVERAGE(AG247:AG251)*AI249) + (AG249*(1-AI249))</f>
        <v>14490.8354297096</v>
      </c>
      <c r="AK249" s="0" t="n">
        <f aca="false">(AVERAGE(AG247:AG248,AG250:AG251)*AI249*2) + (AG249*(1-AI249*2))</f>
        <v>13768.8752112306</v>
      </c>
    </row>
    <row r="250" customFormat="false" ht="13.8" hidden="false" customHeight="false" outlineLevel="0" collapsed="false">
      <c r="A250" s="4" t="n">
        <v>42984</v>
      </c>
      <c r="B250" s="0" t="n">
        <v>248</v>
      </c>
      <c r="C250" s="0" t="n">
        <v>2985</v>
      </c>
      <c r="D250" s="0" t="n">
        <f aca="false">C250*$D$1</f>
        <v>6865.5</v>
      </c>
      <c r="E250" s="0" t="n">
        <v>1310</v>
      </c>
      <c r="F250" s="0" t="n">
        <f aca="false">E250*$F$1</f>
        <v>2882</v>
      </c>
      <c r="G250" s="0" t="n">
        <v>1700</v>
      </c>
      <c r="H250" s="0" t="n">
        <f aca="false">D250+F250+G250</f>
        <v>11447.5</v>
      </c>
      <c r="J250" s="0" t="n">
        <v>0</v>
      </c>
      <c r="K250" s="0" t="n">
        <f aca="false">J250*$K$1</f>
        <v>0</v>
      </c>
      <c r="L250" s="0" t="n">
        <f aca="false">H250+K250</f>
        <v>11447.5</v>
      </c>
      <c r="M250" s="0" t="n">
        <v>105</v>
      </c>
      <c r="Q250" s="0" t="n">
        <v>810</v>
      </c>
      <c r="R250" s="0" t="n">
        <v>295</v>
      </c>
      <c r="S250" s="0" t="n">
        <v>810</v>
      </c>
      <c r="T250" s="0" t="n">
        <v>240</v>
      </c>
      <c r="U250" s="0" t="n">
        <v>825</v>
      </c>
      <c r="V250" s="0" t="n">
        <v>2630</v>
      </c>
      <c r="X250" s="0" t="s">
        <v>37</v>
      </c>
      <c r="Y250" s="0" t="n">
        <f aca="false">Y247</f>
        <v>14423.2142857143</v>
      </c>
      <c r="Z250" s="0" t="n">
        <f aca="false">L250/Y250</f>
        <v>0.793685774421195</v>
      </c>
      <c r="AA250" s="0" t="n">
        <f aca="false">AVERAGEIF(X187:X249,"Wednesday",Z187:Z249)</f>
        <v>0.927596838573042</v>
      </c>
      <c r="AB250" s="0" t="n">
        <f aca="false">L250/$AA$8</f>
        <v>12532.2835173303</v>
      </c>
      <c r="AC250" s="0" t="n">
        <v>99</v>
      </c>
      <c r="AE250" s="0" t="n">
        <v>0</v>
      </c>
      <c r="AF250" s="0" t="n">
        <f aca="false">(AB250/AVERAGE(AB246:AB248,AB252:AB254))*MAX(AE249:AE251) + (1 - MAX(AE249:AE251))</f>
        <v>1</v>
      </c>
      <c r="AG250" s="0" t="n">
        <f aca="false">AB250/AF250</f>
        <v>12532.2835173303</v>
      </c>
      <c r="AH250" s="0" t="n">
        <f aca="false">(AG249+AG250*2+AG251)/4</f>
        <v>12901.8345059845</v>
      </c>
      <c r="AI250" s="0" t="n">
        <f aca="false">ABS(1 - (AG250/AVERAGE(AG248:AG252)))</f>
        <v>0.00282700955958193</v>
      </c>
      <c r="AJ250" s="0" t="n">
        <f aca="false">(AVERAGE(AG248:AG252)*AI250) + (AG250*(1-AI250))</f>
        <v>12532.1836418817</v>
      </c>
      <c r="AK250" s="0" t="n">
        <f aca="false">(AVERAGE(AG248:AG249,AG251:AG252)*AI250*2) + (AG250*(1-AI250*2))</f>
        <v>12532.0338287088</v>
      </c>
    </row>
    <row r="251" customFormat="false" ht="13.8" hidden="false" customHeight="false" outlineLevel="0" collapsed="false">
      <c r="A251" s="4" t="n">
        <v>42985</v>
      </c>
      <c r="B251" s="0" t="n">
        <v>249</v>
      </c>
      <c r="C251" s="0" t="n">
        <v>3100</v>
      </c>
      <c r="D251" s="0" t="n">
        <f aca="false">C251*$D$1</f>
        <v>7130</v>
      </c>
      <c r="E251" s="0" t="n">
        <v>1325</v>
      </c>
      <c r="F251" s="0" t="n">
        <f aca="false">E251*$F$1</f>
        <v>2915</v>
      </c>
      <c r="G251" s="0" t="n">
        <v>1615</v>
      </c>
      <c r="H251" s="0" t="n">
        <f aca="false">D251+F251+G251</f>
        <v>11660</v>
      </c>
      <c r="J251" s="0" t="n">
        <v>0</v>
      </c>
      <c r="K251" s="0" t="n">
        <f aca="false">J251*$K$1</f>
        <v>0</v>
      </c>
      <c r="L251" s="0" t="n">
        <f aca="false">H251+K251</f>
        <v>11660</v>
      </c>
      <c r="M251" s="0" t="n">
        <v>110</v>
      </c>
      <c r="Q251" s="0" t="n">
        <v>970</v>
      </c>
      <c r="R251" s="0" t="n">
        <v>365</v>
      </c>
      <c r="S251" s="0" t="n">
        <v>970</v>
      </c>
      <c r="T251" s="0" t="n">
        <v>305</v>
      </c>
      <c r="U251" s="0" t="n">
        <v>1205</v>
      </c>
      <c r="V251" s="0" t="n">
        <v>2815</v>
      </c>
      <c r="X251" s="0" t="s">
        <v>39</v>
      </c>
      <c r="Y251" s="0" t="n">
        <f aca="false">Y247</f>
        <v>14423.2142857143</v>
      </c>
      <c r="Z251" s="0" t="n">
        <f aca="false">L251/Y251</f>
        <v>0.808418967438404</v>
      </c>
      <c r="AA251" s="0" t="n">
        <f aca="false">AVERAGEIF(X188:X250,"Thursday",Z188:Z250)</f>
        <v>0.952250095568768</v>
      </c>
      <c r="AB251" s="0" t="n">
        <f aca="false">L251/$AA$10</f>
        <v>11570.6287472485</v>
      </c>
      <c r="AC251" s="0" t="n">
        <v>95</v>
      </c>
      <c r="AE251" s="0" t="n">
        <v>0</v>
      </c>
      <c r="AF251" s="0" t="n">
        <f aca="false">(AB251/AVERAGE(AB247:AB249,AB253:AB255))*MAX(AE250:AE252) + (1 - MAX(AE250:AE252))</f>
        <v>1</v>
      </c>
      <c r="AG251" s="0" t="n">
        <f aca="false">AB251/AF251</f>
        <v>11570.6287472485</v>
      </c>
      <c r="AH251" s="0" t="n">
        <f aca="false">(AG250+AG251*2+AG252)/4</f>
        <v>11691.8010279913</v>
      </c>
      <c r="AI251" s="0" t="n">
        <f aca="false">ABS(1 - (AG251/AVERAGE(AG249:AG253)))</f>
        <v>0.0758418526325879</v>
      </c>
      <c r="AJ251" s="0" t="n">
        <f aca="false">(AVERAGE(AG249:AG253)*AI251) + (AG251*(1-AI251))</f>
        <v>11642.6446698713</v>
      </c>
      <c r="AK251" s="0" t="n">
        <f aca="false">(AVERAGE(AG249:AG250,AG252:AG253)*AI251*2) + (AG251*(1-AI251*2))</f>
        <v>11750.6685538055</v>
      </c>
    </row>
    <row r="252" customFormat="false" ht="13.8" hidden="false" customHeight="false" outlineLevel="0" collapsed="false">
      <c r="A252" s="4" t="n">
        <v>42986</v>
      </c>
      <c r="B252" s="0" t="n">
        <v>250</v>
      </c>
      <c r="C252" s="0" t="n">
        <v>3105</v>
      </c>
      <c r="D252" s="0" t="n">
        <f aca="false">C252*$D$1</f>
        <v>7141.5</v>
      </c>
      <c r="E252" s="0" t="n">
        <v>1355</v>
      </c>
      <c r="F252" s="0" t="n">
        <f aca="false">E252*$F$1</f>
        <v>2981</v>
      </c>
      <c r="G252" s="0" t="n">
        <v>2610</v>
      </c>
      <c r="H252" s="0" t="n">
        <f aca="false">D252+F252+G252</f>
        <v>12732.5</v>
      </c>
      <c r="J252" s="0" t="n">
        <v>0</v>
      </c>
      <c r="K252" s="0" t="n">
        <f aca="false">J252*$K$1</f>
        <v>0</v>
      </c>
      <c r="L252" s="0" t="n">
        <f aca="false">H252+K252</f>
        <v>12732.5</v>
      </c>
      <c r="M252" s="0" t="n">
        <v>135</v>
      </c>
      <c r="Q252" s="0" t="n">
        <v>1025</v>
      </c>
      <c r="R252" s="0" t="n">
        <v>425</v>
      </c>
      <c r="S252" s="0" t="n">
        <v>1025</v>
      </c>
      <c r="T252" s="0" t="n">
        <v>440</v>
      </c>
      <c r="U252" s="0" t="n">
        <v>1450</v>
      </c>
      <c r="V252" s="0" t="n">
        <v>2640</v>
      </c>
      <c r="X252" s="0" t="s">
        <v>40</v>
      </c>
      <c r="Y252" s="0" t="n">
        <f aca="false">Y247</f>
        <v>14423.2142857143</v>
      </c>
      <c r="Z252" s="0" t="n">
        <f aca="false">L252/Y252</f>
        <v>0.882778259254673</v>
      </c>
      <c r="AA252" s="0" t="n">
        <f aca="false">AVERAGEIF(X189:X251,"Friday",Z189:Z251)</f>
        <v>0.980822546057349</v>
      </c>
      <c r="AB252" s="0" t="n">
        <f aca="false">L252/$AA$12</f>
        <v>11093.663100138</v>
      </c>
      <c r="AC252" s="0" t="n">
        <v>79</v>
      </c>
      <c r="AE252" s="0" t="n">
        <v>0</v>
      </c>
      <c r="AF252" s="0" t="n">
        <f aca="false">(AB252/AVERAGE(AB248:AB250,AB254:AB256))*MAX(AE251:AE253) + (1 - MAX(AE251:AE253))</f>
        <v>1</v>
      </c>
      <c r="AG252" s="0" t="n">
        <f aca="false">AB252/AF252</f>
        <v>11093.663100138</v>
      </c>
      <c r="AH252" s="0" t="n">
        <f aca="false">(AG251+AG252*2+AG253)/4</f>
        <v>11547.5375729278</v>
      </c>
      <c r="AI252" s="0" t="n">
        <f aca="false">ABS(1 - (AG252/AVERAGE(AG250:AG254)))</f>
        <v>0.111814001154462</v>
      </c>
      <c r="AJ252" s="0" t="n">
        <f aca="false">(AVERAGE(AG250:AG254)*AI252) + (AG252*(1-AI252))</f>
        <v>11249.820808534</v>
      </c>
      <c r="AK252" s="0" t="n">
        <f aca="false">(AVERAGE(AG250:AG251,AG253:AG254)*AI252*2) + (AG252*(1-AI252*2))</f>
        <v>11484.057371128</v>
      </c>
    </row>
    <row r="253" customFormat="false" ht="13.8" hidden="false" customHeight="false" outlineLevel="0" collapsed="false">
      <c r="A253" s="4" t="n">
        <v>42987</v>
      </c>
      <c r="B253" s="0" t="n">
        <v>251</v>
      </c>
      <c r="C253" s="0" t="n">
        <v>3440</v>
      </c>
      <c r="D253" s="0" t="n">
        <f aca="false">C253*$D$1</f>
        <v>7912</v>
      </c>
      <c r="E253" s="0" t="n">
        <v>1505</v>
      </c>
      <c r="F253" s="0" t="n">
        <f aca="false">E253*$F$1</f>
        <v>3311</v>
      </c>
      <c r="G253" s="0" t="n">
        <v>2610</v>
      </c>
      <c r="H253" s="0" t="n">
        <f aca="false">D253+F253+G253</f>
        <v>13833</v>
      </c>
      <c r="J253" s="0" t="n">
        <v>0</v>
      </c>
      <c r="K253" s="0" t="n">
        <f aca="false">J253*$K$1</f>
        <v>0</v>
      </c>
      <c r="L253" s="0" t="n">
        <f aca="false">H253+K253</f>
        <v>13833</v>
      </c>
      <c r="M253" s="0" t="n">
        <v>110</v>
      </c>
      <c r="Q253" s="0" t="n">
        <v>1365</v>
      </c>
      <c r="R253" s="0" t="n">
        <v>690</v>
      </c>
      <c r="S253" s="0" t="n">
        <v>1365</v>
      </c>
      <c r="T253" s="0" t="n">
        <v>545</v>
      </c>
      <c r="U253" s="0" t="n">
        <v>1800</v>
      </c>
      <c r="V253" s="0" t="n">
        <v>3450</v>
      </c>
      <c r="X253" s="0" t="s">
        <v>42</v>
      </c>
      <c r="Y253" s="0" t="n">
        <f aca="false">Y247</f>
        <v>14423.2142857143</v>
      </c>
      <c r="Z253" s="0" t="n">
        <f aca="false">L253/Y253</f>
        <v>0.959078865915562</v>
      </c>
      <c r="AA253" s="0" t="n">
        <f aca="false">AVERAGEIF(X190:X252,"Saturday",Z190:Z252)</f>
        <v>1.11243069976093</v>
      </c>
      <c r="AB253" s="0" t="n">
        <f aca="false">L253/$AA$14</f>
        <v>12432.1953441869</v>
      </c>
      <c r="AC253" s="0" t="n">
        <v>82</v>
      </c>
      <c r="AE253" s="0" t="n">
        <v>0</v>
      </c>
      <c r="AF253" s="0" t="n">
        <f aca="false">(AB253/AVERAGE(AB249:AB251,AB255:AB257))*MAX(AE252:AE254) + (1 - MAX(AE252:AE254))</f>
        <v>1</v>
      </c>
      <c r="AG253" s="0" t="n">
        <f aca="false">AB253/AF253</f>
        <v>12432.1953441869</v>
      </c>
      <c r="AH253" s="0" t="n">
        <f aca="false">(AG252+AG253*2+AG254)/4</f>
        <v>12695.1303539271</v>
      </c>
      <c r="AI253" s="0" t="n">
        <f aca="false">ABS(1 - (AG253/AVERAGE(AG251:AG255)))</f>
        <v>0.000433017963323734</v>
      </c>
      <c r="AJ253" s="0" t="n">
        <f aca="false">(AVERAGE(AG251:AG255)*AI253) + (AG253*(1-AI253))</f>
        <v>12432.19767629</v>
      </c>
      <c r="AK253" s="0" t="n">
        <f aca="false">(AVERAGE(AG251:AG252,AG254:AG255)*AI253*2) + (AG253*(1-AI253*2))</f>
        <v>12432.2011744447</v>
      </c>
    </row>
    <row r="254" customFormat="false" ht="13.8" hidden="false" customHeight="false" outlineLevel="0" collapsed="false">
      <c r="A254" s="4" t="n">
        <v>42988</v>
      </c>
      <c r="B254" s="0" t="n">
        <v>252</v>
      </c>
      <c r="C254" s="0" t="n">
        <v>3570</v>
      </c>
      <c r="D254" s="0" t="n">
        <f aca="false">C254*$D$1</f>
        <v>8211</v>
      </c>
      <c r="E254" s="0" t="n">
        <v>1725</v>
      </c>
      <c r="F254" s="0" t="n">
        <f aca="false">E254*$F$1</f>
        <v>3795</v>
      </c>
      <c r="G254" s="0" t="n">
        <v>2720</v>
      </c>
      <c r="H254" s="0" t="n">
        <f aca="false">D254+F254+G254</f>
        <v>14726</v>
      </c>
      <c r="J254" s="0" t="n">
        <v>0</v>
      </c>
      <c r="K254" s="0" t="n">
        <f aca="false">J254*$K$1</f>
        <v>0</v>
      </c>
      <c r="L254" s="0" t="n">
        <f aca="false">H254+K254</f>
        <v>14726</v>
      </c>
      <c r="M254" s="0" t="n">
        <v>180</v>
      </c>
      <c r="Q254" s="0" t="n">
        <v>1140</v>
      </c>
      <c r="R254" s="0" t="n">
        <v>530</v>
      </c>
      <c r="S254" s="0" t="n">
        <v>1140</v>
      </c>
      <c r="T254" s="0" t="n">
        <v>400</v>
      </c>
      <c r="U254" s="0" t="n">
        <v>1375</v>
      </c>
      <c r="V254" s="0" t="n">
        <v>4280</v>
      </c>
      <c r="X254" s="0" t="s">
        <v>33</v>
      </c>
      <c r="Y254" s="0" t="n">
        <f aca="false">AVERAGE(L254:L260)</f>
        <v>14064.5</v>
      </c>
      <c r="Z254" s="0" t="n">
        <f aca="false">L254/Y254</f>
        <v>1.04703331081802</v>
      </c>
      <c r="AA254" s="0" t="n">
        <f aca="false">AVERAGEIF(X191:X253,"Sunday",Z191:Z253)</f>
        <v>1.14139487450397</v>
      </c>
      <c r="AB254" s="0" t="n">
        <f aca="false">L254/$AA$2</f>
        <v>14822.4676271966</v>
      </c>
      <c r="AC254" s="0" t="n">
        <v>93</v>
      </c>
      <c r="AE254" s="0" t="n">
        <v>0</v>
      </c>
      <c r="AF254" s="0" t="n">
        <f aca="false">(AB254/AVERAGE(AB250:AB252,AB256:AB258))*MAX(AE253:AE255) + (1 - MAX(AE253:AE255))</f>
        <v>1</v>
      </c>
      <c r="AG254" s="0" t="n">
        <f aca="false">AB254/AF254</f>
        <v>14822.4676271966</v>
      </c>
      <c r="AH254" s="0" t="n">
        <f aca="false">(AG253+AG254*2+AG255)/4</f>
        <v>13586.5202451995</v>
      </c>
      <c r="AI254" s="0" t="n">
        <f aca="false">ABS(1 - (AG254/AVERAGE(AG252:AG256)))</f>
        <v>0.146632659340278</v>
      </c>
      <c r="AJ254" s="0" t="n">
        <f aca="false">(AVERAGE(AG252:AG256)*AI254) + (AG254*(1-AI254))</f>
        <v>14544.5234213077</v>
      </c>
      <c r="AK254" s="0" t="n">
        <f aca="false">(AVERAGE(AG252:AG253,AG255:AG256)*AI254*2) + (AG254*(1-AI254*2))</f>
        <v>14127.6071124744</v>
      </c>
    </row>
    <row r="255" customFormat="false" ht="13.8" hidden="false" customHeight="false" outlineLevel="0" collapsed="false">
      <c r="A255" s="4" t="n">
        <v>42989</v>
      </c>
      <c r="B255" s="0" t="n">
        <v>253</v>
      </c>
      <c r="C255" s="0" t="n">
        <v>3440</v>
      </c>
      <c r="D255" s="0" t="n">
        <f aca="false">C255*$D$1</f>
        <v>7912</v>
      </c>
      <c r="E255" s="0" t="n">
        <v>600</v>
      </c>
      <c r="F255" s="0" t="n">
        <f aca="false">E255*$F$1</f>
        <v>1320</v>
      </c>
      <c r="G255" s="0" t="n">
        <v>2330</v>
      </c>
      <c r="H255" s="0" t="n">
        <f aca="false">D255+F255+G255</f>
        <v>11562</v>
      </c>
      <c r="J255" s="0" t="n">
        <v>0</v>
      </c>
      <c r="K255" s="0" t="n">
        <f aca="false">J255*$K$1</f>
        <v>0</v>
      </c>
      <c r="L255" s="0" t="n">
        <f aca="false">H255+K255</f>
        <v>11562</v>
      </c>
      <c r="M255" s="0" t="n">
        <v>200</v>
      </c>
      <c r="Q255" s="0" t="n">
        <v>1080</v>
      </c>
      <c r="R255" s="0" t="n">
        <v>430</v>
      </c>
      <c r="S255" s="0" t="n">
        <v>1080</v>
      </c>
      <c r="T255" s="0" t="n">
        <v>355</v>
      </c>
      <c r="U255" s="0" t="n">
        <v>1430</v>
      </c>
      <c r="V255" s="0" t="n">
        <v>3830</v>
      </c>
      <c r="X255" s="0" t="s">
        <v>34</v>
      </c>
      <c r="Y255" s="0" t="n">
        <f aca="false">Y254</f>
        <v>14064.5</v>
      </c>
      <c r="Z255" s="0" t="n">
        <f aca="false">L255/Y255</f>
        <v>0.822069750079989</v>
      </c>
      <c r="AA255" s="0" t="n">
        <f aca="false">AVERAGEIF(X192:X254,"Monday",Z192:Z254)</f>
        <v>0.970158497379925</v>
      </c>
      <c r="AB255" s="0" t="n">
        <f aca="false">L255/$AA$4</f>
        <v>12268.950382218</v>
      </c>
      <c r="AC255" s="0" t="n">
        <v>99</v>
      </c>
      <c r="AE255" s="0" t="n">
        <v>0</v>
      </c>
      <c r="AF255" s="0" t="n">
        <f aca="false">(AB255/AVERAGE(AB251:AB253,AB257:AB259))*MAX(AE254:AE256) + (1 - MAX(AE254:AE256))</f>
        <v>1</v>
      </c>
      <c r="AG255" s="0" t="n">
        <f aca="false">AB255/AF255</f>
        <v>12268.950382218</v>
      </c>
      <c r="AH255" s="0" t="n">
        <f aca="false">(AG254+AG255*2+AG256)/4</f>
        <v>13344.4654681288</v>
      </c>
      <c r="AI255" s="0" t="n">
        <f aca="false">ABS(1 - (AG255/AVERAGE(AG253:AG257)))</f>
        <v>0.108295941522672</v>
      </c>
      <c r="AJ255" s="0" t="n">
        <f aca="false">(AVERAGE(AG253:AG257)*AI255) + (AG255*(1-AI255))</f>
        <v>12430.3160091468</v>
      </c>
      <c r="AK255" s="0" t="n">
        <f aca="false">(AVERAGE(AG253:AG254,AG256:AG257)*AI255*2) + (AG255*(1-AI255*2))</f>
        <v>12672.3644495399</v>
      </c>
    </row>
    <row r="256" customFormat="false" ht="13.8" hidden="false" customHeight="false" outlineLevel="0" collapsed="false">
      <c r="A256" s="4" t="n">
        <v>42990</v>
      </c>
      <c r="B256" s="0" t="n">
        <v>254</v>
      </c>
      <c r="C256" s="0" t="n">
        <v>3355</v>
      </c>
      <c r="D256" s="0" t="n">
        <f aca="false">C256*$D$1</f>
        <v>7716.5</v>
      </c>
      <c r="E256" s="0" t="n">
        <v>1600</v>
      </c>
      <c r="F256" s="0" t="n">
        <f aca="false">E256*$F$1</f>
        <v>3520</v>
      </c>
      <c r="G256" s="0" t="n">
        <v>1700</v>
      </c>
      <c r="H256" s="0" t="n">
        <f aca="false">D256+F256+G256</f>
        <v>12936.5</v>
      </c>
      <c r="J256" s="0" t="n">
        <v>0</v>
      </c>
      <c r="K256" s="0" t="n">
        <f aca="false">J256*$K$1</f>
        <v>0</v>
      </c>
      <c r="L256" s="0" t="n">
        <f aca="false">H256+K256</f>
        <v>12936.5</v>
      </c>
      <c r="M256" s="0" t="n">
        <v>145</v>
      </c>
      <c r="Q256" s="0" t="n">
        <v>995</v>
      </c>
      <c r="R256" s="0" t="n">
        <v>480</v>
      </c>
      <c r="S256" s="0" t="n">
        <v>995</v>
      </c>
      <c r="T256" s="0" t="n">
        <v>370</v>
      </c>
      <c r="U256" s="0" t="n">
        <v>1450</v>
      </c>
      <c r="V256" s="0" t="n">
        <v>3895</v>
      </c>
      <c r="X256" s="0" t="s">
        <v>36</v>
      </c>
      <c r="Y256" s="0" t="n">
        <f aca="false">Y254</f>
        <v>14064.5</v>
      </c>
      <c r="Z256" s="0" t="n">
        <f aca="false">L256/Y256</f>
        <v>0.919798073162928</v>
      </c>
      <c r="AA256" s="0" t="n">
        <f aca="false">AVERAGEIF(X193:X255,"Tuesday",Z193:Z255)</f>
        <v>0.923468938747125</v>
      </c>
      <c r="AB256" s="0" t="n">
        <f aca="false">L256/$AA$6</f>
        <v>14017.4934808828</v>
      </c>
      <c r="AC256" s="0" t="n">
        <v>99</v>
      </c>
      <c r="AE256" s="0" t="n">
        <v>0</v>
      </c>
      <c r="AF256" s="0" t="n">
        <f aca="false">(AB256/AVERAGE(AB252:AB254,AB258:AB260))*MAX(AE255:AE257) + (1 - MAX(AE255:AE257))</f>
        <v>1</v>
      </c>
      <c r="AG256" s="0" t="n">
        <f aca="false">AB256/AF256</f>
        <v>14017.4934808828</v>
      </c>
      <c r="AH256" s="0" t="n">
        <f aca="false">(AG255+AG256*2+AG257)/4</f>
        <v>13889.4495552299</v>
      </c>
      <c r="AI256" s="0" t="n">
        <f aca="false">ABS(1 - (AG256/AVERAGE(AG254:AG258)))</f>
        <v>0.013258866978977</v>
      </c>
      <c r="AJ256" s="0" t="n">
        <f aca="false">(AVERAGE(AG254:AG258)*AI256) + (AG256*(1-AI256))</f>
        <v>14015.0614853273</v>
      </c>
      <c r="AK256" s="0" t="n">
        <f aca="false">(AVERAGE(AG254:AG255,AG257:AG258)*AI256*2) + (AG256*(1-AI256*2))</f>
        <v>14011.413491994</v>
      </c>
    </row>
    <row r="257" customFormat="false" ht="13.8" hidden="false" customHeight="false" outlineLevel="0" collapsed="false">
      <c r="A257" s="4" t="n">
        <v>42991</v>
      </c>
      <c r="B257" s="0" t="n">
        <v>255</v>
      </c>
      <c r="C257" s="0" t="n">
        <v>3315</v>
      </c>
      <c r="D257" s="0" t="n">
        <f aca="false">C257*$D$1</f>
        <v>7624.5</v>
      </c>
      <c r="E257" s="0" t="n">
        <v>1595</v>
      </c>
      <c r="F257" s="0" t="n">
        <f aca="false">E257*$F$1</f>
        <v>3509</v>
      </c>
      <c r="G257" s="0" t="n">
        <v>2800</v>
      </c>
      <c r="H257" s="0" t="n">
        <f aca="false">D257+F257+G257</f>
        <v>13933.5</v>
      </c>
      <c r="J257" s="0" t="n">
        <v>0</v>
      </c>
      <c r="K257" s="0" t="n">
        <f aca="false">J257*$K$1</f>
        <v>0</v>
      </c>
      <c r="L257" s="0" t="n">
        <f aca="false">H257+K257</f>
        <v>13933.5</v>
      </c>
      <c r="M257" s="0" t="n">
        <v>225</v>
      </c>
      <c r="Q257" s="0" t="n">
        <v>1050</v>
      </c>
      <c r="R257" s="0" t="n">
        <v>485</v>
      </c>
      <c r="S257" s="0" t="n">
        <v>1050</v>
      </c>
      <c r="T257" s="0" t="n">
        <v>365</v>
      </c>
      <c r="U257" s="0" t="n">
        <v>1350</v>
      </c>
      <c r="V257" s="0" t="n">
        <v>3400</v>
      </c>
      <c r="X257" s="0" t="s">
        <v>37</v>
      </c>
      <c r="Y257" s="0" t="n">
        <f aca="false">Y254</f>
        <v>14064.5</v>
      </c>
      <c r="Z257" s="0" t="n">
        <f aca="false">L257/Y257</f>
        <v>0.990685769135056</v>
      </c>
      <c r="AA257" s="0" t="n">
        <f aca="false">AVERAGEIF(X194:X256,"Wednesday",Z194:Z256)</f>
        <v>0.926207912149189</v>
      </c>
      <c r="AB257" s="0" t="n">
        <f aca="false">L257/$AA$8</f>
        <v>15253.8608769358</v>
      </c>
      <c r="AC257" s="0" t="n">
        <v>97</v>
      </c>
      <c r="AE257" s="0" t="n">
        <v>0</v>
      </c>
      <c r="AF257" s="0" t="n">
        <f aca="false">(AB257/AVERAGE(AB253:AB255,AB259:AB261))*MAX(AE256:AE258) + (1 - MAX(AE256:AE258))</f>
        <v>1</v>
      </c>
      <c r="AG257" s="0" t="n">
        <f aca="false">AB257/AF257</f>
        <v>15253.8608769358</v>
      </c>
      <c r="AH257" s="0" t="n">
        <f aca="false">(AG256+AG257*2+AG258)/4</f>
        <v>14333.1974606261</v>
      </c>
      <c r="AI257" s="0" t="n">
        <f aca="false">ABS(1 - (AG257/AVERAGE(AG255:AG259)))</f>
        <v>0.131639965521839</v>
      </c>
      <c r="AJ257" s="0" t="n">
        <f aca="false">(AVERAGE(AG255:AG259)*AI257) + (AG257*(1-AI257))</f>
        <v>15020.2747616779</v>
      </c>
      <c r="AK257" s="0" t="n">
        <f aca="false">(AVERAGE(AG255:AG256,AG258:AG259)*AI257*2) + (AG257*(1-AI257*2))</f>
        <v>14669.8955887911</v>
      </c>
    </row>
    <row r="258" customFormat="false" ht="13.8" hidden="false" customHeight="false" outlineLevel="0" collapsed="false">
      <c r="A258" s="4" t="n">
        <v>42992</v>
      </c>
      <c r="B258" s="0" t="n">
        <v>256</v>
      </c>
      <c r="C258" s="0" t="n">
        <v>3205</v>
      </c>
      <c r="D258" s="0" t="n">
        <f aca="false">C258*$D$1</f>
        <v>7371.5</v>
      </c>
      <c r="E258" s="0" t="n">
        <v>1600</v>
      </c>
      <c r="F258" s="0" t="n">
        <f aca="false">E258*$F$1</f>
        <v>3520</v>
      </c>
      <c r="G258" s="0" t="n">
        <v>2015</v>
      </c>
      <c r="H258" s="0" t="n">
        <f aca="false">D258+F258+G258</f>
        <v>12906.5</v>
      </c>
      <c r="J258" s="0" t="n">
        <v>0</v>
      </c>
      <c r="K258" s="0" t="n">
        <f aca="false">J258*$K$1</f>
        <v>0</v>
      </c>
      <c r="L258" s="0" t="n">
        <f aca="false">H258+K258</f>
        <v>12906.5</v>
      </c>
      <c r="M258" s="0" t="n">
        <v>240</v>
      </c>
      <c r="Q258" s="0" t="n">
        <v>805</v>
      </c>
      <c r="R258" s="0" t="n">
        <v>620</v>
      </c>
      <c r="S258" s="0" t="n">
        <v>805</v>
      </c>
      <c r="T258" s="0" t="n">
        <v>450</v>
      </c>
      <c r="U258" s="0" t="n">
        <v>1395</v>
      </c>
      <c r="V258" s="0" t="n">
        <v>2220</v>
      </c>
      <c r="X258" s="0" t="s">
        <v>39</v>
      </c>
      <c r="Y258" s="0" t="n">
        <f aca="false">Y254</f>
        <v>14064.5</v>
      </c>
      <c r="Z258" s="0" t="n">
        <f aca="false">L258/Y258</f>
        <v>0.917665043193857</v>
      </c>
      <c r="AA258" s="0" t="n">
        <f aca="false">AVERAGEIF(X195:X257,"Thursday",Z195:Z257)</f>
        <v>0.949554521545613</v>
      </c>
      <c r="AB258" s="0" t="n">
        <f aca="false">L258/$AA$10</f>
        <v>12807.5746077498</v>
      </c>
      <c r="AC258" s="0" t="n">
        <v>82</v>
      </c>
      <c r="AE258" s="0" t="n">
        <v>0</v>
      </c>
      <c r="AF258" s="0" t="n">
        <f aca="false">(AB258/AVERAGE(AB254:AB256,AB260:AB262))*MAX(AE257:AE259) + (1 - MAX(AE257:AE259))</f>
        <v>1</v>
      </c>
      <c r="AG258" s="0" t="n">
        <f aca="false">AB258/AF258</f>
        <v>12807.5746077498</v>
      </c>
      <c r="AH258" s="0" t="n">
        <f aca="false">(AG257+AG258*2+AG259)/4</f>
        <v>13479.5692765109</v>
      </c>
      <c r="AI258" s="0" t="n">
        <f aca="false">ABS(1 - (AG258/AVERAGE(AG256:AG260)))</f>
        <v>0.0951928810289408</v>
      </c>
      <c r="AJ258" s="0" t="n">
        <f aca="false">(AVERAGE(AG256:AG260)*AI258) + (AG258*(1-AI258))</f>
        <v>12935.8430520789</v>
      </c>
      <c r="AK258" s="0" t="n">
        <f aca="false">(AVERAGE(AG256:AG257,AG259:AG260)*AI258*2) + (AG258*(1-AI258*2))</f>
        <v>13128.2457185726</v>
      </c>
    </row>
    <row r="259" customFormat="false" ht="13.8" hidden="false" customHeight="false" outlineLevel="0" collapsed="false">
      <c r="A259" s="4" t="n">
        <v>42993</v>
      </c>
      <c r="B259" s="0" t="n">
        <v>257</v>
      </c>
      <c r="C259" s="0" t="n">
        <v>3690</v>
      </c>
      <c r="D259" s="0" t="n">
        <f aca="false">C259*$D$1</f>
        <v>8487</v>
      </c>
      <c r="E259" s="0" t="n">
        <v>1675</v>
      </c>
      <c r="F259" s="0" t="n">
        <f aca="false">E259*$F$1</f>
        <v>3685</v>
      </c>
      <c r="G259" s="0" t="n">
        <v>2805</v>
      </c>
      <c r="H259" s="0" t="n">
        <f aca="false">D259+F259+G259</f>
        <v>14977</v>
      </c>
      <c r="J259" s="0" t="n">
        <v>0</v>
      </c>
      <c r="K259" s="0" t="n">
        <f aca="false">J259*$K$1</f>
        <v>0</v>
      </c>
      <c r="L259" s="0" t="n">
        <f aca="false">H259+K259</f>
        <v>14977</v>
      </c>
      <c r="M259" s="0" t="n">
        <v>185</v>
      </c>
      <c r="Q259" s="0" t="n">
        <v>1455</v>
      </c>
      <c r="R259" s="0" t="n">
        <v>690</v>
      </c>
      <c r="S259" s="0" t="n">
        <v>1455</v>
      </c>
      <c r="T259" s="0" t="n">
        <v>535</v>
      </c>
      <c r="U259" s="0" t="n">
        <v>1505</v>
      </c>
      <c r="V259" s="0" t="n">
        <v>3865</v>
      </c>
      <c r="X259" s="0" t="s">
        <v>40</v>
      </c>
      <c r="Y259" s="0" t="n">
        <f aca="false">Y254</f>
        <v>14064.5</v>
      </c>
      <c r="Z259" s="0" t="n">
        <f aca="false">L259/Y259</f>
        <v>1.06487966155924</v>
      </c>
      <c r="AA259" s="0" t="n">
        <f aca="false">AVERAGEIF(X196:X258,"Friday",Z196:Z258)</f>
        <v>0.96647435893621</v>
      </c>
      <c r="AB259" s="0" t="n">
        <f aca="false">L259/$AA$12</f>
        <v>13049.2670136083</v>
      </c>
      <c r="AC259" s="0" t="n">
        <v>84</v>
      </c>
      <c r="AE259" s="0" t="n">
        <v>0</v>
      </c>
      <c r="AF259" s="0" t="n">
        <f aca="false">(AB259/AVERAGE(AB255:AB257,AB261:AB263))*MAX(AE258:AE260) + (1 - MAX(AE258:AE260))</f>
        <v>1</v>
      </c>
      <c r="AG259" s="0" t="n">
        <f aca="false">AB259/AF259</f>
        <v>13049.2670136083</v>
      </c>
      <c r="AH259" s="0" t="n">
        <f aca="false">(AG258+AG259*2+AG260)/4</f>
        <v>13638.2693864271</v>
      </c>
      <c r="AI259" s="0" t="n">
        <f aca="false">ABS(1 - (AG259/AVERAGE(AG257:AG261)))</f>
        <v>0.0957018951570852</v>
      </c>
      <c r="AJ259" s="0" t="n">
        <f aca="false">(AVERAGE(AG257:AG261)*AI259) + (AG259*(1-AI259))</f>
        <v>13181.4317436447</v>
      </c>
      <c r="AK259" s="0" t="n">
        <f aca="false">(AVERAGE(AG257:AG258,AG260:AG261)*AI259*2) + (AG259*(1-AI259*2))</f>
        <v>13379.6788386992</v>
      </c>
    </row>
    <row r="260" customFormat="false" ht="13.8" hidden="false" customHeight="false" outlineLevel="0" collapsed="false">
      <c r="A260" s="4" t="n">
        <v>42994</v>
      </c>
      <c r="B260" s="0" t="n">
        <v>258</v>
      </c>
      <c r="C260" s="0" t="n">
        <v>4230</v>
      </c>
      <c r="D260" s="0" t="n">
        <f aca="false">C260*$D$1</f>
        <v>9729</v>
      </c>
      <c r="E260" s="0" t="n">
        <v>1780</v>
      </c>
      <c r="F260" s="0" t="n">
        <f aca="false">E260*$F$1</f>
        <v>3916</v>
      </c>
      <c r="G260" s="0" t="n">
        <v>3765</v>
      </c>
      <c r="H260" s="0" t="n">
        <f aca="false">D260+F260+G260</f>
        <v>17410</v>
      </c>
      <c r="J260" s="0" t="n">
        <v>0</v>
      </c>
      <c r="K260" s="0" t="n">
        <f aca="false">J260*$K$1</f>
        <v>0</v>
      </c>
      <c r="L260" s="0" t="n">
        <f aca="false">H260+K260</f>
        <v>17410</v>
      </c>
      <c r="M260" s="0" t="n">
        <v>185</v>
      </c>
      <c r="Q260" s="0" t="n">
        <v>1520</v>
      </c>
      <c r="R260" s="0" t="n">
        <v>580</v>
      </c>
      <c r="S260" s="0" t="n">
        <v>1520</v>
      </c>
      <c r="T260" s="0" t="n">
        <v>545</v>
      </c>
      <c r="U260" s="0" t="n">
        <v>1490</v>
      </c>
      <c r="V260" s="0" t="n">
        <v>4565</v>
      </c>
      <c r="X260" s="0" t="s">
        <v>42</v>
      </c>
      <c r="Y260" s="0" t="n">
        <f aca="false">Y254</f>
        <v>14064.5</v>
      </c>
      <c r="Z260" s="0" t="n">
        <f aca="false">L260/Y260</f>
        <v>1.23786839205091</v>
      </c>
      <c r="AA260" s="0" t="n">
        <f aca="false">AVERAGEIF(X197:X259,"Saturday",Z197:Z259)</f>
        <v>1.12274089673797</v>
      </c>
      <c r="AB260" s="0" t="n">
        <f aca="false">L260/$AA$14</f>
        <v>15646.968910742</v>
      </c>
      <c r="AC260" s="0" t="n">
        <v>84</v>
      </c>
      <c r="AE260" s="0" t="n">
        <v>0</v>
      </c>
      <c r="AF260" s="0" t="n">
        <f aca="false">(AB260/AVERAGE(AB256:AB258,AB262:AB264))*MAX(AE259:AE261) + (1 - MAX(AE259:AE261))</f>
        <v>1</v>
      </c>
      <c r="AG260" s="0" t="n">
        <f aca="false">AB260/AF260</f>
        <v>15646.968910742</v>
      </c>
      <c r="AH260" s="0" t="n">
        <f aca="false">(AG259+AG260*2+AG261)/4</f>
        <v>14934.2225155864</v>
      </c>
      <c r="AI260" s="0" t="n">
        <f aca="false">ABS(1 - (AG260/AVERAGE(AG258:AG262)))</f>
        <v>0.0847211190123804</v>
      </c>
      <c r="AJ260" s="0" t="n">
        <f aca="false">(AVERAGE(AG258:AG262)*AI260) + (AG260*(1-AI260))</f>
        <v>15543.4319313432</v>
      </c>
      <c r="AK260" s="0" t="n">
        <f aca="false">(AVERAGE(AG258:AG259,AG261:AG262)*AI260*2) + (AG260*(1-AI260*2))</f>
        <v>15388.126462245</v>
      </c>
    </row>
    <row r="261" customFormat="false" ht="13.8" hidden="false" customHeight="false" outlineLevel="0" collapsed="false">
      <c r="A261" s="4" t="n">
        <v>42995</v>
      </c>
      <c r="B261" s="0" t="n">
        <v>259</v>
      </c>
      <c r="C261" s="0" t="n">
        <v>3425</v>
      </c>
      <c r="D261" s="0" t="n">
        <f aca="false">C261*$D$1</f>
        <v>7877.5</v>
      </c>
      <c r="E261" s="0" t="n">
        <v>1855</v>
      </c>
      <c r="F261" s="0" t="n">
        <f aca="false">E261*$F$1</f>
        <v>4081</v>
      </c>
      <c r="G261" s="0" t="n">
        <v>3335</v>
      </c>
      <c r="H261" s="0" t="n">
        <f aca="false">D261+F261+G261</f>
        <v>15293.5</v>
      </c>
      <c r="J261" s="0" t="n">
        <v>0</v>
      </c>
      <c r="K261" s="0" t="n">
        <f aca="false">J261*$K$1</f>
        <v>0</v>
      </c>
      <c r="L261" s="0" t="n">
        <f aca="false">H261+K261</f>
        <v>15293.5</v>
      </c>
      <c r="M261" s="0" t="n">
        <v>220</v>
      </c>
      <c r="Q261" s="0" t="n">
        <v>1180</v>
      </c>
      <c r="R261" s="0" t="n">
        <v>650</v>
      </c>
      <c r="S261" s="0" t="n">
        <v>1180</v>
      </c>
      <c r="T261" s="0" t="n">
        <v>495</v>
      </c>
      <c r="U261" s="0" t="n">
        <v>1525</v>
      </c>
      <c r="V261" s="0" t="n">
        <v>3730</v>
      </c>
      <c r="X261" s="0" t="s">
        <v>33</v>
      </c>
      <c r="Y261" s="0" t="n">
        <f aca="false">AVERAGE(L261:L267)</f>
        <v>14994.0714285714</v>
      </c>
      <c r="Z261" s="0" t="n">
        <f aca="false">L261/Y261</f>
        <v>1.01996979758667</v>
      </c>
      <c r="AA261" s="0" t="n">
        <f aca="false">AVERAGEIF(X198:X260,"Sunday",Z198:Z260)</f>
        <v>1.15180937599865</v>
      </c>
      <c r="AB261" s="0" t="n">
        <f aca="false">L261/$AA$2</f>
        <v>15393.6852272532</v>
      </c>
      <c r="AC261" s="0" t="n">
        <v>88</v>
      </c>
      <c r="AE261" s="0" t="n">
        <v>0</v>
      </c>
      <c r="AF261" s="0" t="n">
        <f aca="false">(AB261/AVERAGE(AB257:AB259,AB263:AB265))*MAX(AE260:AE262) + (1 - MAX(AE260:AE262))</f>
        <v>1</v>
      </c>
      <c r="AG261" s="0" t="n">
        <f aca="false">AB261/AF261</f>
        <v>15393.6852272532</v>
      </c>
      <c r="AH261" s="0" t="n">
        <f aca="false">(AG260+AG261*2+AG262)/4</f>
        <v>15415.3073700623</v>
      </c>
      <c r="AI261" s="0" t="n">
        <f aca="false">ABS(1 - (AG261/AVERAGE(AG259:AG263)))</f>
        <v>0.0353362770739603</v>
      </c>
      <c r="AJ261" s="0" t="n">
        <f aca="false">(AVERAGE(AG259:AG263)*AI261) + (AG261*(1-AI261))</f>
        <v>15375.1198938232</v>
      </c>
      <c r="AK261" s="0" t="n">
        <f aca="false">(AVERAGE(AG259:AG260,AG262:AG263)*AI261*2) + (AG261*(1-AI261*2))</f>
        <v>15347.2718936782</v>
      </c>
    </row>
    <row r="262" customFormat="false" ht="13.8" hidden="false" customHeight="false" outlineLevel="0" collapsed="false">
      <c r="A262" s="4" t="n">
        <v>42996</v>
      </c>
      <c r="B262" s="0" t="n">
        <v>260</v>
      </c>
      <c r="C262" s="0" t="n">
        <v>3395</v>
      </c>
      <c r="D262" s="0" t="n">
        <f aca="false">C262*$D$1</f>
        <v>7808.5</v>
      </c>
      <c r="E262" s="0" t="n">
        <v>1780</v>
      </c>
      <c r="F262" s="0" t="n">
        <f aca="false">E262*$F$1</f>
        <v>3916</v>
      </c>
      <c r="G262" s="0" t="n">
        <v>2625</v>
      </c>
      <c r="H262" s="0" t="n">
        <f aca="false">D262+F262+G262</f>
        <v>14349.5</v>
      </c>
      <c r="J262" s="0" t="n">
        <v>0</v>
      </c>
      <c r="K262" s="0" t="n">
        <f aca="false">J262*$K$1</f>
        <v>0</v>
      </c>
      <c r="L262" s="0" t="n">
        <f aca="false">H262+K262</f>
        <v>14349.5</v>
      </c>
      <c r="M262" s="0" t="n">
        <v>245</v>
      </c>
      <c r="Q262" s="0" t="n">
        <v>1270</v>
      </c>
      <c r="R262" s="0" t="n">
        <v>545</v>
      </c>
      <c r="S262" s="0" t="n">
        <v>1270</v>
      </c>
      <c r="T262" s="0" t="n">
        <v>430</v>
      </c>
      <c r="U262" s="0" t="n">
        <v>1465</v>
      </c>
      <c r="V262" s="0" t="n">
        <v>4055</v>
      </c>
      <c r="X262" s="0" t="s">
        <v>34</v>
      </c>
      <c r="Y262" s="0" t="n">
        <f aca="false">Y261</f>
        <v>14994.0714285714</v>
      </c>
      <c r="Z262" s="0" t="n">
        <f aca="false">L262/Y262</f>
        <v>0.957011580767639</v>
      </c>
      <c r="AA262" s="0" t="n">
        <f aca="false">AVERAGEIF(X199:X261,"Monday",Z199:Z261)</f>
        <v>0.95088747738508</v>
      </c>
      <c r="AB262" s="0" t="n">
        <f aca="false">L262/$AA$4</f>
        <v>15226.8901150007</v>
      </c>
      <c r="AC262" s="0" t="n">
        <v>90</v>
      </c>
      <c r="AE262" s="0" t="n">
        <v>0</v>
      </c>
      <c r="AF262" s="0" t="n">
        <f aca="false">(AB262/AVERAGE(AB258:AB260,AB264:AB266))*MAX(AE261:AE263) + (1 - MAX(AE261:AE263))</f>
        <v>1</v>
      </c>
      <c r="AG262" s="0" t="n">
        <f aca="false">AB262/AF262</f>
        <v>15226.8901150007</v>
      </c>
      <c r="AH262" s="0" t="n">
        <f aca="false">(AG261+AG262*2+AG263)/4</f>
        <v>15218.0323405422</v>
      </c>
      <c r="AI262" s="0" t="n">
        <f aca="false">ABS(1 - (AG262/AVERAGE(AG260:AG264)))</f>
        <v>0.00217670448776541</v>
      </c>
      <c r="AJ262" s="0" t="n">
        <f aca="false">(AVERAGE(AG260:AG264)*AI262) + (AG262*(1-AI262))</f>
        <v>15226.9624180344</v>
      </c>
      <c r="AK262" s="0" t="n">
        <f aca="false">(AVERAGE(AG260:AG261,AG263:AG264)*AI262*2) + (AG262*(1-AI262*2))</f>
        <v>15227.070872585</v>
      </c>
    </row>
    <row r="263" customFormat="false" ht="13.8" hidden="false" customHeight="false" outlineLevel="0" collapsed="false">
      <c r="A263" s="4" t="n">
        <v>42997</v>
      </c>
      <c r="B263" s="0" t="n">
        <v>261</v>
      </c>
      <c r="C263" s="0" t="n">
        <v>3380</v>
      </c>
      <c r="D263" s="0" t="n">
        <f aca="false">C263*$D$1</f>
        <v>7774</v>
      </c>
      <c r="E263" s="0" t="n">
        <v>1610</v>
      </c>
      <c r="F263" s="0" t="n">
        <f aca="false">E263*$F$1</f>
        <v>3542</v>
      </c>
      <c r="G263" s="0" t="n">
        <v>2550</v>
      </c>
      <c r="H263" s="0" t="n">
        <f aca="false">D263+F263+G263</f>
        <v>13866</v>
      </c>
      <c r="J263" s="0" t="n">
        <v>0</v>
      </c>
      <c r="K263" s="0" t="n">
        <f aca="false">J263*$K$1</f>
        <v>0</v>
      </c>
      <c r="L263" s="0" t="n">
        <f aca="false">H263+K263</f>
        <v>13866</v>
      </c>
      <c r="M263" s="0" t="n">
        <v>235</v>
      </c>
      <c r="Q263" s="0" t="n">
        <v>1075</v>
      </c>
      <c r="R263" s="0" t="n">
        <v>555</v>
      </c>
      <c r="S263" s="0" t="n">
        <v>1075</v>
      </c>
      <c r="T263" s="0" t="n">
        <v>380</v>
      </c>
      <c r="U263" s="0" t="n">
        <v>1360</v>
      </c>
      <c r="V263" s="0" t="n">
        <v>3455</v>
      </c>
      <c r="X263" s="0" t="s">
        <v>36</v>
      </c>
      <c r="Y263" s="0" t="n">
        <f aca="false">Y261</f>
        <v>14994.0714285714</v>
      </c>
      <c r="Z263" s="0" t="n">
        <f aca="false">L263/Y263</f>
        <v>0.924765502555774</v>
      </c>
      <c r="AA263" s="0" t="n">
        <f aca="false">AVERAGEIF(X200:X262,"Tuesday",Z200:Z262)</f>
        <v>0.917561585203775</v>
      </c>
      <c r="AB263" s="0" t="n">
        <f aca="false">L263/$AA$6</f>
        <v>15024.6639049141</v>
      </c>
      <c r="AC263" s="0" t="n">
        <v>88</v>
      </c>
      <c r="AE263" s="0" t="n">
        <v>0</v>
      </c>
      <c r="AF263" s="0" t="n">
        <f aca="false">(AB263/AVERAGE(AB259:AB261,AB265:AB267))*MAX(AE262:AE264) + (1 - MAX(AE262:AE264))</f>
        <v>1</v>
      </c>
      <c r="AG263" s="0" t="n">
        <f aca="false">AB263/AF263</f>
        <v>15024.6639049141</v>
      </c>
      <c r="AH263" s="0" t="n">
        <f aca="false">(AG262+AG263*2+AG264)/4</f>
        <v>15071.1360143328</v>
      </c>
      <c r="AI263" s="0" t="n">
        <f aca="false">ABS(1 - (AG263/AVERAGE(AG261:AG265)))</f>
        <v>0.00709050373651698</v>
      </c>
      <c r="AJ263" s="0" t="n">
        <f aca="false">(AVERAGE(AG261:AG265)*AI263) + (AG263*(1-AI263))</f>
        <v>15025.4246677381</v>
      </c>
      <c r="AK263" s="0" t="n">
        <f aca="false">(AVERAGE(AG261:AG262,AG264:AG265)*AI263*2) + (AG263*(1-AI263*2))</f>
        <v>15026.5658119742</v>
      </c>
    </row>
    <row r="264" customFormat="false" ht="13.8" hidden="false" customHeight="false" outlineLevel="0" collapsed="false">
      <c r="A264" s="4" t="n">
        <v>42998</v>
      </c>
      <c r="B264" s="0" t="n">
        <v>262</v>
      </c>
      <c r="C264" s="0" t="n">
        <v>3435</v>
      </c>
      <c r="D264" s="0" t="n">
        <f aca="false">C264*$D$1</f>
        <v>7900.5</v>
      </c>
      <c r="E264" s="0" t="n">
        <v>1705</v>
      </c>
      <c r="F264" s="0" t="n">
        <f aca="false">E264*$F$1</f>
        <v>3751</v>
      </c>
      <c r="G264" s="0" t="n">
        <v>2590</v>
      </c>
      <c r="H264" s="0" t="n">
        <f aca="false">D264+F264+G264</f>
        <v>14241.5</v>
      </c>
      <c r="J264" s="0" t="n">
        <v>0</v>
      </c>
      <c r="K264" s="0" t="n">
        <f aca="false">J264*$K$1</f>
        <v>0</v>
      </c>
      <c r="L264" s="0" t="n">
        <f aca="false">H264+K264</f>
        <v>14241.5</v>
      </c>
      <c r="M264" s="0" t="n">
        <v>215</v>
      </c>
      <c r="Q264" s="0" t="n">
        <v>1155</v>
      </c>
      <c r="R264" s="0" t="n">
        <v>570</v>
      </c>
      <c r="S264" s="0" t="n">
        <v>1155</v>
      </c>
      <c r="T264" s="0" t="n">
        <v>455</v>
      </c>
      <c r="U264" s="0" t="n">
        <v>1390</v>
      </c>
      <c r="V264" s="0" t="n">
        <v>3605</v>
      </c>
      <c r="X264" s="0" t="s">
        <v>37</v>
      </c>
      <c r="Y264" s="0" t="n">
        <f aca="false">Y261</f>
        <v>14994.0714285714</v>
      </c>
      <c r="Z264" s="0" t="n">
        <f aca="false">L264/Y264</f>
        <v>0.949808733928173</v>
      </c>
      <c r="AA264" s="0" t="n">
        <f aca="false">AVERAGEIF(X201:X263,"Wednesday",Z201:Z263)</f>
        <v>0.927736960204561</v>
      </c>
      <c r="AB264" s="0" t="n">
        <f aca="false">L264/$AA$8</f>
        <v>15591.0474524621</v>
      </c>
      <c r="AC264" s="0" t="n">
        <v>88</v>
      </c>
      <c r="AE264" s="0" t="n">
        <v>0</v>
      </c>
      <c r="AF264" s="0" t="n">
        <f aca="false">(AB264/AVERAGE(AB260:AB262,AB266:AB268))*MAX(AE263:AE265) + (1 - MAX(AE263:AE265))</f>
        <v>1.03882653633824</v>
      </c>
      <c r="AG264" s="0" t="n">
        <f aca="false">AB264/AF264</f>
        <v>15008.3261325023</v>
      </c>
      <c r="AH264" s="0" t="n">
        <f aca="false">(AG263+AG264*2+AG265)/4</f>
        <v>15011.8840766819</v>
      </c>
      <c r="AI264" s="0" t="n">
        <f aca="false">ABS(1 - (AG264/AVERAGE(AG262:AG266)))</f>
        <v>0.00084084034332621</v>
      </c>
      <c r="AJ264" s="0" t="n">
        <f aca="false">(AVERAGE(AG262:AG266)*AI264) + (AG264*(1-AI264))</f>
        <v>15008.3155303431</v>
      </c>
      <c r="AK264" s="0" t="n">
        <f aca="false">(AVERAGE(AG262:AG263,AG265:AG266)*AI264*2) + (AG264*(1-AI264*2))</f>
        <v>15008.2996271043</v>
      </c>
    </row>
    <row r="265" customFormat="false" ht="13.8" hidden="false" customHeight="false" outlineLevel="0" collapsed="false">
      <c r="A265" s="4" t="n">
        <v>42999</v>
      </c>
      <c r="B265" s="0" t="n">
        <v>263</v>
      </c>
      <c r="C265" s="0" t="n">
        <v>3425</v>
      </c>
      <c r="D265" s="0" t="n">
        <f aca="false">C265*$D$1</f>
        <v>7877.5</v>
      </c>
      <c r="E265" s="0" t="n">
        <v>1735</v>
      </c>
      <c r="F265" s="0" t="n">
        <f aca="false">E265*$F$1</f>
        <v>3817</v>
      </c>
      <c r="G265" s="0" t="n">
        <v>2645</v>
      </c>
      <c r="H265" s="0" t="n">
        <f aca="false">D265+F265+G265</f>
        <v>14339.5</v>
      </c>
      <c r="J265" s="0" t="n">
        <v>0</v>
      </c>
      <c r="K265" s="0" t="n">
        <f aca="false">J265*$K$1</f>
        <v>0</v>
      </c>
      <c r="L265" s="0" t="n">
        <f aca="false">H265+K265</f>
        <v>14339.5</v>
      </c>
      <c r="M265" s="0" t="n">
        <v>255</v>
      </c>
      <c r="Q265" s="0" t="n">
        <v>1005</v>
      </c>
      <c r="R265" s="0" t="n">
        <v>435</v>
      </c>
      <c r="S265" s="0" t="n">
        <v>1005</v>
      </c>
      <c r="T265" s="0" t="n">
        <v>395</v>
      </c>
      <c r="U265" s="0" t="n">
        <v>1380</v>
      </c>
      <c r="V265" s="0" t="n">
        <v>3465</v>
      </c>
      <c r="X265" s="0" t="s">
        <v>39</v>
      </c>
      <c r="Y265" s="0" t="n">
        <f aca="false">Y261</f>
        <v>14994.0714285714</v>
      </c>
      <c r="Z265" s="0" t="n">
        <f aca="false">L265/Y265</f>
        <v>0.956344650504725</v>
      </c>
      <c r="AA265" s="0" t="n">
        <f aca="false">AVERAGEIF(X202:X264,"Thursday",Z202:Z264)</f>
        <v>0.932155195960981</v>
      </c>
      <c r="AB265" s="0" t="n">
        <f aca="false">L265/$AA$10</f>
        <v>14229.5909880935</v>
      </c>
      <c r="AC265" s="0" t="n">
        <v>86</v>
      </c>
      <c r="AE265" s="0" t="n">
        <v>1</v>
      </c>
      <c r="AF265" s="0" t="n">
        <f aca="false">(AB265/AVERAGE(AB261:AB263,AB267:AB269))*MAX(AE264:AE266) + (1 - MAX(AE264:AE266))</f>
        <v>0.948246184473175</v>
      </c>
      <c r="AG265" s="0" t="n">
        <f aca="false">AB265/AF265</f>
        <v>15006.2201368088</v>
      </c>
      <c r="AH265" s="0" t="n">
        <f aca="false">(AG264+AG265*2+AG266)/4</f>
        <v>14933.3129399279</v>
      </c>
      <c r="AI265" s="0" t="n">
        <f aca="false">ABS(1 - (AG265/AVERAGE(AG263:AG267)))</f>
        <v>0.00993770036294317</v>
      </c>
      <c r="AJ265" s="0" t="n">
        <f aca="false">(AVERAGE(AG263:AG267)*AI265) + (AG265*(1-AI265))</f>
        <v>15007.7169947497</v>
      </c>
      <c r="AK265" s="0" t="n">
        <f aca="false">(AVERAGE(AG263:AG264,AG266:AG267)*AI265*2) + (AG265*(1-AI265*2))</f>
        <v>15009.9622816609</v>
      </c>
    </row>
    <row r="266" customFormat="false" ht="13.8" hidden="false" customHeight="false" outlineLevel="0" collapsed="false">
      <c r="A266" s="4" t="n">
        <v>43000</v>
      </c>
      <c r="B266" s="0" t="n">
        <v>264</v>
      </c>
      <c r="C266" s="0" t="n">
        <v>3425</v>
      </c>
      <c r="D266" s="0" t="n">
        <f aca="false">C266*$D$1</f>
        <v>7877.5</v>
      </c>
      <c r="E266" s="0" t="n">
        <v>1610</v>
      </c>
      <c r="F266" s="0" t="n">
        <f aca="false">E266*$F$1</f>
        <v>3542</v>
      </c>
      <c r="G266" s="0" t="n">
        <v>3610</v>
      </c>
      <c r="H266" s="0" t="n">
        <f aca="false">D266+F266+G266</f>
        <v>15029.5</v>
      </c>
      <c r="J266" s="0" t="n">
        <v>0</v>
      </c>
      <c r="K266" s="0" t="n">
        <f aca="false">J266*$K$1</f>
        <v>0</v>
      </c>
      <c r="L266" s="0" t="n">
        <f aca="false">H266+K266</f>
        <v>15029.5</v>
      </c>
      <c r="M266" s="0" t="n">
        <v>210</v>
      </c>
      <c r="Q266" s="0" t="n">
        <v>1575</v>
      </c>
      <c r="R266" s="0" t="n">
        <v>650</v>
      </c>
      <c r="S266" s="0" t="n">
        <v>1575</v>
      </c>
      <c r="T266" s="0" t="n">
        <v>565</v>
      </c>
      <c r="U266" s="0" t="n">
        <v>1555</v>
      </c>
      <c r="V266" s="0" t="n">
        <v>3555</v>
      </c>
      <c r="X266" s="0" t="s">
        <v>40</v>
      </c>
      <c r="Y266" s="0" t="n">
        <f aca="false">Y261</f>
        <v>14994.0714285714</v>
      </c>
      <c r="Z266" s="0" t="n">
        <f aca="false">L266/Y266</f>
        <v>1.00236283864575</v>
      </c>
      <c r="AA266" s="0" t="n">
        <f aca="false">AVERAGEIF(X203:X265,"Friday",Z203:Z265)</f>
        <v>0.977482285980978</v>
      </c>
      <c r="AB266" s="0" t="n">
        <f aca="false">L266/$AA$12</f>
        <v>13095.0095867681</v>
      </c>
      <c r="AC266" s="0" t="n">
        <v>72</v>
      </c>
      <c r="AE266" s="0" t="n">
        <v>0</v>
      </c>
      <c r="AF266" s="0" t="n">
        <f aca="false">(AB266/AVERAGE(AB262:AB264,AB268:AB270))*MAX(AE265:AE267) + (1 - MAX(AE265:AE267))</f>
        <v>0.890061010906717</v>
      </c>
      <c r="AG266" s="0" t="n">
        <f aca="false">AB266/AF266</f>
        <v>14712.4853535917</v>
      </c>
      <c r="AH266" s="0" t="n">
        <f aca="false">(AG265+AG266*2+AG267)/4</f>
        <v>15115.9292216059</v>
      </c>
      <c r="AI266" s="0" t="n">
        <f aca="false">ABS(1 - (AG266/AVERAGE(AG264:AG268)))</f>
        <v>0.0245577364672157</v>
      </c>
      <c r="AJ266" s="0" t="n">
        <f aca="false">(AVERAGE(AG264:AG268)*AI266) + (AG266*(1-AI266))</f>
        <v>14721.5815775393</v>
      </c>
      <c r="AK266" s="0" t="n">
        <f aca="false">(AVERAGE(AG264:AG265,AG267:AG268)*AI266*2) + (AG266*(1-AI266*2))</f>
        <v>14735.2259134607</v>
      </c>
    </row>
    <row r="267" customFormat="false" ht="13.8" hidden="false" customHeight="false" outlineLevel="0" collapsed="false">
      <c r="A267" s="4" t="n">
        <v>43001</v>
      </c>
      <c r="B267" s="0" t="n">
        <v>265</v>
      </c>
      <c r="C267" s="0" t="n">
        <v>3700</v>
      </c>
      <c r="D267" s="0" t="n">
        <f aca="false">C267*$D$1</f>
        <v>8510</v>
      </c>
      <c r="E267" s="0" t="n">
        <v>1770</v>
      </c>
      <c r="F267" s="0" t="n">
        <f aca="false">E267*$F$1</f>
        <v>3894</v>
      </c>
      <c r="G267" s="0" t="n">
        <v>5435</v>
      </c>
      <c r="H267" s="0" t="n">
        <f aca="false">D267+F267+G267</f>
        <v>17839</v>
      </c>
      <c r="J267" s="0" t="n">
        <v>0</v>
      </c>
      <c r="K267" s="0" t="n">
        <f aca="false">J267*$K$1</f>
        <v>0</v>
      </c>
      <c r="L267" s="0" t="n">
        <f aca="false">H267+K267</f>
        <v>17839</v>
      </c>
      <c r="M267" s="0" t="n">
        <v>200</v>
      </c>
      <c r="Q267" s="0" t="n">
        <v>1775</v>
      </c>
      <c r="R267" s="0" t="n">
        <v>665</v>
      </c>
      <c r="S267" s="0" t="n">
        <v>1775</v>
      </c>
      <c r="T267" s="0" t="n">
        <v>765</v>
      </c>
      <c r="U267" s="0" t="n">
        <v>1485</v>
      </c>
      <c r="V267" s="0" t="n">
        <v>3645</v>
      </c>
      <c r="X267" s="0" t="s">
        <v>42</v>
      </c>
      <c r="Y267" s="0" t="n">
        <f aca="false">Y261</f>
        <v>14994.0714285714</v>
      </c>
      <c r="Z267" s="0" t="n">
        <f aca="false">L267/Y267</f>
        <v>1.18973689601128</v>
      </c>
      <c r="AA267" s="0" t="n">
        <f aca="false">AVERAGEIF(X204:X266,"Saturday",Z204:Z266)</f>
        <v>1.14236711926598</v>
      </c>
      <c r="AB267" s="0" t="n">
        <f aca="false">L267/$AA$14</f>
        <v>16032.5260424312</v>
      </c>
      <c r="AC267" s="0" t="n">
        <v>66</v>
      </c>
      <c r="AE267" s="0" t="n">
        <v>0</v>
      </c>
      <c r="AF267" s="0" t="n">
        <f aca="false">(AB267/AVERAGE(AB263:AB265,AB269:AB271))*MAX(AE266:AE268) + (1 - MAX(AE266:AE268))</f>
        <v>1</v>
      </c>
      <c r="AG267" s="0" t="n">
        <f aca="false">AB267/AF267</f>
        <v>16032.5260424312</v>
      </c>
      <c r="AH267" s="0" t="n">
        <f aca="false">(AG266+AG267*2+AG268)/4</f>
        <v>15358.1035878182</v>
      </c>
      <c r="AI267" s="0" t="n">
        <f aca="false">ABS(1 - (AG267/AVERAGE(AG265:AG269)))</f>
        <v>0.0816594100240398</v>
      </c>
      <c r="AJ267" s="0" t="n">
        <f aca="false">(AVERAGE(AG265:AG269)*AI267) + (AG267*(1-AI267))</f>
        <v>15933.6880542253</v>
      </c>
      <c r="AK267" s="0" t="n">
        <f aca="false">(AVERAGE(AG265:AG266,AG268:AG269)*AI267*2) + (AG267*(1-AI267*2))</f>
        <v>15785.4310719165</v>
      </c>
    </row>
    <row r="268" customFormat="false" ht="13.8" hidden="false" customHeight="false" outlineLevel="0" collapsed="false">
      <c r="A268" s="4" t="n">
        <v>43002</v>
      </c>
      <c r="B268" s="0" t="n">
        <v>266</v>
      </c>
      <c r="C268" s="0" t="n">
        <v>3355</v>
      </c>
      <c r="D268" s="0" t="n">
        <f aca="false">C268*$D$1</f>
        <v>7716.5</v>
      </c>
      <c r="E268" s="0" t="n">
        <v>1740</v>
      </c>
      <c r="F268" s="0" t="n">
        <f aca="false">E268*$F$1</f>
        <v>3828</v>
      </c>
      <c r="G268" s="0" t="n">
        <v>3015</v>
      </c>
      <c r="H268" s="0" t="n">
        <f aca="false">D268+F268+G268</f>
        <v>14559.5</v>
      </c>
      <c r="J268" s="0" t="n">
        <v>0</v>
      </c>
      <c r="K268" s="0" t="n">
        <f aca="false">J268*$K$1</f>
        <v>0</v>
      </c>
      <c r="L268" s="0" t="n">
        <f aca="false">H268+K268</f>
        <v>14559.5</v>
      </c>
      <c r="M268" s="0" t="n">
        <v>175</v>
      </c>
      <c r="Q268" s="0" t="n">
        <v>1565</v>
      </c>
      <c r="R268" s="0" t="n">
        <v>715</v>
      </c>
      <c r="S268" s="0" t="n">
        <v>1565</v>
      </c>
      <c r="T268" s="0" t="n">
        <v>640</v>
      </c>
      <c r="U268" s="0" t="n">
        <v>1580</v>
      </c>
      <c r="V268" s="0" t="n">
        <v>3405</v>
      </c>
      <c r="X268" s="0" t="s">
        <v>33</v>
      </c>
      <c r="Y268" s="0" t="n">
        <f aca="false">AVERAGE(L268:L274)</f>
        <v>14069</v>
      </c>
      <c r="Z268" s="0" t="n">
        <f aca="false">L268/Y268</f>
        <v>1.03486388513754</v>
      </c>
      <c r="AA268" s="0" t="n">
        <f aca="false">AVERAGEIF(X205:X267,"Sunday",Z205:Z267)</f>
        <v>1.13657516939973</v>
      </c>
      <c r="AB268" s="0" t="n">
        <f aca="false">L268/$AA$2</f>
        <v>14654.8769128188</v>
      </c>
      <c r="AC268" s="0" t="n">
        <v>70</v>
      </c>
      <c r="AE268" s="0" t="n">
        <v>0</v>
      </c>
      <c r="AF268" s="0" t="n">
        <f aca="false">(AB268/AVERAGE(AB264:AB266,AB270:AB272))*MAX(AE267:AE269) + (1 - MAX(AE267:AE269))</f>
        <v>1</v>
      </c>
      <c r="AG268" s="0" t="n">
        <f aca="false">AB268/AF268</f>
        <v>14654.8769128188</v>
      </c>
      <c r="AH268" s="0" t="n">
        <f aca="false">(AG267+AG268*2+AG269)/4</f>
        <v>14761.7396216259</v>
      </c>
      <c r="AI268" s="0" t="n">
        <f aca="false">ABS(1 - (AG268/AVERAGE(AG266:AG270)))</f>
        <v>0.00132640162532671</v>
      </c>
      <c r="AJ268" s="0" t="n">
        <f aca="false">(AVERAGE(AG266:AG270)*AI268) + (AG268*(1-AI268))</f>
        <v>14654.8511640422</v>
      </c>
      <c r="AK268" s="0" t="n">
        <f aca="false">(AVERAGE(AG266:AG267,AG269:AG270)*AI268*2) + (AG268*(1-AI268*2))</f>
        <v>14654.8125408774</v>
      </c>
    </row>
    <row r="269" customFormat="false" ht="13.8" hidden="false" customHeight="false" outlineLevel="0" collapsed="false">
      <c r="A269" s="4" t="n">
        <v>43003</v>
      </c>
      <c r="B269" s="0" t="n">
        <v>267</v>
      </c>
      <c r="C269" s="0" t="n">
        <v>3260</v>
      </c>
      <c r="D269" s="0" t="n">
        <f aca="false">C269*$D$1</f>
        <v>7498</v>
      </c>
      <c r="E269" s="0" t="n">
        <v>1560</v>
      </c>
      <c r="F269" s="0" t="n">
        <f aca="false">E269*$F$1</f>
        <v>3432</v>
      </c>
      <c r="G269" s="0" t="n">
        <v>1985</v>
      </c>
      <c r="H269" s="0" t="n">
        <f aca="false">D269+F269+G269</f>
        <v>12915</v>
      </c>
      <c r="J269" s="0" t="n">
        <v>0</v>
      </c>
      <c r="K269" s="0" t="n">
        <f aca="false">J269*$K$1</f>
        <v>0</v>
      </c>
      <c r="L269" s="0" t="n">
        <f aca="false">H269+K269</f>
        <v>12915</v>
      </c>
      <c r="M269" s="0" t="n">
        <v>195</v>
      </c>
      <c r="Q269" s="0" t="n">
        <v>1245</v>
      </c>
      <c r="R269" s="0" t="n">
        <v>670</v>
      </c>
      <c r="S269" s="0" t="n">
        <v>1245</v>
      </c>
      <c r="T269" s="0" t="n">
        <v>545</v>
      </c>
      <c r="U269" s="0" t="n">
        <v>1405</v>
      </c>
      <c r="V269" s="0" t="n">
        <v>3450</v>
      </c>
      <c r="X269" s="0" t="s">
        <v>34</v>
      </c>
      <c r="Y269" s="0" t="n">
        <f aca="false">Y268</f>
        <v>14069</v>
      </c>
      <c r="Z269" s="0" t="n">
        <f aca="false">L269/Y269</f>
        <v>0.917975691236051</v>
      </c>
      <c r="AA269" s="0" t="n">
        <f aca="false">AVERAGEIF(X206:X268,"Monday",Z206:Z268)</f>
        <v>0.947388865941628</v>
      </c>
      <c r="AB269" s="0" t="n">
        <f aca="false">L269/$AA$4</f>
        <v>13704.678618435</v>
      </c>
      <c r="AC269" s="0" t="n">
        <v>73</v>
      </c>
      <c r="AE269" s="0" t="n">
        <v>0</v>
      </c>
      <c r="AF269" s="0" t="n">
        <f aca="false">(AB269/AVERAGE(AB265:AB267,AB271:AB273))*MAX(AE268:AE270) + (1 - MAX(AE268:AE270))</f>
        <v>1</v>
      </c>
      <c r="AG269" s="0" t="n">
        <f aca="false">AB269/AF269</f>
        <v>13704.678618435</v>
      </c>
      <c r="AH269" s="0" t="n">
        <f aca="false">(AG268+AG269*2+AG270)/4</f>
        <v>14034.2473169021</v>
      </c>
      <c r="AI269" s="0" t="n">
        <f aca="false">ABS(1 - (AG269/AVERAGE(AG267:AG271)))</f>
        <v>0.0479884288037582</v>
      </c>
      <c r="AJ269" s="0" t="n">
        <f aca="false">(AVERAGE(AG267:AG271)*AI269) + (AG269*(1-AI269))</f>
        <v>13737.8298517732</v>
      </c>
      <c r="AK269" s="0" t="n">
        <f aca="false">(AVERAGE(AG267:AG268,AG270:AG271)*AI269*2) + (AG269*(1-AI269*2))</f>
        <v>13787.5567017804</v>
      </c>
    </row>
    <row r="270" customFormat="false" ht="13.8" hidden="false" customHeight="false" outlineLevel="0" collapsed="false">
      <c r="A270" s="4" t="n">
        <v>43004</v>
      </c>
      <c r="B270" s="0" t="n">
        <v>268</v>
      </c>
      <c r="C270" s="0" t="n">
        <v>3525</v>
      </c>
      <c r="D270" s="0" t="n">
        <f aca="false">C270*$D$1</f>
        <v>8107.5</v>
      </c>
      <c r="E270" s="0" t="n">
        <v>1575</v>
      </c>
      <c r="F270" s="0" t="n">
        <f aca="false">E270*$F$1</f>
        <v>3465</v>
      </c>
      <c r="G270" s="0" t="n">
        <v>1415</v>
      </c>
      <c r="H270" s="0" t="n">
        <f aca="false">D270+F270+G270</f>
        <v>12987.5</v>
      </c>
      <c r="J270" s="0" t="n">
        <v>0</v>
      </c>
      <c r="K270" s="0" t="n">
        <f aca="false">J270*$K$1</f>
        <v>0</v>
      </c>
      <c r="L270" s="0" t="n">
        <f aca="false">H270+K270</f>
        <v>12987.5</v>
      </c>
      <c r="M270" s="0" t="n">
        <v>235</v>
      </c>
      <c r="Q270" s="0" t="n">
        <v>1180</v>
      </c>
      <c r="R270" s="0" t="n">
        <v>525</v>
      </c>
      <c r="S270" s="0" t="n">
        <v>1180</v>
      </c>
      <c r="T270" s="0" t="n">
        <v>435</v>
      </c>
      <c r="U270" s="0" t="n">
        <v>1215</v>
      </c>
      <c r="V270" s="0" t="n">
        <v>3190</v>
      </c>
      <c r="X270" s="0" t="s">
        <v>36</v>
      </c>
      <c r="Y270" s="0" t="n">
        <f aca="false">Y268</f>
        <v>14069</v>
      </c>
      <c r="Z270" s="0" t="n">
        <f aca="false">L270/Y270</f>
        <v>0.923128864880233</v>
      </c>
      <c r="AA270" s="0" t="n">
        <f aca="false">AVERAGEIF(X207:X269,"Tuesday",Z207:Z269)</f>
        <v>0.912264522296031</v>
      </c>
      <c r="AB270" s="0" t="n">
        <f aca="false">L270/$AA$6</f>
        <v>14072.7551179195</v>
      </c>
      <c r="AC270" s="0" t="n">
        <v>79</v>
      </c>
      <c r="AE270" s="0" t="n">
        <v>0</v>
      </c>
      <c r="AF270" s="0" t="n">
        <f aca="false">(AB270/AVERAGE(AB266:AB268,AB272:AB274))*MAX(AE269:AE271) + (1 - MAX(AE269:AE271))</f>
        <v>1</v>
      </c>
      <c r="AG270" s="0" t="n">
        <f aca="false">AB270/AF270</f>
        <v>14072.7551179195</v>
      </c>
      <c r="AH270" s="0" t="n">
        <f aca="false">(AG269+AG270*2+AG271)/4</f>
        <v>13840.7078480828</v>
      </c>
      <c r="AI270" s="0" t="n">
        <f aca="false">ABS(1 - (AG270/AVERAGE(AG268:AG272)))</f>
        <v>0.0245075392930736</v>
      </c>
      <c r="AJ270" s="0" t="n">
        <f aca="false">(AVERAGE(AG268:AG272)*AI270) + (AG270*(1-AI270))</f>
        <v>14064.5049386208</v>
      </c>
      <c r="AK270" s="0" t="n">
        <f aca="false">(AVERAGE(AG268:AG269,AG271:AG272)*AI270*2) + (AG270*(1-AI270*2))</f>
        <v>14052.1296696727</v>
      </c>
    </row>
    <row r="271" customFormat="false" ht="13.8" hidden="false" customHeight="false" outlineLevel="0" collapsed="false">
      <c r="A271" s="4" t="n">
        <v>43005</v>
      </c>
      <c r="B271" s="0" t="n">
        <v>269</v>
      </c>
      <c r="C271" s="0" t="n">
        <v>3080</v>
      </c>
      <c r="D271" s="0" t="n">
        <f aca="false">C271*$D$1</f>
        <v>7084</v>
      </c>
      <c r="E271" s="0" t="n">
        <v>1520</v>
      </c>
      <c r="F271" s="0" t="n">
        <f aca="false">E271*$F$1</f>
        <v>3344</v>
      </c>
      <c r="G271" s="0" t="n">
        <v>1915</v>
      </c>
      <c r="H271" s="0" t="n">
        <f aca="false">D271+F271+G271</f>
        <v>12343</v>
      </c>
      <c r="J271" s="0" t="n">
        <v>0</v>
      </c>
      <c r="K271" s="0" t="n">
        <f aca="false">J271*$K$1</f>
        <v>0</v>
      </c>
      <c r="L271" s="0" t="n">
        <f aca="false">H271+K271</f>
        <v>12343</v>
      </c>
      <c r="M271" s="0" t="n">
        <v>185</v>
      </c>
      <c r="Q271" s="0" t="n">
        <v>1025</v>
      </c>
      <c r="R271" s="0" t="n">
        <v>455</v>
      </c>
      <c r="S271" s="0" t="n">
        <v>1025</v>
      </c>
      <c r="T271" s="0" t="n">
        <v>435</v>
      </c>
      <c r="U271" s="0" t="n">
        <v>1220</v>
      </c>
      <c r="V271" s="0" t="n">
        <v>2705</v>
      </c>
      <c r="X271" s="0" t="s">
        <v>37</v>
      </c>
      <c r="Y271" s="0" t="n">
        <f aca="false">Y268</f>
        <v>14069</v>
      </c>
      <c r="Z271" s="0" t="n">
        <f aca="false">L271/Y271</f>
        <v>0.877318928139882</v>
      </c>
      <c r="AA271" s="0" t="n">
        <f aca="false">AVERAGEIF(X208:X270,"Wednesday",Z208:Z270)</f>
        <v>0.932516927453694</v>
      </c>
      <c r="AB271" s="0" t="n">
        <f aca="false">L271/$AA$8</f>
        <v>13512.6425380571</v>
      </c>
      <c r="AC271" s="0" t="n">
        <v>81</v>
      </c>
      <c r="AE271" s="0" t="n">
        <v>0</v>
      </c>
      <c r="AF271" s="0" t="n">
        <f aca="false">(AB271/AVERAGE(AB267:AB269,AB273:AB275))*MAX(AE270:AE272) + (1 - MAX(AE270:AE272))</f>
        <v>1</v>
      </c>
      <c r="AG271" s="0" t="n">
        <f aca="false">AB271/AF271</f>
        <v>13512.6425380571</v>
      </c>
      <c r="AH271" s="0" t="n">
        <f aca="false">(AG270+AG271*2+AG272)/4</f>
        <v>13458.4176244559</v>
      </c>
      <c r="AI271" s="0" t="n">
        <f aca="false">ABS(1 - (AG271/AVERAGE(AG269:AG273)))</f>
        <v>0.0164727047832347</v>
      </c>
      <c r="AJ271" s="0" t="n">
        <f aca="false">(AVERAGE(AG269:AG273)*AI271) + (AG271*(1-AI271))</f>
        <v>13509.0353033775</v>
      </c>
      <c r="AK271" s="0" t="n">
        <f aca="false">(AVERAGE(AG269:AG270,AG272:AG273)*AI271*2) + (AG271*(1-AI271*2))</f>
        <v>13503.6244513581</v>
      </c>
    </row>
    <row r="272" customFormat="false" ht="13.8" hidden="false" customHeight="false" outlineLevel="0" collapsed="false">
      <c r="A272" s="4" t="n">
        <v>43006</v>
      </c>
      <c r="B272" s="0" t="n">
        <v>270</v>
      </c>
      <c r="C272" s="0" t="n">
        <v>3360</v>
      </c>
      <c r="D272" s="0" t="n">
        <f aca="false">C272*$D$1</f>
        <v>7728</v>
      </c>
      <c r="E272" s="0" t="n">
        <v>1405</v>
      </c>
      <c r="F272" s="0" t="n">
        <f aca="false">E272*$F$1</f>
        <v>3091</v>
      </c>
      <c r="G272" s="0" t="n">
        <v>2015</v>
      </c>
      <c r="H272" s="0" t="n">
        <f aca="false">D272+F272+G272</f>
        <v>12834</v>
      </c>
      <c r="J272" s="0" t="n">
        <v>0</v>
      </c>
      <c r="K272" s="0" t="n">
        <f aca="false">J272*$K$1</f>
        <v>0</v>
      </c>
      <c r="L272" s="0" t="n">
        <f aca="false">H272+K272</f>
        <v>12834</v>
      </c>
      <c r="M272" s="0" t="n">
        <v>175</v>
      </c>
      <c r="Q272" s="0" t="n">
        <v>1200</v>
      </c>
      <c r="R272" s="0" t="n">
        <v>540</v>
      </c>
      <c r="S272" s="0" t="n">
        <v>1200</v>
      </c>
      <c r="T272" s="0" t="n">
        <v>530</v>
      </c>
      <c r="U272" s="0" t="n">
        <v>1500</v>
      </c>
      <c r="V272" s="0" t="n">
        <v>3265</v>
      </c>
      <c r="X272" s="0" t="s">
        <v>39</v>
      </c>
      <c r="Y272" s="0" t="n">
        <f aca="false">Y268</f>
        <v>14069</v>
      </c>
      <c r="Z272" s="0" t="n">
        <f aca="false">L272/Y272</f>
        <v>0.912218352405999</v>
      </c>
      <c r="AA272" s="0" t="n">
        <f aca="false">AVERAGEIF(X209:X271,"Thursday",Z209:Z271)</f>
        <v>0.932735999199506</v>
      </c>
      <c r="AB272" s="0" t="n">
        <f aca="false">L272/$AA$10</f>
        <v>12735.6303037897</v>
      </c>
      <c r="AC272" s="0" t="n">
        <v>81</v>
      </c>
      <c r="AE272" s="0" t="n">
        <v>0</v>
      </c>
      <c r="AF272" s="0" t="n">
        <f aca="false">(AB272/AVERAGE(AB268:AB270,AB274:AB276))*MAX(AE271:AE273) + (1 - MAX(AE271:AE273))</f>
        <v>1</v>
      </c>
      <c r="AG272" s="0" t="n">
        <f aca="false">AB272/AF272</f>
        <v>12735.6303037897</v>
      </c>
      <c r="AH272" s="0" t="n">
        <f aca="false">(AG271+AG272*2+AG273)/4</f>
        <v>12856.6241435662</v>
      </c>
      <c r="AI272" s="0" t="n">
        <f aca="false">ABS(1 - (AG272/AVERAGE(AG270:AG274)))</f>
        <v>0.0476846203932559</v>
      </c>
      <c r="AJ272" s="0" t="n">
        <f aca="false">(AVERAGE(AG270:AG274)*AI272) + (AG272*(1-AI272))</f>
        <v>12766.0388953185</v>
      </c>
      <c r="AK272" s="0" t="n">
        <f aca="false">(AVERAGE(AG270:AG271,AG273:AG274)*AI272*2) + (AG272*(1-AI272*2))</f>
        <v>12811.6517826117</v>
      </c>
    </row>
    <row r="273" customFormat="false" ht="13.8" hidden="false" customHeight="false" outlineLevel="0" collapsed="false">
      <c r="A273" s="4" t="n">
        <v>43007</v>
      </c>
      <c r="B273" s="0" t="n">
        <v>271</v>
      </c>
      <c r="C273" s="0" t="n">
        <v>3525</v>
      </c>
      <c r="D273" s="0" t="n">
        <f aca="false">C273*$D$1</f>
        <v>8107.5</v>
      </c>
      <c r="E273" s="0" t="n">
        <v>835</v>
      </c>
      <c r="F273" s="0" t="n">
        <f aca="false">E273*$F$1</f>
        <v>1837</v>
      </c>
      <c r="G273" s="0" t="n">
        <v>3310</v>
      </c>
      <c r="H273" s="0" t="n">
        <f aca="false">D273+F273+G273</f>
        <v>13254.5</v>
      </c>
      <c r="J273" s="0" t="n">
        <v>0</v>
      </c>
      <c r="K273" s="0" t="n">
        <f aca="false">J273*$K$1</f>
        <v>0</v>
      </c>
      <c r="L273" s="0" t="n">
        <f aca="false">H273+K273</f>
        <v>13254.5</v>
      </c>
      <c r="M273" s="0" t="n">
        <v>190</v>
      </c>
      <c r="Q273" s="0" t="n">
        <v>1300</v>
      </c>
      <c r="R273" s="0" t="n">
        <v>505</v>
      </c>
      <c r="S273" s="0" t="n">
        <v>1300</v>
      </c>
      <c r="T273" s="0" t="n">
        <v>425</v>
      </c>
      <c r="U273" s="0" t="n">
        <v>1210</v>
      </c>
      <c r="V273" s="0" t="n">
        <v>3515</v>
      </c>
      <c r="X273" s="0" t="s">
        <v>40</v>
      </c>
      <c r="Y273" s="0" t="n">
        <f aca="false">Y268</f>
        <v>14069</v>
      </c>
      <c r="Z273" s="0" t="n">
        <f aca="false">L273/Y273</f>
        <v>0.942106759542256</v>
      </c>
      <c r="AA273" s="0" t="n">
        <f aca="false">AVERAGEIF(X210:X272,"Friday",Z210:Z272)</f>
        <v>0.986447068931687</v>
      </c>
      <c r="AB273" s="0" t="n">
        <f aca="false">L273/$AA$12</f>
        <v>11548.4749704127</v>
      </c>
      <c r="AC273" s="0" t="n">
        <v>84</v>
      </c>
      <c r="AE273" s="0" t="n">
        <v>0</v>
      </c>
      <c r="AF273" s="0" t="n">
        <f aca="false">(AB273/AVERAGE(AB269:AB271,AB275:AB277))*MAX(AE272:AE274) + (1 - MAX(AE272:AE274))</f>
        <v>0.928140506772623</v>
      </c>
      <c r="AG273" s="0" t="n">
        <f aca="false">AB273/AF273</f>
        <v>12442.5934286282</v>
      </c>
      <c r="AH273" s="0" t="n">
        <f aca="false">(AG272+AG273*2+AG274)/4</f>
        <v>12930.9646829424</v>
      </c>
      <c r="AI273" s="0" t="n">
        <f aca="false">ABS(1 - (AG273/AVERAGE(AG271:AG275)))</f>
        <v>0.0623466142659203</v>
      </c>
      <c r="AJ273" s="0" t="n">
        <f aca="false">(AVERAGE(AG271:AG275)*AI273) + (AG273*(1-AI273))</f>
        <v>12494.1749719946</v>
      </c>
      <c r="AK273" s="0" t="n">
        <f aca="false">(AVERAGE(AG271:AG272,AG274:AG275)*AI273*2) + (AG273*(1-AI273*2))</f>
        <v>12571.5472870442</v>
      </c>
    </row>
    <row r="274" customFormat="false" ht="13.8" hidden="false" customHeight="false" outlineLevel="0" collapsed="false">
      <c r="A274" s="4" t="n">
        <v>43008</v>
      </c>
      <c r="B274" s="0" t="n">
        <v>272</v>
      </c>
      <c r="C274" s="0" t="n">
        <v>4965</v>
      </c>
      <c r="D274" s="0" t="n">
        <f aca="false">C274*$D$1</f>
        <v>11419.5</v>
      </c>
      <c r="E274" s="0" t="n">
        <v>1750</v>
      </c>
      <c r="F274" s="0" t="n">
        <f aca="false">E274*$F$1</f>
        <v>3850</v>
      </c>
      <c r="G274" s="0" t="n">
        <v>4320</v>
      </c>
      <c r="H274" s="0" t="n">
        <f aca="false">D274+F274+G274</f>
        <v>19589.5</v>
      </c>
      <c r="J274" s="0" t="n">
        <v>0</v>
      </c>
      <c r="K274" s="0" t="n">
        <f aca="false">J274*$K$1</f>
        <v>0</v>
      </c>
      <c r="L274" s="0" t="n">
        <f aca="false">H274+K274</f>
        <v>19589.5</v>
      </c>
      <c r="M274" s="0" t="n">
        <v>140</v>
      </c>
      <c r="Q274" s="0" t="n">
        <v>1490</v>
      </c>
      <c r="R274" s="0" t="n">
        <v>540</v>
      </c>
      <c r="S274" s="0" t="n">
        <v>1490</v>
      </c>
      <c r="T274" s="0" t="n">
        <v>685</v>
      </c>
      <c r="U274" s="0" t="n">
        <v>1250</v>
      </c>
      <c r="V274" s="0" t="n">
        <v>3955</v>
      </c>
      <c r="X274" s="0" t="s">
        <v>42</v>
      </c>
      <c r="Y274" s="0" t="n">
        <f aca="false">Y268</f>
        <v>14069</v>
      </c>
      <c r="Z274" s="0" t="n">
        <f aca="false">L274/Y274</f>
        <v>1.39238751865804</v>
      </c>
      <c r="AA274" s="0" t="n">
        <f aca="false">AVERAGEIF(X211:X273,"Saturday",Z211:Z273)</f>
        <v>1.15207144677773</v>
      </c>
      <c r="AB274" s="0" t="n">
        <f aca="false">L274/$AA$14</f>
        <v>17605.7609119461</v>
      </c>
      <c r="AC274" s="0" t="n">
        <v>88</v>
      </c>
      <c r="AE274" s="0" t="n">
        <v>1</v>
      </c>
      <c r="AF274" s="0" t="n">
        <f aca="false">(AB274/AVERAGE(AB270:AB272,AB276:AB278))*MAX(AE273:AE275) + (1 - MAX(AE273:AE275))</f>
        <v>1.24836623530162</v>
      </c>
      <c r="AG274" s="0" t="n">
        <f aca="false">AB274/AF274</f>
        <v>14103.0415707233</v>
      </c>
      <c r="AH274" s="0" t="n">
        <f aca="false">(AG273+AG274*2+AG275)/4</f>
        <v>13551.1028634153</v>
      </c>
      <c r="AI274" s="0" t="n">
        <f aca="false">ABS(1 - (AG274/AVERAGE(AG272:AG276)))</f>
        <v>0.0437771314167723</v>
      </c>
      <c r="AJ274" s="0" t="n">
        <f aca="false">(AVERAGE(AG272:AG276)*AI274) + (AG274*(1-AI274))</f>
        <v>14077.1475429845</v>
      </c>
      <c r="AK274" s="0" t="n">
        <f aca="false">(AVERAGE(AG272:AG273,AG275:AG276)*AI274*2) + (AG274*(1-AI274*2))</f>
        <v>14038.3065013763</v>
      </c>
    </row>
    <row r="275" customFormat="false" ht="13.8" hidden="false" customHeight="false" outlineLevel="0" collapsed="false">
      <c r="A275" s="4" t="n">
        <v>43009</v>
      </c>
      <c r="B275" s="0" t="n">
        <v>273</v>
      </c>
      <c r="C275" s="0" t="n">
        <v>0</v>
      </c>
      <c r="D275" s="0" t="n">
        <f aca="false">C275*$D$1</f>
        <v>0</v>
      </c>
      <c r="E275" s="0" t="n">
        <v>0</v>
      </c>
      <c r="F275" s="0" t="n">
        <f aca="false">E275*$F$1</f>
        <v>0</v>
      </c>
      <c r="G275" s="0" t="n">
        <v>3990</v>
      </c>
      <c r="H275" s="0" t="n">
        <f aca="false">D275+F275+G275</f>
        <v>3990</v>
      </c>
      <c r="I275" s="7"/>
      <c r="J275" s="0" t="n">
        <v>0</v>
      </c>
      <c r="K275" s="0" t="n">
        <f aca="false">J275*$K$1</f>
        <v>0</v>
      </c>
      <c r="L275" s="0" t="n">
        <f aca="false">H275+K275</f>
        <v>3990</v>
      </c>
      <c r="M275" s="0" t="n">
        <v>190</v>
      </c>
      <c r="N275" s="7"/>
      <c r="O275" s="7"/>
      <c r="P275" s="7"/>
      <c r="Q275" s="0" t="n">
        <v>2060</v>
      </c>
      <c r="R275" s="0" t="n">
        <v>480</v>
      </c>
      <c r="S275" s="0" t="n">
        <v>1745</v>
      </c>
      <c r="T275" s="0" t="n">
        <v>395</v>
      </c>
      <c r="U275" s="0" t="n">
        <v>1330</v>
      </c>
      <c r="V275" s="0" t="n">
        <v>3480</v>
      </c>
      <c r="X275" s="0" t="s">
        <v>33</v>
      </c>
      <c r="Y275" s="0" t="n">
        <f aca="false">AVERAGE(L275:L281)</f>
        <v>13203.1428571429</v>
      </c>
      <c r="Z275" s="0" t="n">
        <f aca="false">L275/Y275</f>
        <v>0.30220077470732</v>
      </c>
      <c r="AA275" s="0" t="n">
        <f aca="false">AVERAGEIF(X212:X274,"Sunday",Z212:Z274)</f>
        <v>1.13284564029762</v>
      </c>
      <c r="AB275" s="0" t="n">
        <f aca="false">L275/$AA$2</f>
        <v>4016.1378400458</v>
      </c>
      <c r="AC275" s="0" t="n">
        <v>84</v>
      </c>
      <c r="AE275" s="0" t="n">
        <v>0</v>
      </c>
      <c r="AF275" s="0" t="n">
        <f aca="false">(AB275/AVERAGE(AB271:AB273,AB277:AB279))*MAX(AE274:AE276) + (1 - MAX(AE274:AE276))</f>
        <v>0.296268544238689</v>
      </c>
      <c r="AG275" s="0" t="n">
        <f aca="false">AB275/AF275</f>
        <v>13555.7348835865</v>
      </c>
      <c r="AH275" s="0" t="n">
        <f aca="false">(AG274+AG275*2+AG276)/4</f>
        <v>13983.8089055976</v>
      </c>
      <c r="AI275" s="0" t="n">
        <f aca="false">ABS(1 - (AG275/AVERAGE(AG273:AG277)))</f>
        <v>0.0240752293198195</v>
      </c>
      <c r="AJ275" s="0" t="n">
        <f aca="false">(AVERAGE(AG273:AG277)*AI275) + (AG275*(1-AI275))</f>
        <v>13563.785842129</v>
      </c>
      <c r="AK275" s="0" t="n">
        <f aca="false">(AVERAGE(AG273:AG274,AG276:AG277)*AI275*2) + (AG275*(1-AI275*2))</f>
        <v>13575.8622799426</v>
      </c>
    </row>
    <row r="276" customFormat="false" ht="13.8" hidden="false" customHeight="false" outlineLevel="0" collapsed="false">
      <c r="A276" s="4" t="n">
        <v>43010</v>
      </c>
      <c r="B276" s="0" t="n">
        <v>274</v>
      </c>
      <c r="C276" s="0" t="n">
        <v>3445</v>
      </c>
      <c r="D276" s="0" t="n">
        <f aca="false">C276*$D$1</f>
        <v>7923.5</v>
      </c>
      <c r="E276" s="0" t="n">
        <v>1495</v>
      </c>
      <c r="F276" s="0" t="n">
        <f aca="false">E276*$F$1</f>
        <v>3289</v>
      </c>
      <c r="G276" s="0" t="n">
        <v>2660</v>
      </c>
      <c r="H276" s="0" t="n">
        <f aca="false">D276+F276+G276</f>
        <v>13872.5</v>
      </c>
      <c r="I276" s="8"/>
      <c r="J276" s="0" t="n">
        <v>0</v>
      </c>
      <c r="K276" s="0" t="n">
        <f aca="false">J276*$K$1</f>
        <v>0</v>
      </c>
      <c r="L276" s="0" t="n">
        <f aca="false">H276+K276</f>
        <v>13872.5</v>
      </c>
      <c r="M276" s="0" t="n">
        <v>225</v>
      </c>
      <c r="N276" s="8"/>
      <c r="O276" s="8"/>
      <c r="P276" s="8"/>
      <c r="Q276" s="0" t="n">
        <v>2060</v>
      </c>
      <c r="R276" s="0" t="n">
        <v>575</v>
      </c>
      <c r="S276" s="0" t="n">
        <v>165</v>
      </c>
      <c r="T276" s="0" t="n">
        <v>875</v>
      </c>
      <c r="U276" s="0" t="n">
        <v>1445</v>
      </c>
      <c r="V276" s="0" t="n">
        <v>3045</v>
      </c>
      <c r="X276" s="0" t="s">
        <v>34</v>
      </c>
      <c r="Y276" s="0" t="n">
        <f aca="false">Y275</f>
        <v>13203.1428571429</v>
      </c>
      <c r="Z276" s="0" t="n">
        <f aca="false">L276/Y276</f>
        <v>1.0506968037913</v>
      </c>
      <c r="AA276" s="0" t="n">
        <f aca="false">AVERAGEIF(X213:X275,"Monday",Z213:Z275)</f>
        <v>0.947367903164606</v>
      </c>
      <c r="AB276" s="0" t="n">
        <f aca="false">L276/$AA$4</f>
        <v>14720.724284494</v>
      </c>
      <c r="AC276" s="0" t="n">
        <v>72</v>
      </c>
      <c r="AE276" s="0" t="n">
        <v>0</v>
      </c>
      <c r="AF276" s="0" t="n">
        <f aca="false">(AB276/AVERAGE(AB272:AB274,AB278:AB280))*MAX(AE275:AE277) + (1 - MAX(AE275:AE277))</f>
        <v>1</v>
      </c>
      <c r="AG276" s="0" t="n">
        <f aca="false">AB276/AF276</f>
        <v>14720.724284494</v>
      </c>
      <c r="AH276" s="0" t="n">
        <f aca="false">(AG275+AG276*2+AG277)/4</f>
        <v>14406.4514063481</v>
      </c>
      <c r="AI276" s="0" t="n">
        <f aca="false">ABS(1 - (AG276/AVERAGE(AG274:AG278)))</f>
        <v>0.0228976534443166</v>
      </c>
      <c r="AJ276" s="0" t="n">
        <f aca="false">(AVERAGE(AG274:AG278)*AI276) + (AG276*(1-AI276))</f>
        <v>14713.1789420956</v>
      </c>
      <c r="AK276" s="0" t="n">
        <f aca="false">(AVERAGE(AG274:AG275,AG277:AG278)*AI276*2) + (AG276*(1-AI276*2))</f>
        <v>14701.8609284981</v>
      </c>
    </row>
    <row r="277" customFormat="false" ht="13.8" hidden="false" customHeight="false" outlineLevel="0" collapsed="false">
      <c r="A277" s="4" t="n">
        <v>43011</v>
      </c>
      <c r="B277" s="0" t="n">
        <v>275</v>
      </c>
      <c r="C277" s="0" t="n">
        <v>3295</v>
      </c>
      <c r="D277" s="0" t="n">
        <f aca="false">C277*$D$1</f>
        <v>7578.5</v>
      </c>
      <c r="E277" s="0" t="n">
        <v>1510</v>
      </c>
      <c r="F277" s="0" t="n">
        <f aca="false">E277*$F$1</f>
        <v>3322</v>
      </c>
      <c r="G277" s="0" t="n">
        <v>2600</v>
      </c>
      <c r="H277" s="0" t="n">
        <f aca="false">D277+F277+G277</f>
        <v>13500.5</v>
      </c>
      <c r="I277" s="8"/>
      <c r="J277" s="0" t="n">
        <v>0</v>
      </c>
      <c r="K277" s="0" t="n">
        <f aca="false">J277*$K$1</f>
        <v>0</v>
      </c>
      <c r="L277" s="0" t="n">
        <f aca="false">H277+K277</f>
        <v>13500.5</v>
      </c>
      <c r="M277" s="0" t="n">
        <v>215</v>
      </c>
      <c r="N277" s="8"/>
      <c r="O277" s="8"/>
      <c r="P277" s="8"/>
      <c r="Q277" s="0" t="n">
        <v>1945</v>
      </c>
      <c r="R277" s="0" t="n">
        <v>595</v>
      </c>
      <c r="S277" s="0" t="n">
        <v>640</v>
      </c>
      <c r="T277" s="0" t="n">
        <v>820</v>
      </c>
      <c r="U277" s="0" t="n">
        <v>1440</v>
      </c>
      <c r="V277" s="0" t="n">
        <v>3215</v>
      </c>
      <c r="X277" s="0" t="s">
        <v>36</v>
      </c>
      <c r="Y277" s="0" t="n">
        <f aca="false">Y275</f>
        <v>13203.1428571429</v>
      </c>
      <c r="Z277" s="0" t="n">
        <f aca="false">L277/Y277</f>
        <v>1.02252169396897</v>
      </c>
      <c r="AA277" s="0" t="n">
        <f aca="false">AVERAGEIF(X214:X276,"Tuesday",Z214:Z276)</f>
        <v>0.920092950635784</v>
      </c>
      <c r="AB277" s="0" t="n">
        <f aca="false">L277/$AA$6</f>
        <v>14628.6221728179</v>
      </c>
      <c r="AC277" s="0" t="n">
        <v>81</v>
      </c>
      <c r="AE277" s="0" t="n">
        <v>0</v>
      </c>
      <c r="AF277" s="0" t="n">
        <f aca="false">(AB277/AVERAGE(AB273:AB275,AB279:AB281))*MAX(AE276:AE278) + (1 - MAX(AE276:AE278))</f>
        <v>1</v>
      </c>
      <c r="AG277" s="0" t="n">
        <f aca="false">AB277/AF277</f>
        <v>14628.6221728179</v>
      </c>
      <c r="AH277" s="0" t="n">
        <f aca="false">(AG276+AG277*2+AG278)/4</f>
        <v>14731.4609093479</v>
      </c>
      <c r="AI277" s="0" t="n">
        <f aca="false">ABS(1 - (AG277/AVERAGE(AG275:AG279)))</f>
        <v>0.0185059734016728</v>
      </c>
      <c r="AJ277" s="0" t="n">
        <f aca="false">(AVERAGE(AG275:AG279)*AI277) + (AG277*(1-AI277))</f>
        <v>14623.7033213345</v>
      </c>
      <c r="AK277" s="0" t="n">
        <f aca="false">(AVERAGE(AG275:AG276,AG278:AG279)*AI277*2) + (AG277*(1-AI277*2))</f>
        <v>14616.3250441093</v>
      </c>
    </row>
    <row r="278" customFormat="false" ht="13.8" hidden="false" customHeight="false" outlineLevel="0" collapsed="false">
      <c r="A278" s="4" t="n">
        <v>43012</v>
      </c>
      <c r="B278" s="0" t="n">
        <v>276</v>
      </c>
      <c r="C278" s="0" t="n">
        <v>3500</v>
      </c>
      <c r="D278" s="0" t="n">
        <f aca="false">C278*$D$1</f>
        <v>8050</v>
      </c>
      <c r="E278" s="0" t="n">
        <v>1570</v>
      </c>
      <c r="F278" s="0" t="n">
        <f aca="false">E278*$F$1</f>
        <v>3454</v>
      </c>
      <c r="G278" s="0" t="n">
        <v>2150</v>
      </c>
      <c r="H278" s="0" t="n">
        <f aca="false">D278+F278+G278</f>
        <v>13654</v>
      </c>
      <c r="I278" s="8"/>
      <c r="J278" s="0" t="n">
        <v>0</v>
      </c>
      <c r="K278" s="0" t="n">
        <f aca="false">J278*$K$1</f>
        <v>0</v>
      </c>
      <c r="L278" s="0" t="n">
        <f aca="false">H278+K278</f>
        <v>13654</v>
      </c>
      <c r="M278" s="0" t="n">
        <v>250</v>
      </c>
      <c r="N278" s="8"/>
      <c r="O278" s="8"/>
      <c r="P278" s="8"/>
      <c r="Q278" s="0" t="n">
        <v>1985</v>
      </c>
      <c r="R278" s="0" t="n">
        <v>545</v>
      </c>
      <c r="S278" s="0" t="n">
        <v>495</v>
      </c>
      <c r="T278" s="0" t="n">
        <v>740</v>
      </c>
      <c r="U278" s="0" t="n">
        <v>1365</v>
      </c>
      <c r="V278" s="0" t="n">
        <v>3280</v>
      </c>
      <c r="X278" s="0" t="s">
        <v>37</v>
      </c>
      <c r="Y278" s="0" t="n">
        <f aca="false">Y275</f>
        <v>13203.1428571429</v>
      </c>
      <c r="Z278" s="0" t="n">
        <f aca="false">L278/Y278</f>
        <v>1.03414771374781</v>
      </c>
      <c r="AA278" s="0" t="n">
        <f aca="false">AVERAGEIF(X215:X277,"Wednesday",Z215:Z277)</f>
        <v>0.921933191501942</v>
      </c>
      <c r="AB278" s="0" t="n">
        <f aca="false">L278/$AA$8</f>
        <v>14947.8750072617</v>
      </c>
      <c r="AC278" s="0" t="n">
        <v>81</v>
      </c>
      <c r="AE278" s="0" t="n">
        <v>0</v>
      </c>
      <c r="AF278" s="0" t="n">
        <f aca="false">(AB278/AVERAGE(AB274:AB276,AB280:AB282))*MAX(AE277:AE279) + (1 - MAX(AE277:AE279))</f>
        <v>1</v>
      </c>
      <c r="AG278" s="0" t="n">
        <f aca="false">AB278/AF278</f>
        <v>14947.8750072617</v>
      </c>
      <c r="AH278" s="0" t="n">
        <f aca="false">(AG277+AG278*2+AG279)/4</f>
        <v>14621.3841241304</v>
      </c>
      <c r="AI278" s="0" t="n">
        <f aca="false">ABS(1 - (AG278/AVERAGE(AG276:AG280)))</f>
        <v>0.0399550428256352</v>
      </c>
      <c r="AJ278" s="0" t="n">
        <f aca="false">(AVERAGE(AG276:AG280)*AI278) + (AG278*(1-AI278))</f>
        <v>14924.9289489198</v>
      </c>
      <c r="AK278" s="0" t="n">
        <f aca="false">(AVERAGE(AG276:AG277,AG279:AG280)*AI278*2) + (AG278*(1-AI278*2))</f>
        <v>14890.5098614069</v>
      </c>
    </row>
    <row r="279" customFormat="false" ht="13.8" hidden="false" customHeight="false" outlineLevel="0" collapsed="false">
      <c r="A279" s="4" t="n">
        <v>43013</v>
      </c>
      <c r="B279" s="0" t="n">
        <v>277</v>
      </c>
      <c r="C279" s="0" t="n">
        <v>3280</v>
      </c>
      <c r="D279" s="0" t="n">
        <f aca="false">C279*$D$1</f>
        <v>7544</v>
      </c>
      <c r="E279" s="0" t="n">
        <v>1575</v>
      </c>
      <c r="F279" s="0" t="n">
        <f aca="false">E279*$F$1</f>
        <v>3465</v>
      </c>
      <c r="G279" s="0" t="n">
        <v>3060</v>
      </c>
      <c r="H279" s="0" t="n">
        <f aca="false">D279+F279+G279</f>
        <v>14069</v>
      </c>
      <c r="I279" s="8"/>
      <c r="J279" s="0" t="n">
        <v>0</v>
      </c>
      <c r="K279" s="0" t="n">
        <f aca="false">J279*$K$1</f>
        <v>0</v>
      </c>
      <c r="L279" s="0" t="n">
        <f aca="false">H279+K279</f>
        <v>14069</v>
      </c>
      <c r="M279" s="0" t="n">
        <v>195</v>
      </c>
      <c r="N279" s="8"/>
      <c r="O279" s="8"/>
      <c r="P279" s="8"/>
      <c r="Q279" s="0" t="n">
        <v>1995</v>
      </c>
      <c r="R279" s="0" t="n">
        <v>590</v>
      </c>
      <c r="S279" s="0" t="n">
        <v>510</v>
      </c>
      <c r="T279" s="0" t="n">
        <v>910</v>
      </c>
      <c r="U279" s="0" t="n">
        <v>1515</v>
      </c>
      <c r="V279" s="0" t="n">
        <v>3475</v>
      </c>
      <c r="X279" s="0" t="s">
        <v>39</v>
      </c>
      <c r="Y279" s="0" t="n">
        <f aca="false">Y275</f>
        <v>13203.1428571429</v>
      </c>
      <c r="Z279" s="0" t="n">
        <f aca="false">L279/Y279</f>
        <v>1.06557962389907</v>
      </c>
      <c r="AA279" s="0" t="n">
        <f aca="false">AVERAGEIF(X216:X278,"Thursday",Z216:Z278)</f>
        <v>0.915846294660694</v>
      </c>
      <c r="AB279" s="0" t="n">
        <f aca="false">L279/$AA$10</f>
        <v>13961.1643091801</v>
      </c>
      <c r="AC279" s="0" t="n">
        <v>81</v>
      </c>
      <c r="AE279" s="0" t="n">
        <v>0</v>
      </c>
      <c r="AF279" s="0" t="n">
        <f aca="false">(AB279/AVERAGE(AB275:AB277,AB281:AB283))*MAX(AE278:AE280) + (1 - MAX(AE278:AE280))</f>
        <v>1</v>
      </c>
      <c r="AG279" s="0" t="n">
        <f aca="false">AB279/AF279</f>
        <v>13961.1643091801</v>
      </c>
      <c r="AH279" s="0" t="n">
        <f aca="false">(AG278+AG279*2+AG280)/4</f>
        <v>14119.9270623873</v>
      </c>
      <c r="AI279" s="0" t="n">
        <f aca="false">ABS(1 - (AG279/AVERAGE(AG277:AG281)))</f>
        <v>0.0446607953614816</v>
      </c>
      <c r="AJ279" s="0" t="n">
        <f aca="false">(AVERAGE(AG277:AG281)*AI279) + (AG279*(1-AI279))</f>
        <v>13990.3128584149</v>
      </c>
      <c r="AK279" s="0" t="n">
        <f aca="false">(AVERAGE(AG277:AG278,AG280:AG281)*AI279*2) + (AG279*(1-AI279*2))</f>
        <v>14034.0356822671</v>
      </c>
    </row>
    <row r="280" customFormat="false" ht="13.8" hidden="false" customHeight="false" outlineLevel="0" collapsed="false">
      <c r="A280" s="4" t="n">
        <v>43014</v>
      </c>
      <c r="B280" s="0" t="n">
        <v>278</v>
      </c>
      <c r="C280" s="0" t="n">
        <v>3800</v>
      </c>
      <c r="D280" s="0" t="n">
        <f aca="false">C280*$D$1</f>
        <v>8740</v>
      </c>
      <c r="E280" s="0" t="n">
        <v>1575</v>
      </c>
      <c r="F280" s="0" t="n">
        <f aca="false">E280*$F$1</f>
        <v>3465</v>
      </c>
      <c r="G280" s="0" t="n">
        <v>3415</v>
      </c>
      <c r="H280" s="0" t="n">
        <f aca="false">D280+F280+G280</f>
        <v>15620</v>
      </c>
      <c r="I280" s="8"/>
      <c r="J280" s="0" t="n">
        <v>0</v>
      </c>
      <c r="K280" s="0" t="n">
        <f aca="false">J280*$K$1</f>
        <v>0</v>
      </c>
      <c r="L280" s="0" t="n">
        <f aca="false">H280+K280</f>
        <v>15620</v>
      </c>
      <c r="M280" s="0" t="n">
        <v>160</v>
      </c>
      <c r="N280" s="8"/>
      <c r="O280" s="8"/>
      <c r="P280" s="8"/>
      <c r="Q280" s="0" t="n">
        <v>2040</v>
      </c>
      <c r="R280" s="0" t="n">
        <v>620</v>
      </c>
      <c r="S280" s="0" t="n">
        <v>1115</v>
      </c>
      <c r="T280" s="0" t="n">
        <v>670</v>
      </c>
      <c r="U280" s="0" t="n">
        <v>1380</v>
      </c>
      <c r="V280" s="0" t="n">
        <v>3390</v>
      </c>
      <c r="X280" s="0" t="s">
        <v>40</v>
      </c>
      <c r="Y280" s="0" t="n">
        <f aca="false">Y275</f>
        <v>13203.1428571429</v>
      </c>
      <c r="Z280" s="0" t="n">
        <f aca="false">L280/Y280</f>
        <v>1.183051654368</v>
      </c>
      <c r="AA280" s="0" t="n">
        <f aca="false">AVERAGEIF(X217:X279,"Friday",Z217:Z279)</f>
        <v>0.973422612096688</v>
      </c>
      <c r="AB280" s="0" t="n">
        <f aca="false">L280/$AA$12</f>
        <v>13609.5046239274</v>
      </c>
      <c r="AC280" s="0" t="n">
        <v>79</v>
      </c>
      <c r="AE280" s="0" t="n">
        <v>0</v>
      </c>
      <c r="AF280" s="0" t="n">
        <f aca="false">(AB280/AVERAGE(AB276:AB278,AB282:AB284))*MAX(AE279:AE281) + (1 - MAX(AE279:AE281))</f>
        <v>1</v>
      </c>
      <c r="AG280" s="0" t="n">
        <f aca="false">AB280/AF280</f>
        <v>13609.5046239274</v>
      </c>
      <c r="AH280" s="0" t="n">
        <f aca="false">(AG279+AG280*2+AG281)/4</f>
        <v>14275.5388117559</v>
      </c>
      <c r="AI280" s="0" t="n">
        <f aca="false">ABS(1 - (AG280/AVERAGE(AG278:AG282)))</f>
        <v>0.0648690990117454</v>
      </c>
      <c r="AJ280" s="0" t="n">
        <f aca="false">(AVERAGE(AG278:AG282)*AI280) + (AG280*(1-AI280))</f>
        <v>13670.7460987698</v>
      </c>
      <c r="AK280" s="0" t="n">
        <f aca="false">(AVERAGE(AG278:AG279,AG281:AG282)*AI280*2) + (AG280*(1-AI280*2))</f>
        <v>13762.6083110335</v>
      </c>
    </row>
    <row r="281" customFormat="false" ht="13.8" hidden="false" customHeight="false" outlineLevel="0" collapsed="false">
      <c r="A281" s="4" t="n">
        <v>43015</v>
      </c>
      <c r="B281" s="0" t="n">
        <v>279</v>
      </c>
      <c r="C281" s="0" t="n">
        <v>3720</v>
      </c>
      <c r="D281" s="0" t="n">
        <f aca="false">C281*$D$1</f>
        <v>8556</v>
      </c>
      <c r="E281" s="0" t="n">
        <v>1800</v>
      </c>
      <c r="F281" s="0" t="n">
        <f aca="false">E281*$F$1</f>
        <v>3960</v>
      </c>
      <c r="G281" s="0" t="n">
        <v>5200</v>
      </c>
      <c r="H281" s="0" t="n">
        <f aca="false">D281+F281+G281</f>
        <v>17716</v>
      </c>
      <c r="I281" s="7"/>
      <c r="J281" s="0" t="n">
        <v>0</v>
      </c>
      <c r="K281" s="0" t="n">
        <f aca="false">J281*$K$1</f>
        <v>0</v>
      </c>
      <c r="L281" s="0" t="n">
        <f aca="false">H281+K281</f>
        <v>17716</v>
      </c>
      <c r="M281" s="0" t="n">
        <v>155</v>
      </c>
      <c r="N281" s="7"/>
      <c r="O281" s="7"/>
      <c r="P281" s="7"/>
      <c r="Q281" s="0" t="n">
        <v>2015</v>
      </c>
      <c r="R281" s="0" t="n">
        <v>575</v>
      </c>
      <c r="S281" s="0" t="n">
        <v>2275</v>
      </c>
      <c r="T281" s="0" t="n">
        <v>685</v>
      </c>
      <c r="U281" s="0" t="n">
        <v>1340</v>
      </c>
      <c r="V281" s="0" t="n">
        <v>3915</v>
      </c>
      <c r="X281" s="0" t="s">
        <v>42</v>
      </c>
      <c r="Y281" s="0" t="n">
        <f aca="false">Y275</f>
        <v>13203.1428571429</v>
      </c>
      <c r="Z281" s="0" t="n">
        <f aca="false">L281/Y281</f>
        <v>1.34180173551751</v>
      </c>
      <c r="AA281" s="0" t="n">
        <f aca="false">AVERAGEIF(X218:X280,"Saturday",Z218:Z280)</f>
        <v>1.18849140764266</v>
      </c>
      <c r="AB281" s="0" t="n">
        <f aca="false">L281/$AA$14</f>
        <v>15921.9816899889</v>
      </c>
      <c r="AC281" s="0" t="n">
        <v>82</v>
      </c>
      <c r="AE281" s="0" t="n">
        <v>0</v>
      </c>
      <c r="AF281" s="0" t="n">
        <f aca="false">(AB281/AVERAGE(AB277:AB279,AB283:AB285))*MAX(AE280:AE282) + (1 - MAX(AE280:AE282))</f>
        <v>1</v>
      </c>
      <c r="AG281" s="0" t="n">
        <f aca="false">AB281/AF281</f>
        <v>15921.9816899889</v>
      </c>
      <c r="AH281" s="0" t="n">
        <f aca="false">(AG280+AG281*2+AG282)/4</f>
        <v>14945.213595537</v>
      </c>
      <c r="AI281" s="0" t="n">
        <f aca="false">ABS(1 - (AG281/AVERAGE(AG279:AG283)))</f>
        <v>0.108276531261473</v>
      </c>
      <c r="AJ281" s="0" t="n">
        <f aca="false">(AVERAGE(AG279:AG283)*AI281) + (AG281*(1-AI281))</f>
        <v>15753.5523867775</v>
      </c>
      <c r="AK281" s="0" t="n">
        <f aca="false">(AVERAGE(AG279:AG280,AG282:AG283)*AI281*2) + (AG281*(1-AI281*2))</f>
        <v>15500.9084319604</v>
      </c>
    </row>
    <row r="282" customFormat="false" ht="13.8" hidden="false" customHeight="false" outlineLevel="0" collapsed="false">
      <c r="A282" s="4" t="n">
        <v>43016</v>
      </c>
      <c r="B282" s="0" t="n">
        <v>280</v>
      </c>
      <c r="C282" s="0" t="n">
        <v>3680</v>
      </c>
      <c r="D282" s="0" t="n">
        <f aca="false">C282*$D$1</f>
        <v>8464</v>
      </c>
      <c r="E282" s="0" t="n">
        <v>1915</v>
      </c>
      <c r="F282" s="0" t="n">
        <f aca="false">E282*$F$1</f>
        <v>4213</v>
      </c>
      <c r="G282" s="0" t="n">
        <v>3935</v>
      </c>
      <c r="H282" s="0" t="n">
        <f aca="false">D282+F282+G282</f>
        <v>16612</v>
      </c>
      <c r="I282" s="7"/>
      <c r="J282" s="0" t="n">
        <v>0</v>
      </c>
      <c r="K282" s="0" t="n">
        <f aca="false">J282*$K$1</f>
        <v>0</v>
      </c>
      <c r="L282" s="0" t="n">
        <f aca="false">H282+K282</f>
        <v>16612</v>
      </c>
      <c r="M282" s="0" t="n">
        <v>195</v>
      </c>
      <c r="N282" s="7"/>
      <c r="O282" s="7"/>
      <c r="P282" s="7"/>
      <c r="Q282" s="0" t="n">
        <v>2385</v>
      </c>
      <c r="R282" s="0" t="n">
        <v>715</v>
      </c>
      <c r="S282" s="0" t="n">
        <v>1695</v>
      </c>
      <c r="T282" s="0" t="n">
        <v>655</v>
      </c>
      <c r="U282" s="0" t="n">
        <v>1470</v>
      </c>
      <c r="V282" s="0" t="n">
        <v>4060</v>
      </c>
      <c r="X282" s="0" t="s">
        <v>33</v>
      </c>
      <c r="Y282" s="0" t="n">
        <f aca="false">AVERAGE(L282:L288)</f>
        <v>14647.0714285714</v>
      </c>
      <c r="Z282" s="0" t="n">
        <f aca="false">L282/Y282</f>
        <v>1.13415163440766</v>
      </c>
      <c r="AA282" s="0" t="n">
        <f aca="false">AVERAGEIF(X219:X281,"Sunday",Z219:Z281)</f>
        <v>1.04991388128976</v>
      </c>
      <c r="AB282" s="0" t="n">
        <f aca="false">L282/$AA$2</f>
        <v>16720.8225059751</v>
      </c>
      <c r="AC282" s="0" t="n">
        <v>84</v>
      </c>
      <c r="AE282" s="0" t="n">
        <v>0</v>
      </c>
      <c r="AF282" s="0" t="n">
        <f aca="false">(AB282/AVERAGE(AB278:AB280,AB284:AB286))*MAX(AE281:AE283) + (1 - MAX(AE281:AE283))</f>
        <v>1.16705322691422</v>
      </c>
      <c r="AG282" s="0" t="n">
        <f aca="false">AB282/AF282</f>
        <v>14327.3863782428</v>
      </c>
      <c r="AH282" s="0" t="n">
        <f aca="false">(AG281+AG282*2+AG283)/4</f>
        <v>14647.2219175333</v>
      </c>
      <c r="AI282" s="0" t="n">
        <f aca="false">ABS(1 - (AG282/AVERAGE(AG280:AG284)))</f>
        <v>0.00872352006842536</v>
      </c>
      <c r="AJ282" s="0" t="n">
        <f aca="false">(AVERAGE(AG280:AG284)*AI282) + (AG282*(1-AI282))</f>
        <v>14328.4862845698</v>
      </c>
      <c r="AK282" s="0" t="n">
        <f aca="false">(AVERAGE(AG280:AG281,AG283:AG284)*AI282*2) + (AG282*(1-AI282*2))</f>
        <v>14330.1361440603</v>
      </c>
    </row>
    <row r="283" customFormat="false" ht="13.8" hidden="false" customHeight="false" outlineLevel="0" collapsed="false">
      <c r="A283" s="4" t="n">
        <v>43017</v>
      </c>
      <c r="B283" s="0" t="n">
        <v>281</v>
      </c>
      <c r="C283" s="0" t="n">
        <v>3295</v>
      </c>
      <c r="D283" s="0" t="n">
        <f aca="false">C283*$D$1</f>
        <v>7578.5</v>
      </c>
      <c r="E283" s="0" t="n">
        <v>1605</v>
      </c>
      <c r="F283" s="0" t="n">
        <f aca="false">E283*$F$1</f>
        <v>3531</v>
      </c>
      <c r="G283" s="0" t="n">
        <v>3805</v>
      </c>
      <c r="H283" s="0" t="n">
        <f aca="false">D283+F283+G283</f>
        <v>14914.5</v>
      </c>
      <c r="I283" s="8"/>
      <c r="J283" s="0" t="n">
        <v>0</v>
      </c>
      <c r="K283" s="0" t="n">
        <f aca="false">J283*$K$1</f>
        <v>0</v>
      </c>
      <c r="L283" s="0" t="n">
        <f aca="false">H283+K283</f>
        <v>14914.5</v>
      </c>
      <c r="M283" s="0" t="n">
        <v>165</v>
      </c>
      <c r="N283" s="8"/>
      <c r="O283" s="8"/>
      <c r="P283" s="8"/>
      <c r="Q283" s="0" t="n">
        <v>1790</v>
      </c>
      <c r="R283" s="0" t="n">
        <v>645</v>
      </c>
      <c r="S283" s="0" t="n">
        <v>1615</v>
      </c>
      <c r="T283" s="0" t="n">
        <v>600</v>
      </c>
      <c r="U283" s="0" t="n">
        <v>1460</v>
      </c>
      <c r="V283" s="0" t="n">
        <v>3230</v>
      </c>
      <c r="X283" s="0" t="s">
        <v>34</v>
      </c>
      <c r="Y283" s="0" t="n">
        <f aca="false">Y282</f>
        <v>14647.0714285714</v>
      </c>
      <c r="Z283" s="0" t="n">
        <f aca="false">L283/Y283</f>
        <v>1.01825815984668</v>
      </c>
      <c r="AA283" s="0" t="n">
        <f aca="false">AVERAGEIF(X220:X282,"Monday",Z220:Z282)</f>
        <v>0.948794875119629</v>
      </c>
      <c r="AB283" s="0" t="n">
        <f aca="false">L283/$AA$4</f>
        <v>15826.4366437979</v>
      </c>
      <c r="AC283" s="0" t="n">
        <v>68</v>
      </c>
      <c r="AE283" s="0" t="n">
        <v>1</v>
      </c>
      <c r="AF283" s="0" t="n">
        <f aca="false">(AB283/AVERAGE(AB279:AB281,AB285:AB287))*MAX(AE282:AE284) + (1 - MAX(AE282:AE284))</f>
        <v>1.12948088568525</v>
      </c>
      <c r="AG283" s="0" t="n">
        <f aca="false">AB283/AF283</f>
        <v>14012.1332236588</v>
      </c>
      <c r="AH283" s="0" t="n">
        <f aca="false">(AG282+AG283*2+AG284)/4</f>
        <v>14187.0011363962</v>
      </c>
      <c r="AI283" s="0" t="n">
        <f aca="false">ABS(1 - (AG283/AVERAGE(AG281:AG285)))</f>
        <v>0.0450309684179768</v>
      </c>
      <c r="AJ283" s="0" t="n">
        <f aca="false">(AVERAGE(AG281:AG285)*AI283) + (AG283*(1-AI283))</f>
        <v>14041.8866882219</v>
      </c>
      <c r="AK283" s="0" t="n">
        <f aca="false">(AVERAGE(AG281:AG282,AG284:AG285)*AI283*2) + (AG283*(1-AI283*2))</f>
        <v>14086.5168850665</v>
      </c>
    </row>
    <row r="284" customFormat="false" ht="13.8" hidden="false" customHeight="false" outlineLevel="0" collapsed="false">
      <c r="A284" s="4" t="n">
        <v>43018</v>
      </c>
      <c r="B284" s="0" t="n">
        <v>282</v>
      </c>
      <c r="C284" s="0" t="n">
        <v>3265</v>
      </c>
      <c r="D284" s="0" t="n">
        <f aca="false">C284*$D$1</f>
        <v>7509.5</v>
      </c>
      <c r="E284" s="0" t="n">
        <v>1610</v>
      </c>
      <c r="F284" s="0" t="n">
        <f aca="false">E284*$F$1</f>
        <v>3542</v>
      </c>
      <c r="G284" s="0" t="n">
        <v>2875</v>
      </c>
      <c r="H284" s="0" t="n">
        <f aca="false">D284+F284+G284</f>
        <v>13926.5</v>
      </c>
      <c r="I284" s="8"/>
      <c r="J284" s="0" t="n">
        <v>0</v>
      </c>
      <c r="K284" s="0" t="n">
        <f aca="false">J284*$K$1</f>
        <v>0</v>
      </c>
      <c r="L284" s="0" t="n">
        <f aca="false">H284+K284</f>
        <v>13926.5</v>
      </c>
      <c r="M284" s="0" t="n">
        <v>200</v>
      </c>
      <c r="N284" s="8"/>
      <c r="O284" s="8"/>
      <c r="P284" s="8"/>
      <c r="Q284" s="0" t="n">
        <v>1915</v>
      </c>
      <c r="R284" s="0" t="n">
        <v>595</v>
      </c>
      <c r="S284" s="0" t="n">
        <v>1370</v>
      </c>
      <c r="T284" s="0" t="n">
        <v>555</v>
      </c>
      <c r="U284" s="0" t="n">
        <v>1315</v>
      </c>
      <c r="V284" s="0" t="n">
        <v>2945</v>
      </c>
      <c r="X284" s="0" t="s">
        <v>36</v>
      </c>
      <c r="Y284" s="0" t="n">
        <f aca="false">Y282</f>
        <v>14647.0714285714</v>
      </c>
      <c r="Z284" s="0" t="n">
        <f aca="false">L284/Y284</f>
        <v>0.950804402635341</v>
      </c>
      <c r="AA284" s="0" t="n">
        <f aca="false">AVERAGEIF(X221:X283,"Tuesday",Z221:Z283)</f>
        <v>0.931910532682255</v>
      </c>
      <c r="AB284" s="0" t="n">
        <f aca="false">L284/$AA$6</f>
        <v>15090.2193763007</v>
      </c>
      <c r="AC284" s="0" t="n">
        <v>77</v>
      </c>
      <c r="AE284" s="0" t="n">
        <v>0</v>
      </c>
      <c r="AF284" s="0" t="n">
        <f aca="false">(AB284/AVERAGE(AB280:AB282,AB286:AB288))*MAX(AE283:AE285) + (1 - MAX(AE283:AE285))</f>
        <v>1.0481974648696</v>
      </c>
      <c r="AG284" s="0" t="n">
        <f aca="false">AB284/AF284</f>
        <v>14396.3517200244</v>
      </c>
      <c r="AH284" s="0" t="n">
        <f aca="false">(AG283+AG284*2+AG285)/4</f>
        <v>14377.8291840544</v>
      </c>
      <c r="AI284" s="0" t="n">
        <f aca="false">ABS(1 - (AG284/AVERAGE(AG282:AG286)))</f>
        <v>0.01252376512983</v>
      </c>
      <c r="AJ284" s="0" t="n">
        <f aca="false">(AVERAGE(AG282:AG286)*AI284) + (AG284*(1-AI284))</f>
        <v>14394.1216574382</v>
      </c>
      <c r="AK284" s="0" t="n">
        <f aca="false">(AVERAGE(AG282:AG283,AG285:AG286)*AI284*2) + (AG284*(1-AI284*2))</f>
        <v>14390.776563559</v>
      </c>
    </row>
    <row r="285" customFormat="false" ht="13.8" hidden="false" customHeight="false" outlineLevel="0" collapsed="false">
      <c r="A285" s="4" t="n">
        <v>43019</v>
      </c>
      <c r="B285" s="0" t="n">
        <v>283</v>
      </c>
      <c r="C285" s="0" t="n">
        <v>3215</v>
      </c>
      <c r="D285" s="0" t="n">
        <f aca="false">C285*$D$1</f>
        <v>7394.5</v>
      </c>
      <c r="E285" s="0" t="n">
        <v>1470</v>
      </c>
      <c r="F285" s="0" t="n">
        <f aca="false">E285*$F$1</f>
        <v>3234</v>
      </c>
      <c r="G285" s="0" t="n">
        <v>2805</v>
      </c>
      <c r="H285" s="0" t="n">
        <f aca="false">D285+F285+G285</f>
        <v>13433.5</v>
      </c>
      <c r="I285" s="8"/>
      <c r="J285" s="0" t="n">
        <v>0</v>
      </c>
      <c r="K285" s="0" t="n">
        <f aca="false">J285*$K$1</f>
        <v>0</v>
      </c>
      <c r="L285" s="0" t="n">
        <f aca="false">H285+K285</f>
        <v>13433.5</v>
      </c>
      <c r="M285" s="0" t="n">
        <v>195</v>
      </c>
      <c r="N285" s="8"/>
      <c r="O285" s="8"/>
      <c r="P285" s="8"/>
      <c r="Q285" s="0" t="n">
        <v>1895</v>
      </c>
      <c r="R285" s="0" t="n">
        <v>505</v>
      </c>
      <c r="S285" s="0" t="n">
        <v>1270</v>
      </c>
      <c r="T285" s="0" t="n">
        <v>500</v>
      </c>
      <c r="U285" s="0" t="n">
        <v>1255</v>
      </c>
      <c r="V285" s="0" t="n">
        <v>2905</v>
      </c>
      <c r="X285" s="0" t="s">
        <v>37</v>
      </c>
      <c r="Y285" s="0" t="n">
        <f aca="false">Y282</f>
        <v>14647.0714285714</v>
      </c>
      <c r="Z285" s="0" t="n">
        <f aca="false">L285/Y285</f>
        <v>0.917145797063286</v>
      </c>
      <c r="AA285" s="0" t="n">
        <f aca="false">AVERAGEIF(X222:X284,"Wednesday",Z222:Z284)</f>
        <v>0.933806017042082</v>
      </c>
      <c r="AB285" s="0" t="n">
        <f aca="false">L285/$AA$8</f>
        <v>14706.4800725099</v>
      </c>
      <c r="AC285" s="0" t="n">
        <v>82</v>
      </c>
      <c r="AE285" s="0" t="n">
        <v>0</v>
      </c>
      <c r="AF285" s="0" t="n">
        <f aca="false">(AB285/AVERAGE(AB281:AB283,AB287:AB289))*MAX(AE284:AE286) + (1 - MAX(AE284:AE286))</f>
        <v>1</v>
      </c>
      <c r="AG285" s="0" t="n">
        <f aca="false">AB285/AF285</f>
        <v>14706.4800725099</v>
      </c>
      <c r="AH285" s="0" t="n">
        <f aca="false">(AG284+AG285*2+AG286)/4</f>
        <v>14364.5966863303</v>
      </c>
      <c r="AI285" s="0" t="n">
        <f aca="false">ABS(1 - (AG285/AVERAGE(AG283:AG287)))</f>
        <v>0.0658625408097702</v>
      </c>
      <c r="AJ285" s="0" t="n">
        <f aca="false">(AVERAGE(AG283:AG287)*AI285) + (AG285*(1-AI285))</f>
        <v>14646.627268568</v>
      </c>
      <c r="AK285" s="0" t="n">
        <f aca="false">(AVERAGE(AG283:AG284,AG286:AG287)*AI285*2) + (AG285*(1-AI285*2))</f>
        <v>14556.8480626552</v>
      </c>
    </row>
    <row r="286" customFormat="false" ht="13.8" hidden="false" customHeight="false" outlineLevel="0" collapsed="false">
      <c r="A286" s="4" t="n">
        <v>43020</v>
      </c>
      <c r="B286" s="0" t="n">
        <v>284</v>
      </c>
      <c r="C286" s="0" t="n">
        <v>3235</v>
      </c>
      <c r="D286" s="0" t="n">
        <f aca="false">C286*$D$1</f>
        <v>7440.5</v>
      </c>
      <c r="E286" s="0" t="n">
        <v>1495</v>
      </c>
      <c r="F286" s="0" t="n">
        <f aca="false">E286*$F$1</f>
        <v>3289</v>
      </c>
      <c r="G286" s="0" t="n">
        <v>3025</v>
      </c>
      <c r="H286" s="0" t="n">
        <f aca="false">D286+F286+G286</f>
        <v>13754.5</v>
      </c>
      <c r="I286" s="9"/>
      <c r="J286" s="0" t="n">
        <v>0</v>
      </c>
      <c r="K286" s="0" t="n">
        <f aca="false">J286*$K$1</f>
        <v>0</v>
      </c>
      <c r="L286" s="0" t="n">
        <f aca="false">H286+K286</f>
        <v>13754.5</v>
      </c>
      <c r="M286" s="0" t="n">
        <v>170</v>
      </c>
      <c r="N286" s="8"/>
      <c r="O286" s="8"/>
      <c r="P286" s="8"/>
      <c r="Q286" s="0" t="n">
        <v>1880</v>
      </c>
      <c r="R286" s="0" t="n">
        <v>615</v>
      </c>
      <c r="S286" s="0" t="n">
        <v>1305</v>
      </c>
      <c r="T286" s="0" t="n">
        <v>515</v>
      </c>
      <c r="U286" s="0" t="n">
        <v>1195</v>
      </c>
      <c r="V286" s="0" t="n">
        <v>3115</v>
      </c>
      <c r="X286" s="0" t="s">
        <v>39</v>
      </c>
      <c r="Y286" s="0" t="n">
        <f aca="false">Y282</f>
        <v>14647.0714285714</v>
      </c>
      <c r="Z286" s="0" t="n">
        <f aca="false">L286/Y286</f>
        <v>0.93906144085361</v>
      </c>
      <c r="AA286" s="0" t="n">
        <f aca="false">AVERAGEIF(X223:X285,"Thursday",Z223:Z285)</f>
        <v>0.93000804140981</v>
      </c>
      <c r="AB286" s="0" t="n">
        <f aca="false">L286/$AA$10</f>
        <v>13649.074880277</v>
      </c>
      <c r="AC286" s="0" t="n">
        <v>81</v>
      </c>
      <c r="AE286" s="0" t="n">
        <v>0</v>
      </c>
      <c r="AF286" s="0" t="n">
        <f aca="false">(AB286/AVERAGE(AB282:AB284,AB288:AB290))*MAX(AE285:AE287) + (1 - MAX(AE285:AE287))</f>
        <v>1</v>
      </c>
      <c r="AG286" s="0" t="n">
        <f aca="false">AB286/AF286</f>
        <v>13649.074880277</v>
      </c>
      <c r="AH286" s="0" t="n">
        <f aca="false">(AG285+AG286*2+AG287)/4</f>
        <v>13557.3058997835</v>
      </c>
      <c r="AI286" s="0" t="n">
        <f aca="false">ABS(1 - (AG286/AVERAGE(AG284:AG288)))</f>
        <v>0.0142030666306282</v>
      </c>
      <c r="AJ286" s="0" t="n">
        <f aca="false">(AVERAGE(AG284:AG288)*AI286) + (AG286*(1-AI286))</f>
        <v>13651.867938587</v>
      </c>
      <c r="AK286" s="0" t="n">
        <f aca="false">(AVERAGE(AG284:AG285,AG287:AG288)*AI286*2) + (AG286*(1-AI286*2))</f>
        <v>13656.0575260519</v>
      </c>
    </row>
    <row r="287" customFormat="false" ht="13.8" hidden="false" customHeight="false" outlineLevel="0" collapsed="false">
      <c r="A287" s="4" t="n">
        <v>43021</v>
      </c>
      <c r="B287" s="0" t="n">
        <v>285</v>
      </c>
      <c r="C287" s="0" t="n">
        <v>3565</v>
      </c>
      <c r="D287" s="0" t="n">
        <f aca="false">C287*$D$1</f>
        <v>8199.5</v>
      </c>
      <c r="E287" s="0" t="n">
        <v>1530</v>
      </c>
      <c r="F287" s="0" t="n">
        <f aca="false">E287*$F$1</f>
        <v>3366</v>
      </c>
      <c r="G287" s="0" t="n">
        <v>2465</v>
      </c>
      <c r="H287" s="0" t="n">
        <f aca="false">D287+F287+G287</f>
        <v>14030.5</v>
      </c>
      <c r="I287" s="9"/>
      <c r="J287" s="0" t="n">
        <v>0</v>
      </c>
      <c r="K287" s="0" t="n">
        <f aca="false">J287*$K$1</f>
        <v>0</v>
      </c>
      <c r="L287" s="0" t="n">
        <f aca="false">H287+K287</f>
        <v>14030.5</v>
      </c>
      <c r="M287" s="0" t="n">
        <v>140</v>
      </c>
      <c r="N287" s="8"/>
      <c r="O287" s="8"/>
      <c r="P287" s="8"/>
      <c r="Q287" s="0" t="n">
        <v>1940</v>
      </c>
      <c r="R287" s="0" t="n">
        <v>705</v>
      </c>
      <c r="S287" s="0" t="n">
        <v>1550</v>
      </c>
      <c r="T287" s="0" t="n">
        <v>670</v>
      </c>
      <c r="U287" s="0" t="n">
        <v>1315</v>
      </c>
      <c r="V287" s="0" t="n">
        <v>3230</v>
      </c>
      <c r="X287" s="0" t="s">
        <v>40</v>
      </c>
      <c r="Y287" s="0" t="n">
        <f aca="false">Y282</f>
        <v>14647.0714285714</v>
      </c>
      <c r="Z287" s="0" t="n">
        <f aca="false">L287/Y287</f>
        <v>0.957904798131271</v>
      </c>
      <c r="AA287" s="0" t="n">
        <f aca="false">AVERAGEIF(X224:X286,"Friday",Z224:Z286)</f>
        <v>0.998996652944691</v>
      </c>
      <c r="AB287" s="0" t="n">
        <f aca="false">L287/$AA$12</f>
        <v>12224.59376607</v>
      </c>
      <c r="AC287" s="0" t="n">
        <v>79</v>
      </c>
      <c r="AE287" s="0" t="n">
        <v>0</v>
      </c>
      <c r="AF287" s="0" t="n">
        <f aca="false">(AB287/AVERAGE(AB283:AB285,AB289:AB291))*MAX(AE286:AE288) + (1 - MAX(AE286:AE288))</f>
        <v>1</v>
      </c>
      <c r="AG287" s="0" t="n">
        <f aca="false">AB287/AF287</f>
        <v>12224.59376607</v>
      </c>
      <c r="AH287" s="0" t="n">
        <f aca="false">(AG286+AG287*2+AG288)/4</f>
        <v>13087.5988165814</v>
      </c>
      <c r="AI287" s="0" t="n">
        <f aca="false">ABS(1 - (AG287/AVERAGE(AG285:AG289)))</f>
        <v>0.0986977590244709</v>
      </c>
      <c r="AJ287" s="0" t="n">
        <f aca="false">(AVERAGE(AG285:AG289)*AI287) + (AG287*(1-AI287))</f>
        <v>12356.7168095026</v>
      </c>
      <c r="AK287" s="0" t="n">
        <f aca="false">(AVERAGE(AG285:AG286,AG288:AG289)*AI287*2) + (AG287*(1-AI287*2))</f>
        <v>12554.9013746515</v>
      </c>
    </row>
    <row r="288" customFormat="false" ht="13.8" hidden="false" customHeight="false" outlineLevel="0" collapsed="false">
      <c r="A288" s="4" t="n">
        <v>43022</v>
      </c>
      <c r="B288" s="0" t="n">
        <v>286</v>
      </c>
      <c r="C288" s="0" t="n">
        <v>3820</v>
      </c>
      <c r="D288" s="0" t="n">
        <f aca="false">C288*$D$1</f>
        <v>8786</v>
      </c>
      <c r="E288" s="0" t="n">
        <v>1585</v>
      </c>
      <c r="F288" s="0" t="n">
        <f aca="false">E288*$F$1</f>
        <v>3487</v>
      </c>
      <c r="G288" s="0" t="n">
        <v>3585</v>
      </c>
      <c r="H288" s="0" t="n">
        <f aca="false">D288+F288+G288</f>
        <v>15858</v>
      </c>
      <c r="I288" s="7"/>
      <c r="J288" s="0" t="n">
        <v>0</v>
      </c>
      <c r="K288" s="0" t="n">
        <f aca="false">J288*$K$1</f>
        <v>0</v>
      </c>
      <c r="L288" s="0" t="n">
        <f aca="false">H288+K288</f>
        <v>15858</v>
      </c>
      <c r="M288" s="0" t="n">
        <v>155</v>
      </c>
      <c r="N288" s="7"/>
      <c r="O288" s="7"/>
      <c r="P288" s="7"/>
      <c r="Q288" s="0" t="n">
        <v>1995</v>
      </c>
      <c r="R288" s="0" t="n">
        <v>600</v>
      </c>
      <c r="S288" s="0" t="n">
        <v>1875</v>
      </c>
      <c r="T288" s="0" t="n">
        <v>715</v>
      </c>
      <c r="U288" s="0" t="n">
        <v>1300</v>
      </c>
      <c r="V288" s="0" t="n">
        <v>3390</v>
      </c>
      <c r="X288" s="0" t="s">
        <v>42</v>
      </c>
      <c r="Y288" s="0" t="n">
        <f aca="false">Y282</f>
        <v>14647.0714285714</v>
      </c>
      <c r="Z288" s="0" t="n">
        <f aca="false">L288/Y288</f>
        <v>1.08267376706216</v>
      </c>
      <c r="AA288" s="0" t="n">
        <f aca="false">AVERAGEIF(X225:X287,"Saturday",Z225:Z287)</f>
        <v>1.20656999951178</v>
      </c>
      <c r="AB288" s="0" t="n">
        <f aca="false">L288/$AA$14</f>
        <v>14252.1328539085</v>
      </c>
      <c r="AC288" s="0" t="n">
        <v>72</v>
      </c>
      <c r="AE288" s="0" t="n">
        <v>0</v>
      </c>
      <c r="AF288" s="0" t="n">
        <f aca="false">(AB288/AVERAGE(AB284:AB286,AB290:AB292))*MAX(AE287:AE289) + (1 - MAX(AE287:AE289))</f>
        <v>1</v>
      </c>
      <c r="AG288" s="0" t="n">
        <f aca="false">AB288/AF288</f>
        <v>14252.1328539085</v>
      </c>
      <c r="AH288" s="0" t="n">
        <f aca="false">(AG287+AG288*2+AG289)/4</f>
        <v>13428.2154992782</v>
      </c>
      <c r="AI288" s="0" t="n">
        <f aca="false">ABS(1 - (AG288/AVERAGE(AG286:AG290)))</f>
        <v>0.0923246717334894</v>
      </c>
      <c r="AJ288" s="0" t="n">
        <f aca="false">(AVERAGE(AG286:AG290)*AI288) + (AG288*(1-AI288))</f>
        <v>14140.9177777849</v>
      </c>
      <c r="AK288" s="0" t="n">
        <f aca="false">(AVERAGE(AG286:AG287,AG289:AG290)*AI288*2) + (AG288*(1-AI288*2))</f>
        <v>13974.0951635994</v>
      </c>
    </row>
    <row r="289" customFormat="false" ht="14.9" hidden="false" customHeight="false" outlineLevel="0" collapsed="false">
      <c r="A289" s="4" t="n">
        <v>43023</v>
      </c>
      <c r="B289" s="0" t="n">
        <v>287</v>
      </c>
      <c r="C289" s="0" t="n">
        <v>2915</v>
      </c>
      <c r="D289" s="0" t="n">
        <f aca="false">C289*$D$1</f>
        <v>6704.5</v>
      </c>
      <c r="E289" s="0" t="n">
        <v>1575</v>
      </c>
      <c r="F289" s="0" t="n">
        <f aca="false">E289*$F$1</f>
        <v>3465</v>
      </c>
      <c r="G289" s="0" t="n">
        <v>2730</v>
      </c>
      <c r="H289" s="0" t="n">
        <f aca="false">D289+F289+G289</f>
        <v>12899.5</v>
      </c>
      <c r="I289" s="10" t="n">
        <v>1</v>
      </c>
      <c r="J289" s="0" t="n">
        <v>0</v>
      </c>
      <c r="K289" s="0" t="n">
        <f aca="false">J289*$K$1</f>
        <v>0</v>
      </c>
      <c r="L289" s="0" t="n">
        <f aca="false">H289+K289</f>
        <v>12899.5</v>
      </c>
      <c r="M289" s="0" t="n">
        <v>155</v>
      </c>
      <c r="N289" s="7"/>
      <c r="O289" s="7"/>
      <c r="P289" s="7"/>
      <c r="Q289" s="0" t="n">
        <v>1810</v>
      </c>
      <c r="R289" s="0" t="n">
        <v>545</v>
      </c>
      <c r="S289" s="0" t="n">
        <v>1340</v>
      </c>
      <c r="T289" s="0" t="n">
        <v>655</v>
      </c>
      <c r="U289" s="0" t="n">
        <v>1230</v>
      </c>
      <c r="V289" s="0" t="n">
        <v>2975</v>
      </c>
      <c r="X289" s="0" t="s">
        <v>33</v>
      </c>
      <c r="Y289" s="0" t="n">
        <f aca="false">AVERAGE(L289:L295)</f>
        <v>12354.4285714286</v>
      </c>
      <c r="Z289" s="0" t="n">
        <f aca="false">L289/Y289</f>
        <v>1.04411951758189</v>
      </c>
      <c r="AA289" s="0" t="n">
        <f aca="false">AVERAGEIF(X226:X288,"Sunday",Z226:Z288)</f>
        <v>1.05453136684709</v>
      </c>
      <c r="AB289" s="0" t="n">
        <f aca="false">L289/$AA$2</f>
        <v>12984.0025232258</v>
      </c>
      <c r="AC289" s="0" t="n">
        <v>75</v>
      </c>
      <c r="AE289" s="0" t="n">
        <v>0</v>
      </c>
      <c r="AF289" s="0" t="n">
        <f aca="false">(AB289/AVERAGE(AB285:AB287,AB291:AB293))*MAX(AE288:AE290) + (1 - MAX(AE288:AE290))</f>
        <v>1</v>
      </c>
      <c r="AG289" s="0" t="n">
        <f aca="false">AB289/AF289</f>
        <v>12984.0025232258</v>
      </c>
      <c r="AH289" s="0" t="n">
        <f aca="false">(AG288+AG289*2+AG290)/4</f>
        <v>13086.9890227109</v>
      </c>
      <c r="AI289" s="0" t="n">
        <f aca="false">ABS(1 - (AG289/AVERAGE(AG287:AG291)))</f>
        <v>0.011345822593601</v>
      </c>
      <c r="AJ289" s="0" t="n">
        <f aca="false">(AVERAGE(AG287:AG291)*AI289) + (AG289*(1-AI289))</f>
        <v>12982.3498732433</v>
      </c>
      <c r="AK289" s="0" t="n">
        <f aca="false">(AVERAGE(AG287:AG288,AG290:AG291)*AI289*2) + (AG289*(1-AI289*2))</f>
        <v>12979.8708982696</v>
      </c>
    </row>
    <row r="290" customFormat="false" ht="13.8" hidden="false" customHeight="false" outlineLevel="0" collapsed="false">
      <c r="A290" s="4" t="n">
        <v>43024</v>
      </c>
      <c r="B290" s="0" t="n">
        <v>288</v>
      </c>
      <c r="C290" s="0" t="n">
        <v>2870</v>
      </c>
      <c r="D290" s="0" t="n">
        <f aca="false">C290*$D$1</f>
        <v>6601</v>
      </c>
      <c r="E290" s="0" t="n">
        <v>1165</v>
      </c>
      <c r="F290" s="0" t="n">
        <f aca="false">E290*$F$1</f>
        <v>2563</v>
      </c>
      <c r="G290" s="0" t="n">
        <v>2265</v>
      </c>
      <c r="H290" s="0" t="n">
        <f aca="false">D290+F290+G290</f>
        <v>11429</v>
      </c>
      <c r="I290" s="9"/>
      <c r="J290" s="0" t="n">
        <v>0</v>
      </c>
      <c r="K290" s="0" t="n">
        <f aca="false">J290*$K$1</f>
        <v>0</v>
      </c>
      <c r="L290" s="0" t="n">
        <f aca="false">H290+K290</f>
        <v>11429</v>
      </c>
      <c r="M290" s="0" t="n">
        <v>135</v>
      </c>
      <c r="N290" s="8"/>
      <c r="O290" s="8"/>
      <c r="P290" s="8"/>
      <c r="Q290" s="0" t="n">
        <v>1435</v>
      </c>
      <c r="R290" s="0" t="n">
        <v>535</v>
      </c>
      <c r="S290" s="0" t="n">
        <v>1180</v>
      </c>
      <c r="T290" s="0" t="n">
        <v>430</v>
      </c>
      <c r="U290" s="0" t="n">
        <v>1110</v>
      </c>
      <c r="V290" s="0" t="n">
        <v>2660</v>
      </c>
      <c r="X290" s="0" t="s">
        <v>34</v>
      </c>
      <c r="Y290" s="0" t="n">
        <f aca="false">Y289</f>
        <v>12354.4285714286</v>
      </c>
      <c r="Z290" s="0" t="n">
        <f aca="false">L290/Y290</f>
        <v>0.925093373110855</v>
      </c>
      <c r="AA290" s="0" t="n">
        <f aca="false">AVERAGEIF(X227:X289,"Monday",Z227:Z289)</f>
        <v>0.956149911447372</v>
      </c>
      <c r="AB290" s="0" t="n">
        <f aca="false">L290/$AA$4</f>
        <v>12127.8181904835</v>
      </c>
      <c r="AC290" s="0" t="n">
        <v>79</v>
      </c>
      <c r="AE290" s="0" t="n">
        <v>0</v>
      </c>
      <c r="AF290" s="0" t="n">
        <f aca="false">(AB290/AVERAGE(AB286:AB288,AB292:AB294))*MAX(AE289:AE291) + (1 - MAX(AE289:AE291))</f>
        <v>1</v>
      </c>
      <c r="AG290" s="0" t="n">
        <f aca="false">AB290/AF290</f>
        <v>12127.8181904835</v>
      </c>
      <c r="AH290" s="0" t="n">
        <f aca="false">(AG289+AG290*2+AG291)/4</f>
        <v>12460.6991226574</v>
      </c>
      <c r="AI290" s="0" t="n">
        <f aca="false">ABS(1 - (AG290/AVERAGE(AG288:AG292)))</f>
        <v>0.0644332707290222</v>
      </c>
      <c r="AJ290" s="0" t="n">
        <f aca="false">(AVERAGE(AG288:AG292)*AI290) + (AG290*(1-AI290))</f>
        <v>12181.6362783592</v>
      </c>
      <c r="AK290" s="0" t="n">
        <f aca="false">(AVERAGE(AG288:AG289,AG291:AG292)*AI290*2) + (AG290*(1-AI290*2))</f>
        <v>12262.3634101728</v>
      </c>
    </row>
    <row r="291" customFormat="false" ht="13.8" hidden="false" customHeight="false" outlineLevel="0" collapsed="false">
      <c r="A291" s="4" t="n">
        <v>43025</v>
      </c>
      <c r="B291" s="0" t="n">
        <v>289</v>
      </c>
      <c r="C291" s="0" t="n">
        <v>2880</v>
      </c>
      <c r="D291" s="0" t="n">
        <f aca="false">C291*$D$1</f>
        <v>6624</v>
      </c>
      <c r="E291" s="0" t="n">
        <v>1220</v>
      </c>
      <c r="F291" s="0" t="n">
        <f aca="false">E291*$F$1</f>
        <v>2684</v>
      </c>
      <c r="G291" s="0" t="n">
        <v>1885</v>
      </c>
      <c r="H291" s="0" t="n">
        <f aca="false">D291+F291+G291</f>
        <v>11193</v>
      </c>
      <c r="I291" s="8"/>
      <c r="J291" s="0" t="n">
        <v>0</v>
      </c>
      <c r="K291" s="0" t="n">
        <f aca="false">J291*$K$1</f>
        <v>0</v>
      </c>
      <c r="L291" s="0" t="n">
        <f aca="false">H291+K291</f>
        <v>11193</v>
      </c>
      <c r="M291" s="0" t="n">
        <v>135</v>
      </c>
      <c r="N291" s="8"/>
      <c r="O291" s="8"/>
      <c r="P291" s="8"/>
      <c r="Q291" s="0" t="n">
        <v>1415</v>
      </c>
      <c r="R291" s="0" t="n">
        <v>440</v>
      </c>
      <c r="S291" s="0" t="n">
        <v>1065</v>
      </c>
      <c r="T291" s="0" t="n">
        <v>445</v>
      </c>
      <c r="U291" s="0" t="n">
        <v>1130</v>
      </c>
      <c r="V291" s="0" t="n">
        <v>2390</v>
      </c>
      <c r="X291" s="0" t="s">
        <v>36</v>
      </c>
      <c r="Y291" s="0" t="n">
        <f aca="false">Y289</f>
        <v>12354.4285714286</v>
      </c>
      <c r="Z291" s="0" t="n">
        <f aca="false">L291/Y291</f>
        <v>0.905990911298433</v>
      </c>
      <c r="AA291" s="0" t="n">
        <f aca="false">AVERAGEIF(X228:X290,"Tuesday",Z228:Z290)</f>
        <v>0.91951641976886</v>
      </c>
      <c r="AB291" s="0" t="n">
        <f aca="false">L291/$AA$6</f>
        <v>12128.3039872857</v>
      </c>
      <c r="AC291" s="0" t="n">
        <v>82</v>
      </c>
      <c r="AE291" s="0" t="n">
        <v>0</v>
      </c>
      <c r="AF291" s="0" t="n">
        <f aca="false">(AB291/AVERAGE(AB287:AB289,AB293:AB295))*MAX(AE290:AE292) + (1 - MAX(AE290:AE292))</f>
        <v>0.962322648439942</v>
      </c>
      <c r="AG291" s="0" t="n">
        <f aca="false">AB291/AF291</f>
        <v>12603.1575864367</v>
      </c>
      <c r="AH291" s="0" t="n">
        <f aca="false">(AG290+AG291*2+AG292)/4</f>
        <v>12545.5946412993</v>
      </c>
      <c r="AI291" s="0" t="n">
        <f aca="false">ABS(1 - (AG291/AVERAGE(AG289:AG293)))</f>
        <v>0.00388392480465805</v>
      </c>
      <c r="AJ291" s="0" t="n">
        <f aca="false">(AVERAGE(AG289:AG293)*AI291) + (AG291*(1-AI291))</f>
        <v>12602.9682049625</v>
      </c>
      <c r="AK291" s="0" t="n">
        <f aca="false">(AVERAGE(AG289:AG290,AG292:AG293)*AI291*2) + (AG291*(1-AI291*2))</f>
        <v>12602.6841327513</v>
      </c>
    </row>
    <row r="292" customFormat="false" ht="13.8" hidden="false" customHeight="false" outlineLevel="0" collapsed="false">
      <c r="A292" s="4" t="n">
        <v>43026</v>
      </c>
      <c r="B292" s="0" t="n">
        <v>290</v>
      </c>
      <c r="C292" s="0" t="n">
        <v>2975</v>
      </c>
      <c r="D292" s="0" t="n">
        <f aca="false">C292*$D$1</f>
        <v>6842.5</v>
      </c>
      <c r="E292" s="0" t="n">
        <v>1030</v>
      </c>
      <c r="F292" s="0" t="n">
        <f aca="false">E292*$F$1</f>
        <v>2266</v>
      </c>
      <c r="G292" s="0" t="n">
        <v>2340</v>
      </c>
      <c r="H292" s="0" t="n">
        <f aca="false">D292+F292+G292</f>
        <v>11448.5</v>
      </c>
      <c r="I292" s="8"/>
      <c r="J292" s="0" t="n">
        <v>0</v>
      </c>
      <c r="K292" s="0" t="n">
        <f aca="false">J292*$K$1</f>
        <v>0</v>
      </c>
      <c r="L292" s="0" t="n">
        <f aca="false">H292+K292</f>
        <v>11448.5</v>
      </c>
      <c r="M292" s="0" t="n">
        <v>155</v>
      </c>
      <c r="N292" s="8"/>
      <c r="O292" s="8"/>
      <c r="P292" s="8"/>
      <c r="Q292" s="0" t="n">
        <v>1450</v>
      </c>
      <c r="R292" s="0" t="n">
        <v>450</v>
      </c>
      <c r="S292" s="0" t="n">
        <v>965</v>
      </c>
      <c r="T292" s="0" t="n">
        <v>360</v>
      </c>
      <c r="U292" s="0" t="n">
        <v>1045</v>
      </c>
      <c r="V292" s="0" t="n">
        <v>2160</v>
      </c>
      <c r="X292" s="0" t="s">
        <v>37</v>
      </c>
      <c r="Y292" s="0" t="n">
        <f aca="false">Y289</f>
        <v>12354.4285714286</v>
      </c>
      <c r="Z292" s="0" t="n">
        <f aca="false">L292/Y292</f>
        <v>0.926671754489423</v>
      </c>
      <c r="AA292" s="0" t="n">
        <f aca="false">AVERAGEIF(X229:X291,"Wednesday",Z229:Z291)</f>
        <v>0.937329072763848</v>
      </c>
      <c r="AB292" s="0" t="n">
        <f aca="false">L292/$AA$8</f>
        <v>12533.3782789392</v>
      </c>
      <c r="AC292" s="0" t="n">
        <v>75</v>
      </c>
      <c r="AE292" s="0" t="n">
        <v>1</v>
      </c>
      <c r="AF292" s="0" t="n">
        <f aca="false">(AB292/AVERAGE(AB288:AB290,AB294:AB296))*MAX(AE291:AE293) + (1 - MAX(AE291:AE293))</f>
        <v>0.975493390890755</v>
      </c>
      <c r="AG292" s="0" t="n">
        <f aca="false">AB292/AF292</f>
        <v>12848.2452018404</v>
      </c>
      <c r="AH292" s="0" t="n">
        <f aca="false">(AG291+AG292*2+AG293)/4</f>
        <v>12627.1026864626</v>
      </c>
      <c r="AI292" s="0" t="n">
        <f aca="false">ABS(1 - (AG292/AVERAGE(AG290:AG294)))</f>
        <v>0.0283603439079583</v>
      </c>
      <c r="AJ292" s="0" t="n">
        <f aca="false">(AVERAGE(AG290:AG294)*AI292) + (AG292*(1-AI292))</f>
        <v>12838.1962334213</v>
      </c>
      <c r="AK292" s="0" t="n">
        <f aca="false">(AVERAGE(AG290:AG291,AG293:AG294)*AI292*2) + (AG292*(1-AI292*2))</f>
        <v>12823.1227807927</v>
      </c>
    </row>
    <row r="293" customFormat="false" ht="13.8" hidden="false" customHeight="false" outlineLevel="0" collapsed="false">
      <c r="A293" s="4" t="n">
        <v>43027</v>
      </c>
      <c r="B293" s="0" t="n">
        <v>291</v>
      </c>
      <c r="C293" s="0" t="n">
        <v>2735</v>
      </c>
      <c r="D293" s="0" t="n">
        <f aca="false">C293*$D$1</f>
        <v>6290.5</v>
      </c>
      <c r="E293" s="0" t="n">
        <v>1220</v>
      </c>
      <c r="F293" s="0" t="n">
        <f aca="false">E293*$F$1</f>
        <v>2684</v>
      </c>
      <c r="G293" s="0" t="n">
        <v>2220</v>
      </c>
      <c r="H293" s="0" t="n">
        <f aca="false">D293+F293+G293</f>
        <v>11194.5</v>
      </c>
      <c r="I293" s="8"/>
      <c r="J293" s="0" t="n">
        <v>0</v>
      </c>
      <c r="K293" s="0" t="n">
        <f aca="false">J293*$K$1</f>
        <v>0</v>
      </c>
      <c r="L293" s="0" t="n">
        <f aca="false">H293+K293</f>
        <v>11194.5</v>
      </c>
      <c r="M293" s="0" t="n">
        <v>160</v>
      </c>
      <c r="N293" s="8"/>
      <c r="O293" s="8"/>
      <c r="P293" s="8"/>
      <c r="Q293" s="0" t="n">
        <v>1870</v>
      </c>
      <c r="R293" s="0" t="n">
        <v>505</v>
      </c>
      <c r="S293" s="0" t="n">
        <v>1165</v>
      </c>
      <c r="T293" s="0" t="n">
        <v>500</v>
      </c>
      <c r="U293" s="0" t="n">
        <v>1440</v>
      </c>
      <c r="V293" s="0" t="n">
        <v>2755</v>
      </c>
      <c r="X293" s="0" t="s">
        <v>39</v>
      </c>
      <c r="Y293" s="0" t="n">
        <f aca="false">Y289</f>
        <v>12354.4285714286</v>
      </c>
      <c r="Z293" s="0" t="n">
        <f aca="false">L293/Y293</f>
        <v>0.906112325250631</v>
      </c>
      <c r="AA293" s="0" t="n">
        <f aca="false">AVERAGEIF(X230:X292,"Thursday",Z230:Z292)</f>
        <v>0.924357195783759</v>
      </c>
      <c r="AB293" s="0" t="n">
        <f aca="false">L293/$AA$10</f>
        <v>11108.6966990629</v>
      </c>
      <c r="AC293" s="0" t="n">
        <v>81</v>
      </c>
      <c r="AE293" s="0" t="n">
        <v>0</v>
      </c>
      <c r="AF293" s="0" t="n">
        <f aca="false">(AB293/AVERAGE(AB289:AB291,AB295:AB297))*MAX(AE292:AE294) + (1 - MAX(AE292:AE294))</f>
        <v>0.909895369524358</v>
      </c>
      <c r="AG293" s="0" t="n">
        <f aca="false">AB293/AF293</f>
        <v>12208.762755733</v>
      </c>
      <c r="AH293" s="0" t="n">
        <f aca="false">(AG292+AG293*2+AG294)/4</f>
        <v>12486.8386418552</v>
      </c>
      <c r="AI293" s="0" t="n">
        <f aca="false">ABS(1 - (AG293/AVERAGE(AG291:AG295)))</f>
        <v>0.026564819068125</v>
      </c>
      <c r="AJ293" s="0" t="n">
        <f aca="false">(AVERAGE(AG291:AG295)*AI293) + (AG293*(1-AI293))</f>
        <v>12217.6134704209</v>
      </c>
      <c r="AK293" s="0" t="n">
        <f aca="false">(AVERAGE(AG291:AG292,AG294:AG295)*AI293*2) + (AG293*(1-AI293*2))</f>
        <v>12230.8895424527</v>
      </c>
    </row>
    <row r="294" customFormat="false" ht="13.8" hidden="false" customHeight="false" outlineLevel="0" collapsed="false">
      <c r="A294" s="4" t="n">
        <v>43028</v>
      </c>
      <c r="B294" s="0" t="n">
        <v>292</v>
      </c>
      <c r="C294" s="0" t="n">
        <v>3720</v>
      </c>
      <c r="D294" s="0" t="n">
        <f aca="false">C294*$D$1</f>
        <v>8556</v>
      </c>
      <c r="E294" s="0" t="n">
        <v>1295</v>
      </c>
      <c r="F294" s="0" t="n">
        <f aca="false">E294*$F$1</f>
        <v>2849</v>
      </c>
      <c r="G294" s="0" t="n">
        <v>3150</v>
      </c>
      <c r="H294" s="0" t="n">
        <f aca="false">D294+F294+G294</f>
        <v>14555</v>
      </c>
      <c r="I294" s="8"/>
      <c r="J294" s="0" t="n">
        <v>0</v>
      </c>
      <c r="K294" s="0" t="n">
        <f aca="false">J294*$K$1</f>
        <v>0</v>
      </c>
      <c r="L294" s="0" t="n">
        <f aca="false">H294+K294</f>
        <v>14555</v>
      </c>
      <c r="M294" s="0" t="n">
        <v>130</v>
      </c>
      <c r="N294" s="8"/>
      <c r="O294" s="8"/>
      <c r="P294" s="8"/>
      <c r="Q294" s="0" t="n">
        <v>2345</v>
      </c>
      <c r="R294" s="0" t="n">
        <v>735</v>
      </c>
      <c r="S294" s="0" t="n">
        <v>1720</v>
      </c>
      <c r="T294" s="0" t="n">
        <v>635</v>
      </c>
      <c r="U294" s="0" t="n">
        <v>1680</v>
      </c>
      <c r="V294" s="0" t="n">
        <v>3510</v>
      </c>
      <c r="X294" s="0" t="s">
        <v>40</v>
      </c>
      <c r="Y294" s="0" t="n">
        <f aca="false">Y289</f>
        <v>12354.4285714286</v>
      </c>
      <c r="Z294" s="0" t="n">
        <f aca="false">L294/Y294</f>
        <v>1.17812004949064</v>
      </c>
      <c r="AA294" s="0" t="n">
        <f aca="false">AVERAGEIF(X231:X293,"Friday",Z231:Z293)</f>
        <v>0.998047520263025</v>
      </c>
      <c r="AB294" s="0" t="n">
        <f aca="false">L294/$AA$12</f>
        <v>12681.5838541142</v>
      </c>
      <c r="AC294" s="0" t="n">
        <v>77</v>
      </c>
      <c r="AE294" s="0" t="n">
        <v>0</v>
      </c>
      <c r="AF294" s="0" t="n">
        <f aca="false">(AB294/AVERAGE(AB290:AB292,AB296:AB298))*MAX(AE293:AE295) + (1 - MAX(AE293:AE295))</f>
        <v>1</v>
      </c>
      <c r="AG294" s="0" t="n">
        <f aca="false">AB294/AF294</f>
        <v>12681.5838541142</v>
      </c>
      <c r="AH294" s="0" t="n">
        <f aca="false">(AG293+AG294*2+AG295)/4</f>
        <v>12484.96657155</v>
      </c>
      <c r="AI294" s="0" t="n">
        <f aca="false">ABS(1 - (AG294/AVERAGE(AG292:AG296)))</f>
        <v>0.00996126969385291</v>
      </c>
      <c r="AJ294" s="0" t="n">
        <f aca="false">(AVERAGE(AG292:AG296)*AI294) + (AG294*(1-AI294))</f>
        <v>12680.3379111127</v>
      </c>
      <c r="AK294" s="0" t="n">
        <f aca="false">(AVERAGE(AG292:AG293,AG295:AG296)*AI294*2) + (AG294*(1-AI294*2))</f>
        <v>12678.4689966105</v>
      </c>
    </row>
    <row r="295" customFormat="false" ht="13.8" hidden="false" customHeight="false" outlineLevel="0" collapsed="false">
      <c r="A295" s="4" t="n">
        <v>43029</v>
      </c>
      <c r="B295" s="0" t="n">
        <v>293</v>
      </c>
      <c r="C295" s="0" t="n">
        <v>3055</v>
      </c>
      <c r="D295" s="0" t="n">
        <f aca="false">C295*$D$1</f>
        <v>7026.5</v>
      </c>
      <c r="E295" s="0" t="n">
        <v>1475</v>
      </c>
      <c r="F295" s="0" t="n">
        <f aca="false">E295*$F$1</f>
        <v>3245</v>
      </c>
      <c r="G295" s="0" t="n">
        <v>3490</v>
      </c>
      <c r="H295" s="0" t="n">
        <f aca="false">D295+F295+G295</f>
        <v>13761.5</v>
      </c>
      <c r="I295" s="7"/>
      <c r="J295" s="0" t="n">
        <v>0</v>
      </c>
      <c r="K295" s="0" t="n">
        <f aca="false">J295*$K$1</f>
        <v>0</v>
      </c>
      <c r="L295" s="0" t="n">
        <f aca="false">H295+K295</f>
        <v>13761.5</v>
      </c>
      <c r="M295" s="0" t="n">
        <v>90</v>
      </c>
      <c r="N295" s="7"/>
      <c r="O295" s="7"/>
      <c r="P295" s="7"/>
      <c r="Q295" s="0" t="n">
        <v>2085</v>
      </c>
      <c r="R295" s="0" t="n">
        <v>750</v>
      </c>
      <c r="S295" s="0" t="n">
        <v>2130</v>
      </c>
      <c r="T295" s="0" t="n">
        <v>775</v>
      </c>
      <c r="U295" s="0" t="n">
        <v>1585</v>
      </c>
      <c r="V295" s="0" t="n">
        <v>3190</v>
      </c>
      <c r="X295" s="0" t="s">
        <v>42</v>
      </c>
      <c r="Y295" s="0" t="n">
        <f aca="false">Y289</f>
        <v>12354.4285714286</v>
      </c>
      <c r="Z295" s="0" t="n">
        <f aca="false">L295/Y295</f>
        <v>1.11389206877811</v>
      </c>
      <c r="AA295" s="0" t="n">
        <f aca="false">AVERAGEIF(X232:X294,"Saturday",Z232:Z294)</f>
        <v>1.21006851312605</v>
      </c>
      <c r="AB295" s="0" t="n">
        <f aca="false">L295/$AA$14</f>
        <v>12367.9358222387</v>
      </c>
      <c r="AC295" s="0" t="n">
        <v>68</v>
      </c>
      <c r="AE295" s="0" t="n">
        <v>0</v>
      </c>
      <c r="AF295" s="0" t="n">
        <f aca="false">(AB295/AVERAGE(AB291:AB293,AB297:AB299))*MAX(AE294:AE296) + (1 - MAX(AE294:AE296))</f>
        <v>1</v>
      </c>
      <c r="AG295" s="0" t="n">
        <f aca="false">AB295/AF295</f>
        <v>12367.9358222387</v>
      </c>
      <c r="AH295" s="0" t="n">
        <f aca="false">(AG294+AG295*2+AG296)/4</f>
        <v>12523.3633664159</v>
      </c>
      <c r="AI295" s="0" t="n">
        <f aca="false">ABS(1 - (AG295/AVERAGE(AG293:AG297)))</f>
        <v>0.015383212132958</v>
      </c>
      <c r="AJ295" s="0" t="n">
        <f aca="false">(AVERAGE(AG293:AG297)*AI295) + (AG295*(1-AI295))</f>
        <v>12365.0533754271</v>
      </c>
      <c r="AK295" s="0" t="n">
        <f aca="false">(AVERAGE(AG293:AG294,AG296:AG297)*AI295*2) + (AG295*(1-AI295*2))</f>
        <v>12360.7297052096</v>
      </c>
    </row>
    <row r="296" customFormat="false" ht="13.8" hidden="false" customHeight="false" outlineLevel="0" collapsed="false">
      <c r="A296" s="4" t="n">
        <v>43030</v>
      </c>
      <c r="B296" s="0" t="n">
        <v>294</v>
      </c>
      <c r="C296" s="0" t="n">
        <v>2955</v>
      </c>
      <c r="D296" s="0" t="n">
        <f aca="false">C296*$D$1</f>
        <v>6796.5</v>
      </c>
      <c r="E296" s="0" t="n">
        <v>1285</v>
      </c>
      <c r="F296" s="0" t="n">
        <f aca="false">E296*$F$1</f>
        <v>2827</v>
      </c>
      <c r="G296" s="0" t="n">
        <v>2970</v>
      </c>
      <c r="H296" s="0" t="n">
        <f aca="false">D296+F296+G296</f>
        <v>12593.5</v>
      </c>
      <c r="I296" s="7"/>
      <c r="J296" s="0" t="n">
        <v>0</v>
      </c>
      <c r="K296" s="0" t="n">
        <f aca="false">J296*$K$1</f>
        <v>0</v>
      </c>
      <c r="L296" s="0" t="n">
        <f aca="false">H296+K296</f>
        <v>12593.5</v>
      </c>
      <c r="M296" s="0" t="n">
        <v>120</v>
      </c>
      <c r="N296" s="7"/>
      <c r="O296" s="7"/>
      <c r="P296" s="7"/>
      <c r="Q296" s="0" t="n">
        <v>1565</v>
      </c>
      <c r="R296" s="0" t="n">
        <v>515</v>
      </c>
      <c r="S296" s="0" t="n">
        <v>1280</v>
      </c>
      <c r="T296" s="0" t="n">
        <v>515</v>
      </c>
      <c r="U296" s="0" t="n">
        <v>1135</v>
      </c>
      <c r="V296" s="0" t="n">
        <v>2640</v>
      </c>
      <c r="X296" s="0" t="s">
        <v>33</v>
      </c>
      <c r="Y296" s="0" t="n">
        <f aca="false">AVERAGE(L296:L302)</f>
        <v>10481.5</v>
      </c>
      <c r="Z296" s="0" t="n">
        <f aca="false">L296/Y296</f>
        <v>1.20149787721223</v>
      </c>
      <c r="AA296" s="0" t="n">
        <f aca="false">AVERAGEIF(X233:X295,"Sunday",Z233:Z295)</f>
        <v>1.05004004171113</v>
      </c>
      <c r="AB296" s="0" t="n">
        <f aca="false">L296/$AA$2</f>
        <v>12675.9979670719</v>
      </c>
      <c r="AC296" s="0" t="n">
        <v>75</v>
      </c>
      <c r="AE296" s="0" t="n">
        <v>0</v>
      </c>
      <c r="AF296" s="0" t="n">
        <f aca="false">(AB296/AVERAGE(AB292:AB294,AB298:AB300))*MAX(AE295:AE297) + (1 - MAX(AE295:AE297))</f>
        <v>1</v>
      </c>
      <c r="AG296" s="0" t="n">
        <f aca="false">AB296/AF296</f>
        <v>12675.9979670719</v>
      </c>
      <c r="AH296" s="0" t="n">
        <f aca="false">(AG295+AG296*2+AG297)/4</f>
        <v>12172.1124501187</v>
      </c>
      <c r="AI296" s="0" t="n">
        <f aca="false">ABS(1 - (AG296/AVERAGE(AG294:AG298)))</f>
        <v>0.0718492185969206</v>
      </c>
      <c r="AJ296" s="0" t="n">
        <f aca="false">(AVERAGE(AG294:AG298)*AI296) + (AG296*(1-AI296))</f>
        <v>12614.9469977472</v>
      </c>
      <c r="AK296" s="0" t="n">
        <f aca="false">(AVERAGE(AG294:AG295,AG297:AG298)*AI296*2) + (AG296*(1-AI296*2))</f>
        <v>12523.3705437602</v>
      </c>
    </row>
    <row r="297" customFormat="false" ht="13.8" hidden="false" customHeight="false" outlineLevel="0" collapsed="false">
      <c r="A297" s="4" t="n">
        <v>43031</v>
      </c>
      <c r="B297" s="0" t="n">
        <v>295</v>
      </c>
      <c r="C297" s="0" t="n">
        <v>2525</v>
      </c>
      <c r="D297" s="0" t="n">
        <f aca="false">C297*$D$1</f>
        <v>5807.5</v>
      </c>
      <c r="E297" s="0" t="n">
        <v>1095</v>
      </c>
      <c r="F297" s="0" t="n">
        <f aca="false">E297*$F$1</f>
        <v>2409</v>
      </c>
      <c r="G297" s="0" t="n">
        <v>2120</v>
      </c>
      <c r="H297" s="0" t="n">
        <f aca="false">D297+F297+G297</f>
        <v>10336.5</v>
      </c>
      <c r="I297" s="8"/>
      <c r="J297" s="0" t="n">
        <v>0</v>
      </c>
      <c r="K297" s="0" t="n">
        <f aca="false">J297*$K$1</f>
        <v>0</v>
      </c>
      <c r="L297" s="0" t="n">
        <f aca="false">H297+K297</f>
        <v>10336.5</v>
      </c>
      <c r="M297" s="0" t="n">
        <v>135</v>
      </c>
      <c r="N297" s="8"/>
      <c r="O297" s="8"/>
      <c r="P297" s="8"/>
      <c r="Q297" s="0" t="n">
        <v>1325</v>
      </c>
      <c r="R297" s="0" t="n">
        <v>470</v>
      </c>
      <c r="S297" s="0" t="n">
        <v>1045</v>
      </c>
      <c r="T297" s="0" t="n">
        <v>410</v>
      </c>
      <c r="U297" s="0" t="n">
        <v>1095</v>
      </c>
      <c r="V297" s="0" t="n">
        <v>2655</v>
      </c>
      <c r="X297" s="0" t="s">
        <v>34</v>
      </c>
      <c r="Y297" s="0" t="n">
        <f aca="false">Y296</f>
        <v>10481.5</v>
      </c>
      <c r="Z297" s="0" t="n">
        <f aca="false">L297/Y297</f>
        <v>0.986166102180031</v>
      </c>
      <c r="AA297" s="0" t="n">
        <f aca="false">AVERAGEIF(X234:X296,"Monday",Z234:Z296)</f>
        <v>0.934028018388793</v>
      </c>
      <c r="AB297" s="0" t="n">
        <f aca="false">L297/$AA$4</f>
        <v>10968.5180440924</v>
      </c>
      <c r="AC297" s="0" t="n">
        <v>82</v>
      </c>
      <c r="AE297" s="0" t="n">
        <v>0</v>
      </c>
      <c r="AF297" s="0" t="n">
        <f aca="false">(AB297/AVERAGE(AB293:AB295,AB299:AB301))*MAX(AE296:AE298) + (1 - MAX(AE296:AE298))</f>
        <v>1</v>
      </c>
      <c r="AG297" s="0" t="n">
        <f aca="false">AB297/AF297</f>
        <v>10968.5180440924</v>
      </c>
      <c r="AH297" s="0" t="n">
        <f aca="false">(AG296+AG297*2+AG298)/4</f>
        <v>11262.6100763428</v>
      </c>
      <c r="AI297" s="0" t="n">
        <f aca="false">ABS(1 - (AG297/AVERAGE(AG295:AG299)))</f>
        <v>0.0368238740716967</v>
      </c>
      <c r="AJ297" s="0" t="n">
        <f aca="false">(AVERAGE(AG295:AG299)*AI297) + (AG297*(1-AI297))</f>
        <v>10983.9599605373</v>
      </c>
      <c r="AK297" s="0" t="n">
        <f aca="false">(AVERAGE(AG295:AG296,AG298:AG299)*AI297*2) + (AG297*(1-AI297*2))</f>
        <v>11007.1228352046</v>
      </c>
    </row>
    <row r="298" customFormat="false" ht="13.8" hidden="false" customHeight="false" outlineLevel="0" collapsed="false">
      <c r="A298" s="4" t="n">
        <v>43032</v>
      </c>
      <c r="B298" s="0" t="n">
        <v>296</v>
      </c>
      <c r="C298" s="0" t="n">
        <v>2695</v>
      </c>
      <c r="D298" s="0" t="n">
        <f aca="false">C298*$D$1</f>
        <v>6198.5</v>
      </c>
      <c r="E298" s="0" t="n">
        <v>945</v>
      </c>
      <c r="F298" s="0" t="n">
        <f aca="false">E298*$F$1</f>
        <v>2079</v>
      </c>
      <c r="G298" s="0" t="n">
        <v>1355</v>
      </c>
      <c r="H298" s="0" t="n">
        <f aca="false">D298+F298+G298</f>
        <v>9632.5</v>
      </c>
      <c r="I298" s="8"/>
      <c r="J298" s="0" t="n">
        <v>0</v>
      </c>
      <c r="K298" s="0" t="n">
        <f aca="false">J298*$K$1</f>
        <v>0</v>
      </c>
      <c r="L298" s="0" t="n">
        <f aca="false">H298+K298</f>
        <v>9632.5</v>
      </c>
      <c r="M298" s="0" t="n">
        <v>145</v>
      </c>
      <c r="N298" s="8"/>
      <c r="O298" s="8"/>
      <c r="P298" s="8"/>
      <c r="Q298" s="0" t="n">
        <v>1320</v>
      </c>
      <c r="R298" s="0" t="n">
        <v>430</v>
      </c>
      <c r="S298" s="0" t="n">
        <v>1005</v>
      </c>
      <c r="T298" s="0" t="n">
        <v>405</v>
      </c>
      <c r="U298" s="0" t="n">
        <v>945</v>
      </c>
      <c r="V298" s="0" t="n">
        <v>2175</v>
      </c>
      <c r="X298" s="0" t="s">
        <v>36</v>
      </c>
      <c r="Y298" s="0" t="n">
        <f aca="false">Y296</f>
        <v>10481.5</v>
      </c>
      <c r="Z298" s="0" t="n">
        <f aca="false">L298/Y298</f>
        <v>0.919000143109288</v>
      </c>
      <c r="AA298" s="0" t="n">
        <f aca="false">AVERAGEIF(X235:X297,"Tuesday",Z235:Z297)</f>
        <v>0.912945841391399</v>
      </c>
      <c r="AB298" s="0" t="n">
        <f aca="false">L298/$AA$6</f>
        <v>10437.4062501143</v>
      </c>
      <c r="AC298" s="0" t="n">
        <v>81</v>
      </c>
      <c r="AE298" s="0" t="n">
        <v>0</v>
      </c>
      <c r="AF298" s="0" t="n">
        <f aca="false">(AB298/AVERAGE(AB294:AB296,AB300:AB302))*MAX(AE297:AE299) + (1 - MAX(AE297:AE299))</f>
        <v>1</v>
      </c>
      <c r="AG298" s="0" t="n">
        <f aca="false">AB298/AF298</f>
        <v>10437.4062501143</v>
      </c>
      <c r="AH298" s="0" t="n">
        <f aca="false">(AG297+AG298*2+AG299)/4</f>
        <v>10583.1972248835</v>
      </c>
      <c r="AI298" s="0" t="n">
        <f aca="false">ABS(1 - (AG298/AVERAGE(AG296:AG300)))</f>
        <v>0.0472814705922169</v>
      </c>
      <c r="AJ298" s="0" t="n">
        <f aca="false">(AVERAGE(AG296:AG300)*AI298) + (AG298*(1-AI298))</f>
        <v>10461.8974423724</v>
      </c>
      <c r="AK298" s="0" t="n">
        <f aca="false">(AVERAGE(AG296:AG297,AG299:AG300)*AI298*2) + (AG298*(1-AI298*2))</f>
        <v>10498.6342307596</v>
      </c>
    </row>
    <row r="299" customFormat="false" ht="13.8" hidden="false" customHeight="false" outlineLevel="0" collapsed="false">
      <c r="A299" s="4" t="n">
        <v>43033</v>
      </c>
      <c r="B299" s="0" t="n">
        <v>297</v>
      </c>
      <c r="C299" s="0" t="n">
        <v>2315</v>
      </c>
      <c r="D299" s="0" t="n">
        <f aca="false">C299*$D$1</f>
        <v>5324.5</v>
      </c>
      <c r="E299" s="0" t="n">
        <v>1035</v>
      </c>
      <c r="F299" s="0" t="n">
        <f aca="false">E299*$F$1</f>
        <v>2277</v>
      </c>
      <c r="G299" s="0" t="n">
        <v>1980</v>
      </c>
      <c r="H299" s="0" t="n">
        <f aca="false">D299+F299+G299</f>
        <v>9581.5</v>
      </c>
      <c r="I299" s="8"/>
      <c r="J299" s="0" t="n">
        <v>0</v>
      </c>
      <c r="K299" s="0" t="n">
        <f aca="false">J299*$K$1</f>
        <v>0</v>
      </c>
      <c r="L299" s="0" t="n">
        <f aca="false">H299+K299</f>
        <v>9581.5</v>
      </c>
      <c r="M299" s="0" t="n">
        <v>125</v>
      </c>
      <c r="N299" s="8"/>
      <c r="O299" s="8"/>
      <c r="P299" s="8"/>
      <c r="Q299" s="0" t="n">
        <v>140</v>
      </c>
      <c r="R299" s="0" t="n">
        <v>900</v>
      </c>
      <c r="S299" s="0" t="n">
        <v>905</v>
      </c>
      <c r="T299" s="0" t="n">
        <v>390</v>
      </c>
      <c r="U299" s="0" t="n">
        <v>910</v>
      </c>
      <c r="V299" s="0" t="n">
        <v>2070</v>
      </c>
      <c r="X299" s="0" t="s">
        <v>37</v>
      </c>
      <c r="Y299" s="0" t="n">
        <f aca="false">Y296</f>
        <v>10481.5</v>
      </c>
      <c r="Z299" s="0" t="n">
        <f aca="false">L299/Y299</f>
        <v>0.914134427324333</v>
      </c>
      <c r="AA299" s="0" t="n">
        <f aca="false">AVERAGEIF(X236:X298,"Wednesday",Z236:Z298)</f>
        <v>0.937223875633511</v>
      </c>
      <c r="AB299" s="0" t="n">
        <f aca="false">L299/$AA$8</f>
        <v>10489.458355213</v>
      </c>
      <c r="AC299" s="0" t="n">
        <v>81</v>
      </c>
      <c r="AE299" s="0" t="n">
        <v>0</v>
      </c>
      <c r="AF299" s="0" t="n">
        <f aca="false">(AB299/AVERAGE(AB295:AB297,AB301:AB303))*MAX(AE298:AE300) + (1 - MAX(AE298:AE300))</f>
        <v>1</v>
      </c>
      <c r="AG299" s="0" t="n">
        <f aca="false">AB299/AF299</f>
        <v>10489.458355213</v>
      </c>
      <c r="AH299" s="0" t="n">
        <f aca="false">(AG298+AG299*2+AG300)/4</f>
        <v>10405.4772848199</v>
      </c>
      <c r="AI299" s="0" t="n">
        <f aca="false">ABS(1 - (AG299/AVERAGE(AG297:AG301)))</f>
        <v>0.0202361477208324</v>
      </c>
      <c r="AJ299" s="0" t="n">
        <f aca="false">(AVERAGE(AG297:AG301)*AI299) + (AG299*(1-AI299))</f>
        <v>10485.2481037222</v>
      </c>
      <c r="AK299" s="0" t="n">
        <f aca="false">(AVERAGE(AG297:AG298,AG300:AG301)*AI299*2) + (AG299*(1-AI299*2))</f>
        <v>10478.932726486</v>
      </c>
    </row>
    <row r="300" customFormat="false" ht="13.8" hidden="false" customHeight="false" outlineLevel="0" collapsed="false">
      <c r="A300" s="4" t="n">
        <v>43034</v>
      </c>
      <c r="B300" s="0" t="n">
        <v>298</v>
      </c>
      <c r="C300" s="0" t="n">
        <v>2680</v>
      </c>
      <c r="D300" s="0" t="n">
        <f aca="false">C300*$D$1</f>
        <v>6164</v>
      </c>
      <c r="E300" s="0" t="n">
        <v>1055</v>
      </c>
      <c r="F300" s="0" t="n">
        <f aca="false">E300*$F$1</f>
        <v>2321</v>
      </c>
      <c r="G300" s="0" t="n">
        <v>1470</v>
      </c>
      <c r="H300" s="0" t="n">
        <f aca="false">D300+F300+G300</f>
        <v>9955</v>
      </c>
      <c r="I300" s="8"/>
      <c r="J300" s="0" t="n">
        <v>0</v>
      </c>
      <c r="K300" s="0" t="n">
        <f aca="false">J300*$K$1</f>
        <v>0</v>
      </c>
      <c r="L300" s="0" t="n">
        <f aca="false">H300+K300</f>
        <v>9955</v>
      </c>
      <c r="M300" s="0" t="n">
        <v>100</v>
      </c>
      <c r="N300" s="8"/>
      <c r="O300" s="8"/>
      <c r="P300" s="8"/>
      <c r="Q300" s="0" t="n">
        <v>40</v>
      </c>
      <c r="R300" s="0" t="n">
        <v>1050</v>
      </c>
      <c r="S300" s="0" t="n">
        <v>1085</v>
      </c>
      <c r="T300" s="0" t="n">
        <v>415</v>
      </c>
      <c r="U300" s="0" t="n">
        <v>1125</v>
      </c>
      <c r="V300" s="0" t="n">
        <v>2390</v>
      </c>
      <c r="X300" s="0" t="s">
        <v>39</v>
      </c>
      <c r="Y300" s="0" t="n">
        <f aca="false">Y296</f>
        <v>10481.5</v>
      </c>
      <c r="Z300" s="0" t="n">
        <f aca="false">L300/Y300</f>
        <v>0.949768639984735</v>
      </c>
      <c r="AA300" s="0" t="n">
        <f aca="false">AVERAGEIF(X237:X299,"Thursday",Z237:Z299)</f>
        <v>0.913837069997942</v>
      </c>
      <c r="AB300" s="0" t="n">
        <f aca="false">L300/$AA$10</f>
        <v>9878.69718515087</v>
      </c>
      <c r="AC300" s="0" t="n">
        <v>81</v>
      </c>
      <c r="AE300" s="0" t="n">
        <v>0</v>
      </c>
      <c r="AF300" s="0" t="n">
        <f aca="false">(AB300/AVERAGE(AB296:AB298,AB302:AB304))*MAX(AE299:AE301) + (1 - MAX(AE299:AE301))</f>
        <v>0.967969601366988</v>
      </c>
      <c r="AG300" s="0" t="n">
        <f aca="false">AB300/AF300</f>
        <v>10205.5861787395</v>
      </c>
      <c r="AH300" s="0" t="n">
        <f aca="false">(AG299+AG300*2+AG301)/4</f>
        <v>10051.6684435284</v>
      </c>
      <c r="AI300" s="0" t="n">
        <f aca="false">ABS(1 - (AG300/AVERAGE(AG298:AG302)))</f>
        <v>0.0379192052935589</v>
      </c>
      <c r="AJ300" s="0" t="n">
        <f aca="false">(AVERAGE(AG298:AG302)*AI300) + (AG300*(1-AI300))</f>
        <v>10191.4480197871</v>
      </c>
      <c r="AK300" s="0" t="n">
        <f aca="false">(AVERAGE(AG298:AG299,AG301:AG302)*AI300*2) + (AG300*(1-AI300*2))</f>
        <v>10170.2407813585</v>
      </c>
    </row>
    <row r="301" customFormat="false" ht="13.8" hidden="false" customHeight="false" outlineLevel="0" collapsed="false">
      <c r="A301" s="4" t="n">
        <v>43035</v>
      </c>
      <c r="B301" s="0" t="n">
        <v>299</v>
      </c>
      <c r="C301" s="0" t="n">
        <v>2765</v>
      </c>
      <c r="D301" s="0" t="n">
        <f aca="false">C301*$D$1</f>
        <v>6359.5</v>
      </c>
      <c r="E301" s="0" t="n">
        <v>1075</v>
      </c>
      <c r="F301" s="0" t="n">
        <f aca="false">E301*$F$1</f>
        <v>2365</v>
      </c>
      <c r="G301" s="0" t="n">
        <v>1400</v>
      </c>
      <c r="H301" s="0" t="n">
        <f aca="false">D301+F301+G301</f>
        <v>10124.5</v>
      </c>
      <c r="I301" s="8"/>
      <c r="J301" s="0" t="n">
        <v>0</v>
      </c>
      <c r="K301" s="0" t="n">
        <f aca="false">J301*$K$1</f>
        <v>0</v>
      </c>
      <c r="L301" s="0" t="n">
        <f aca="false">H301+K301</f>
        <v>10124.5</v>
      </c>
      <c r="M301" s="0" t="n">
        <v>115</v>
      </c>
      <c r="N301" s="8"/>
      <c r="O301" s="8"/>
      <c r="P301" s="8"/>
      <c r="Q301" s="0" t="n">
        <v>650</v>
      </c>
      <c r="R301" s="0" t="n">
        <v>900</v>
      </c>
      <c r="S301" s="0" t="n">
        <v>1230</v>
      </c>
      <c r="T301" s="0" t="n">
        <v>390</v>
      </c>
      <c r="U301" s="0" t="n">
        <v>1125</v>
      </c>
      <c r="V301" s="0" t="n">
        <v>2540</v>
      </c>
      <c r="X301" s="0" t="s">
        <v>40</v>
      </c>
      <c r="Y301" s="0" t="n">
        <f aca="false">Y296</f>
        <v>10481.5</v>
      </c>
      <c r="Z301" s="0" t="n">
        <f aca="false">L301/Y301</f>
        <v>0.965939989505319</v>
      </c>
      <c r="AA301" s="0" t="n">
        <f aca="false">AVERAGEIF(X238:X300,"Friday",Z238:Z300)</f>
        <v>1.02583269284742</v>
      </c>
      <c r="AB301" s="0" t="n">
        <f aca="false">L301/$AA$12</f>
        <v>8821.34632298037</v>
      </c>
      <c r="AC301" s="0" t="n">
        <v>79</v>
      </c>
      <c r="AE301" s="0" t="n">
        <v>1</v>
      </c>
      <c r="AF301" s="0" t="n">
        <f aca="false">(AB301/AVERAGE(AB297:AB299,AB303:AB305))*MAX(AE300:AE302) + (1 - MAX(AE300:AE302))</f>
        <v>0.947915914933743</v>
      </c>
      <c r="AG301" s="0" t="n">
        <f aca="false">AB301/AF301</f>
        <v>9306.04306142171</v>
      </c>
      <c r="AH301" s="0" t="n">
        <f aca="false">(AG300+AG301*2+AG302)/4</f>
        <v>9385.71538932249</v>
      </c>
      <c r="AI301" s="0" t="n">
        <f aca="false">ABS(1 - (AG301/AVERAGE(AG299:AG303)))</f>
        <v>0.0303588694594431</v>
      </c>
      <c r="AJ301" s="0" t="n">
        <f aca="false">(AVERAGE(AG299:AG303)*AI301) + (AG301*(1-AI301))</f>
        <v>9314.88861908605</v>
      </c>
      <c r="AK301" s="0" t="n">
        <f aca="false">(AVERAGE(AG299:AG300,AG302:AG303)*AI301*2) + (AG301*(1-AI301*2))</f>
        <v>9328.15695558257</v>
      </c>
    </row>
    <row r="302" customFormat="false" ht="13.8" hidden="false" customHeight="false" outlineLevel="0" collapsed="false">
      <c r="A302" s="4" t="n">
        <v>43036</v>
      </c>
      <c r="B302" s="0" t="n">
        <v>300</v>
      </c>
      <c r="C302" s="0" t="n">
        <v>2790</v>
      </c>
      <c r="D302" s="0" t="n">
        <f aca="false">C302*$D$1</f>
        <v>6417</v>
      </c>
      <c r="E302" s="0" t="n">
        <v>1350</v>
      </c>
      <c r="F302" s="0" t="n">
        <f aca="false">E302*$F$1</f>
        <v>2970</v>
      </c>
      <c r="G302" s="0" t="n">
        <v>1760</v>
      </c>
      <c r="H302" s="0" t="n">
        <f aca="false">D302+F302+G302</f>
        <v>11147</v>
      </c>
      <c r="I302" s="7"/>
      <c r="J302" s="0" t="n">
        <v>0</v>
      </c>
      <c r="K302" s="0" t="n">
        <f aca="false">J302*$K$1</f>
        <v>0</v>
      </c>
      <c r="L302" s="0" t="n">
        <f aca="false">H302+K302</f>
        <v>11147</v>
      </c>
      <c r="M302" s="0" t="n">
        <v>80</v>
      </c>
      <c r="N302" s="7"/>
      <c r="O302" s="7"/>
      <c r="P302" s="7"/>
      <c r="Q302" s="0" t="n">
        <v>1550</v>
      </c>
      <c r="R302" s="0" t="n">
        <v>490</v>
      </c>
      <c r="S302" s="0" t="n">
        <v>1485</v>
      </c>
      <c r="T302" s="0" t="n">
        <v>570</v>
      </c>
      <c r="U302" s="0" t="n">
        <v>1100</v>
      </c>
      <c r="V302" s="0" t="n">
        <v>2595</v>
      </c>
      <c r="X302" s="0" t="s">
        <v>42</v>
      </c>
      <c r="Y302" s="0" t="n">
        <f aca="false">Y296</f>
        <v>10481.5</v>
      </c>
      <c r="Z302" s="0" t="n">
        <f aca="false">L302/Y302</f>
        <v>1.06349282068406</v>
      </c>
      <c r="AA302" s="0" t="n">
        <f aca="false">AVERAGEIF(X239:X301,"Saturday",Z239:Z301)</f>
        <v>1.22609246002981</v>
      </c>
      <c r="AB302" s="0" t="n">
        <f aca="false">L302/$AA$14</f>
        <v>10018.1942819093</v>
      </c>
      <c r="AC302" s="0" t="n">
        <v>79</v>
      </c>
      <c r="AE302" s="0" t="n">
        <v>0</v>
      </c>
      <c r="AF302" s="0" t="n">
        <f aca="false">(AB302/AVERAGE(AB298:AB300,AB304:AB306))*MAX(AE301:AE303) + (1 - MAX(AE301:AE303))</f>
        <v>1.14819220400938</v>
      </c>
      <c r="AG302" s="0" t="n">
        <f aca="false">AB302/AF302</f>
        <v>8725.1892557071</v>
      </c>
      <c r="AH302" s="0" t="n">
        <f aca="false">(AG301+AG302*2+AG303)/4</f>
        <v>9004.2981374033</v>
      </c>
      <c r="AI302" s="0" t="n">
        <f aca="false">ABS(1 - (AG302/AVERAGE(AG300:AG304)))</f>
        <v>0.0384453234756462</v>
      </c>
      <c r="AJ302" s="0" t="n">
        <f aca="false">(AVERAGE(AG300:AG304)*AI302) + (AG302*(1-AI302))</f>
        <v>8738.60108170152</v>
      </c>
      <c r="AK302" s="0" t="n">
        <f aca="false">(AVERAGE(AG300:AG301,AG303:AG304)*AI302*2) + (AG302*(1-AI302*2))</f>
        <v>8758.71882069314</v>
      </c>
    </row>
    <row r="303" customFormat="false" ht="13.8" hidden="false" customHeight="false" outlineLevel="0" collapsed="false">
      <c r="A303" s="4" t="n">
        <v>43037</v>
      </c>
      <c r="B303" s="0" t="n">
        <v>301</v>
      </c>
      <c r="C303" s="11" t="n">
        <v>2505</v>
      </c>
      <c r="D303" s="0" t="n">
        <f aca="false">C303*$D$1</f>
        <v>5761.5</v>
      </c>
      <c r="E303" s="11" t="n">
        <v>1045</v>
      </c>
      <c r="F303" s="0" t="n">
        <f aca="false">E303*$F$1</f>
        <v>2299</v>
      </c>
      <c r="G303" s="11" t="n">
        <v>1140</v>
      </c>
      <c r="H303" s="0" t="n">
        <f aca="false">D303+F303+G303</f>
        <v>9200.5</v>
      </c>
      <c r="I303" s="12"/>
      <c r="J303" s="0" t="n">
        <v>0</v>
      </c>
      <c r="K303" s="0" t="n">
        <f aca="false">J303*$K$1</f>
        <v>0</v>
      </c>
      <c r="L303" s="0" t="n">
        <f aca="false">H303+K303</f>
        <v>9200.5</v>
      </c>
      <c r="M303" s="11" t="n">
        <v>95</v>
      </c>
      <c r="N303" s="12"/>
      <c r="O303" s="12"/>
      <c r="P303" s="12"/>
      <c r="Q303" s="11" t="n">
        <v>1180</v>
      </c>
      <c r="R303" s="11" t="n">
        <v>325</v>
      </c>
      <c r="S303" s="11" t="n">
        <v>960</v>
      </c>
      <c r="T303" s="11" t="n">
        <v>425</v>
      </c>
      <c r="U303" s="11" t="n">
        <v>910</v>
      </c>
      <c r="V303" s="11" t="n">
        <v>2060</v>
      </c>
      <c r="X303" s="0" t="s">
        <v>33</v>
      </c>
      <c r="Y303" s="0" t="n">
        <f aca="false">AVERAGE(L303:L309)</f>
        <v>7438.61428571429</v>
      </c>
      <c r="Z303" s="0" t="n">
        <f aca="false">L303/Y303</f>
        <v>1.23685671102337</v>
      </c>
      <c r="AA303" s="0" t="n">
        <f aca="false">AVERAGEIF(X240:X302,"Sunday",Z240:Z302)</f>
        <v>1.06075290675554</v>
      </c>
      <c r="AB303" s="0" t="n">
        <f aca="false">L303/$AA$2</f>
        <v>9260.77097677729</v>
      </c>
      <c r="AC303" s="0" t="n">
        <v>79</v>
      </c>
      <c r="AE303" s="0" t="n">
        <v>0</v>
      </c>
      <c r="AF303" s="0" t="n">
        <f aca="false">(AB303/AVERAGE(AB299:AB301,AB305:AB307))*MAX(AE302:AE304) + (1 - MAX(AE302:AE304))</f>
        <v>1</v>
      </c>
      <c r="AG303" s="0" t="n">
        <f aca="false">AB303/AF303</f>
        <v>9260.77097677729</v>
      </c>
      <c r="AH303" s="0" t="n">
        <f aca="false">(AG302+AG303*2+AG304)/4</f>
        <v>8779.8401904333</v>
      </c>
      <c r="AI303" s="0" t="n">
        <f aca="false">ABS(1 - (AG303/AVERAGE(AG301:AG305)))</f>
        <v>0.103205367810142</v>
      </c>
      <c r="AJ303" s="0" t="n">
        <f aca="false">(AVERAGE(AG301:AG305)*AI303) + (AG303*(1-AI303))</f>
        <v>9171.35907144292</v>
      </c>
      <c r="AK303" s="0" t="n">
        <f aca="false">(AVERAGE(AG301:AG302,AG304:AG305)*AI303*2) + (AG303*(1-AI303*2))</f>
        <v>9037.24121344137</v>
      </c>
    </row>
    <row r="304" customFormat="false" ht="13.8" hidden="false" customHeight="false" outlineLevel="0" collapsed="false">
      <c r="A304" s="4" t="n">
        <v>43038</v>
      </c>
      <c r="B304" s="0" t="n">
        <v>302</v>
      </c>
      <c r="C304" s="0" t="n">
        <v>2470</v>
      </c>
      <c r="D304" s="0" t="n">
        <f aca="false">C304*$D$1</f>
        <v>5681</v>
      </c>
      <c r="E304" s="0" t="n">
        <v>790</v>
      </c>
      <c r="F304" s="0" t="n">
        <f aca="false">E304*$F$1</f>
        <v>1738</v>
      </c>
      <c r="H304" s="0" t="n">
        <f aca="false">D304+F304+G304</f>
        <v>7419</v>
      </c>
      <c r="I304" s="8"/>
      <c r="J304" s="0" t="n">
        <v>0</v>
      </c>
      <c r="K304" s="0" t="n">
        <f aca="false">J304*$K$1</f>
        <v>0</v>
      </c>
      <c r="L304" s="0" t="n">
        <f aca="false">H304+K304</f>
        <v>7419</v>
      </c>
      <c r="M304" s="0" t="n">
        <v>75</v>
      </c>
      <c r="N304" s="8"/>
      <c r="O304" s="8"/>
      <c r="P304" s="8"/>
      <c r="Q304" s="0" t="n">
        <v>820</v>
      </c>
      <c r="R304" s="0" t="n">
        <v>385</v>
      </c>
      <c r="S304" s="0" t="n">
        <v>775</v>
      </c>
      <c r="T304" s="0" t="n">
        <v>255</v>
      </c>
      <c r="U304" s="0" t="n">
        <v>550</v>
      </c>
      <c r="V304" s="0" t="n">
        <v>1550</v>
      </c>
      <c r="X304" s="0" t="s">
        <v>34</v>
      </c>
      <c r="Y304" s="0" t="n">
        <f aca="false">Y303</f>
        <v>7438.61428571429</v>
      </c>
      <c r="Z304" s="0" t="n">
        <f aca="false">L304/Y304</f>
        <v>0.997363180162203</v>
      </c>
      <c r="AA304" s="0" t="n">
        <f aca="false">AVERAGEIF(X241:X303,"Monday",Z241:Z303)</f>
        <v>0.946288134043211</v>
      </c>
      <c r="AB304" s="0" t="n">
        <f aca="false">L304/$AA$4</f>
        <v>7872.62955247151</v>
      </c>
      <c r="AC304" s="0" t="n">
        <v>75</v>
      </c>
      <c r="AE304" s="0" t="n">
        <v>0</v>
      </c>
      <c r="AF304" s="0" t="n">
        <f aca="false">(AB304/AVERAGE(AB300:AB302,AB306:AB308))*MAX(AE303:AE305) + (1 - MAX(AE303:AE305))</f>
        <v>1</v>
      </c>
      <c r="AG304" s="0" t="n">
        <f aca="false">AB304/AF304</f>
        <v>7872.62955247151</v>
      </c>
      <c r="AH304" s="0" t="n">
        <f aca="false">(AG303+AG304*2+AG305)/4</f>
        <v>7953.37631789551</v>
      </c>
      <c r="AI304" s="0" t="n">
        <f aca="false">ABS(1 - (AG304/AVERAGE(AG302:AG306)))</f>
        <v>0.00425954161030817</v>
      </c>
      <c r="AJ304" s="0" t="n">
        <f aca="false">(AVERAGE(AG302:AG306)*AI304) + (AG304*(1-AI304))</f>
        <v>7872.77300208844</v>
      </c>
      <c r="AK304" s="0" t="n">
        <f aca="false">(AVERAGE(AG302:AG303,AG305:AG306)*AI304*2) + (AG304*(1-AI304*2))</f>
        <v>7872.98817651385</v>
      </c>
    </row>
    <row r="305" customFormat="false" ht="13.8" hidden="false" customHeight="false" outlineLevel="0" collapsed="false">
      <c r="A305" s="4" t="n">
        <v>43039</v>
      </c>
      <c r="B305" s="0" t="n">
        <v>303</v>
      </c>
      <c r="C305" s="0" t="n">
        <v>2105</v>
      </c>
      <c r="D305" s="0" t="n">
        <f aca="false">C305*$D$1</f>
        <v>4841.5</v>
      </c>
      <c r="E305" s="0" t="n">
        <v>655</v>
      </c>
      <c r="F305" s="0" t="n">
        <f aca="false">E305*$F$1</f>
        <v>1441</v>
      </c>
      <c r="H305" s="0" t="n">
        <f aca="false">D305+F305+G305</f>
        <v>6282.5</v>
      </c>
      <c r="I305" s="8"/>
      <c r="J305" s="0" t="n">
        <v>0</v>
      </c>
      <c r="K305" s="0" t="n">
        <f aca="false">J305*$K$1</f>
        <v>0</v>
      </c>
      <c r="L305" s="0" t="n">
        <f aca="false">H305+K305</f>
        <v>6282.5</v>
      </c>
      <c r="M305" s="0" t="n">
        <v>70</v>
      </c>
      <c r="N305" s="8"/>
      <c r="O305" s="8"/>
      <c r="P305" s="8"/>
      <c r="Q305" s="0" t="n">
        <v>55</v>
      </c>
      <c r="R305" s="0" t="n">
        <v>555</v>
      </c>
      <c r="S305" s="0" t="n">
        <v>615</v>
      </c>
      <c r="T305" s="0" t="n">
        <v>300</v>
      </c>
      <c r="U305" s="0" t="n">
        <v>620</v>
      </c>
      <c r="V305" s="0" t="n">
        <v>1385</v>
      </c>
      <c r="X305" s="0" t="s">
        <v>36</v>
      </c>
      <c r="Y305" s="0" t="n">
        <f aca="false">Y303</f>
        <v>7438.61428571429</v>
      </c>
      <c r="Z305" s="0" t="n">
        <f aca="false">L305/Y305</f>
        <v>0.844579347535927</v>
      </c>
      <c r="AA305" s="0" t="n">
        <f aca="false">AVERAGEIF(X242:X304,"Tuesday",Z242:Z304)</f>
        <v>0.913053835472398</v>
      </c>
      <c r="AB305" s="0" t="n">
        <f aca="false">L305/$AA$6</f>
        <v>6807.47518986173</v>
      </c>
      <c r="AC305" s="0" t="n">
        <v>755</v>
      </c>
      <c r="AE305" s="0" t="n">
        <v>0</v>
      </c>
      <c r="AF305" s="0" t="n">
        <f aca="false">(AB305/AVERAGE(AB301:AB303,AB307:AB309))*MAX(AE304:AE306) + (1 - MAX(AE304:AE306))</f>
        <v>1</v>
      </c>
      <c r="AG305" s="0" t="n">
        <f aca="false">AB305/AF305</f>
        <v>6807.47518986173</v>
      </c>
      <c r="AH305" s="0" t="n">
        <f aca="false">(AG304+AG305*2+AG306)/4</f>
        <v>7088.26223340651</v>
      </c>
      <c r="AI305" s="0" t="n">
        <f aca="false">ABS(1 - (AG305/AVERAGE(AG303:AG307)))</f>
        <v>0.0984332619040603</v>
      </c>
      <c r="AJ305" s="0" t="n">
        <f aca="false">(AVERAGE(AG303:AG307)*AI305) + (AG305*(1-AI305))</f>
        <v>6880.63489403159</v>
      </c>
      <c r="AK305" s="0" t="n">
        <f aca="false">(AVERAGE(AG303:AG304,AG306:AG307)*AI305*2) + (AG305*(1-AI305*2))</f>
        <v>6990.37445028637</v>
      </c>
    </row>
    <row r="306" customFormat="false" ht="13.8" hidden="false" customHeight="false" outlineLevel="0" collapsed="false">
      <c r="A306" s="4" t="n">
        <v>43040</v>
      </c>
      <c r="B306" s="0" t="n">
        <v>304</v>
      </c>
      <c r="C306" s="0" t="n">
        <v>2102</v>
      </c>
      <c r="D306" s="0" t="n">
        <f aca="false">C306*$D$1</f>
        <v>4834.6</v>
      </c>
      <c r="E306" s="0" t="n">
        <v>653</v>
      </c>
      <c r="F306" s="0" t="n">
        <f aca="false">E306*$F$1</f>
        <v>1436.6</v>
      </c>
      <c r="H306" s="0" t="n">
        <f aca="false">D306+F306+G306</f>
        <v>6271.2</v>
      </c>
      <c r="J306" s="0" t="n">
        <v>0</v>
      </c>
      <c r="K306" s="0" t="n">
        <f aca="false">J306*$K$1</f>
        <v>0</v>
      </c>
      <c r="L306" s="0" t="n">
        <f aca="false">H306+K306</f>
        <v>6271.2</v>
      </c>
      <c r="M306" s="0" t="n">
        <v>56</v>
      </c>
      <c r="Q306" s="0" t="n">
        <v>25</v>
      </c>
      <c r="R306" s="0" t="n">
        <v>532</v>
      </c>
      <c r="S306" s="0" t="n">
        <v>547</v>
      </c>
      <c r="T306" s="0" t="n">
        <v>209</v>
      </c>
      <c r="U306" s="0" t="n">
        <v>442</v>
      </c>
      <c r="V306" s="0" t="n">
        <v>1128</v>
      </c>
      <c r="X306" s="0" t="s">
        <v>37</v>
      </c>
      <c r="Y306" s="0" t="n">
        <f aca="false">Y303</f>
        <v>7438.61428571429</v>
      </c>
      <c r="Z306" s="0" t="n">
        <f aca="false">L306/Y306</f>
        <v>0.843060247396308</v>
      </c>
      <c r="AA306" s="0" t="n">
        <f aca="false">AVERAGEIF(X243:X305,"Wednesday",Z243:Z305)</f>
        <v>0.913198370903448</v>
      </c>
      <c r="AB306" s="0" t="n">
        <f aca="false">L306/$AA$8</f>
        <v>6865.46900143106</v>
      </c>
      <c r="AC306" s="0" t="n">
        <v>72</v>
      </c>
      <c r="AE306" s="0" t="n">
        <v>0</v>
      </c>
      <c r="AF306" s="0" t="n">
        <f aca="false">(AB306/AVERAGE(AB302:AB304,AB308:AB310))*MAX(AE305:AE307) + (1 - MAX(AE305:AE307))</f>
        <v>1</v>
      </c>
      <c r="AG306" s="0" t="n">
        <f aca="false">AB306/AF306</f>
        <v>6865.46900143106</v>
      </c>
      <c r="AH306" s="0" t="n">
        <f aca="false">(AG305+AG306*2+AG307)/4</f>
        <v>6871.41322092136</v>
      </c>
      <c r="AI306" s="0" t="n">
        <f aca="false">ABS(1 - (AG306/AVERAGE(AG304:AG308)))</f>
        <v>0.0199561010717492</v>
      </c>
      <c r="AJ306" s="0" t="n">
        <f aca="false">(AVERAGE(AG304:AG308)*AI306) + (AG306*(1-AI306))</f>
        <v>6868.25882070841</v>
      </c>
      <c r="AK306" s="0" t="n">
        <f aca="false">(AVERAGE(AG304:AG305,AG307:AG308)*AI306*2) + (AG306*(1-AI306*2))</f>
        <v>6872.44354962444</v>
      </c>
    </row>
    <row r="307" customFormat="false" ht="13.8" hidden="false" customHeight="false" outlineLevel="0" collapsed="false">
      <c r="A307" s="4" t="n">
        <v>43041</v>
      </c>
      <c r="B307" s="0" t="n">
        <v>305</v>
      </c>
      <c r="C307" s="0" t="n">
        <v>2425</v>
      </c>
      <c r="D307" s="0" t="n">
        <f aca="false">C307*$D$1</f>
        <v>5577.5</v>
      </c>
      <c r="E307" s="0" t="n">
        <v>647</v>
      </c>
      <c r="F307" s="0" t="n">
        <f aca="false">E307*$F$1</f>
        <v>1423.4</v>
      </c>
      <c r="H307" s="0" t="n">
        <f aca="false">D307+F307+G307</f>
        <v>7000.9</v>
      </c>
      <c r="J307" s="0" t="n">
        <v>0</v>
      </c>
      <c r="K307" s="0" t="n">
        <f aca="false">J307*$K$1</f>
        <v>0</v>
      </c>
      <c r="L307" s="0" t="n">
        <f aca="false">H307+K307</f>
        <v>7000.9</v>
      </c>
      <c r="M307" s="0" t="n">
        <v>52</v>
      </c>
      <c r="Q307" s="0" t="n">
        <v>48</v>
      </c>
      <c r="R307" s="0" t="n">
        <v>686</v>
      </c>
      <c r="S307" s="0" t="n">
        <v>661</v>
      </c>
      <c r="T307" s="0" t="n">
        <v>310</v>
      </c>
      <c r="U307" s="0" t="n">
        <v>734</v>
      </c>
      <c r="V307" s="0" t="n">
        <v>1495</v>
      </c>
      <c r="X307" s="0" t="s">
        <v>39</v>
      </c>
      <c r="Y307" s="0" t="n">
        <f aca="false">Y303</f>
        <v>7438.61428571429</v>
      </c>
      <c r="Z307" s="0" t="n">
        <f aca="false">L307/Y307</f>
        <v>0.941156474996302</v>
      </c>
      <c r="AA307" s="0" t="n">
        <f aca="false">AVERAGEIF(X244:X306,"Thursday",Z244:Z306)</f>
        <v>0.917426012798778</v>
      </c>
      <c r="AB307" s="0" t="n">
        <f aca="false">L307/$AA$10</f>
        <v>6947.2396909616</v>
      </c>
      <c r="AC307" s="0" t="n">
        <v>72</v>
      </c>
      <c r="AE307" s="0" t="n">
        <v>0</v>
      </c>
      <c r="AF307" s="0" t="n">
        <f aca="false">(AB307/AVERAGE(AB303:AB305,AB309:AB311))*MAX(AE306:AE308) + (1 - MAX(AE306:AE308))</f>
        <v>1</v>
      </c>
      <c r="AG307" s="0" t="n">
        <f aca="false">AB307/AF307</f>
        <v>6947.2396909616</v>
      </c>
      <c r="AH307" s="0" t="n">
        <f aca="false">(AG306+AG307*2+AG308)/4</f>
        <v>6823.36725466451</v>
      </c>
      <c r="AI307" s="0" t="n">
        <f aca="false">ABS(1 - (AG307/AVERAGE(AG305:AG309)))</f>
        <v>0.00101929449323523</v>
      </c>
      <c r="AJ307" s="0" t="n">
        <f aca="false">(AVERAGE(AG305:AG309)*AI307) + (AG307*(1-AI307))</f>
        <v>6947.23248039836</v>
      </c>
      <c r="AK307" s="0" t="n">
        <f aca="false">(AVERAGE(AG305:AG306,AG308:AG309)*AI307*2) + (AG307*(1-AI307*2))</f>
        <v>6947.22166455349</v>
      </c>
    </row>
    <row r="308" customFormat="false" ht="13.8" hidden="false" customHeight="false" outlineLevel="0" collapsed="false">
      <c r="A308" s="4" t="n">
        <v>43042</v>
      </c>
      <c r="B308" s="0" t="n">
        <v>306</v>
      </c>
      <c r="C308" s="0" t="n">
        <v>2585</v>
      </c>
      <c r="D308" s="0" t="n">
        <f aca="false">C308*$D$1</f>
        <v>5945.5</v>
      </c>
      <c r="E308" s="0" t="n">
        <v>706</v>
      </c>
      <c r="F308" s="0" t="n">
        <f aca="false">E308*$F$1</f>
        <v>1553.2</v>
      </c>
      <c r="H308" s="0" t="n">
        <f aca="false">D308+F308+G308</f>
        <v>7498.7</v>
      </c>
      <c r="J308" s="0" t="n">
        <v>0</v>
      </c>
      <c r="K308" s="0" t="n">
        <f aca="false">J308*$K$1</f>
        <v>0</v>
      </c>
      <c r="L308" s="0" t="n">
        <f aca="false">H308+K308</f>
        <v>7498.7</v>
      </c>
      <c r="M308" s="0" t="n">
        <v>52</v>
      </c>
      <c r="Q308" s="0" t="n">
        <v>34</v>
      </c>
      <c r="R308" s="0" t="n">
        <v>746</v>
      </c>
      <c r="S308" s="0" t="n">
        <v>872</v>
      </c>
      <c r="T308" s="0" t="n">
        <v>378</v>
      </c>
      <c r="U308" s="0" t="n">
        <v>660</v>
      </c>
      <c r="V308" s="0" t="n">
        <v>1454</v>
      </c>
      <c r="X308" s="0" t="s">
        <v>40</v>
      </c>
      <c r="Y308" s="0" t="n">
        <f aca="false">Y303</f>
        <v>7438.61428571429</v>
      </c>
      <c r="Z308" s="0" t="n">
        <f aca="false">L308/Y308</f>
        <v>1.00807754132394</v>
      </c>
      <c r="AA308" s="0" t="n">
        <f aca="false">AVERAGEIF(X245:X307,"Friday",Z245:Z307)</f>
        <v>1.02205332697933</v>
      </c>
      <c r="AB308" s="0" t="n">
        <f aca="false">L308/$AA$12</f>
        <v>6533.52063530376</v>
      </c>
      <c r="AC308" s="0" t="n">
        <v>68</v>
      </c>
      <c r="AE308" s="0" t="n">
        <v>0</v>
      </c>
      <c r="AF308" s="0" t="n">
        <f aca="false">(AB308/AVERAGE(AB304:AB306,AB310:AB312))*MAX(AE307:AE309) + (1 - MAX(AE307:AE309))</f>
        <v>1</v>
      </c>
      <c r="AG308" s="0" t="n">
        <f aca="false">AB308/AF308</f>
        <v>6533.52063530376</v>
      </c>
      <c r="AH308" s="0" t="n">
        <f aca="false">(AG307+AG308*2+AG309)/4</f>
        <v>6890.35113395857</v>
      </c>
      <c r="AI308" s="0" t="n">
        <f aca="false">ABS(1 - (AG308/AVERAGE(AG306:AG310)))</f>
        <v>0.092313111418551</v>
      </c>
      <c r="AJ308" s="0" t="n">
        <f aca="false">(AVERAGE(AG306:AG310)*AI308) + (AG308*(1-AI308))</f>
        <v>6594.85981774663</v>
      </c>
      <c r="AK308" s="0" t="n">
        <f aca="false">(AVERAGE(AG306:AG307,AG309:AG310)*AI308*2) + (AG308*(1-AI308*2))</f>
        <v>6686.86859141093</v>
      </c>
    </row>
    <row r="309" customFormat="false" ht="13.8" hidden="false" customHeight="false" outlineLevel="0" collapsed="false">
      <c r="A309" s="4" t="n">
        <v>43043</v>
      </c>
      <c r="B309" s="0" t="n">
        <v>307</v>
      </c>
      <c r="C309" s="0" t="n">
        <v>2839</v>
      </c>
      <c r="D309" s="0" t="n">
        <f aca="false">C309*$D$1</f>
        <v>6529.7</v>
      </c>
      <c r="E309" s="0" t="n">
        <v>849</v>
      </c>
      <c r="F309" s="0" t="n">
        <f aca="false">E309*$F$1</f>
        <v>1867.8</v>
      </c>
      <c r="H309" s="0" t="n">
        <f aca="false">D309+F309+G309</f>
        <v>8397.5</v>
      </c>
      <c r="J309" s="0" t="n">
        <v>0</v>
      </c>
      <c r="K309" s="0" t="n">
        <f aca="false">J309*$K$1</f>
        <v>0</v>
      </c>
      <c r="L309" s="0" t="n">
        <f aca="false">H309+K309</f>
        <v>8397.5</v>
      </c>
      <c r="M309" s="0" t="n">
        <v>53</v>
      </c>
      <c r="Q309" s="0" t="n">
        <v>139</v>
      </c>
      <c r="R309" s="0" t="n">
        <v>978</v>
      </c>
      <c r="S309" s="0" t="n">
        <v>1459</v>
      </c>
      <c r="T309" s="0" t="n">
        <v>424</v>
      </c>
      <c r="U309" s="0" t="n">
        <v>1002</v>
      </c>
      <c r="V309" s="0" t="n">
        <v>2113</v>
      </c>
      <c r="X309" s="0" t="s">
        <v>42</v>
      </c>
      <c r="Y309" s="0" t="n">
        <f aca="false">Y303</f>
        <v>7438.61428571429</v>
      </c>
      <c r="Z309" s="0" t="n">
        <f aca="false">L309/Y309</f>
        <v>1.12890649756195</v>
      </c>
      <c r="AA309" s="0" t="n">
        <f aca="false">AVERAGEIF(X246:X308,"Saturday",Z246:Z308)</f>
        <v>1.2272274130473</v>
      </c>
      <c r="AB309" s="0" t="n">
        <f aca="false">L309/$AA$14</f>
        <v>7547.12357426515</v>
      </c>
      <c r="AC309" s="0" t="n">
        <v>72</v>
      </c>
      <c r="AE309" s="0" t="n">
        <v>0</v>
      </c>
      <c r="AF309" s="0" t="n">
        <f aca="false">(AB309/AVERAGE(AB305:AB307,AB311:AB313))*MAX(AE308:AE310) + (1 - MAX(AE308:AE310))</f>
        <v>1</v>
      </c>
      <c r="AG309" s="0" t="n">
        <f aca="false">AB309/AF309</f>
        <v>7547.12357426515</v>
      </c>
      <c r="AH309" s="0" t="n">
        <f aca="false">(AG308+AG309*2+AG310)/4</f>
        <v>7431.09051560416</v>
      </c>
      <c r="AI309" s="0" t="n">
        <f aca="false">ABS(1 - (AG309/AVERAGE(AG307:AG311)))</f>
        <v>0.0485598857262799</v>
      </c>
      <c r="AJ309" s="0" t="n">
        <f aca="false">(AVERAGE(AG307:AG311)*AI309) + (AG309*(1-AI309))</f>
        <v>7530.15116349605</v>
      </c>
      <c r="AK309" s="0" t="n">
        <f aca="false">(AVERAGE(AG307:AG308,AG310:AG311)*AI309*2) + (AG309*(1-AI309*2))</f>
        <v>7504.69254734241</v>
      </c>
    </row>
    <row r="310" customFormat="false" ht="13.8" hidden="false" customHeight="false" outlineLevel="0" collapsed="false">
      <c r="A310" s="4" t="n">
        <v>43044</v>
      </c>
      <c r="B310" s="0" t="n">
        <v>308</v>
      </c>
      <c r="C310" s="0" t="n">
        <v>2625</v>
      </c>
      <c r="D310" s="0" t="n">
        <f aca="false">C310*$D$1</f>
        <v>6037.5</v>
      </c>
      <c r="E310" s="0" t="n">
        <v>912</v>
      </c>
      <c r="F310" s="0" t="n">
        <f aca="false">E310*$F$1</f>
        <v>2006.4</v>
      </c>
      <c r="H310" s="0" t="n">
        <f aca="false">D310+F310+G310</f>
        <v>8043.9</v>
      </c>
      <c r="J310" s="0" t="n">
        <v>0</v>
      </c>
      <c r="K310" s="0" t="n">
        <f aca="false">J310*$K$1</f>
        <v>0</v>
      </c>
      <c r="L310" s="0" t="n">
        <f aca="false">H310+K310</f>
        <v>8043.9</v>
      </c>
      <c r="M310" s="0" t="n">
        <v>38</v>
      </c>
      <c r="Q310" s="0" t="n">
        <v>154</v>
      </c>
      <c r="R310" s="0" t="n">
        <v>736</v>
      </c>
      <c r="S310" s="0" t="n">
        <v>995</v>
      </c>
      <c r="T310" s="0" t="n">
        <v>351</v>
      </c>
      <c r="U310" s="0" t="n">
        <v>799</v>
      </c>
      <c r="V310" s="0" t="n">
        <v>1693</v>
      </c>
      <c r="X310" s="0" t="s">
        <v>33</v>
      </c>
      <c r="Y310" s="0" t="n">
        <f aca="false">AVERAGE(L310:L316)</f>
        <v>6854.88571428572</v>
      </c>
      <c r="Z310" s="0" t="n">
        <f aca="false">L310/Y310</f>
        <v>1.17345501227487</v>
      </c>
      <c r="AA310" s="0" t="n">
        <f aca="false">AVERAGEIF(X247:X309,"Sunday",Z247:Z309)</f>
        <v>1.08799666361204</v>
      </c>
      <c r="AB310" s="0" t="n">
        <f aca="false">L310/$AA$2</f>
        <v>8096.59427858256</v>
      </c>
      <c r="AC310" s="0" t="n">
        <v>68</v>
      </c>
      <c r="AE310" s="0" t="n">
        <v>0</v>
      </c>
      <c r="AF310" s="0" t="n">
        <f aca="false">(AB310/AVERAGE(AB306:AB308,AB312:AB314))*MAX(AE309:AE311) + (1 - MAX(AE309:AE311))</f>
        <v>1</v>
      </c>
      <c r="AG310" s="0" t="n">
        <f aca="false">AB310/AF310</f>
        <v>8096.59427858256</v>
      </c>
      <c r="AH310" s="0" t="n">
        <f aca="false">(AG309+AG310*2+AG311)/4</f>
        <v>7650.96914646157</v>
      </c>
      <c r="AI310" s="0" t="n">
        <f aca="false">ABS(1 - (AG310/AVERAGE(AG308:AG312)))</f>
        <v>0.128481948988604</v>
      </c>
      <c r="AJ310" s="0" t="n">
        <f aca="false">(AVERAGE(AG308:AG312)*AI310) + (AG310*(1-AI310))</f>
        <v>7978.15602563258</v>
      </c>
      <c r="AK310" s="0" t="n">
        <f aca="false">(AVERAGE(AG308:AG309,AG311:AG312)*AI310*2) + (AG310*(1-AI310*2))</f>
        <v>7800.4986462076</v>
      </c>
    </row>
    <row r="311" customFormat="false" ht="13.8" hidden="false" customHeight="false" outlineLevel="0" collapsed="false">
      <c r="A311" s="4" t="n">
        <v>43045</v>
      </c>
      <c r="B311" s="0" t="n">
        <v>309</v>
      </c>
      <c r="C311" s="0" t="n">
        <v>2310</v>
      </c>
      <c r="D311" s="0" t="n">
        <f aca="false">C311*$D$1</f>
        <v>5313</v>
      </c>
      <c r="E311" s="0" t="n">
        <v>588</v>
      </c>
      <c r="F311" s="0" t="n">
        <f aca="false">E311*$F$1</f>
        <v>1293.6</v>
      </c>
      <c r="H311" s="0" t="n">
        <f aca="false">D311+F311+G311</f>
        <v>6606.6</v>
      </c>
      <c r="J311" s="0" t="n">
        <v>0</v>
      </c>
      <c r="K311" s="0" t="n">
        <f aca="false">J311*$K$1</f>
        <v>0</v>
      </c>
      <c r="L311" s="0" t="n">
        <f aca="false">H311+K311</f>
        <v>6606.6</v>
      </c>
      <c r="M311" s="0" t="n">
        <v>33</v>
      </c>
      <c r="Q311" s="0" t="n">
        <v>52</v>
      </c>
      <c r="R311" s="0" t="n">
        <v>759</v>
      </c>
      <c r="S311" s="0" t="n">
        <v>172</v>
      </c>
      <c r="T311" s="0" t="n">
        <v>477</v>
      </c>
      <c r="U311" s="0" t="n">
        <v>672</v>
      </c>
      <c r="V311" s="0" t="n">
        <v>1463</v>
      </c>
      <c r="X311" s="0" t="s">
        <v>34</v>
      </c>
      <c r="Y311" s="0" t="n">
        <f aca="false">Y310</f>
        <v>6854.88571428572</v>
      </c>
      <c r="Z311" s="0" t="n">
        <f aca="false">L311/Y311</f>
        <v>0.963779744165787</v>
      </c>
      <c r="AA311" s="0" t="n">
        <f aca="false">AVERAGEIF(X248:X310,"Monday",Z248:Z310)</f>
        <v>0.967744679635845</v>
      </c>
      <c r="AB311" s="0" t="n">
        <f aca="false">L311/$AA$4</f>
        <v>7010.55592416205</v>
      </c>
      <c r="AC311" s="0" t="n">
        <v>66</v>
      </c>
      <c r="AE311" s="0" t="n">
        <v>0</v>
      </c>
      <c r="AF311" s="0" t="n">
        <f aca="false">(AB311/AVERAGE(AB307:AB309,AB313:AB315))*MAX(AE310:AE312) + (1 - MAX(AE310:AE312))</f>
        <v>1.02141620009869</v>
      </c>
      <c r="AG311" s="0" t="n">
        <f aca="false">AB311/AF311</f>
        <v>6863.56445441602</v>
      </c>
      <c r="AH311" s="0" t="n">
        <f aca="false">(AG310+AG311*2+AG312)/4</f>
        <v>7164.18795927463</v>
      </c>
      <c r="AI311" s="0" t="n">
        <f aca="false">ABS(1 - (AG311/AVERAGE(AG309:AG313)))</f>
        <v>0.0661192683507607</v>
      </c>
      <c r="AJ311" s="0" t="n">
        <f aca="false">(AVERAGE(AG309:AG313)*AI311) + (AG311*(1-AI311))</f>
        <v>6895.69472477499</v>
      </c>
      <c r="AK311" s="0" t="n">
        <f aca="false">(AVERAGE(AG309:AG310,AG312:AG313)*AI311*2) + (AG311*(1-AI311*2))</f>
        <v>6943.89013031343</v>
      </c>
    </row>
    <row r="312" customFormat="false" ht="13.8" hidden="false" customHeight="false" outlineLevel="0" collapsed="false">
      <c r="A312" s="4" t="n">
        <v>43046</v>
      </c>
      <c r="B312" s="0" t="n">
        <v>310</v>
      </c>
      <c r="C312" s="0" t="n">
        <v>2257</v>
      </c>
      <c r="D312" s="0" t="n">
        <f aca="false">C312*$D$1</f>
        <v>5191.1</v>
      </c>
      <c r="E312" s="0" t="n">
        <v>618</v>
      </c>
      <c r="F312" s="0" t="n">
        <f aca="false">E312*$F$1</f>
        <v>1359.6</v>
      </c>
      <c r="H312" s="0" t="n">
        <f aca="false">D312+F312+G312</f>
        <v>6550.7</v>
      </c>
      <c r="J312" s="0" t="n">
        <v>0</v>
      </c>
      <c r="K312" s="0" t="n">
        <f aca="false">J312*$K$1</f>
        <v>0</v>
      </c>
      <c r="L312" s="0" t="n">
        <f aca="false">H312+K312</f>
        <v>6550.7</v>
      </c>
      <c r="M312" s="0" t="n">
        <v>52</v>
      </c>
      <c r="Q312" s="0" t="n">
        <v>39</v>
      </c>
      <c r="R312" s="0" t="n">
        <v>574</v>
      </c>
      <c r="S312" s="0" t="n">
        <v>786</v>
      </c>
      <c r="T312" s="0" t="n">
        <v>290</v>
      </c>
      <c r="U312" s="0" t="n">
        <v>641</v>
      </c>
      <c r="V312" s="0" t="n">
        <v>1395</v>
      </c>
      <c r="X312" s="0" t="s">
        <v>36</v>
      </c>
      <c r="Y312" s="0" t="n">
        <f aca="false">Y310</f>
        <v>6854.88571428572</v>
      </c>
      <c r="Z312" s="0" t="n">
        <f aca="false">L312/Y312</f>
        <v>0.955624976554782</v>
      </c>
      <c r="AA312" s="0" t="n">
        <f aca="false">AVERAGEIF(X249:X311,"Tuesday",Z249:Z311)</f>
        <v>0.906698125837281</v>
      </c>
      <c r="AB312" s="0" t="n">
        <f aca="false">L312/$AA$6</f>
        <v>7098.08638698405</v>
      </c>
      <c r="AC312" s="0" t="n">
        <v>70</v>
      </c>
      <c r="AE312" s="0" t="n">
        <v>1</v>
      </c>
      <c r="AF312" s="0" t="n">
        <f aca="false">(AB312/AVERAGE(AB308:AB310,AB314:AB316))*MAX(AE311:AE313) + (1 - MAX(AE311:AE313))</f>
        <v>1.03879066675835</v>
      </c>
      <c r="AG312" s="0" t="n">
        <f aca="false">AB312/AF312</f>
        <v>6833.0286496839</v>
      </c>
      <c r="AH312" s="0" t="n">
        <f aca="false">(AG311+AG312*2+AG313)/4</f>
        <v>6984.21343018312</v>
      </c>
      <c r="AI312" s="0" t="n">
        <f aca="false">ABS(1 - (AG312/AVERAGE(AG310:AG314)))</f>
        <v>0.0590259096763838</v>
      </c>
      <c r="AJ312" s="0" t="n">
        <f aca="false">(AVERAGE(AG310:AG314)*AI312) + (AG312*(1-AI312))</f>
        <v>6858.32867490846</v>
      </c>
      <c r="AK312" s="0" t="n">
        <f aca="false">(AVERAGE(AG310:AG311,AG313:AG314)*AI312*2) + (AG312*(1-AI312*2))</f>
        <v>6896.27871274529</v>
      </c>
    </row>
    <row r="313" customFormat="false" ht="13.8" hidden="false" customHeight="false" outlineLevel="0" collapsed="false">
      <c r="A313" s="4" t="n">
        <v>43047</v>
      </c>
      <c r="B313" s="0" t="n">
        <v>311</v>
      </c>
      <c r="C313" s="0" t="n">
        <v>2134</v>
      </c>
      <c r="D313" s="0" t="n">
        <f aca="false">C313*$D$1</f>
        <v>4908.2</v>
      </c>
      <c r="E313" s="0" t="n">
        <v>622</v>
      </c>
      <c r="F313" s="0" t="n">
        <f aca="false">E313*$F$1</f>
        <v>1368.4</v>
      </c>
      <c r="H313" s="0" t="n">
        <f aca="false">D313+F313+G313</f>
        <v>6276.6</v>
      </c>
      <c r="J313" s="0" t="n">
        <v>0</v>
      </c>
      <c r="K313" s="0" t="n">
        <f aca="false">J313*$K$1</f>
        <v>0</v>
      </c>
      <c r="L313" s="0" t="n">
        <f aca="false">H313+K313</f>
        <v>6276.6</v>
      </c>
      <c r="M313" s="0" t="n">
        <v>61</v>
      </c>
      <c r="Q313" s="0" t="n">
        <v>39</v>
      </c>
      <c r="R313" s="0" t="n">
        <v>563</v>
      </c>
      <c r="S313" s="0" t="n">
        <v>756</v>
      </c>
      <c r="T313" s="0" t="n">
        <v>311</v>
      </c>
      <c r="U313" s="0" t="n">
        <v>580</v>
      </c>
      <c r="V313" s="0" t="n">
        <v>1258</v>
      </c>
      <c r="X313" s="0" t="s">
        <v>37</v>
      </c>
      <c r="Y313" s="0" t="n">
        <f aca="false">Y310</f>
        <v>6854.88571428572</v>
      </c>
      <c r="Z313" s="0" t="n">
        <f aca="false">L313/Y313</f>
        <v>0.91563889780386</v>
      </c>
      <c r="AA313" s="0" t="n">
        <f aca="false">AVERAGEIF(X250:X312,"Wednesday",Z250:Z312)</f>
        <v>0.916295460627274</v>
      </c>
      <c r="AB313" s="0" t="n">
        <f aca="false">L313/$AA$8</f>
        <v>6871.38071411886</v>
      </c>
      <c r="AC313" s="0" t="n">
        <v>64</v>
      </c>
      <c r="AE313" s="0" t="n">
        <v>0</v>
      </c>
      <c r="AF313" s="0" t="n">
        <f aca="false">(AB313/AVERAGE(AB309:AB311,AB315:AB317))*MAX(AE312:AE314) + (1 - MAX(AE312:AE314))</f>
        <v>0.927658367495335</v>
      </c>
      <c r="AG313" s="0" t="n">
        <f aca="false">AB313/AF313</f>
        <v>7407.23196694867</v>
      </c>
      <c r="AH313" s="0" t="n">
        <f aca="false">(AG312+AG313*2+AG314)/4</f>
        <v>7188.83631698858</v>
      </c>
      <c r="AI313" s="0" t="n">
        <f aca="false">ABS(1 - (AG313/AVERAGE(AG311:AG315)))</f>
        <v>0.0542255654067503</v>
      </c>
      <c r="AJ313" s="0" t="n">
        <f aca="false">(AVERAGE(AG311:AG315)*AI313) + (AG313*(1-AI313))</f>
        <v>7386.57195446184</v>
      </c>
      <c r="AK313" s="0" t="n">
        <f aca="false">(AVERAGE(AG311:AG312,AG314:AG315)*AI313*2) + (AG313*(1-AI313*2))</f>
        <v>7355.5819357316</v>
      </c>
    </row>
    <row r="314" customFormat="false" ht="13.8" hidden="false" customHeight="false" outlineLevel="0" collapsed="false">
      <c r="A314" s="4" t="n">
        <v>43048</v>
      </c>
      <c r="B314" s="0" t="n">
        <v>312</v>
      </c>
      <c r="C314" s="0" t="n">
        <v>2245</v>
      </c>
      <c r="D314" s="0" t="n">
        <f aca="false">C314*$D$1</f>
        <v>5163.5</v>
      </c>
      <c r="E314" s="0" t="n">
        <v>600</v>
      </c>
      <c r="F314" s="0" t="n">
        <f aca="false">E314*$F$1</f>
        <v>1320</v>
      </c>
      <c r="H314" s="0" t="n">
        <f aca="false">D314+F314+G314</f>
        <v>6483.5</v>
      </c>
      <c r="J314" s="0" t="n">
        <v>0</v>
      </c>
      <c r="K314" s="0" t="n">
        <f aca="false">J314*$K$1</f>
        <v>0</v>
      </c>
      <c r="L314" s="0" t="n">
        <f aca="false">H314+K314</f>
        <v>6483.5</v>
      </c>
      <c r="M314" s="0" t="n">
        <v>36</v>
      </c>
      <c r="Q314" s="0" t="n">
        <v>32</v>
      </c>
      <c r="R314" s="0" t="n">
        <v>789</v>
      </c>
      <c r="S314" s="0" t="n">
        <v>310</v>
      </c>
      <c r="T314" s="0" t="n">
        <v>425</v>
      </c>
      <c r="U314" s="0" t="n">
        <v>729</v>
      </c>
      <c r="V314" s="0" t="n">
        <v>1507</v>
      </c>
      <c r="X314" s="0" t="s">
        <v>39</v>
      </c>
      <c r="Y314" s="0" t="n">
        <f aca="false">Y310</f>
        <v>6854.88571428572</v>
      </c>
      <c r="Z314" s="0" t="n">
        <f aca="false">L314/Y314</f>
        <v>0.945821749659262</v>
      </c>
      <c r="AA314" s="0" t="n">
        <f aca="false">AVERAGEIF(X251:X313,"Thursday",Z251:Z313)</f>
        <v>0.932925057614148</v>
      </c>
      <c r="AB314" s="0" t="n">
        <f aca="false">L314/$AA$10</f>
        <v>6433.80544449278</v>
      </c>
      <c r="AC314" s="0" t="n">
        <v>72</v>
      </c>
      <c r="AE314" s="0" t="n">
        <v>0</v>
      </c>
      <c r="AF314" s="0" t="n">
        <f aca="false">(AB314/AVERAGE(AB310:AB312,AB316:AB318))*MAX(AE313:AE315) + (1 - MAX(AE313:AE315))</f>
        <v>0.905168653626965</v>
      </c>
      <c r="AG314" s="0" t="n">
        <f aca="false">AB314/AF314</f>
        <v>7107.85268437307</v>
      </c>
      <c r="AH314" s="0" t="n">
        <f aca="false">(AG313+AG314*2+AG315)/4</f>
        <v>7135.60319247922</v>
      </c>
      <c r="AI314" s="0" t="n">
        <f aca="false">ABS(1 - (AG314/AVERAGE(AG312:AG316)))</f>
        <v>0.0318372892885348</v>
      </c>
      <c r="AJ314" s="0" t="n">
        <f aca="false">(AVERAGE(AG312:AG316)*AI314) + (AG314*(1-AI314))</f>
        <v>7100.87037051284</v>
      </c>
      <c r="AK314" s="0" t="n">
        <f aca="false">(AVERAGE(AG312:AG313,AG315:AG316)*AI314*2) + (AG314*(1-AI314*2))</f>
        <v>7090.3968997225</v>
      </c>
    </row>
    <row r="315" customFormat="false" ht="13.8" hidden="false" customHeight="false" outlineLevel="0" collapsed="false">
      <c r="A315" s="4" t="n">
        <v>43049</v>
      </c>
      <c r="B315" s="0" t="n">
        <v>313</v>
      </c>
      <c r="C315" s="0" t="n">
        <v>2678</v>
      </c>
      <c r="D315" s="0" t="n">
        <f aca="false">C315*$D$1</f>
        <v>6159.4</v>
      </c>
      <c r="E315" s="0" t="n">
        <v>773</v>
      </c>
      <c r="F315" s="0" t="n">
        <f aca="false">E315*$F$1</f>
        <v>1700.6</v>
      </c>
      <c r="H315" s="0" t="n">
        <f aca="false">D315+F315+G315</f>
        <v>7860</v>
      </c>
      <c r="J315" s="0" t="n">
        <v>0</v>
      </c>
      <c r="K315" s="0" t="n">
        <f aca="false">J315*$K$1</f>
        <v>0</v>
      </c>
      <c r="L315" s="0" t="n">
        <f aca="false">H315+K315</f>
        <v>7860</v>
      </c>
      <c r="M315" s="0" t="n">
        <v>43</v>
      </c>
      <c r="Q315" s="0" t="n">
        <v>50</v>
      </c>
      <c r="R315" s="0" t="n">
        <v>854</v>
      </c>
      <c r="S315" s="0" t="n">
        <v>1241</v>
      </c>
      <c r="T315" s="0" t="n">
        <v>363</v>
      </c>
      <c r="U315" s="0" t="n">
        <v>819</v>
      </c>
      <c r="V315" s="0" t="n">
        <v>1642</v>
      </c>
      <c r="X315" s="0" t="s">
        <v>40</v>
      </c>
      <c r="Y315" s="0" t="n">
        <f aca="false">Y310</f>
        <v>6854.88571428572</v>
      </c>
      <c r="Z315" s="0" t="n">
        <f aca="false">L315/Y315</f>
        <v>1.14662743152954</v>
      </c>
      <c r="AA315" s="0" t="n">
        <f aca="false">AVERAGEIF(X252:X314,"Friday",Z252:Z314)</f>
        <v>1.02058017242457</v>
      </c>
      <c r="AB315" s="0" t="n">
        <f aca="false">L315/$AA$12</f>
        <v>6848.31666735401</v>
      </c>
      <c r="AC315" s="0" t="n">
        <v>72</v>
      </c>
      <c r="AE315" s="0" t="n">
        <v>1</v>
      </c>
      <c r="AF315" s="0" t="n">
        <f aca="false">(AB315/AVERAGE(AB311:AB313,AB317:AB319))*MAX(AE314:AE316) + (1 - MAX(AE314:AE316))</f>
        <v>0.989716161644835</v>
      </c>
      <c r="AG315" s="0" t="n">
        <f aca="false">AB315/AF315</f>
        <v>6919.47543422208</v>
      </c>
      <c r="AH315" s="0" t="n">
        <f aca="false">(AG314+AG315*2+AG316)/4</f>
        <v>6780.47899952316</v>
      </c>
      <c r="AI315" s="0" t="n">
        <f aca="false">ABS(1 - (AG315/AVERAGE(AG313:AG317)))</f>
        <v>0.0301219098203433</v>
      </c>
      <c r="AJ315" s="0" t="n">
        <f aca="false">(AVERAGE(AG313:AG317)*AI315) + (AG315*(1-AI315))</f>
        <v>6913.38077320318</v>
      </c>
      <c r="AK315" s="0" t="n">
        <f aca="false">(AVERAGE(AG313:AG314,AG316:AG317)*AI315*2) + (AG315*(1-AI315*2))</f>
        <v>6904.23878167483</v>
      </c>
    </row>
    <row r="316" customFormat="false" ht="13.8" hidden="false" customHeight="false" outlineLevel="0" collapsed="false">
      <c r="A316" s="4" t="n">
        <v>43050</v>
      </c>
      <c r="B316" s="0" t="n">
        <v>314</v>
      </c>
      <c r="C316" s="0" t="n">
        <v>1855</v>
      </c>
      <c r="D316" s="0" t="n">
        <f aca="false">C316*$D$1</f>
        <v>4266.5</v>
      </c>
      <c r="E316" s="0" t="n">
        <v>862</v>
      </c>
      <c r="F316" s="0" t="n">
        <f aca="false">E316*$F$1</f>
        <v>1896.4</v>
      </c>
      <c r="H316" s="0" t="n">
        <f aca="false">D316+F316+G316</f>
        <v>6162.9</v>
      </c>
      <c r="J316" s="0" t="n">
        <v>0</v>
      </c>
      <c r="K316" s="0" t="n">
        <f aca="false">J316*$K$1</f>
        <v>0</v>
      </c>
      <c r="L316" s="0" t="n">
        <f aca="false">H316+K316</f>
        <v>6162.9</v>
      </c>
      <c r="M316" s="0" t="n">
        <v>40</v>
      </c>
      <c r="Q316" s="0" t="n">
        <v>1255</v>
      </c>
      <c r="R316" s="0" t="n">
        <v>546</v>
      </c>
      <c r="S316" s="0" t="n">
        <v>1543</v>
      </c>
      <c r="T316" s="0" t="n">
        <v>607</v>
      </c>
      <c r="U316" s="0" t="n">
        <v>1052</v>
      </c>
      <c r="V316" s="0" t="n">
        <v>1952</v>
      </c>
      <c r="X316" s="0" t="s">
        <v>42</v>
      </c>
      <c r="Y316" s="0" t="n">
        <f aca="false">Y310</f>
        <v>6854.88571428572</v>
      </c>
      <c r="Z316" s="0" t="n">
        <f aca="false">L316/Y316</f>
        <v>0.899052188011886</v>
      </c>
      <c r="AA316" s="0" t="n">
        <f aca="false">AVERAGEIF(X253:X315,"Saturday",Z253:Z315)</f>
        <v>1.16775984024884</v>
      </c>
      <c r="AB316" s="0" t="n">
        <f aca="false">L316/$AA$14</f>
        <v>5538.81129810523</v>
      </c>
      <c r="AC316" s="0" t="n">
        <v>70</v>
      </c>
      <c r="AE316" s="0" t="n">
        <v>1</v>
      </c>
      <c r="AF316" s="0" t="n">
        <f aca="false">(AB316/AVERAGE(AB312:AB314,AB318:AB320))*MAX(AE315:AE317) + (1 - MAX(AE315:AE317))</f>
        <v>0.89695715619608</v>
      </c>
      <c r="AG316" s="0" t="n">
        <f aca="false">AB316/AF316</f>
        <v>6175.11244527538</v>
      </c>
      <c r="AH316" s="0" t="n">
        <f aca="false">(AG315+AG316*2+AG317)/4</f>
        <v>6311.43479874749</v>
      </c>
      <c r="AI316" s="0" t="n">
        <f aca="false">ABS(1 - (AG316/AVERAGE(AG314:AG318)))</f>
        <v>0.0253789960457991</v>
      </c>
      <c r="AJ316" s="0" t="n">
        <f aca="false">(AVERAGE(AG314:AG318)*AI316) + (AG316*(1-AI316))</f>
        <v>6179.19336432282</v>
      </c>
      <c r="AK316" s="0" t="n">
        <f aca="false">(AVERAGE(AG314:AG315,AG317:AG318)*AI316*2) + (AG316*(1-AI316*2))</f>
        <v>6185.31474289398</v>
      </c>
    </row>
    <row r="317" customFormat="false" ht="13.8" hidden="false" customHeight="false" outlineLevel="0" collapsed="false">
      <c r="A317" s="4" t="n">
        <v>43051</v>
      </c>
      <c r="B317" s="0" t="n">
        <v>315</v>
      </c>
      <c r="C317" s="0" t="n">
        <v>3318</v>
      </c>
      <c r="D317" s="0" t="n">
        <f aca="false">C317*$D$1</f>
        <v>7631.4</v>
      </c>
      <c r="E317" s="0" t="n">
        <v>777</v>
      </c>
      <c r="F317" s="0" t="n">
        <f aca="false">E317*$F$1</f>
        <v>1709.4</v>
      </c>
      <c r="H317" s="0" t="n">
        <f aca="false">D317+F317+G317</f>
        <v>9340.8</v>
      </c>
      <c r="J317" s="0" t="n">
        <v>0</v>
      </c>
      <c r="K317" s="0" t="n">
        <f aca="false">J317*$K$1</f>
        <v>0</v>
      </c>
      <c r="L317" s="0" t="n">
        <f aca="false">H317+K317</f>
        <v>9340.8</v>
      </c>
      <c r="M317" s="0" t="n">
        <v>46</v>
      </c>
      <c r="Q317" s="0" t="n">
        <v>929</v>
      </c>
      <c r="R317" s="0" t="n">
        <v>325</v>
      </c>
      <c r="S317" s="0" t="n">
        <v>863</v>
      </c>
      <c r="T317" s="0" t="n">
        <v>345</v>
      </c>
      <c r="U317" s="0" t="n">
        <v>609</v>
      </c>
      <c r="V317" s="0" t="n">
        <v>1388</v>
      </c>
      <c r="X317" s="0" t="s">
        <v>33</v>
      </c>
      <c r="Y317" s="0" t="n">
        <f aca="false">AVERAGE(L317:L323)</f>
        <v>6025.25714285714</v>
      </c>
      <c r="Z317" s="0" t="n">
        <f aca="false">L317/Y317</f>
        <v>1.55027408433072</v>
      </c>
      <c r="AA317" s="0" t="n">
        <f aca="false">AVERAGEIF(X254:X316,"Sunday",Z254:Z316)</f>
        <v>1.02157205786106</v>
      </c>
      <c r="AB317" s="0" t="n">
        <f aca="false">L317/$AA$2</f>
        <v>9401.99005922301</v>
      </c>
      <c r="AC317" s="0" t="n">
        <v>63</v>
      </c>
      <c r="AE317" s="0" t="n">
        <v>0</v>
      </c>
      <c r="AF317" s="0" t="n">
        <f aca="false">(AB317/AVERAGE(AB313:AB315,AB319:AB321))*MAX(AE316:AE318) + (1 - MAX(AE316:AE318))</f>
        <v>1.57328127601041</v>
      </c>
      <c r="AG317" s="0" t="n">
        <f aca="false">AB317/AF317</f>
        <v>5976.03887021713</v>
      </c>
      <c r="AH317" s="0" t="n">
        <f aca="false">(AG316+AG317*2+AG318)/4</f>
        <v>5907.06708622278</v>
      </c>
      <c r="AI317" s="0" t="n">
        <f aca="false">ABS(1 - (AG317/AVERAGE(AG315:AG319)))</f>
        <v>0.0107686442102882</v>
      </c>
      <c r="AJ317" s="0" t="n">
        <f aca="false">(AVERAGE(AG315:AG319)*AI317) + (AG317*(1-AI317))</f>
        <v>5976.73941773161</v>
      </c>
      <c r="AK317" s="0" t="n">
        <f aca="false">(AVERAGE(AG315:AG316,AG318:AG319)*AI317*2) + (AG317*(1-AI317*2))</f>
        <v>5977.79023900333</v>
      </c>
    </row>
    <row r="318" customFormat="false" ht="13.8" hidden="false" customHeight="false" outlineLevel="0" collapsed="false">
      <c r="A318" s="4" t="n">
        <v>43052</v>
      </c>
      <c r="B318" s="0" t="n">
        <v>316</v>
      </c>
      <c r="C318" s="0" t="n">
        <v>1747</v>
      </c>
      <c r="D318" s="0" t="n">
        <f aca="false">C318*$D$1</f>
        <v>4018.1</v>
      </c>
      <c r="E318" s="0" t="n">
        <v>530</v>
      </c>
      <c r="F318" s="0" t="n">
        <f aca="false">E318*$F$1</f>
        <v>1166</v>
      </c>
      <c r="H318" s="0" t="n">
        <f aca="false">D318+F318+G318</f>
        <v>5184.1</v>
      </c>
      <c r="J318" s="0" t="n">
        <v>0</v>
      </c>
      <c r="K318" s="0" t="n">
        <f aca="false">J318*$K$1</f>
        <v>0</v>
      </c>
      <c r="L318" s="0" t="n">
        <f aca="false">H318+K318</f>
        <v>5184.1</v>
      </c>
      <c r="M318" s="0" t="n">
        <v>40</v>
      </c>
      <c r="Q318" s="0" t="n">
        <v>34</v>
      </c>
      <c r="R318" s="0" t="n">
        <v>421</v>
      </c>
      <c r="S318" s="0" t="n">
        <v>648</v>
      </c>
      <c r="T318" s="0" t="n">
        <v>256</v>
      </c>
      <c r="U318" s="0" t="n">
        <v>474</v>
      </c>
      <c r="V318" s="0" t="n">
        <v>1077</v>
      </c>
      <c r="X318" s="0" t="s">
        <v>34</v>
      </c>
      <c r="Y318" s="0" t="n">
        <f aca="false">Y317</f>
        <v>6025.25714285714</v>
      </c>
      <c r="Z318" s="0" t="n">
        <f aca="false">L318/Y318</f>
        <v>0.860394814210657</v>
      </c>
      <c r="AA318" s="0" t="n">
        <f aca="false">AVERAGEIF(X255:X317,"Monday",Z255:Z317)</f>
        <v>0.959823820593393</v>
      </c>
      <c r="AB318" s="0" t="n">
        <f aca="false">L318/$AA$4</f>
        <v>5501.0781591815</v>
      </c>
      <c r="AC318" s="0" t="n">
        <v>68</v>
      </c>
      <c r="AE318" s="0" t="n">
        <v>0</v>
      </c>
      <c r="AF318" s="0" t="n">
        <f aca="false">(AB318/AVERAGE(AB314:AB316,AB320:AB322))*MAX(AE317:AE319) + (1 - MAX(AE317:AE319))</f>
        <v>1</v>
      </c>
      <c r="AG318" s="0" t="n">
        <f aca="false">AB318/AF318</f>
        <v>5501.0781591815</v>
      </c>
      <c r="AH318" s="0" t="n">
        <f aca="false">(AG317+AG318*2+AG319)/4</f>
        <v>5652.98913756079</v>
      </c>
      <c r="AI318" s="0" t="n">
        <f aca="false">ABS(1 - (AG318/AVERAGE(AG316:AG320)))</f>
        <v>0.0449037361639115</v>
      </c>
      <c r="AJ318" s="0" t="n">
        <f aca="false">(AVERAGE(AG316:AG320)*AI318) + (AG318*(1-AI318))</f>
        <v>5512.69172603288</v>
      </c>
      <c r="AK318" s="0" t="n">
        <f aca="false">(AVERAGE(AG316:AG317,AG319:AG320)*AI318*2) + (AG318*(1-AI318*2))</f>
        <v>5530.11207630996</v>
      </c>
    </row>
    <row r="319" customFormat="false" ht="13.8" hidden="false" customHeight="false" outlineLevel="0" collapsed="false">
      <c r="A319" s="4" t="n">
        <v>43053</v>
      </c>
      <c r="B319" s="0" t="n">
        <v>317</v>
      </c>
      <c r="C319" s="0" t="n">
        <v>1745</v>
      </c>
      <c r="D319" s="0" t="n">
        <f aca="false">C319*$D$1</f>
        <v>4013.5</v>
      </c>
      <c r="E319" s="0" t="n">
        <v>539</v>
      </c>
      <c r="F319" s="0" t="n">
        <f aca="false">E319*$F$1</f>
        <v>1185.8</v>
      </c>
      <c r="H319" s="0" t="n">
        <f aca="false">D319+F319+G319</f>
        <v>5199.3</v>
      </c>
      <c r="J319" s="0" t="n">
        <v>0</v>
      </c>
      <c r="K319" s="0" t="n">
        <f aca="false">J319*$K$1</f>
        <v>0</v>
      </c>
      <c r="L319" s="0" t="n">
        <f aca="false">H319+K319</f>
        <v>5199.3</v>
      </c>
      <c r="M319" s="0" t="n">
        <v>39</v>
      </c>
      <c r="Q319" s="0" t="n">
        <v>109</v>
      </c>
      <c r="R319" s="0" t="n">
        <v>401</v>
      </c>
      <c r="S319" s="0" t="n">
        <v>624</v>
      </c>
      <c r="T319" s="0" t="n">
        <v>209</v>
      </c>
      <c r="U319" s="0" t="n">
        <v>379</v>
      </c>
      <c r="V319" s="0" t="n">
        <v>1160</v>
      </c>
      <c r="X319" s="0" t="s">
        <v>36</v>
      </c>
      <c r="Y319" s="0" t="n">
        <f aca="false">Y317</f>
        <v>6025.25714285714</v>
      </c>
      <c r="Z319" s="0" t="n">
        <f aca="false">L319/Y319</f>
        <v>0.862917528119725</v>
      </c>
      <c r="AA319" s="0" t="n">
        <f aca="false">AVERAGEIF(X256:X318,"Tuesday",Z256:Z318)</f>
        <v>0.929579323966853</v>
      </c>
      <c r="AB319" s="0" t="n">
        <f aca="false">L319/$AA$6</f>
        <v>5633.76136166305</v>
      </c>
      <c r="AC319" s="0" t="n">
        <v>66</v>
      </c>
      <c r="AE319" s="0" t="n">
        <v>0</v>
      </c>
      <c r="AF319" s="0" t="n">
        <f aca="false">(AB319/AVERAGE(AB315:AB317,AB321:AB323))*MAX(AE318:AE320) + (1 - MAX(AE318:AE320))</f>
        <v>1</v>
      </c>
      <c r="AG319" s="0" t="n">
        <f aca="false">AB319/AF319</f>
        <v>5633.76136166305</v>
      </c>
      <c r="AH319" s="0" t="n">
        <f aca="false">(AG318+AG319*2+AG320)/4</f>
        <v>5570.29087192992</v>
      </c>
      <c r="AI319" s="0" t="n">
        <f aca="false">ABS(1 - (AG319/AVERAGE(AG317:AG321)))</f>
        <v>0.0363857592033252</v>
      </c>
      <c r="AJ319" s="0" t="n">
        <f aca="false">(AVERAGE(AG317:AG321)*AI319) + (AG319*(1-AI319))</f>
        <v>5626.56455406449</v>
      </c>
      <c r="AK319" s="0" t="n">
        <f aca="false">(AVERAGE(AG317:AG318,AG320:AG321)*AI319*2) + (AG319*(1-AI319*2))</f>
        <v>5615.76934266665</v>
      </c>
    </row>
    <row r="320" customFormat="false" ht="13.8" hidden="false" customHeight="false" outlineLevel="0" collapsed="false">
      <c r="A320" s="4" t="n">
        <v>43054</v>
      </c>
      <c r="B320" s="0" t="n">
        <v>318</v>
      </c>
      <c r="C320" s="0" t="n">
        <v>1734</v>
      </c>
      <c r="D320" s="0" t="n">
        <f aca="false">C320*$D$1</f>
        <v>3988.2</v>
      </c>
      <c r="E320" s="0" t="n">
        <v>476</v>
      </c>
      <c r="F320" s="0" t="n">
        <f aca="false">E320*$F$1</f>
        <v>1047.2</v>
      </c>
      <c r="H320" s="0" t="n">
        <f aca="false">D320+F320+G320</f>
        <v>5035.4</v>
      </c>
      <c r="J320" s="0" t="n">
        <v>0</v>
      </c>
      <c r="K320" s="0" t="n">
        <f aca="false">J320*$K$1</f>
        <v>0</v>
      </c>
      <c r="L320" s="0" t="n">
        <f aca="false">H320+K320</f>
        <v>5035.4</v>
      </c>
      <c r="M320" s="0" t="n">
        <v>33</v>
      </c>
      <c r="Q320" s="0" t="n">
        <v>452</v>
      </c>
      <c r="R320" s="0" t="n">
        <v>307</v>
      </c>
      <c r="S320" s="0" t="n">
        <v>482</v>
      </c>
      <c r="T320" s="0" t="n">
        <v>217</v>
      </c>
      <c r="U320" s="0" t="n">
        <v>405</v>
      </c>
      <c r="V320" s="0" t="n">
        <v>1093</v>
      </c>
      <c r="X320" s="0" t="s">
        <v>37</v>
      </c>
      <c r="Y320" s="0" t="n">
        <f aca="false">Y317</f>
        <v>6025.25714285714</v>
      </c>
      <c r="Z320" s="0" t="n">
        <f aca="false">L320/Y320</f>
        <v>0.835715369587072</v>
      </c>
      <c r="AA320" s="0" t="n">
        <f aca="false">AVERAGEIF(X257:X319,"Wednesday",Z257:Z319)</f>
        <v>0.929845807669792</v>
      </c>
      <c r="AB320" s="0" t="n">
        <f aca="false">L320/$AA$8</f>
        <v>5512.56260521207</v>
      </c>
      <c r="AC320" s="0" t="n">
        <v>66</v>
      </c>
      <c r="AE320" s="0" t="n">
        <v>0</v>
      </c>
      <c r="AF320" s="0" t="n">
        <f aca="false">(AB320/AVERAGE(AB316:AB318,AB322:AB324))*MAX(AE319:AE321) + (1 - MAX(AE319:AE321))</f>
        <v>1</v>
      </c>
      <c r="AG320" s="0" t="n">
        <f aca="false">AB320/AF320</f>
        <v>5512.56260521207</v>
      </c>
      <c r="AH320" s="0" t="n">
        <f aca="false">(AG319+AG320*2+AG321)/4</f>
        <v>5303.82325013728</v>
      </c>
      <c r="AI320" s="0" t="n">
        <f aca="false">ABS(1 - (AG320/AVERAGE(AG318:AG322)))</f>
        <v>0.0740305688746958</v>
      </c>
      <c r="AJ320" s="0" t="n">
        <f aca="false">(AVERAGE(AG318:AG322)*AI320) + (AG320*(1-AI320))</f>
        <v>5484.43329609129</v>
      </c>
      <c r="AK320" s="0" t="n">
        <f aca="false">(AVERAGE(AG318:AG319,AG321:AG322)*AI320*2) + (AG320*(1-AI320*2))</f>
        <v>5442.23933241011</v>
      </c>
    </row>
    <row r="321" customFormat="false" ht="13.8" hidden="false" customHeight="false" outlineLevel="0" collapsed="false">
      <c r="A321" s="4" t="n">
        <v>43055</v>
      </c>
      <c r="B321" s="0" t="n">
        <v>319</v>
      </c>
      <c r="C321" s="0" t="n">
        <v>1564</v>
      </c>
      <c r="D321" s="0" t="n">
        <f aca="false">C321*$D$1</f>
        <v>3597.2</v>
      </c>
      <c r="E321" s="0" t="n">
        <v>452</v>
      </c>
      <c r="F321" s="0" t="n">
        <f aca="false">E321*$F$1</f>
        <v>994.4</v>
      </c>
      <c r="H321" s="0" t="n">
        <f aca="false">D321+F321+G321</f>
        <v>4591.6</v>
      </c>
      <c r="J321" s="0" t="n">
        <v>0</v>
      </c>
      <c r="K321" s="0" t="n">
        <f aca="false">J321*$K$1</f>
        <v>0</v>
      </c>
      <c r="L321" s="0" t="n">
        <f aca="false">H321+K321</f>
        <v>4591.6</v>
      </c>
      <c r="M321" s="0" t="n">
        <v>27</v>
      </c>
      <c r="Q321" s="0" t="n">
        <v>337</v>
      </c>
      <c r="R321" s="0" t="n">
        <v>253</v>
      </c>
      <c r="S321" s="0" t="n">
        <v>578</v>
      </c>
      <c r="T321" s="0" t="n">
        <v>215</v>
      </c>
      <c r="U321" s="0" t="n">
        <v>457</v>
      </c>
      <c r="V321" s="0" t="n">
        <v>835</v>
      </c>
      <c r="X321" s="0" t="s">
        <v>39</v>
      </c>
      <c r="Y321" s="0" t="n">
        <f aca="false">Y317</f>
        <v>6025.25714285714</v>
      </c>
      <c r="Z321" s="0" t="n">
        <f aca="false">L321/Y321</f>
        <v>0.762058762163085</v>
      </c>
      <c r="AA321" s="0" t="n">
        <f aca="false">AVERAGEIF(X258:X320,"Thursday",Z258:Z320)</f>
        <v>0.948192033416466</v>
      </c>
      <c r="AB321" s="0" t="n">
        <f aca="false">L321/$AA$10</f>
        <v>4556.40642846195</v>
      </c>
      <c r="AC321" s="0" t="n">
        <v>68</v>
      </c>
      <c r="AE321" s="0" t="n">
        <v>0</v>
      </c>
      <c r="AF321" s="0" t="n">
        <f aca="false">(AB321/AVERAGE(AB317:AB319,AB323:AB325))*MAX(AE320:AE322) + (1 - MAX(AE320:AE322))</f>
        <v>1</v>
      </c>
      <c r="AG321" s="0" t="n">
        <f aca="false">AB321/AF321</f>
        <v>4556.40642846195</v>
      </c>
      <c r="AH321" s="0" t="n">
        <f aca="false">(AG320+AG321*2+AG322)/4</f>
        <v>4771.13393779389</v>
      </c>
      <c r="AI321" s="0" t="n">
        <f aca="false">ABS(1 - (AG321/AVERAGE(AG319:AG323)))</f>
        <v>0.158995323987001</v>
      </c>
      <c r="AJ321" s="0" t="n">
        <f aca="false">(AVERAGE(AG319:AG323)*AI321) + (AG321*(1-AI321))</f>
        <v>4693.36611376863</v>
      </c>
      <c r="AK321" s="0" t="n">
        <f aca="false">(AVERAGE(AG319:AG320,AG322:AG323)*AI321*2) + (AG321*(1-AI321*2))</f>
        <v>4898.80564172864</v>
      </c>
    </row>
    <row r="322" customFormat="false" ht="13.8" hidden="false" customHeight="false" outlineLevel="0" collapsed="false">
      <c r="A322" s="4" t="n">
        <v>43056</v>
      </c>
      <c r="B322" s="0" t="n">
        <v>320</v>
      </c>
      <c r="C322" s="0" t="n">
        <v>1767</v>
      </c>
      <c r="D322" s="0" t="n">
        <f aca="false">C322*$D$1</f>
        <v>4064.1</v>
      </c>
      <c r="E322" s="0" t="n">
        <v>479</v>
      </c>
      <c r="F322" s="0" t="n">
        <f aca="false">E322*$F$1</f>
        <v>1053.8</v>
      </c>
      <c r="H322" s="0" t="n">
        <f aca="false">D322+F322+G322</f>
        <v>5117.9</v>
      </c>
      <c r="J322" s="0" t="n">
        <v>0</v>
      </c>
      <c r="K322" s="0" t="n">
        <f aca="false">J322*$K$1</f>
        <v>0</v>
      </c>
      <c r="L322" s="0" t="n">
        <f aca="false">H322+K322</f>
        <v>5117.9</v>
      </c>
      <c r="M322" s="0" t="n">
        <v>21</v>
      </c>
      <c r="Q322" s="0" t="n">
        <v>490</v>
      </c>
      <c r="R322" s="0" t="n">
        <v>217</v>
      </c>
      <c r="S322" s="0" t="n">
        <v>456</v>
      </c>
      <c r="T322" s="0" t="n">
        <v>234</v>
      </c>
      <c r="U322" s="0" t="n">
        <v>357</v>
      </c>
      <c r="V322" s="0" t="n">
        <v>991</v>
      </c>
      <c r="X322" s="0" t="s">
        <v>40</v>
      </c>
      <c r="Y322" s="0" t="n">
        <f aca="false">Y317</f>
        <v>6025.25714285714</v>
      </c>
      <c r="Z322" s="0" t="n">
        <f aca="false">L322/Y322</f>
        <v>0.849407731264582</v>
      </c>
      <c r="AA322" s="0" t="n">
        <f aca="false">AVERAGEIF(X259:X321,"Friday",Z259:Z321)</f>
        <v>1.04989674712177</v>
      </c>
      <c r="AB322" s="0" t="n">
        <f aca="false">L322/$AA$12</f>
        <v>4459.16028903958</v>
      </c>
      <c r="AC322" s="0" t="n">
        <v>72</v>
      </c>
      <c r="AE322" s="0" t="n">
        <v>0</v>
      </c>
      <c r="AF322" s="0" t="n">
        <f aca="false">(AB322/AVERAGE(AB318:AB320,AB324:AB326))*MAX(AE321:AE323) + (1 - MAX(AE321:AE323))</f>
        <v>1</v>
      </c>
      <c r="AG322" s="0" t="n">
        <f aca="false">AB322/AF322</f>
        <v>4459.16028903958</v>
      </c>
      <c r="AH322" s="0" t="n">
        <f aca="false">(AG321+AG322*2+AG323)/4</f>
        <v>5100.4758681391</v>
      </c>
      <c r="AI322" s="0" t="n">
        <f aca="false">ABS(1 - (AG322/AVERAGE(AG320:AG324)))</f>
        <v>0.256502691162319</v>
      </c>
      <c r="AJ322" s="0" t="n">
        <f aca="false">(AVERAGE(AG320:AG324)*AI322) + (AG322*(1-AI322))</f>
        <v>4853.76070149272</v>
      </c>
      <c r="AK322" s="0" t="n">
        <f aca="false">(AVERAGE(AG320:AG321,AG323:AG324)*AI322*2) + (AG322*(1-AI322*2))</f>
        <v>5445.66132017242</v>
      </c>
    </row>
    <row r="323" customFormat="false" ht="13.8" hidden="false" customHeight="false" outlineLevel="0" collapsed="false">
      <c r="A323" s="4" t="n">
        <v>43057</v>
      </c>
      <c r="B323" s="0" t="n">
        <v>321</v>
      </c>
      <c r="C323" s="0" t="n">
        <v>2565</v>
      </c>
      <c r="D323" s="0" t="n">
        <f aca="false">C323*$D$1</f>
        <v>5899.5</v>
      </c>
      <c r="E323" s="0" t="n">
        <v>611</v>
      </c>
      <c r="F323" s="0" t="n">
        <f aca="false">E323*$F$1</f>
        <v>1344.2</v>
      </c>
      <c r="G323" s="0" t="n">
        <v>464</v>
      </c>
      <c r="H323" s="0" t="n">
        <f aca="false">D323+F323+G323</f>
        <v>7707.7</v>
      </c>
      <c r="J323" s="0" t="n">
        <v>0</v>
      </c>
      <c r="K323" s="0" t="n">
        <f aca="false">J323*$K$1</f>
        <v>0</v>
      </c>
      <c r="L323" s="0" t="n">
        <f aca="false">H323+K323</f>
        <v>7707.7</v>
      </c>
      <c r="M323" s="0" t="n">
        <v>22</v>
      </c>
      <c r="Q323" s="0" t="n">
        <v>943</v>
      </c>
      <c r="R323" s="0" t="n">
        <v>373</v>
      </c>
      <c r="S323" s="0" t="n">
        <v>1137</v>
      </c>
      <c r="T323" s="0" t="n">
        <v>486</v>
      </c>
      <c r="U323" s="0" t="n">
        <v>733</v>
      </c>
      <c r="V323" s="0" t="n">
        <v>1404</v>
      </c>
      <c r="X323" s="0" t="s">
        <v>42</v>
      </c>
      <c r="Y323" s="0" t="n">
        <f aca="false">Y317</f>
        <v>6025.25714285714</v>
      </c>
      <c r="Z323" s="0" t="n">
        <f aca="false">L323/Y323</f>
        <v>1.27923171032416</v>
      </c>
      <c r="AA323" s="0" t="n">
        <f aca="false">AVERAGEIF(X260:X322,"Saturday",Z260:Z322)</f>
        <v>1.16109020937066</v>
      </c>
      <c r="AB323" s="0" t="n">
        <f aca="false">L323/$AA$14</f>
        <v>6927.1764660153</v>
      </c>
      <c r="AC323" s="0" t="n">
        <v>57</v>
      </c>
      <c r="AE323" s="0" t="n">
        <v>0</v>
      </c>
      <c r="AF323" s="0" t="n">
        <f aca="false">(AB323/AVERAGE(AB319:AB321,AB325:AB327))*MAX(AE322:AE324) + (1 - MAX(AE322:AE324))</f>
        <v>1</v>
      </c>
      <c r="AG323" s="0" t="n">
        <f aca="false">AB323/AF323</f>
        <v>6927.1764660153</v>
      </c>
      <c r="AH323" s="0" t="n">
        <f aca="false">(AG322+AG323*2+AG324)/4</f>
        <v>6711.48600302972</v>
      </c>
      <c r="AI323" s="0" t="n">
        <f aca="false">ABS(1 - (AG323/AVERAGE(AG321:AG325)))</f>
        <v>0.0280261143864267</v>
      </c>
      <c r="AJ323" s="0" t="n">
        <f aca="false">(AVERAGE(AG321:AG325)*AI323) + (AG323*(1-AI323))</f>
        <v>6921.88375862274</v>
      </c>
      <c r="AK323" s="0" t="n">
        <f aca="false">(AVERAGE(AG321:AG322,AG324:AG325)*AI323*2) + (AG323*(1-AI323*2))</f>
        <v>6913.94469753391</v>
      </c>
    </row>
    <row r="324" customFormat="false" ht="13.8" hidden="false" customHeight="false" outlineLevel="0" collapsed="false">
      <c r="A324" s="4" t="n">
        <v>43058</v>
      </c>
      <c r="B324" s="0" t="n">
        <v>322</v>
      </c>
      <c r="C324" s="0" t="n">
        <v>2633</v>
      </c>
      <c r="D324" s="0" t="n">
        <f aca="false">C324*$D$1</f>
        <v>6055.9</v>
      </c>
      <c r="E324" s="0" t="n">
        <v>770</v>
      </c>
      <c r="F324" s="0" t="n">
        <f aca="false">E324*$F$1</f>
        <v>1694</v>
      </c>
      <c r="G324" s="0" t="n">
        <v>727</v>
      </c>
      <c r="H324" s="0" t="n">
        <f aca="false">D324+F324+G324</f>
        <v>8476.9</v>
      </c>
      <c r="J324" s="0" t="n">
        <v>0</v>
      </c>
      <c r="K324" s="0" t="n">
        <f aca="false">J324*$K$1</f>
        <v>0</v>
      </c>
      <c r="L324" s="0" t="n">
        <f aca="false">H324+K324</f>
        <v>8476.9</v>
      </c>
      <c r="M324" s="0" t="n">
        <v>42</v>
      </c>
      <c r="Q324" s="0" t="n">
        <v>1320</v>
      </c>
      <c r="R324" s="0" t="n">
        <v>466</v>
      </c>
      <c r="S324" s="0" t="n">
        <v>1267</v>
      </c>
      <c r="T324" s="0" t="n">
        <v>551</v>
      </c>
      <c r="U324" s="0" t="n">
        <v>1041</v>
      </c>
      <c r="V324" s="0" t="n">
        <v>2056</v>
      </c>
      <c r="X324" s="0" t="s">
        <v>33</v>
      </c>
      <c r="Y324" s="0" t="n">
        <f aca="false">AVERAGE(L324:L330)</f>
        <v>9947.57142857143</v>
      </c>
      <c r="Z324" s="0" t="n">
        <f aca="false">L324/Y324</f>
        <v>0.85215774130082</v>
      </c>
      <c r="AA324" s="0" t="n">
        <f aca="false">AVERAGEIF(X261:X323,"Sunday",Z261:Z323)</f>
        <v>1.07748769936247</v>
      </c>
      <c r="AB324" s="0" t="n">
        <f aca="false">L324/$AA$2</f>
        <v>8532.43079104868</v>
      </c>
      <c r="AC324" s="0" t="n">
        <v>59</v>
      </c>
      <c r="AE324" s="0" t="n">
        <v>0</v>
      </c>
      <c r="AF324" s="0" t="n">
        <f aca="false">(AB324/AVERAGE(AB320:AB322,AB326:AB328))*MAX(AE323:AE325) + (1 - MAX(AE323:AE325))</f>
        <v>1</v>
      </c>
      <c r="AG324" s="0" t="n">
        <f aca="false">AB324/AF324</f>
        <v>8532.43079104868</v>
      </c>
      <c r="AH324" s="0" t="n">
        <f aca="false">(AG323+AG324*2+AG325)/4</f>
        <v>8302.12518513222</v>
      </c>
      <c r="AI324" s="0" t="n">
        <f aca="false">ABS(1 - (AG324/AVERAGE(AG322:AG326)))</f>
        <v>0.118219191982348</v>
      </c>
      <c r="AJ324" s="0" t="n">
        <f aca="false">(AVERAGE(AG322:AG326)*AI324) + (AG324*(1-AI324))</f>
        <v>8425.79038112705</v>
      </c>
      <c r="AK324" s="0" t="n">
        <f aca="false">(AVERAGE(AG322:AG323,AG325:AG326)*AI324*2) + (AG324*(1-AI324*2))</f>
        <v>8265.82976624461</v>
      </c>
    </row>
    <row r="325" customFormat="false" ht="13.8" hidden="false" customHeight="false" outlineLevel="0" collapsed="false">
      <c r="A325" s="4" t="n">
        <v>43059</v>
      </c>
      <c r="B325" s="0" t="n">
        <v>323</v>
      </c>
      <c r="C325" s="0" t="n">
        <v>2924</v>
      </c>
      <c r="D325" s="0" t="n">
        <f aca="false">C325*$D$1</f>
        <v>6725.2</v>
      </c>
      <c r="E325" s="0" t="n">
        <v>891</v>
      </c>
      <c r="F325" s="0" t="n">
        <f aca="false">E325*$F$1</f>
        <v>1960.2</v>
      </c>
      <c r="H325" s="0" t="n">
        <f aca="false">D325+F325+G325</f>
        <v>8685.4</v>
      </c>
      <c r="J325" s="0" t="n">
        <v>0</v>
      </c>
      <c r="K325" s="0" t="n">
        <f aca="false">J325*$K$1</f>
        <v>0</v>
      </c>
      <c r="L325" s="0" t="n">
        <f aca="false">H325+K325</f>
        <v>8685.4</v>
      </c>
      <c r="M325" s="0" t="n">
        <v>48</v>
      </c>
      <c r="Q325" s="0" t="n">
        <v>1293</v>
      </c>
      <c r="R325" s="0" t="n">
        <v>487</v>
      </c>
      <c r="S325" s="0" t="n">
        <v>1251</v>
      </c>
      <c r="T325" s="0" t="n">
        <v>444</v>
      </c>
      <c r="U325" s="0" t="n">
        <v>961</v>
      </c>
      <c r="V325" s="0" t="n">
        <v>2148</v>
      </c>
      <c r="X325" s="0" t="s">
        <v>34</v>
      </c>
      <c r="Y325" s="0" t="n">
        <f aca="false">Y324</f>
        <v>9947.57142857143</v>
      </c>
      <c r="Z325" s="0" t="n">
        <f aca="false">L325/Y325</f>
        <v>0.873117631008286</v>
      </c>
      <c r="AA325" s="0" t="n">
        <f aca="false">AVERAGEIF(X262:X324,"Monday",Z262:Z324)</f>
        <v>0.964082161052356</v>
      </c>
      <c r="AB325" s="0" t="n">
        <f aca="false">L325/$AA$4</f>
        <v>9216.46269241623</v>
      </c>
      <c r="AC325" s="0" t="n">
        <v>59</v>
      </c>
      <c r="AE325" s="0" t="n">
        <v>0</v>
      </c>
      <c r="AF325" s="0" t="n">
        <f aca="false">(AB325/AVERAGE(AB321:AB323,AB327:AB329))*MAX(AE324:AE326) + (1 - MAX(AE324:AE326))</f>
        <v>1</v>
      </c>
      <c r="AG325" s="0" t="n">
        <f aca="false">AB325/AF325</f>
        <v>9216.46269241623</v>
      </c>
      <c r="AH325" s="0" t="n">
        <f aca="false">(AG324+AG325*2+AG326)/4</f>
        <v>8995.49914334937</v>
      </c>
      <c r="AI325" s="0" t="n">
        <f aca="false">ABS(1 - (AG325/AVERAGE(AG323:AG327)))</f>
        <v>0.0863995349974795</v>
      </c>
      <c r="AJ325" s="0" t="n">
        <f aca="false">(AVERAGE(AG323:AG327)*AI325) + (AG325*(1-AI325))</f>
        <v>9153.13443926367</v>
      </c>
      <c r="AK325" s="0" t="n">
        <f aca="false">(AVERAGE(AG323:AG324,AG326:AG327)*AI325*2) + (AG325*(1-AI325*2))</f>
        <v>9058.14205953482</v>
      </c>
    </row>
    <row r="326" customFormat="false" ht="13.8" hidden="false" customHeight="false" outlineLevel="0" collapsed="false">
      <c r="A326" s="4" t="n">
        <v>43060</v>
      </c>
      <c r="B326" s="0" t="n">
        <v>324</v>
      </c>
      <c r="C326" s="0" t="n">
        <v>2803</v>
      </c>
      <c r="D326" s="0" t="n">
        <f aca="false">C326*$D$1</f>
        <v>6446.9</v>
      </c>
      <c r="E326" s="0" t="n">
        <v>852</v>
      </c>
      <c r="F326" s="0" t="n">
        <f aca="false">E326*$F$1</f>
        <v>1874.4</v>
      </c>
      <c r="H326" s="0" t="n">
        <f aca="false">D326+F326+G326</f>
        <v>8321.3</v>
      </c>
      <c r="J326" s="0" t="n">
        <v>0</v>
      </c>
      <c r="K326" s="0" t="n">
        <f aca="false">J326*$K$1</f>
        <v>0</v>
      </c>
      <c r="L326" s="0" t="n">
        <f aca="false">H326+K326</f>
        <v>8321.3</v>
      </c>
      <c r="M326" s="0" t="n">
        <v>60</v>
      </c>
      <c r="Q326" s="0" t="n">
        <v>729</v>
      </c>
      <c r="R326" s="0" t="n">
        <v>261</v>
      </c>
      <c r="S326" s="0" t="n">
        <v>902</v>
      </c>
      <c r="T326" s="0" t="n">
        <v>297</v>
      </c>
      <c r="U326" s="0" t="n">
        <v>443</v>
      </c>
      <c r="V326" s="0" t="n">
        <v>1286</v>
      </c>
      <c r="X326" s="0" t="s">
        <v>36</v>
      </c>
      <c r="Y326" s="0" t="n">
        <f aca="false">Y324</f>
        <v>9947.57142857143</v>
      </c>
      <c r="Z326" s="0" t="n">
        <f aca="false">L326/Y326</f>
        <v>0.836515732483162</v>
      </c>
      <c r="AA326" s="0" t="n">
        <f aca="false">AVERAGEIF(X263:X325,"Tuesday",Z263:Z325)</f>
        <v>0.923259263406497</v>
      </c>
      <c r="AB326" s="0" t="n">
        <f aca="false">L326/$AA$6</f>
        <v>9016.64039751635</v>
      </c>
      <c r="AC326" s="0" t="n">
        <v>63</v>
      </c>
      <c r="AE326" s="0" t="n">
        <v>0</v>
      </c>
      <c r="AF326" s="0" t="n">
        <f aca="false">(AB326/AVERAGE(AB322:AB324,AB328:AB330))*MAX(AE325:AE327) + (1 - MAX(AE325:AE327))</f>
        <v>1</v>
      </c>
      <c r="AG326" s="0" t="n">
        <f aca="false">AB326/AF326</f>
        <v>9016.64039751635</v>
      </c>
      <c r="AH326" s="0" t="n">
        <f aca="false">(AG325+AG326*2+AG327)/4</f>
        <v>8993.62435339111</v>
      </c>
      <c r="AI326" s="0" t="n">
        <f aca="false">ABS(1 - (AG326/AVERAGE(AG324:AG328)))</f>
        <v>0.0389087788418043</v>
      </c>
      <c r="AJ326" s="0" t="n">
        <f aca="false">(AVERAGE(AG324:AG328)*AI326) + (AG326*(1-AI326))</f>
        <v>9003.50139080167</v>
      </c>
      <c r="AK326" s="0" t="n">
        <f aca="false">(AVERAGE(AG324:AG325,AG327:AG328)*AI326*2) + (AG326*(1-AI326*2))</f>
        <v>8983.79288072965</v>
      </c>
    </row>
    <row r="327" customFormat="false" ht="13.8" hidden="false" customHeight="false" outlineLevel="0" collapsed="false">
      <c r="A327" s="4" t="n">
        <v>43061</v>
      </c>
      <c r="B327" s="0" t="n">
        <v>325</v>
      </c>
      <c r="C327" s="0" t="n">
        <v>2628</v>
      </c>
      <c r="D327" s="0" t="n">
        <f aca="false">C327*$D$1</f>
        <v>6044.4</v>
      </c>
      <c r="E327" s="0" t="n">
        <v>916</v>
      </c>
      <c r="F327" s="0" t="n">
        <f aca="false">E327*$F$1</f>
        <v>2015.2</v>
      </c>
      <c r="H327" s="0" t="n">
        <f aca="false">D327+F327+G327</f>
        <v>8059.6</v>
      </c>
      <c r="J327" s="0" t="n">
        <v>0</v>
      </c>
      <c r="K327" s="0" t="n">
        <f aca="false">J327*$K$1</f>
        <v>0</v>
      </c>
      <c r="L327" s="0" t="n">
        <f aca="false">H327+K327</f>
        <v>8059.6</v>
      </c>
      <c r="M327" s="0" t="n">
        <v>68</v>
      </c>
      <c r="Q327" s="0" t="n">
        <v>800</v>
      </c>
      <c r="R327" s="0" t="n">
        <v>248</v>
      </c>
      <c r="S327" s="0" t="n">
        <v>841</v>
      </c>
      <c r="T327" s="0" t="n">
        <v>208</v>
      </c>
      <c r="U327" s="0" t="n">
        <v>659</v>
      </c>
      <c r="V327" s="0" t="n">
        <v>1347</v>
      </c>
      <c r="X327" s="0" t="s">
        <v>37</v>
      </c>
      <c r="Y327" s="0" t="n">
        <f aca="false">Y324</f>
        <v>9947.57142857143</v>
      </c>
      <c r="Z327" s="0" t="n">
        <f aca="false">L327/Y327</f>
        <v>0.8102078037712</v>
      </c>
      <c r="AA327" s="0" t="n">
        <f aca="false">AVERAGEIF(X264:X326,"Wednesday",Z264:Z326)</f>
        <v>0.912626874386683</v>
      </c>
      <c r="AB327" s="0" t="n">
        <f aca="false">L327/$AA$8</f>
        <v>8823.34066270152</v>
      </c>
      <c r="AC327" s="0" t="n">
        <v>72</v>
      </c>
      <c r="AE327" s="0" t="n">
        <v>0</v>
      </c>
      <c r="AF327" s="0" t="n">
        <f aca="false">(AB327/AVERAGE(AB323:AB325,AB329:AB331))*MAX(AE326:AE328) + (1 - MAX(AE326:AE328))</f>
        <v>1.01129965812456</v>
      </c>
      <c r="AG327" s="0" t="n">
        <f aca="false">AB327/AF327</f>
        <v>8724.7539261155</v>
      </c>
      <c r="AH327" s="0" t="n">
        <f aca="false">(AG326+AG327*2+AG328)/4</f>
        <v>8592.65628204763</v>
      </c>
      <c r="AI327" s="0" t="n">
        <f aca="false">ABS(1 - (AG327/AVERAGE(AG325:AG329)))</f>
        <v>0.0507026475262049</v>
      </c>
      <c r="AJ327" s="0" t="n">
        <f aca="false">(AVERAGE(AG325:AG329)*AI327) + (AG327*(1-AI327))</f>
        <v>8703.40703499118</v>
      </c>
      <c r="AK327" s="0" t="n">
        <f aca="false">(AVERAGE(AG325:AG326,AG328:AG329)*AI327*2) + (AG327*(1-AI327*2))</f>
        <v>8671.38669830469</v>
      </c>
    </row>
    <row r="328" customFormat="false" ht="13.8" hidden="false" customHeight="false" outlineLevel="0" collapsed="false">
      <c r="A328" s="4" t="n">
        <v>43062</v>
      </c>
      <c r="B328" s="0" t="n">
        <v>326</v>
      </c>
      <c r="C328" s="0" t="n">
        <v>2832</v>
      </c>
      <c r="D328" s="0" t="n">
        <f aca="false">C328*$D$1</f>
        <v>6513.6</v>
      </c>
      <c r="E328" s="0" t="n">
        <v>990</v>
      </c>
      <c r="F328" s="0" t="n">
        <f aca="false">E328*$F$1</f>
        <v>2178</v>
      </c>
      <c r="G328" s="0" t="n">
        <v>2442</v>
      </c>
      <c r="H328" s="0" t="n">
        <f aca="false">D328+F328+G328</f>
        <v>11133.6</v>
      </c>
      <c r="J328" s="0" t="n">
        <v>0</v>
      </c>
      <c r="K328" s="0" t="n">
        <f aca="false">J328*$K$1</f>
        <v>0</v>
      </c>
      <c r="L328" s="0" t="n">
        <f aca="false">H328+K328</f>
        <v>11133.6</v>
      </c>
      <c r="M328" s="0" t="n">
        <v>45</v>
      </c>
      <c r="Q328" s="0" t="n">
        <v>1929</v>
      </c>
      <c r="R328" s="0" t="n">
        <v>581</v>
      </c>
      <c r="S328" s="0" t="n">
        <v>1719</v>
      </c>
      <c r="T328" s="0" t="n">
        <v>604</v>
      </c>
      <c r="U328" s="0" t="n">
        <v>1458</v>
      </c>
      <c r="V328" s="0" t="n">
        <v>2910</v>
      </c>
      <c r="X328" s="0" t="s">
        <v>39</v>
      </c>
      <c r="Y328" s="0" t="n">
        <f aca="false">Y324</f>
        <v>9947.57142857143</v>
      </c>
      <c r="Z328" s="0" t="n">
        <f aca="false">L328/Y328</f>
        <v>1.11922795226401</v>
      </c>
      <c r="AA328" s="0" t="n">
        <f aca="false">AVERAGEIF(X265:X327,"Thursday",Z265:Z327)</f>
        <v>0.930902446635269</v>
      </c>
      <c r="AB328" s="0" t="n">
        <f aca="false">L328/$AA$10</f>
        <v>11048.2634837364</v>
      </c>
      <c r="AC328" s="0" t="n">
        <v>68</v>
      </c>
      <c r="AE328" s="0" t="n">
        <v>1</v>
      </c>
      <c r="AF328" s="0" t="n">
        <f aca="false">(AB328/AVERAGE(AB324:AB326,AB330:AB332))*MAX(AE327:AE329) + (1 - MAX(AE327:AE329))</f>
        <v>1.39772228493284</v>
      </c>
      <c r="AG328" s="0" t="n">
        <f aca="false">AB328/AF328</f>
        <v>7904.47687844318</v>
      </c>
      <c r="AH328" s="0" t="n">
        <f aca="false">(AG327+AG328*2+AG329)/4</f>
        <v>7797.50931484155</v>
      </c>
      <c r="AI328" s="0" t="n">
        <f aca="false">ABS(1 - (AG328/AVERAGE(AG326:AG330)))</f>
        <v>0.0164207336307927</v>
      </c>
      <c r="AJ328" s="0" t="n">
        <f aca="false">(AVERAGE(AG326:AG330)*AI328) + (AG328*(1-AI328))</f>
        <v>7902.37994459317</v>
      </c>
      <c r="AK328" s="0" t="n">
        <f aca="false">(AVERAGE(AG326:AG327,AG329:AG330)*AI328*2) + (AG328*(1-AI328*2))</f>
        <v>7899.23454381816</v>
      </c>
    </row>
    <row r="329" customFormat="false" ht="13.8" hidden="false" customHeight="false" outlineLevel="0" collapsed="false">
      <c r="A329" s="4" t="n">
        <v>43063</v>
      </c>
      <c r="B329" s="0" t="n">
        <v>327</v>
      </c>
      <c r="C329" s="0" t="n">
        <v>3216</v>
      </c>
      <c r="D329" s="0" t="n">
        <f aca="false">C329*$D$1</f>
        <v>7396.8</v>
      </c>
      <c r="E329" s="0" t="n">
        <v>1303</v>
      </c>
      <c r="F329" s="0" t="n">
        <f aca="false">E329*$F$1</f>
        <v>2866.6</v>
      </c>
      <c r="G329" s="0" t="n">
        <v>2160</v>
      </c>
      <c r="H329" s="0" t="n">
        <f aca="false">D329+F329+G329</f>
        <v>12423.4</v>
      </c>
      <c r="J329" s="0" t="n">
        <v>0</v>
      </c>
      <c r="K329" s="0" t="n">
        <f aca="false">J329*$K$1</f>
        <v>0</v>
      </c>
      <c r="L329" s="0" t="n">
        <f aca="false">H329+K329</f>
        <v>12423.4</v>
      </c>
      <c r="M329" s="0" t="n">
        <v>53</v>
      </c>
      <c r="Q329" s="0" t="n">
        <v>1960</v>
      </c>
      <c r="R329" s="0" t="n">
        <v>604</v>
      </c>
      <c r="S329" s="0" t="n">
        <v>2337</v>
      </c>
      <c r="T329" s="0" t="n">
        <v>815</v>
      </c>
      <c r="U329" s="0" t="n">
        <v>1511</v>
      </c>
      <c r="V329" s="0" t="n">
        <v>3469</v>
      </c>
      <c r="X329" s="0" t="s">
        <v>40</v>
      </c>
      <c r="Y329" s="0" t="n">
        <f aca="false">Y324</f>
        <v>9947.57142857143</v>
      </c>
      <c r="Z329" s="0" t="n">
        <f aca="false">L329/Y329</f>
        <v>1.24888774000833</v>
      </c>
      <c r="AA329" s="0" t="n">
        <f aca="false">AVERAGEIF(X266:X328,"Friday",Z266:Z328)</f>
        <v>1.02595542153348</v>
      </c>
      <c r="AB329" s="0" t="n">
        <f aca="false">L329/$AA$12</f>
        <v>10824.3482551152</v>
      </c>
      <c r="AC329" s="0" t="n">
        <v>68</v>
      </c>
      <c r="AE329" s="0" t="n">
        <v>1</v>
      </c>
      <c r="AF329" s="0" t="n">
        <f aca="false">(AB329/AVERAGE(AB325:AB327,AB331:AB333))*MAX(AE328:AE330) + (1 - MAX(AE328:AE330))</f>
        <v>1.62617372396206</v>
      </c>
      <c r="AG329" s="0" t="n">
        <f aca="false">AB329/AF329</f>
        <v>6656.32957636434</v>
      </c>
      <c r="AH329" s="0" t="n">
        <f aca="false">(AG328+AG329*2+AG330)/4</f>
        <v>6949.70444191001</v>
      </c>
      <c r="AI329" s="0" t="n">
        <f aca="false">ABS(1 - (AG329/AVERAGE(AG327:AG331)))</f>
        <v>0.0612111617177937</v>
      </c>
      <c r="AJ329" s="0" t="n">
        <f aca="false">(AVERAGE(AG327:AG331)*AI329) + (AG329*(1-AI329))</f>
        <v>6682.89569720005</v>
      </c>
      <c r="AK329" s="0" t="n">
        <f aca="false">(AVERAGE(AG327:AG328,AG330:AG331)*AI329*2) + (AG329*(1-AI329*2))</f>
        <v>6722.7448784536</v>
      </c>
    </row>
    <row r="330" customFormat="false" ht="13.8" hidden="false" customHeight="false" outlineLevel="0" collapsed="false">
      <c r="A330" s="4" t="n">
        <v>43064</v>
      </c>
      <c r="B330" s="0" t="n">
        <v>328</v>
      </c>
      <c r="C330" s="0" t="n">
        <v>2920</v>
      </c>
      <c r="D330" s="0" t="n">
        <f aca="false">C330*$D$1</f>
        <v>6716</v>
      </c>
      <c r="E330" s="0" t="n">
        <v>1259</v>
      </c>
      <c r="F330" s="0" t="n">
        <f aca="false">E330*$F$1</f>
        <v>2769.8</v>
      </c>
      <c r="G330" s="0" t="n">
        <v>3047</v>
      </c>
      <c r="H330" s="0" t="n">
        <f aca="false">D330+F330+G330</f>
        <v>12532.8</v>
      </c>
      <c r="J330" s="0" t="n">
        <v>0</v>
      </c>
      <c r="K330" s="0" t="n">
        <f aca="false">J330*$K$1</f>
        <v>0</v>
      </c>
      <c r="L330" s="0" t="n">
        <f aca="false">H330+K330</f>
        <v>12532.8</v>
      </c>
      <c r="M330" s="0" t="n">
        <v>39</v>
      </c>
      <c r="Q330" s="0" t="n">
        <v>1812</v>
      </c>
      <c r="R330" s="0" t="n">
        <v>551</v>
      </c>
      <c r="S330" s="0" t="n">
        <v>1970</v>
      </c>
      <c r="T330" s="0" t="n">
        <v>842</v>
      </c>
      <c r="U330" s="0" t="n">
        <v>1372</v>
      </c>
      <c r="V330" s="0" t="n">
        <v>3149</v>
      </c>
      <c r="X330" s="0" t="s">
        <v>42</v>
      </c>
      <c r="Y330" s="0" t="n">
        <f aca="false">Y324</f>
        <v>9947.57142857143</v>
      </c>
      <c r="Z330" s="0" t="n">
        <f aca="false">L330/Y330</f>
        <v>1.25988539916419</v>
      </c>
      <c r="AA330" s="0" t="n">
        <f aca="false">AVERAGEIF(X267:X329,"Saturday",Z267:Z329)</f>
        <v>1.16568613362324</v>
      </c>
      <c r="AB330" s="0" t="n">
        <f aca="false">L330/$AA$14</f>
        <v>11263.6606527598</v>
      </c>
      <c r="AC330" s="0" t="n">
        <v>70</v>
      </c>
      <c r="AE330" s="0" t="n">
        <v>0</v>
      </c>
      <c r="AF330" s="0" t="n">
        <f aca="false">(AB330/AVERAGE(AB326:AB328,AB332:AB334))*MAX(AE329:AE331) + (1 - MAX(AE329:AE331))</f>
        <v>1.71136513489393</v>
      </c>
      <c r="AG330" s="0" t="n">
        <f aca="false">AB330/AF330</f>
        <v>6581.68173646819</v>
      </c>
      <c r="AH330" s="0" t="n">
        <f aca="false">(AG329+AG330*2+AG331)/4</f>
        <v>6351.03443715965</v>
      </c>
      <c r="AI330" s="0" t="n">
        <f aca="false">ABS(1 - (AG330/AVERAGE(AG328:AG332)))</f>
        <v>0.0775455710593347</v>
      </c>
      <c r="AJ330" s="0" t="n">
        <f aca="false">(AVERAGE(AG328:AG332)*AI330) + (AG330*(1-AI330))</f>
        <v>6544.95221851244</v>
      </c>
      <c r="AK330" s="0" t="n">
        <f aca="false">(AVERAGE(AG328:AG329,AG331:AG332)*AI330*2) + (AG330*(1-AI330*2))</f>
        <v>6489.85794157881</v>
      </c>
    </row>
    <row r="331" customFormat="false" ht="13.8" hidden="false" customHeight="false" outlineLevel="0" collapsed="false">
      <c r="A331" s="4" t="n">
        <v>43065</v>
      </c>
      <c r="B331" s="0" t="n">
        <v>329</v>
      </c>
      <c r="C331" s="0" t="n">
        <v>1757</v>
      </c>
      <c r="D331" s="0" t="n">
        <f aca="false">C331*$D$1</f>
        <v>4041.1</v>
      </c>
      <c r="E331" s="0" t="n">
        <v>685</v>
      </c>
      <c r="F331" s="0" t="n">
        <f aca="false">E331*$F$1</f>
        <v>1507</v>
      </c>
      <c r="H331" s="0" t="n">
        <f aca="false">D331+F331+G331</f>
        <v>5548.1</v>
      </c>
      <c r="J331" s="0" t="n">
        <v>0</v>
      </c>
      <c r="K331" s="0" t="n">
        <f aca="false">J331*$K$1</f>
        <v>0</v>
      </c>
      <c r="L331" s="0" t="n">
        <f aca="false">H331+K331</f>
        <v>5548.1</v>
      </c>
      <c r="M331" s="0" t="n">
        <v>23</v>
      </c>
      <c r="Q331" s="0" t="n">
        <v>546</v>
      </c>
      <c r="R331" s="0" t="n">
        <v>142</v>
      </c>
      <c r="S331" s="0" t="n">
        <v>689</v>
      </c>
      <c r="T331" s="0" t="n">
        <v>228</v>
      </c>
      <c r="U331" s="0" t="n">
        <v>422</v>
      </c>
      <c r="V331" s="0" t="n">
        <v>984</v>
      </c>
      <c r="X331" s="0" t="s">
        <v>33</v>
      </c>
      <c r="Y331" s="0" t="n">
        <f aca="false">AVERAGE(L331:L337)</f>
        <v>3674.61428571429</v>
      </c>
      <c r="Z331" s="0" t="n">
        <f aca="false">L331/Y331</f>
        <v>1.50984554258367</v>
      </c>
      <c r="AA331" s="0" t="n">
        <f aca="false">AVERAGEIF(X268:X330,"Sunday",Z268:Z330)</f>
        <v>1.05884191533071</v>
      </c>
      <c r="AB331" s="0" t="n">
        <f aca="false">L331/$AA$2</f>
        <v>5584.44469933787</v>
      </c>
      <c r="AC331" s="0" t="n">
        <v>73</v>
      </c>
      <c r="AE331" s="0" t="n">
        <v>0</v>
      </c>
      <c r="AF331" s="0" t="n">
        <f aca="false">(AB331/AVERAGE(AB327:AB329,AB333:AB335))*MAX(AE330:AE332) + (1 - MAX(AE330:AE332))</f>
        <v>1</v>
      </c>
      <c r="AG331" s="0" t="n">
        <f aca="false">AB331/AF331</f>
        <v>5584.44469933787</v>
      </c>
      <c r="AH331" s="0" t="n">
        <f aca="false">(AG330+AG331*2+AG332)/4</f>
        <v>5390.948293181</v>
      </c>
      <c r="AI331" s="0" t="n">
        <f aca="false">ABS(1 - (AG331/AVERAGE(AG329:AG333)))</f>
        <v>0.0690164578684667</v>
      </c>
      <c r="AJ331" s="0" t="n">
        <f aca="false">(AVERAGE(AG329:AG333)*AI331) + (AG331*(1-AI331))</f>
        <v>5559.56180268821</v>
      </c>
      <c r="AK331" s="0" t="n">
        <f aca="false">(AVERAGE(AG329:AG330,AG332:AG333)*AI331*2) + (AG331*(1-AI331*2))</f>
        <v>5522.23745771371</v>
      </c>
    </row>
    <row r="332" customFormat="false" ht="13.8" hidden="false" customHeight="false" outlineLevel="0" collapsed="false">
      <c r="A332" s="4" t="n">
        <v>43066</v>
      </c>
      <c r="B332" s="0" t="n">
        <v>330</v>
      </c>
      <c r="C332" s="0" t="n">
        <v>1219</v>
      </c>
      <c r="D332" s="0" t="n">
        <f aca="false">C332*$D$1</f>
        <v>2803.7</v>
      </c>
      <c r="E332" s="0" t="n">
        <v>359</v>
      </c>
      <c r="F332" s="0" t="n">
        <f aca="false">E332*$F$1</f>
        <v>789.8</v>
      </c>
      <c r="H332" s="0" t="n">
        <f aca="false">D332+F332+G332</f>
        <v>3593.5</v>
      </c>
      <c r="J332" s="0" t="n">
        <v>0</v>
      </c>
      <c r="K332" s="0" t="n">
        <f aca="false">J332*$K$1</f>
        <v>0</v>
      </c>
      <c r="L332" s="0" t="n">
        <f aca="false">H332+K332</f>
        <v>3593.5</v>
      </c>
      <c r="M332" s="0" t="n">
        <v>22</v>
      </c>
      <c r="Q332" s="0" t="n">
        <v>384</v>
      </c>
      <c r="R332" s="0" t="n">
        <v>115</v>
      </c>
      <c r="S332" s="0" t="n">
        <v>463</v>
      </c>
      <c r="T332" s="0" t="n">
        <v>131</v>
      </c>
      <c r="U332" s="0" t="n">
        <v>316</v>
      </c>
      <c r="V332" s="0" t="n">
        <v>815</v>
      </c>
      <c r="X332" s="0" t="s">
        <v>34</v>
      </c>
      <c r="Y332" s="0" t="n">
        <f aca="false">Y331</f>
        <v>3674.61428571429</v>
      </c>
      <c r="Z332" s="0" t="n">
        <f aca="false">L332/Y332</f>
        <v>0.977925768690979</v>
      </c>
      <c r="AA332" s="0" t="n">
        <f aca="false">AVERAGEIF(X269:X331,"Monday",Z269:Z331)</f>
        <v>0.954760611079095</v>
      </c>
      <c r="AB332" s="0" t="n">
        <f aca="false">L332/$AA$4</f>
        <v>3813.22203758005</v>
      </c>
      <c r="AC332" s="0" t="n">
        <v>73</v>
      </c>
      <c r="AE332" s="0" t="n">
        <v>0</v>
      </c>
      <c r="AF332" s="0" t="n">
        <f aca="false">(AB332/AVERAGE(AB328:AB330,AB334:AB336))*MAX(AE331:AE333) + (1 - MAX(AE331:AE333))</f>
        <v>1</v>
      </c>
      <c r="AG332" s="0" t="n">
        <f aca="false">AB332/AF332</f>
        <v>3813.22203758005</v>
      </c>
      <c r="AH332" s="0" t="n">
        <f aca="false">(AG331+AG332*2+AG333)/4</f>
        <v>4173.68893578301</v>
      </c>
      <c r="AI332" s="0" t="n">
        <f aca="false">ABS(1 - (AG332/AVERAGE(AG330:AG334)))</f>
        <v>0.162590768833082</v>
      </c>
      <c r="AJ332" s="0" t="n">
        <f aca="false">(AVERAGE(AG330:AG334)*AI332) + (AG332*(1-AI332))</f>
        <v>3933.59975931079</v>
      </c>
      <c r="AK332" s="0" t="n">
        <f aca="false">(AVERAGE(AG330:AG331,AG333:AG334)*AI332*2) + (AG332*(1-AI332*2))</f>
        <v>4114.16634190691</v>
      </c>
    </row>
    <row r="333" customFormat="false" ht="13.8" hidden="false" customHeight="false" outlineLevel="0" collapsed="false">
      <c r="A333" s="4" t="n">
        <v>43067</v>
      </c>
      <c r="B333" s="0" t="n">
        <v>331</v>
      </c>
      <c r="C333" s="0" t="n">
        <v>1110</v>
      </c>
      <c r="D333" s="0" t="n">
        <f aca="false">C333*$D$1</f>
        <v>2553</v>
      </c>
      <c r="E333" s="0" t="n">
        <v>301</v>
      </c>
      <c r="F333" s="0" t="n">
        <f aca="false">E333*$F$1</f>
        <v>662.2</v>
      </c>
      <c r="H333" s="0" t="n">
        <f aca="false">D333+F333+G333</f>
        <v>3215.2</v>
      </c>
      <c r="J333" s="0" t="n">
        <v>0</v>
      </c>
      <c r="K333" s="0" t="n">
        <f aca="false">J333*$K$1</f>
        <v>0</v>
      </c>
      <c r="L333" s="0" t="n">
        <f aca="false">H333+K333</f>
        <v>3215.2</v>
      </c>
      <c r="M333" s="0" t="n">
        <v>20</v>
      </c>
      <c r="Q333" s="0" t="n">
        <v>270</v>
      </c>
      <c r="R333" s="0" t="n">
        <v>116</v>
      </c>
      <c r="S333" s="0" t="n">
        <v>325</v>
      </c>
      <c r="T333" s="0" t="n">
        <v>93</v>
      </c>
      <c r="U333" s="0" t="n">
        <v>200</v>
      </c>
      <c r="V333" s="0" t="n">
        <v>646</v>
      </c>
      <c r="X333" s="0" t="s">
        <v>36</v>
      </c>
      <c r="Y333" s="0" t="n">
        <f aca="false">Y331</f>
        <v>3674.61428571429</v>
      </c>
      <c r="Z333" s="0" t="n">
        <f aca="false">L333/Y333</f>
        <v>0.874976187976968</v>
      </c>
      <c r="AA333" s="0" t="n">
        <f aca="false">AVERAGEIF(X270:X332,"Tuesday",Z270:Z332)</f>
        <v>0.913453733398429</v>
      </c>
      <c r="AB333" s="0" t="n">
        <f aca="false">L333/$AA$6</f>
        <v>3483.86696863405</v>
      </c>
      <c r="AC333" s="0" t="n">
        <v>61</v>
      </c>
      <c r="AE333" s="0" t="n">
        <v>0</v>
      </c>
      <c r="AF333" s="0" t="n">
        <f aca="false">(AB333/AVERAGE(AB329:AB331,AB335:AB337))*MAX(AE332:AE334) + (1 - MAX(AE332:AE334))</f>
        <v>1</v>
      </c>
      <c r="AG333" s="0" t="n">
        <f aca="false">AB333/AF333</f>
        <v>3483.86696863405</v>
      </c>
      <c r="AH333" s="0" t="n">
        <f aca="false">(AG332+AG333*2+AG334)/4</f>
        <v>3521.42821087223</v>
      </c>
      <c r="AI333" s="0" t="n">
        <f aca="false">ABS(1 - (AG333/AVERAGE(AG331:AG335)))</f>
        <v>0.091466351833867</v>
      </c>
      <c r="AJ333" s="0" t="n">
        <f aca="false">(AVERAGE(AG331:AG335)*AI333) + (AG333*(1-AI333))</f>
        <v>3515.94762621012</v>
      </c>
      <c r="AK333" s="0" t="n">
        <f aca="false">(AVERAGE(AG331:AG332,AG334:AG335)*AI333*2) + (AG333*(1-AI333*2))</f>
        <v>3564.06861257423</v>
      </c>
    </row>
    <row r="334" customFormat="false" ht="13.8" hidden="false" customHeight="false" outlineLevel="0" collapsed="false">
      <c r="A334" s="4" t="n">
        <v>43068</v>
      </c>
      <c r="B334" s="0" t="n">
        <v>332</v>
      </c>
      <c r="C334" s="0" t="n">
        <v>1037</v>
      </c>
      <c r="D334" s="0" t="n">
        <f aca="false">C334*$D$1</f>
        <v>2385.1</v>
      </c>
      <c r="E334" s="0" t="n">
        <v>288</v>
      </c>
      <c r="F334" s="0" t="n">
        <f aca="false">E334*$F$1</f>
        <v>633.6</v>
      </c>
      <c r="H334" s="0" t="n">
        <f aca="false">D334+F334+G334</f>
        <v>3018.7</v>
      </c>
      <c r="J334" s="0" t="n">
        <v>0</v>
      </c>
      <c r="K334" s="0" t="n">
        <f aca="false">J334*$K$1</f>
        <v>0</v>
      </c>
      <c r="L334" s="0" t="n">
        <f aca="false">H334+K334</f>
        <v>3018.7</v>
      </c>
      <c r="M334" s="0" t="n">
        <v>18</v>
      </c>
      <c r="Q334" s="0" t="n">
        <v>180</v>
      </c>
      <c r="R334" s="0" t="n">
        <v>119</v>
      </c>
      <c r="S334" s="0" t="n">
        <v>281</v>
      </c>
      <c r="T334" s="0" t="n">
        <v>113</v>
      </c>
      <c r="U334" s="0" t="n">
        <v>146</v>
      </c>
      <c r="V334" s="0" t="n">
        <v>496</v>
      </c>
      <c r="X334" s="0" t="s">
        <v>37</v>
      </c>
      <c r="Y334" s="0" t="n">
        <f aca="false">Y331</f>
        <v>3674.61428571429</v>
      </c>
      <c r="Z334" s="0" t="n">
        <f aca="false">L334/Y334</f>
        <v>0.821501187685393</v>
      </c>
      <c r="AA334" s="0" t="n">
        <f aca="false">AVERAGEIF(X271:X333,"Wednesday",Z271:Z333)</f>
        <v>0.897115659924797</v>
      </c>
      <c r="AB334" s="0" t="n">
        <f aca="false">L334/$AA$8</f>
        <v>3304.75686864076</v>
      </c>
      <c r="AC334" s="0" t="n">
        <v>64</v>
      </c>
      <c r="AE334" s="0" t="n">
        <v>0</v>
      </c>
      <c r="AF334" s="0" t="n">
        <f aca="false">(AB334/AVERAGE(AB330:AB332,AB336:AB338))*MAX(AE333:AE335) + (1 - MAX(AE333:AE335))</f>
        <v>1</v>
      </c>
      <c r="AG334" s="0" t="n">
        <f aca="false">AB334/AF334</f>
        <v>3304.75686864076</v>
      </c>
      <c r="AH334" s="0" t="n">
        <f aca="false">(AG333+AG334*2+AG335)/4</f>
        <v>3270.0278180627</v>
      </c>
      <c r="AI334" s="0" t="n">
        <f aca="false">ABS(1 - (AG334/AVERAGE(AG332:AG336)))</f>
        <v>0.00746732472061484</v>
      </c>
      <c r="AJ334" s="0" t="n">
        <f aca="false">(AVERAGE(AG332:AG336)*AI334) + (AG334*(1-AI334))</f>
        <v>3304.94253138924</v>
      </c>
      <c r="AK334" s="0" t="n">
        <f aca="false">(AVERAGE(AG332:AG333,AG335:AG336)*AI334*2) + (AG334*(1-AI334*2))</f>
        <v>3305.22102551197</v>
      </c>
    </row>
    <row r="335" customFormat="false" ht="13.8" hidden="false" customHeight="false" outlineLevel="0" collapsed="false">
      <c r="A335" s="4" t="n">
        <v>43069</v>
      </c>
      <c r="B335" s="0" t="n">
        <v>333</v>
      </c>
      <c r="C335" s="0" t="n">
        <v>1058</v>
      </c>
      <c r="D335" s="0" t="n">
        <f aca="false">C335*$D$1</f>
        <v>2433.4</v>
      </c>
      <c r="E335" s="0" t="n">
        <v>262</v>
      </c>
      <c r="F335" s="0" t="n">
        <f aca="false">E335*$F$1</f>
        <v>576.4</v>
      </c>
      <c r="H335" s="0" t="n">
        <f aca="false">D335+F335+G335</f>
        <v>3009.8</v>
      </c>
      <c r="J335" s="0" t="n">
        <v>0</v>
      </c>
      <c r="K335" s="0" t="n">
        <f aca="false">J335*$K$1</f>
        <v>0</v>
      </c>
      <c r="L335" s="0" t="n">
        <f aca="false">H335+K335</f>
        <v>3009.8</v>
      </c>
      <c r="M335" s="0" t="n">
        <v>12</v>
      </c>
      <c r="Q335" s="0" t="n">
        <v>232</v>
      </c>
      <c r="R335" s="0" t="n">
        <v>86</v>
      </c>
      <c r="S335" s="0" t="n">
        <v>304</v>
      </c>
      <c r="T335" s="0" t="n">
        <v>96</v>
      </c>
      <c r="U335" s="0" t="n">
        <v>180</v>
      </c>
      <c r="V335" s="0" t="n">
        <v>489</v>
      </c>
      <c r="X335" s="0" t="s">
        <v>39</v>
      </c>
      <c r="Y335" s="0" t="n">
        <f aca="false">Y331</f>
        <v>3674.61428571429</v>
      </c>
      <c r="Z335" s="0" t="n">
        <f aca="false">L335/Y335</f>
        <v>0.819079164771423</v>
      </c>
      <c r="AA335" s="0" t="n">
        <f aca="false">AVERAGEIF(X272:X334,"Thursday",Z272:Z334)</f>
        <v>0.94900059127519</v>
      </c>
      <c r="AB335" s="0" t="n">
        <f aca="false">L335/$AA$10</f>
        <v>2986.73056633522</v>
      </c>
      <c r="AC335" s="0" t="n">
        <v>63</v>
      </c>
      <c r="AE335" s="0" t="n">
        <v>0</v>
      </c>
      <c r="AF335" s="0" t="n">
        <f aca="false">(AB335/AVERAGE(AB331:AB333,AB337:AB339))*MAX(AE334:AE336) + (1 - MAX(AE334:AE336))</f>
        <v>1</v>
      </c>
      <c r="AG335" s="0" t="n">
        <f aca="false">AB335/AF335</f>
        <v>2986.73056633522</v>
      </c>
      <c r="AH335" s="0" t="n">
        <f aca="false">(AG334+AG335*2+AG336)/4</f>
        <v>3084.43567009286</v>
      </c>
      <c r="AI335" s="0" t="n">
        <f aca="false">ABS(1 - (AG335/AVERAGE(AG333:AG337)))</f>
        <v>0.0823042051762926</v>
      </c>
      <c r="AJ335" s="0" t="n">
        <f aca="false">(AVERAGE(AG333:AG337)*AI335) + (AG335*(1-AI335))</f>
        <v>3008.77715277041</v>
      </c>
      <c r="AK335" s="0" t="n">
        <f aca="false">(AVERAGE(AG333:AG334,AG336:AG337)*AI335*2) + (AG335*(1-AI335*2))</f>
        <v>3041.84703242319</v>
      </c>
    </row>
    <row r="336" customFormat="false" ht="13.8" hidden="false" customHeight="false" outlineLevel="0" collapsed="false">
      <c r="A336" s="4" t="n">
        <v>43070</v>
      </c>
      <c r="B336" s="0" t="n">
        <v>334</v>
      </c>
      <c r="C336" s="0" t="n">
        <v>1235</v>
      </c>
      <c r="D336" s="0" t="n">
        <f aca="false">C336*$D$1</f>
        <v>2840.5</v>
      </c>
      <c r="E336" s="0" t="n">
        <v>305</v>
      </c>
      <c r="F336" s="0" t="n">
        <f aca="false">E336*$F$1</f>
        <v>671</v>
      </c>
      <c r="H336" s="0" t="n">
        <f aca="false">D336+F336+G336</f>
        <v>3511.5</v>
      </c>
      <c r="J336" s="0" t="n">
        <v>0</v>
      </c>
      <c r="K336" s="0" t="n">
        <f aca="false">J336*$K$1</f>
        <v>0</v>
      </c>
      <c r="L336" s="0" t="n">
        <f aca="false">H336+K336</f>
        <v>3511.5</v>
      </c>
      <c r="M336" s="0" t="n">
        <v>10</v>
      </c>
      <c r="Q336" s="0" t="n">
        <v>260</v>
      </c>
      <c r="R336" s="0" t="n">
        <v>125</v>
      </c>
      <c r="S336" s="0" t="n">
        <v>330</v>
      </c>
      <c r="T336" s="0" t="n">
        <v>130</v>
      </c>
      <c r="U336" s="0" t="n">
        <v>140</v>
      </c>
      <c r="V336" s="0" t="n">
        <v>600</v>
      </c>
      <c r="W336" s="0" t="s">
        <v>50</v>
      </c>
      <c r="X336" s="0" t="s">
        <v>40</v>
      </c>
      <c r="Y336" s="0" t="n">
        <f aca="false">Y331</f>
        <v>3674.61428571429</v>
      </c>
      <c r="Z336" s="0" t="n">
        <f aca="false">L336/Y336</f>
        <v>0.955610501393731</v>
      </c>
      <c r="AA336" s="0" t="n">
        <f aca="false">AVERAGEIF(X273:X335,"Friday",Z273:Z335)</f>
        <v>1.05334707724043</v>
      </c>
      <c r="AB336" s="0" t="n">
        <f aca="false">L336/$AA$12</f>
        <v>3059.52467906026</v>
      </c>
      <c r="AC336" s="0" t="n">
        <v>64</v>
      </c>
      <c r="AE336" s="0" t="n">
        <v>0</v>
      </c>
      <c r="AF336" s="0" t="n">
        <f aca="false">(AB336/AVERAGE(AB332:AB334,AB338:AB340))*MAX(AE335:AE337) + (1 - MAX(AE335:AE337))</f>
        <v>1</v>
      </c>
      <c r="AG336" s="0" t="n">
        <f aca="false">AB336/AF336</f>
        <v>3059.52467906026</v>
      </c>
      <c r="AH336" s="0" t="n">
        <f aca="false">(AG335+AG336*2+AG337)/4</f>
        <v>3135.97225808182</v>
      </c>
      <c r="AI336" s="0" t="n">
        <f aca="false">ABS(1 - (AG336/AVERAGE(AG334:AG338)))</f>
        <v>0.0445608035467184</v>
      </c>
      <c r="AJ336" s="0" t="n">
        <f aca="false">(AVERAGE(AG334:AG338)*AI336) + (AG336*(1-AI336))</f>
        <v>3065.88321212573</v>
      </c>
      <c r="AK336" s="0" t="n">
        <f aca="false">(AVERAGE(AG334:AG335,AG337:AG338)*AI336*2) + (AG336*(1-AI336*2))</f>
        <v>3075.42101172394</v>
      </c>
    </row>
    <row r="337" customFormat="false" ht="13.8" hidden="false" customHeight="false" outlineLevel="0" collapsed="false">
      <c r="A337" s="4" t="n">
        <v>43071</v>
      </c>
      <c r="B337" s="0" t="n">
        <v>335</v>
      </c>
      <c r="C337" s="0" t="n">
        <v>1295</v>
      </c>
      <c r="D337" s="0" t="n">
        <f aca="false">C337*$D$1</f>
        <v>2978.5</v>
      </c>
      <c r="E337" s="0" t="n">
        <v>385</v>
      </c>
      <c r="F337" s="0" t="n">
        <f aca="false">E337*$F$1</f>
        <v>847</v>
      </c>
      <c r="H337" s="0" t="n">
        <f aca="false">D337+F337+G337</f>
        <v>3825.5</v>
      </c>
      <c r="J337" s="0" t="n">
        <v>0</v>
      </c>
      <c r="K337" s="0" t="n">
        <f aca="false">J337*$K$1</f>
        <v>0</v>
      </c>
      <c r="L337" s="0" t="n">
        <f aca="false">H337+K337</f>
        <v>3825.5</v>
      </c>
      <c r="M337" s="0" t="n">
        <v>25</v>
      </c>
      <c r="Q337" s="0" t="n">
        <v>410</v>
      </c>
      <c r="R337" s="0" t="n">
        <v>140</v>
      </c>
      <c r="S337" s="0" t="n">
        <v>580</v>
      </c>
      <c r="T337" s="0" t="n">
        <v>215</v>
      </c>
      <c r="U337" s="0" t="n">
        <v>295</v>
      </c>
      <c r="V337" s="0" t="n">
        <v>755</v>
      </c>
      <c r="X337" s="0" t="s">
        <v>42</v>
      </c>
      <c r="Y337" s="0" t="n">
        <f aca="false">Y331</f>
        <v>3674.61428571429</v>
      </c>
      <c r="Z337" s="0" t="n">
        <f aca="false">L337/Y337</f>
        <v>1.04106164689783</v>
      </c>
      <c r="AA337" s="0" t="n">
        <f aca="false">AVERAGEIF(X274:X336,"Saturday",Z274:Z336)</f>
        <v>1.17348041175134</v>
      </c>
      <c r="AB337" s="0" t="n">
        <f aca="false">L337/$AA$14</f>
        <v>3438.10910787155</v>
      </c>
      <c r="AC337" s="0" t="n">
        <v>66</v>
      </c>
      <c r="AE337" s="0" t="n">
        <v>0</v>
      </c>
      <c r="AF337" s="0" t="n">
        <f aca="false">(AB337/AVERAGE(AB333:AB335,AB339:AB341))*MAX(AE336:AE338) + (1 - MAX(AE336:AE338))</f>
        <v>1</v>
      </c>
      <c r="AG337" s="0" t="n">
        <f aca="false">AB337/AF337</f>
        <v>3438.10910787155</v>
      </c>
      <c r="AH337" s="0" t="n">
        <f aca="false">(AG336+AG337*2+AG338)/4</f>
        <v>3289.42803109348</v>
      </c>
      <c r="AI337" s="0" t="n">
        <f aca="false">ABS(1 - (AG337/AVERAGE(AG335:AG339)))</f>
        <v>0.0963224943710241</v>
      </c>
      <c r="AJ337" s="0" t="n">
        <f aca="false">(AVERAGE(AG335:AG339)*AI337) + (AG337*(1-AI337))</f>
        <v>3409.01287453286</v>
      </c>
      <c r="AK337" s="0" t="n">
        <f aca="false">(AVERAGE(AG335:AG336,AG338:AG339)*AI337*2) + (AG337*(1-AI337*2))</f>
        <v>3365.36852452482</v>
      </c>
    </row>
    <row r="338" customFormat="false" ht="13.8" hidden="false" customHeight="false" outlineLevel="0" collapsed="false">
      <c r="A338" s="4" t="n">
        <v>43072</v>
      </c>
      <c r="B338" s="0" t="n">
        <v>336</v>
      </c>
      <c r="C338" s="0" t="n">
        <v>1100</v>
      </c>
      <c r="D338" s="0" t="n">
        <f aca="false">C338*$D$1</f>
        <v>2530</v>
      </c>
      <c r="E338" s="0" t="n">
        <v>305</v>
      </c>
      <c r="F338" s="0" t="n">
        <f aca="false">E338*$F$1</f>
        <v>671</v>
      </c>
      <c r="H338" s="0" t="n">
        <f aca="false">D338+F338+G338</f>
        <v>3201</v>
      </c>
      <c r="J338" s="0" t="n">
        <v>0</v>
      </c>
      <c r="K338" s="0" t="n">
        <f aca="false">J338*$K$1</f>
        <v>0</v>
      </c>
      <c r="L338" s="0" t="n">
        <f aca="false">H338+K338</f>
        <v>3201</v>
      </c>
      <c r="M338" s="0" t="n">
        <v>15</v>
      </c>
      <c r="Q338" s="0" t="n">
        <v>325</v>
      </c>
      <c r="R338" s="0" t="n">
        <v>95</v>
      </c>
      <c r="S338" s="0" t="n">
        <v>375</v>
      </c>
      <c r="T338" s="0" t="n">
        <v>125</v>
      </c>
      <c r="U338" s="0" t="n">
        <v>345</v>
      </c>
      <c r="V338" s="0" t="n">
        <v>685</v>
      </c>
      <c r="X338" s="0" t="s">
        <v>33</v>
      </c>
      <c r="Y338" s="0" t="n">
        <f aca="false">AVERAGE(L338:L344)</f>
        <v>2755.42857142857</v>
      </c>
      <c r="Z338" s="0" t="n">
        <f aca="false">L338/Y338</f>
        <v>1.16170676068022</v>
      </c>
      <c r="AA338" s="0" t="n">
        <f aca="false">AVERAGEIF(X275:X337,"Sunday",Z275:Z337)</f>
        <v>1.11161765504695</v>
      </c>
      <c r="AB338" s="0" t="n">
        <f aca="false">L338/$AA$2</f>
        <v>3221.96922957058</v>
      </c>
      <c r="AC338" s="0" t="n">
        <v>70</v>
      </c>
      <c r="AE338" s="0" t="n">
        <v>0</v>
      </c>
      <c r="AF338" s="0" t="n">
        <f aca="false">(AB338/AVERAGE(AB334:AB336,AB340:AB342))*MAX(AE337:AE339) + (1 - MAX(AE337:AE339))</f>
        <v>1</v>
      </c>
      <c r="AG338" s="0" t="n">
        <f aca="false">AB338/AF338</f>
        <v>3221.96922957058</v>
      </c>
      <c r="AH338" s="0" t="n">
        <f aca="false">(AG337+AG338*2+AG339)/4</f>
        <v>3213.97611606917</v>
      </c>
      <c r="AI338" s="0" t="n">
        <f aca="false">ABS(1 - (AG338/AVERAGE(AG336:AG340)))</f>
        <v>0.0338597929237994</v>
      </c>
      <c r="AJ338" s="0" t="n">
        <f aca="false">(AVERAGE(AG336:AG340)*AI338) + (AG338*(1-AI338))</f>
        <v>3218.39626805683</v>
      </c>
      <c r="AK338" s="0" t="n">
        <f aca="false">(AVERAGE(AG336:AG337,AG339:AG340)*AI338*2) + (AG338*(1-AI338*2))</f>
        <v>3213.0368257862</v>
      </c>
    </row>
    <row r="339" customFormat="false" ht="13.8" hidden="false" customHeight="false" outlineLevel="0" collapsed="false">
      <c r="A339" s="4" t="n">
        <v>43073</v>
      </c>
      <c r="B339" s="0" t="n">
        <v>337</v>
      </c>
      <c r="C339" s="0" t="n">
        <v>965</v>
      </c>
      <c r="D339" s="0" t="n">
        <f aca="false">C339*$D$1</f>
        <v>2219.5</v>
      </c>
      <c r="E339" s="0" t="n">
        <v>265</v>
      </c>
      <c r="F339" s="0" t="n">
        <f aca="false">E339*$F$1</f>
        <v>583</v>
      </c>
      <c r="H339" s="0" t="n">
        <f aca="false">D339+F339+G339</f>
        <v>2802.5</v>
      </c>
      <c r="J339" s="0" t="n">
        <v>0</v>
      </c>
      <c r="K339" s="0" t="n">
        <f aca="false">J339*$K$1</f>
        <v>0</v>
      </c>
      <c r="L339" s="0" t="n">
        <f aca="false">H339+K339</f>
        <v>2802.5</v>
      </c>
      <c r="M339" s="0" t="n">
        <v>25</v>
      </c>
      <c r="Q339" s="0" t="n">
        <v>150</v>
      </c>
      <c r="R339" s="0" t="n">
        <v>65</v>
      </c>
      <c r="S339" s="0" t="n">
        <v>200</v>
      </c>
      <c r="T339" s="0" t="n">
        <v>90</v>
      </c>
      <c r="U339" s="0" t="n">
        <v>150</v>
      </c>
      <c r="V339" s="0" t="n">
        <v>370</v>
      </c>
      <c r="X339" s="0" t="s">
        <v>34</v>
      </c>
      <c r="Y339" s="0" t="n">
        <f aca="false">Y338</f>
        <v>2755.42857142857</v>
      </c>
      <c r="Z339" s="0" t="n">
        <f aca="false">L339/Y339</f>
        <v>1.01708316051431</v>
      </c>
      <c r="AA339" s="0" t="n">
        <f aca="false">AVERAGEIF(X276:X338,"Monday",Z276:Z338)</f>
        <v>0.96142173079631</v>
      </c>
      <c r="AB339" s="0" t="n">
        <f aca="false">L339/$AA$4</f>
        <v>2973.85689726397</v>
      </c>
      <c r="AC339" s="0" t="n">
        <v>52</v>
      </c>
      <c r="AE339" s="0" t="n">
        <v>0</v>
      </c>
      <c r="AF339" s="0" t="n">
        <f aca="false">(AB339/AVERAGE(AB335:AB337,AB341:AB343))*MAX(AE338:AE340) + (1 - MAX(AE338:AE340))</f>
        <v>1</v>
      </c>
      <c r="AG339" s="0" t="n">
        <f aca="false">AB339/AF339</f>
        <v>2973.85689726397</v>
      </c>
      <c r="AH339" s="0" t="n">
        <f aca="false">(AG338+AG339*2+AG340)/4</f>
        <v>3014.61450278831</v>
      </c>
      <c r="AI339" s="0" t="n">
        <f aca="false">ABS(1 - (AG339/AVERAGE(AG337:AG341)))</f>
        <v>0.037183827266297</v>
      </c>
      <c r="AJ339" s="0" t="n">
        <f aca="false">(AVERAGE(AG337:AG341)*AI339) + (AG339*(1-AI339))</f>
        <v>2978.12745765291</v>
      </c>
      <c r="AK339" s="0" t="n">
        <f aca="false">(AVERAGE(AG337:AG338,AG340:AG341)*AI339*2) + (AG339*(1-AI339*2))</f>
        <v>2984.53329823632</v>
      </c>
    </row>
    <row r="340" customFormat="false" ht="13.8" hidden="false" customHeight="false" outlineLevel="0" collapsed="false">
      <c r="A340" s="4" t="n">
        <v>43074</v>
      </c>
      <c r="B340" s="0" t="n">
        <v>338</v>
      </c>
      <c r="C340" s="0" t="n">
        <v>920</v>
      </c>
      <c r="D340" s="0" t="n">
        <f aca="false">C340*$D$1</f>
        <v>2116</v>
      </c>
      <c r="E340" s="0" t="n">
        <v>250</v>
      </c>
      <c r="F340" s="0" t="n">
        <f aca="false">E340*$F$1</f>
        <v>550</v>
      </c>
      <c r="H340" s="0" t="n">
        <f aca="false">D340+F340+G340</f>
        <v>2666</v>
      </c>
      <c r="J340" s="0" t="n">
        <v>0</v>
      </c>
      <c r="K340" s="0" t="n">
        <f aca="false">J340*$K$1</f>
        <v>0</v>
      </c>
      <c r="L340" s="0" t="n">
        <f aca="false">H340+K340</f>
        <v>2666</v>
      </c>
      <c r="M340" s="0" t="n">
        <v>15</v>
      </c>
      <c r="Q340" s="0" t="n">
        <v>200</v>
      </c>
      <c r="R340" s="0" t="n">
        <v>75</v>
      </c>
      <c r="S340" s="0" t="n">
        <v>255</v>
      </c>
      <c r="T340" s="0" t="n">
        <v>120</v>
      </c>
      <c r="U340" s="0" t="n">
        <v>200</v>
      </c>
      <c r="V340" s="0" t="n">
        <v>445</v>
      </c>
      <c r="X340" s="0" t="s">
        <v>36</v>
      </c>
      <c r="Y340" s="0" t="n">
        <f aca="false">Y338</f>
        <v>2755.42857142857</v>
      </c>
      <c r="Z340" s="0" t="n">
        <f aca="false">L340/Y340</f>
        <v>0.967544587308171</v>
      </c>
      <c r="AA340" s="0" t="n">
        <f aca="false">AVERAGEIF(X277:X339,"Tuesday",Z277:Z339)</f>
        <v>0.908103435964733</v>
      </c>
      <c r="AB340" s="0" t="n">
        <f aca="false">L340/$AA$6</f>
        <v>2888.77498705474</v>
      </c>
      <c r="AC340" s="0" t="n">
        <v>52</v>
      </c>
      <c r="AE340" s="0" t="n">
        <v>0</v>
      </c>
      <c r="AF340" s="0" t="n">
        <f aca="false">(AB340/AVERAGE(AB336:AB338,AB342:AB344))*MAX(AE339:AE341) + (1 - MAX(AE339:AE341))</f>
        <v>1</v>
      </c>
      <c r="AG340" s="0" t="n">
        <f aca="false">AB340/AF340</f>
        <v>2888.77498705474</v>
      </c>
      <c r="AH340" s="0" t="n">
        <f aca="false">(AG339+AG340*2+AG341)/4</f>
        <v>2918.05771094748</v>
      </c>
      <c r="AI340" s="0" t="n">
        <f aca="false">ABS(1 - (AG340/AVERAGE(AG338:AG342)))</f>
        <v>0.000289541494871037</v>
      </c>
      <c r="AJ340" s="0" t="n">
        <f aca="false">(AVERAGE(AG338:AG342)*AI340) + (AG340*(1-AI340))</f>
        <v>2888.77522930324</v>
      </c>
      <c r="AK340" s="0" t="n">
        <f aca="false">(AVERAGE(AG338:AG339,AG341:AG342)*AI340*2) + (AG340*(1-AI340*2))</f>
        <v>2888.775592676</v>
      </c>
    </row>
    <row r="341" customFormat="false" ht="13.8" hidden="false" customHeight="false" outlineLevel="0" collapsed="false">
      <c r="A341" s="4" t="n">
        <v>43075</v>
      </c>
      <c r="B341" s="0" t="n">
        <v>339</v>
      </c>
      <c r="C341" s="0" t="n">
        <v>940</v>
      </c>
      <c r="D341" s="0" t="n">
        <f aca="false">C341*$D$1</f>
        <v>2162</v>
      </c>
      <c r="E341" s="0" t="n">
        <v>230</v>
      </c>
      <c r="F341" s="0" t="n">
        <f aca="false">E341*$F$1</f>
        <v>506</v>
      </c>
      <c r="H341" s="0" t="n">
        <f aca="false">D341+F341+G341</f>
        <v>2668</v>
      </c>
      <c r="J341" s="0" t="n">
        <v>0</v>
      </c>
      <c r="K341" s="0" t="n">
        <f aca="false">J341*$K$1</f>
        <v>0</v>
      </c>
      <c r="L341" s="0" t="n">
        <f aca="false">H341+K341</f>
        <v>2668</v>
      </c>
      <c r="M341" s="0" t="n">
        <v>20</v>
      </c>
      <c r="Q341" s="0" t="n">
        <v>135</v>
      </c>
      <c r="R341" s="0" t="n">
        <v>115</v>
      </c>
      <c r="S341" s="0" t="n">
        <v>200</v>
      </c>
      <c r="T341" s="0" t="n">
        <v>65</v>
      </c>
      <c r="U341" s="0" t="n">
        <v>135</v>
      </c>
      <c r="V341" s="0" t="n">
        <v>345</v>
      </c>
      <c r="X341" s="0" t="s">
        <v>37</v>
      </c>
      <c r="Y341" s="0" t="n">
        <f aca="false">Y338</f>
        <v>2755.42857142857</v>
      </c>
      <c r="Z341" s="0" t="n">
        <f aca="false">L341/Y341</f>
        <v>0.968270427208627</v>
      </c>
      <c r="AA341" s="0" t="n">
        <f aca="false">AVERAGEIF(X278:X340,"Wednesday",Z278:Z340)</f>
        <v>0.890913688763188</v>
      </c>
      <c r="AB341" s="0" t="n">
        <f aca="false">L341/$AA$8</f>
        <v>2920.82397241645</v>
      </c>
      <c r="AC341" s="0" t="n">
        <v>54</v>
      </c>
      <c r="AE341" s="0" t="n">
        <v>0</v>
      </c>
      <c r="AF341" s="0" t="n">
        <f aca="false">(AB341/AVERAGE(AB337:AB339,AB343:AB345))*MAX(AE340:AE342) + (1 - MAX(AE340:AE342))</f>
        <v>1</v>
      </c>
      <c r="AG341" s="0" t="n">
        <f aca="false">AB341/AF341</f>
        <v>2920.82397241645</v>
      </c>
      <c r="AH341" s="0" t="n">
        <f aca="false">(AG340+AG341*2+AG342)/4</f>
        <v>2793.26402330965</v>
      </c>
      <c r="AI341" s="0" t="n">
        <f aca="false">ABS(1 - (AG341/AVERAGE(AG339:AG343)))</f>
        <v>0.0940608511731342</v>
      </c>
      <c r="AJ341" s="0" t="n">
        <f aca="false">(AVERAGE(AG339:AG343)*AI341) + (AG341*(1-AI341))</f>
        <v>2897.20387332028</v>
      </c>
      <c r="AK341" s="0" t="n">
        <f aca="false">(AVERAGE(AG339:AG340,AG342:AG343)*AI341*2) + (AG341*(1-AI341*2))</f>
        <v>2861.77372467601</v>
      </c>
    </row>
    <row r="342" customFormat="false" ht="13.8" hidden="false" customHeight="false" outlineLevel="0" collapsed="false">
      <c r="A342" s="4" t="n">
        <v>43076</v>
      </c>
      <c r="B342" s="0" t="n">
        <v>340</v>
      </c>
      <c r="C342" s="0" t="n">
        <v>855</v>
      </c>
      <c r="D342" s="0" t="n">
        <f aca="false">C342*$D$1</f>
        <v>1966.5</v>
      </c>
      <c r="E342" s="0" t="n">
        <v>225</v>
      </c>
      <c r="F342" s="0" t="n">
        <f aca="false">E342*$F$1</f>
        <v>495</v>
      </c>
      <c r="H342" s="0" t="n">
        <f aca="false">D342+F342+G342</f>
        <v>2461.5</v>
      </c>
      <c r="J342" s="0" t="n">
        <v>0</v>
      </c>
      <c r="K342" s="0" t="n">
        <f aca="false">J342*$K$1</f>
        <v>0</v>
      </c>
      <c r="L342" s="0" t="n">
        <f aca="false">H342+K342</f>
        <v>2461.5</v>
      </c>
      <c r="M342" s="0" t="n">
        <v>15</v>
      </c>
      <c r="Q342" s="0" t="n">
        <v>175</v>
      </c>
      <c r="R342" s="0" t="n">
        <v>90</v>
      </c>
      <c r="S342" s="0" t="n">
        <v>250</v>
      </c>
      <c r="T342" s="0" t="n">
        <v>95</v>
      </c>
      <c r="U342" s="0" t="n">
        <v>165</v>
      </c>
      <c r="V342" s="0" t="n">
        <v>440</v>
      </c>
      <c r="X342" s="0" t="s">
        <v>39</v>
      </c>
      <c r="Y342" s="0" t="n">
        <f aca="false">Y338</f>
        <v>2755.42857142857</v>
      </c>
      <c r="Z342" s="0" t="n">
        <f aca="false">L342/Y342</f>
        <v>0.893327457486521</v>
      </c>
      <c r="AA342" s="0" t="n">
        <f aca="false">AVERAGEIF(X279:X341,"Thursday",Z279:Z341)</f>
        <v>0.938651792649126</v>
      </c>
      <c r="AB342" s="0" t="n">
        <f aca="false">L342/$AA$10</f>
        <v>2442.63316135097</v>
      </c>
      <c r="AC342" s="0" t="n">
        <v>55</v>
      </c>
      <c r="AE342" s="0" t="n">
        <v>0</v>
      </c>
      <c r="AF342" s="0" t="n">
        <f aca="false">(AB342/AVERAGE(AB338:AB340,AB344:AB346))*MAX(AE341:AE343) + (1 - MAX(AE341:AE343))</f>
        <v>1</v>
      </c>
      <c r="AG342" s="0" t="n">
        <f aca="false">AB342/AF342</f>
        <v>2442.63316135097</v>
      </c>
      <c r="AH342" s="0" t="n">
        <f aca="false">(AG341+AG342*2+AG343)/4</f>
        <v>2482.13642243336</v>
      </c>
      <c r="AI342" s="0" t="n">
        <f aca="false">ABS(1 - (AG342/AVERAGE(AG340:AG344)))</f>
        <v>0.0690137356681647</v>
      </c>
      <c r="AJ342" s="0" t="n">
        <f aca="false">(AVERAGE(AG340:AG344)*AI342) + (AG342*(1-AI342))</f>
        <v>2455.12959384752</v>
      </c>
      <c r="AK342" s="0" t="n">
        <f aca="false">(AVERAGE(AG340:AG341,AG343:AG344)*AI342*2) + (AG342*(1-AI342*2))</f>
        <v>2473.87424259235</v>
      </c>
    </row>
    <row r="343" customFormat="false" ht="13.8" hidden="false" customHeight="false" outlineLevel="0" collapsed="false">
      <c r="A343" s="4" t="n">
        <v>43077</v>
      </c>
      <c r="B343" s="0" t="n">
        <v>341</v>
      </c>
      <c r="C343" s="0" t="n">
        <v>820</v>
      </c>
      <c r="D343" s="0" t="n">
        <f aca="false">C343*$D$1</f>
        <v>1886</v>
      </c>
      <c r="E343" s="0" t="n">
        <v>250</v>
      </c>
      <c r="F343" s="0" t="n">
        <f aca="false">E343*$F$1</f>
        <v>550</v>
      </c>
      <c r="H343" s="0" t="n">
        <f aca="false">D343+F343+G343</f>
        <v>2436</v>
      </c>
      <c r="J343" s="0" t="n">
        <v>0</v>
      </c>
      <c r="K343" s="0" t="n">
        <f aca="false">J343*$K$1</f>
        <v>0</v>
      </c>
      <c r="L343" s="0" t="n">
        <f aca="false">H343+K343</f>
        <v>2436</v>
      </c>
      <c r="M343" s="0" t="n">
        <v>10</v>
      </c>
      <c r="Q343" s="0" t="n">
        <v>190</v>
      </c>
      <c r="R343" s="0" t="n">
        <v>70</v>
      </c>
      <c r="S343" s="0" t="n">
        <v>300</v>
      </c>
      <c r="T343" s="0" t="n">
        <v>95</v>
      </c>
      <c r="U343" s="0" t="n">
        <v>225</v>
      </c>
      <c r="V343" s="0" t="n">
        <v>395</v>
      </c>
      <c r="X343" s="0" t="s">
        <v>40</v>
      </c>
      <c r="Y343" s="0" t="n">
        <f aca="false">Y338</f>
        <v>2755.42857142857</v>
      </c>
      <c r="Z343" s="0" t="n">
        <f aca="false">L343/Y343</f>
        <v>0.884072998755703</v>
      </c>
      <c r="AA343" s="0" t="n">
        <f aca="false">AVERAGEIF(X280:X342,"Friday",Z280:Z342)</f>
        <v>1.05484749300171</v>
      </c>
      <c r="AB343" s="0" t="n">
        <f aca="false">L343/$AA$12</f>
        <v>2122.45539461506</v>
      </c>
      <c r="AC343" s="0" t="n">
        <v>59</v>
      </c>
      <c r="AE343" s="0" t="n">
        <v>0</v>
      </c>
      <c r="AF343" s="0" t="n">
        <f aca="false">(AB343/AVERAGE(AB339:AB341,AB345:AB347))*MAX(AE342:AE344) + (1 - MAX(AE342:AE344))</f>
        <v>1</v>
      </c>
      <c r="AG343" s="0" t="n">
        <f aca="false">AB343/AF343</f>
        <v>2122.45539461506</v>
      </c>
      <c r="AH343" s="0" t="n">
        <f aca="false">(AG342+AG343*2+AG344)/4</f>
        <v>2357.84515026008</v>
      </c>
      <c r="AI343" s="0" t="n">
        <f aca="false">ABS(1 - (AG343/AVERAGE(AG341:AG345)))</f>
        <v>0.182581050508082</v>
      </c>
      <c r="AJ343" s="0" t="n">
        <f aca="false">(AVERAGE(AG341:AG345)*AI343) + (AG343*(1-AI343))</f>
        <v>2209.01300805899</v>
      </c>
      <c r="AK343" s="0" t="n">
        <f aca="false">(AVERAGE(AG341:AG342,AG344:AG345)*AI343*2) + (AG343*(1-AI343*2))</f>
        <v>2338.84942822487</v>
      </c>
    </row>
    <row r="344" customFormat="false" ht="13.8" hidden="false" customHeight="false" outlineLevel="0" collapsed="false">
      <c r="A344" s="4" t="n">
        <v>43078</v>
      </c>
      <c r="B344" s="0" t="n">
        <v>342</v>
      </c>
      <c r="C344" s="0" t="n">
        <v>1050</v>
      </c>
      <c r="D344" s="0" t="n">
        <f aca="false">C344*$D$1</f>
        <v>2415</v>
      </c>
      <c r="E344" s="0" t="n">
        <v>290</v>
      </c>
      <c r="F344" s="0" t="n">
        <f aca="false">E344*$F$1</f>
        <v>638</v>
      </c>
      <c r="H344" s="0" t="n">
        <f aca="false">D344+F344+G344</f>
        <v>3053</v>
      </c>
      <c r="J344" s="0" t="n">
        <v>0</v>
      </c>
      <c r="K344" s="0" t="n">
        <f aca="false">J344*$K$1</f>
        <v>0</v>
      </c>
      <c r="L344" s="0" t="n">
        <f aca="false">H344+K344</f>
        <v>3053</v>
      </c>
      <c r="M344" s="0" t="n">
        <v>15</v>
      </c>
      <c r="Q344" s="0" t="n">
        <v>350</v>
      </c>
      <c r="R344" s="0" t="n">
        <v>100</v>
      </c>
      <c r="S344" s="0" t="n">
        <v>445</v>
      </c>
      <c r="T344" s="0" t="n">
        <v>200</v>
      </c>
      <c r="U344" s="0" t="n">
        <v>240</v>
      </c>
      <c r="V344" s="0" t="n">
        <v>580</v>
      </c>
      <c r="X344" s="0" t="s">
        <v>42</v>
      </c>
      <c r="Y344" s="0" t="n">
        <f aca="false">Y338</f>
        <v>2755.42857142857</v>
      </c>
      <c r="Z344" s="0" t="n">
        <f aca="false">L344/Y344</f>
        <v>1.10799460804645</v>
      </c>
      <c r="AA344" s="0" t="n">
        <f aca="false">AVERAGEIF(X281:X343,"Saturday",Z281:Z343)</f>
        <v>1.13444420377799</v>
      </c>
      <c r="AB344" s="0" t="n">
        <f aca="false">L344/$AA$14</f>
        <v>2743.83665045924</v>
      </c>
      <c r="AC344" s="0" t="n">
        <v>57</v>
      </c>
      <c r="AE344" s="0" t="n">
        <v>0</v>
      </c>
      <c r="AF344" s="0" t="n">
        <f aca="false">(AB344/AVERAGE(AB340:AB342,AB346:AB348))*MAX(AE343:AE345) + (1 - MAX(AE343:AE345))</f>
        <v>1</v>
      </c>
      <c r="AG344" s="0" t="n">
        <f aca="false">AB344/AF344</f>
        <v>2743.83665045924</v>
      </c>
      <c r="AH344" s="0" t="n">
        <f aca="false">(AG343+AG344*2+AG345)/4</f>
        <v>2590.76130875339</v>
      </c>
      <c r="AI344" s="0" t="n">
        <f aca="false">ABS(1 - (AG344/AVERAGE(AG342:AG346)))</f>
        <v>0.0771137448758235</v>
      </c>
      <c r="AJ344" s="0" t="n">
        <f aca="false">(AVERAGE(AG342:AG346)*AI344) + (AG344*(1-AI344))</f>
        <v>2728.68847686015</v>
      </c>
      <c r="AK344" s="0" t="n">
        <f aca="false">(AVERAGE(AG342:AG343,AG345:AG346)*AI344*2) + (AG344*(1-AI344*2))</f>
        <v>2705.96621646151</v>
      </c>
    </row>
    <row r="345" customFormat="false" ht="13.8" hidden="false" customHeight="false" outlineLevel="0" collapsed="false">
      <c r="A345" s="4" t="n">
        <v>43079</v>
      </c>
      <c r="B345" s="0" t="n">
        <v>343</v>
      </c>
      <c r="C345" s="0" t="n">
        <v>950</v>
      </c>
      <c r="D345" s="0" t="n">
        <f aca="false">C345*$D$1</f>
        <v>2185</v>
      </c>
      <c r="E345" s="0" t="n">
        <v>250</v>
      </c>
      <c r="F345" s="0" t="n">
        <f aca="false">E345*$F$1</f>
        <v>550</v>
      </c>
      <c r="H345" s="0" t="n">
        <f aca="false">D345+F345+G345</f>
        <v>2735</v>
      </c>
      <c r="J345" s="0" t="n">
        <v>0</v>
      </c>
      <c r="K345" s="0" t="n">
        <f aca="false">J345*$K$1</f>
        <v>0</v>
      </c>
      <c r="L345" s="0" t="n">
        <f aca="false">H345+K345</f>
        <v>2735</v>
      </c>
      <c r="M345" s="0" t="n">
        <v>20</v>
      </c>
      <c r="Q345" s="0" t="n">
        <v>305</v>
      </c>
      <c r="R345" s="0" t="n">
        <v>80</v>
      </c>
      <c r="S345" s="0" t="n">
        <v>315</v>
      </c>
      <c r="T345" s="0" t="n">
        <v>160</v>
      </c>
      <c r="U345" s="0" t="n">
        <v>230</v>
      </c>
      <c r="V345" s="0" t="n">
        <v>485</v>
      </c>
      <c r="X345" s="0" t="s">
        <v>33</v>
      </c>
      <c r="Y345" s="0" t="n">
        <f aca="false">AVERAGE(L345:L351)</f>
        <v>2725.28571428571</v>
      </c>
      <c r="Z345" s="0" t="n">
        <f aca="false">L345/Y345</f>
        <v>1.00356450175604</v>
      </c>
      <c r="AA345" s="0" t="n">
        <f aca="false">AVERAGEIF(X282:X344,"Sunday",Z282:Z344)</f>
        <v>1.20711832015505</v>
      </c>
      <c r="AB345" s="0" t="n">
        <f aca="false">L345/$AA$2</f>
        <v>2752.91653948002</v>
      </c>
      <c r="AC345" s="0" t="n">
        <v>55</v>
      </c>
      <c r="AE345" s="0" t="n">
        <v>0</v>
      </c>
      <c r="AF345" s="0" t="n">
        <f aca="false">(AB345/AVERAGE(AB341:AB343,AB347:AB349))*MAX(AE344:AE346) + (1 - MAX(AE344:AE346))</f>
        <v>1</v>
      </c>
      <c r="AG345" s="0" t="n">
        <f aca="false">AB345/AF345</f>
        <v>2752.91653948002</v>
      </c>
      <c r="AH345" s="0" t="n">
        <f aca="false">(AG344+AG345*2+AG346)/4</f>
        <v>2731.20362664585</v>
      </c>
      <c r="AI345" s="0" t="n">
        <f aca="false">ABS(1 - (AG345/AVERAGE(AG343:AG347)))</f>
        <v>0.0442346893677337</v>
      </c>
      <c r="AJ345" s="0" t="n">
        <f aca="false">(AVERAGE(AG343:AG347)*AI345) + (AG345*(1-AI345))</f>
        <v>2747.75806967937</v>
      </c>
      <c r="AK345" s="0" t="n">
        <f aca="false">(AVERAGE(AG343:AG344,AG346:AG347)*AI345*2) + (AG345*(1-AI345*2))</f>
        <v>2740.02036497838</v>
      </c>
    </row>
    <row r="346" customFormat="false" ht="13.8" hidden="false" customHeight="false" outlineLevel="0" collapsed="false">
      <c r="A346" s="4" t="n">
        <v>43080</v>
      </c>
      <c r="B346" s="0" t="n">
        <v>344</v>
      </c>
      <c r="C346" s="0" t="n">
        <v>900</v>
      </c>
      <c r="D346" s="0" t="n">
        <f aca="false">C346*$D$1</f>
        <v>2070</v>
      </c>
      <c r="E346" s="0" t="n">
        <v>205</v>
      </c>
      <c r="F346" s="0" t="n">
        <f aca="false">E346*$F$1</f>
        <v>451</v>
      </c>
      <c r="H346" s="0" t="n">
        <f aca="false">D346+F346+G346</f>
        <v>2521</v>
      </c>
      <c r="J346" s="0" t="n">
        <v>0</v>
      </c>
      <c r="K346" s="0" t="n">
        <f aca="false">J346*$K$1</f>
        <v>0</v>
      </c>
      <c r="L346" s="0" t="n">
        <f aca="false">H346+K346</f>
        <v>2521</v>
      </c>
      <c r="M346" s="0" t="n">
        <v>10</v>
      </c>
      <c r="Q346" s="0" t="n">
        <v>185</v>
      </c>
      <c r="R346" s="0" t="n">
        <v>60</v>
      </c>
      <c r="S346" s="0" t="n">
        <v>290</v>
      </c>
      <c r="T346" s="0" t="n">
        <v>80</v>
      </c>
      <c r="U346" s="0" t="n">
        <v>210</v>
      </c>
      <c r="V346" s="0" t="n">
        <v>375</v>
      </c>
      <c r="X346" s="0" t="s">
        <v>34</v>
      </c>
      <c r="Y346" s="0" t="n">
        <f aca="false">Y345</f>
        <v>2725.28571428571</v>
      </c>
      <c r="Z346" s="0" t="n">
        <f aca="false">L346/Y346</f>
        <v>0.925040624836191</v>
      </c>
      <c r="AA346" s="0" t="n">
        <f aca="false">AVERAGEIF(X283:X345,"Monday",Z283:Z345)</f>
        <v>0.95768688154331</v>
      </c>
      <c r="AB346" s="0" t="n">
        <f aca="false">L346/$AA$4</f>
        <v>2675.14477716413</v>
      </c>
      <c r="AC346" s="0" t="n">
        <v>55</v>
      </c>
      <c r="AE346" s="0" t="n">
        <v>0</v>
      </c>
      <c r="AF346" s="0" t="n">
        <f aca="false">(AB346/AVERAGE(AB342:AB344,AB348:AB350))*MAX(AE345:AE347) + (1 - MAX(AE345:AE347))</f>
        <v>1</v>
      </c>
      <c r="AG346" s="0" t="n">
        <f aca="false">AB346/AF346</f>
        <v>2675.14477716413</v>
      </c>
      <c r="AH346" s="0" t="n">
        <f aca="false">(AG345+AG346*2+AG347)/4</f>
        <v>2747.58893464931</v>
      </c>
      <c r="AI346" s="0" t="n">
        <f aca="false">ABS(1 - (AG346/AVERAGE(AG344:AG348)))</f>
        <v>0.0336043968200118</v>
      </c>
      <c r="AJ346" s="0" t="n">
        <f aca="false">(AVERAGE(AG344:AG348)*AI346) + (AG346*(1-AI346))</f>
        <v>2678.27074535412</v>
      </c>
      <c r="AK346" s="0" t="n">
        <f aca="false">(AVERAGE(AG344:AG345,AG347:AG348)*AI346*2) + (AG346*(1-AI346*2))</f>
        <v>2682.9596976391</v>
      </c>
    </row>
    <row r="347" customFormat="false" ht="13.8" hidden="false" customHeight="false" outlineLevel="0" collapsed="false">
      <c r="A347" s="4" t="n">
        <v>43081</v>
      </c>
      <c r="B347" s="0" t="n">
        <v>345</v>
      </c>
      <c r="C347" s="0" t="n">
        <v>905</v>
      </c>
      <c r="D347" s="0" t="n">
        <f aca="false">C347*$D$1</f>
        <v>2081.5</v>
      </c>
      <c r="E347" s="0" t="n">
        <v>265</v>
      </c>
      <c r="F347" s="0" t="n">
        <f aca="false">E347*$F$1</f>
        <v>583</v>
      </c>
      <c r="H347" s="0" t="n">
        <f aca="false">D347+F347+G347</f>
        <v>2664.5</v>
      </c>
      <c r="J347" s="0" t="n">
        <v>0</v>
      </c>
      <c r="K347" s="0" t="n">
        <f aca="false">J347*$K$1</f>
        <v>0</v>
      </c>
      <c r="L347" s="0" t="n">
        <f aca="false">H347+K347</f>
        <v>2664.5</v>
      </c>
      <c r="M347" s="0" t="n">
        <v>15</v>
      </c>
      <c r="Q347" s="0" t="n">
        <v>205</v>
      </c>
      <c r="R347" s="0" t="n">
        <v>60</v>
      </c>
      <c r="S347" s="0" t="n">
        <v>250</v>
      </c>
      <c r="T347" s="0" t="n">
        <v>110</v>
      </c>
      <c r="U347" s="0" t="n">
        <v>205</v>
      </c>
      <c r="V347" s="0" t="n">
        <v>370</v>
      </c>
      <c r="X347" s="0" t="s">
        <v>36</v>
      </c>
      <c r="Y347" s="0" t="n">
        <f aca="false">Y345</f>
        <v>2725.28571428571</v>
      </c>
      <c r="Z347" s="0" t="n">
        <f aca="false">L347/Y347</f>
        <v>0.977695654453008</v>
      </c>
      <c r="AA347" s="0" t="n">
        <f aca="false">AVERAGEIF(X284:X346,"Tuesday",Z284:Z346)</f>
        <v>0.901994868557978</v>
      </c>
      <c r="AB347" s="0" t="n">
        <f aca="false">L347/$AA$6</f>
        <v>2887.14964478895</v>
      </c>
      <c r="AC347" s="0" t="n">
        <v>57</v>
      </c>
      <c r="AE347" s="0" t="n">
        <v>0</v>
      </c>
      <c r="AF347" s="0" t="n">
        <f aca="false">(AB347/AVERAGE(AB343:AB345,AB349:AB351))*MAX(AE346:AE348) + (1 - MAX(AE346:AE348))</f>
        <v>1</v>
      </c>
      <c r="AG347" s="0" t="n">
        <f aca="false">AB347/AF347</f>
        <v>2887.14964478895</v>
      </c>
      <c r="AH347" s="0" t="n">
        <f aca="false">(AG346+AG347*2+AG348)/4</f>
        <v>2807.80832870858</v>
      </c>
      <c r="AI347" s="0" t="n">
        <f aca="false">ABS(1 - (AG347/AVERAGE(AG345:AG349)))</f>
        <v>0.0688873020844516</v>
      </c>
      <c r="AJ347" s="0" t="n">
        <f aca="false">(AVERAGE(AG345:AG349)*AI347) + (AG347*(1-AI347))</f>
        <v>2874.33177872559</v>
      </c>
      <c r="AK347" s="0" t="n">
        <f aca="false">(AVERAGE(AG345:AG346,AG348:AG349)*AI347*2) + (AG347*(1-AI347*2))</f>
        <v>2855.10497963055</v>
      </c>
    </row>
    <row r="348" customFormat="false" ht="13.8" hidden="false" customHeight="false" outlineLevel="0" collapsed="false">
      <c r="A348" s="4" t="n">
        <v>43082</v>
      </c>
      <c r="B348" s="0" t="n">
        <v>346</v>
      </c>
      <c r="C348" s="0" t="n">
        <v>880</v>
      </c>
      <c r="D348" s="0" t="n">
        <f aca="false">C348*$D$1</f>
        <v>2024</v>
      </c>
      <c r="E348" s="0" t="n">
        <v>235</v>
      </c>
      <c r="F348" s="0" t="n">
        <f aca="false">E348*$F$1</f>
        <v>517</v>
      </c>
      <c r="H348" s="0" t="n">
        <f aca="false">D348+F348+G348</f>
        <v>2541</v>
      </c>
      <c r="J348" s="0" t="n">
        <v>0</v>
      </c>
      <c r="K348" s="0" t="n">
        <f aca="false">J348*$K$1</f>
        <v>0</v>
      </c>
      <c r="L348" s="0" t="n">
        <f aca="false">H348+K348</f>
        <v>2541</v>
      </c>
      <c r="M348" s="0" t="n">
        <v>15</v>
      </c>
      <c r="Q348" s="0" t="n">
        <v>260</v>
      </c>
      <c r="R348" s="0" t="n">
        <v>45</v>
      </c>
      <c r="S348" s="0" t="n">
        <v>270</v>
      </c>
      <c r="T348" s="0" t="n">
        <v>95</v>
      </c>
      <c r="U348" s="0" t="n">
        <v>155</v>
      </c>
      <c r="V348" s="0" t="n">
        <v>345</v>
      </c>
      <c r="X348" s="0" t="s">
        <v>37</v>
      </c>
      <c r="Y348" s="0" t="n">
        <f aca="false">Y345</f>
        <v>2725.28571428571</v>
      </c>
      <c r="Z348" s="0" t="n">
        <f aca="false">L348/Y348</f>
        <v>0.932379304922159</v>
      </c>
      <c r="AA348" s="0" t="n">
        <f aca="false">AVERAGEIF(X285:X347,"Wednesday",Z285:Z347)</f>
        <v>0.883593990258834</v>
      </c>
      <c r="AB348" s="0" t="n">
        <f aca="false">L348/$AA$8</f>
        <v>2781.78924809228</v>
      </c>
      <c r="AC348" s="0" t="n">
        <v>57</v>
      </c>
      <c r="AE348" s="0" t="n">
        <v>0</v>
      </c>
      <c r="AF348" s="0" t="n">
        <f aca="false">(AB348/AVERAGE(AB344:AB346,AB350:AB352))*MAX(AE347:AE349) + (1 - MAX(AE347:AE349))</f>
        <v>1</v>
      </c>
      <c r="AG348" s="0" t="n">
        <f aca="false">AB348/AF348</f>
        <v>2781.78924809228</v>
      </c>
      <c r="AH348" s="0" t="n">
        <f aca="false">(AG347+AG348*2+AG349)/4</f>
        <v>2714.78143424793</v>
      </c>
      <c r="AI348" s="0" t="n">
        <f aca="false">ABS(1 - (AG348/AVERAGE(AG346:AG350)))</f>
        <v>0.0588509235956958</v>
      </c>
      <c r="AJ348" s="0" t="n">
        <f aca="false">(AVERAGE(AG346:AG350)*AI348) + (AG348*(1-AI348))</f>
        <v>2772.69019979246</v>
      </c>
      <c r="AK348" s="0" t="n">
        <f aca="false">(AVERAGE(AG346:AG347,AG349:AG350)*AI348*2) + (AG348*(1-AI348*2))</f>
        <v>2759.04162734273</v>
      </c>
    </row>
    <row r="349" customFormat="false" ht="13.8" hidden="false" customHeight="false" outlineLevel="0" collapsed="false">
      <c r="A349" s="4" t="n">
        <v>43083</v>
      </c>
      <c r="B349" s="0" t="n">
        <v>347</v>
      </c>
      <c r="C349" s="0" t="n">
        <v>840</v>
      </c>
      <c r="D349" s="0" t="n">
        <f aca="false">C349*$D$1</f>
        <v>1932</v>
      </c>
      <c r="E349" s="0" t="n">
        <v>225</v>
      </c>
      <c r="F349" s="0" t="n">
        <f aca="false">E349*$F$1</f>
        <v>495</v>
      </c>
      <c r="H349" s="0" t="n">
        <f aca="false">D349+F349+G349</f>
        <v>2427</v>
      </c>
      <c r="J349" s="0" t="n">
        <v>0</v>
      </c>
      <c r="K349" s="0" t="n">
        <f aca="false">J349*$K$1</f>
        <v>0</v>
      </c>
      <c r="L349" s="0" t="n">
        <f aca="false">H349+K349</f>
        <v>2427</v>
      </c>
      <c r="M349" s="0" t="n">
        <v>5</v>
      </c>
      <c r="Q349" s="0" t="n">
        <v>210</v>
      </c>
      <c r="R349" s="0" t="n">
        <v>45</v>
      </c>
      <c r="S349" s="0" t="n">
        <v>225</v>
      </c>
      <c r="T349" s="0" t="n">
        <v>110</v>
      </c>
      <c r="U349" s="0" t="n">
        <v>215</v>
      </c>
      <c r="V349" s="0" t="n">
        <v>410</v>
      </c>
      <c r="X349" s="0" t="s">
        <v>39</v>
      </c>
      <c r="Y349" s="0" t="n">
        <f aca="false">Y345</f>
        <v>2725.28571428571</v>
      </c>
      <c r="Z349" s="0" t="n">
        <f aca="false">L349/Y349</f>
        <v>0.890548828432145</v>
      </c>
      <c r="AA349" s="0" t="n">
        <f aca="false">AVERAGEIF(X286:X348,"Thursday",Z286:Z348)</f>
        <v>0.919512663047732</v>
      </c>
      <c r="AB349" s="0" t="n">
        <f aca="false">L349/$AA$10</f>
        <v>2408.3975960182</v>
      </c>
      <c r="AC349" s="0" t="n">
        <v>57</v>
      </c>
      <c r="AE349" s="0" t="n">
        <v>0</v>
      </c>
      <c r="AF349" s="0" t="n">
        <f aca="false">(AB349/AVERAGE(AB345:AB347,AB351:AB353))*MAX(AE348:AE350) + (1 - MAX(AE348:AE350))</f>
        <v>1</v>
      </c>
      <c r="AG349" s="0" t="n">
        <f aca="false">AB349/AF349</f>
        <v>2408.3975960182</v>
      </c>
      <c r="AH349" s="0" t="n">
        <f aca="false">(AG348+AG349*2+AG350)/4</f>
        <v>2495.4975808829</v>
      </c>
      <c r="AI349" s="0" t="n">
        <f aca="false">ABS(1 - (AG349/AVERAGE(AG347:AG351)))</f>
        <v>0.112214442400657</v>
      </c>
      <c r="AJ349" s="0" t="n">
        <f aca="false">(AVERAGE(AG347:AG351)*AI349) + (AG349*(1-AI349))</f>
        <v>2442.55757705221</v>
      </c>
      <c r="AK349" s="0" t="n">
        <f aca="false">(AVERAGE(AG347:AG348,AG350:AG351)*AI349*2) + (AG349*(1-AI349*2))</f>
        <v>2493.79754860323</v>
      </c>
    </row>
    <row r="350" customFormat="false" ht="13.8" hidden="false" customHeight="false" outlineLevel="0" collapsed="false">
      <c r="A350" s="4" t="n">
        <v>43084</v>
      </c>
      <c r="B350" s="0" t="n">
        <v>348</v>
      </c>
      <c r="C350" s="0" t="n">
        <v>955</v>
      </c>
      <c r="D350" s="0" t="n">
        <f aca="false">C350*$D$1</f>
        <v>2196.5</v>
      </c>
      <c r="E350" s="0" t="n">
        <v>245</v>
      </c>
      <c r="F350" s="0" t="n">
        <f aca="false">E350*$F$1</f>
        <v>539</v>
      </c>
      <c r="H350" s="0" t="n">
        <f aca="false">D350+F350+G350</f>
        <v>2735.5</v>
      </c>
      <c r="J350" s="0" t="n">
        <v>0</v>
      </c>
      <c r="K350" s="0" t="n">
        <f aca="false">J350*$K$1</f>
        <v>0</v>
      </c>
      <c r="L350" s="0" t="n">
        <f aca="false">H350+K350</f>
        <v>2735.5</v>
      </c>
      <c r="M350" s="0" t="n">
        <v>5</v>
      </c>
      <c r="Q350" s="0" t="n">
        <v>275</v>
      </c>
      <c r="R350" s="0" t="n">
        <v>70</v>
      </c>
      <c r="S350" s="0" t="n">
        <v>310</v>
      </c>
      <c r="T350" s="0" t="n">
        <v>100</v>
      </c>
      <c r="U350" s="0" t="n">
        <v>190</v>
      </c>
      <c r="V350" s="0" t="n">
        <v>360</v>
      </c>
      <c r="X350" s="0" t="s">
        <v>40</v>
      </c>
      <c r="Y350" s="0" t="n">
        <f aca="false">Y345</f>
        <v>2725.28571428571</v>
      </c>
      <c r="Z350" s="0" t="n">
        <f aca="false">L350/Y350</f>
        <v>1.00374796875819</v>
      </c>
      <c r="AA350" s="0" t="n">
        <f aca="false">AVERAGEIF(X287:X349,"Friday",Z287:Z349)</f>
        <v>1.02162764237812</v>
      </c>
      <c r="AB350" s="0" t="n">
        <f aca="false">L350/$AA$12</f>
        <v>2383.40588340291</v>
      </c>
      <c r="AC350" s="0" t="n">
        <v>54</v>
      </c>
      <c r="AE350" s="0" t="n">
        <v>0</v>
      </c>
      <c r="AF350" s="0" t="n">
        <f aca="false">(AB350/AVERAGE(AB346:AB348,AB352:AB354))*MAX(AE349:AE351) + (1 - MAX(AE349:AE351))</f>
        <v>1</v>
      </c>
      <c r="AG350" s="0" t="n">
        <f aca="false">AB350/AF350</f>
        <v>2383.40588340291</v>
      </c>
      <c r="AH350" s="0" t="n">
        <f aca="false">(AG349+AG350*2+AG351)/4</f>
        <v>2569.63496059102</v>
      </c>
      <c r="AI350" s="0" t="n">
        <f aca="false">ABS(1 - (AG350/AVERAGE(AG348:AG352)))</f>
        <v>0.150892843744683</v>
      </c>
      <c r="AJ350" s="0" t="n">
        <f aca="false">(AVERAGE(AG348:AG352)*AI350) + (AG350*(1-AI350))</f>
        <v>2447.31646838214</v>
      </c>
      <c r="AK350" s="0" t="n">
        <f aca="false">(AVERAGE(AG348:AG349,AG351:AG352)*AI350*2) + (AG350*(1-AI350*2))</f>
        <v>2543.182345851</v>
      </c>
    </row>
    <row r="351" customFormat="false" ht="13.8" hidden="false" customHeight="false" outlineLevel="0" collapsed="false">
      <c r="A351" s="4" t="n">
        <v>43085</v>
      </c>
      <c r="B351" s="0" t="n">
        <v>349</v>
      </c>
      <c r="C351" s="0" t="n">
        <v>1200</v>
      </c>
      <c r="D351" s="0" t="n">
        <f aca="false">C351*$D$1</f>
        <v>2760</v>
      </c>
      <c r="E351" s="0" t="n">
        <v>315</v>
      </c>
      <c r="F351" s="0" t="n">
        <f aca="false">E351*$F$1</f>
        <v>693</v>
      </c>
      <c r="H351" s="0" t="n">
        <f aca="false">D351+F351+G351</f>
        <v>3453</v>
      </c>
      <c r="J351" s="0" t="n">
        <v>0</v>
      </c>
      <c r="K351" s="0" t="n">
        <f aca="false">J351*$K$1</f>
        <v>0</v>
      </c>
      <c r="L351" s="0" t="n">
        <f aca="false">H351+K351</f>
        <v>3453</v>
      </c>
      <c r="M351" s="0" t="n">
        <v>5</v>
      </c>
      <c r="Q351" s="0" t="n">
        <v>475</v>
      </c>
      <c r="R351" s="0" t="n">
        <v>90</v>
      </c>
      <c r="S351" s="0" t="n">
        <v>405</v>
      </c>
      <c r="T351" s="0" t="n">
        <v>200</v>
      </c>
      <c r="U351" s="0" t="n">
        <v>295</v>
      </c>
      <c r="V351" s="0" t="n">
        <v>690</v>
      </c>
      <c r="X351" s="0" t="s">
        <v>42</v>
      </c>
      <c r="Y351" s="0" t="n">
        <f aca="false">Y345</f>
        <v>2725.28571428571</v>
      </c>
      <c r="Z351" s="0" t="n">
        <f aca="false">L351/Y351</f>
        <v>1.26702311684227</v>
      </c>
      <c r="AA351" s="0" t="n">
        <f aca="false">AVERAGEIF(X288:X350,"Saturday",Z288:Z350)</f>
        <v>1.10846563405898</v>
      </c>
      <c r="AB351" s="0" t="n">
        <f aca="false">L351/$AA$14</f>
        <v>3103.33047954005</v>
      </c>
      <c r="AC351" s="0" t="n">
        <v>52</v>
      </c>
      <c r="AE351" s="0" t="n">
        <v>0</v>
      </c>
      <c r="AF351" s="0" t="n">
        <f aca="false">(AB351/AVERAGE(AB347:AB349,AB353:AB355))*MAX(AE350:AE352) + (1 - MAX(AE350:AE352))</f>
        <v>1</v>
      </c>
      <c r="AG351" s="0" t="n">
        <f aca="false">AB351/AF351</f>
        <v>3103.33047954005</v>
      </c>
      <c r="AH351" s="0" t="n">
        <f aca="false">(AG350+AG351*2+AG352)/4</f>
        <v>2986.98010876567</v>
      </c>
      <c r="AI351" s="0" t="n">
        <f aca="false">ABS(1 - (AG351/AVERAGE(AG349:AG353)))</f>
        <v>0.0358435165732449</v>
      </c>
      <c r="AJ351" s="0" t="n">
        <f aca="false">(AVERAGE(AG349:AG353)*AI351) + (AG351*(1-AI351))</f>
        <v>3099.48141585</v>
      </c>
      <c r="AK351" s="0" t="n">
        <f aca="false">(AVERAGE(AG349:AG350,AG352:AG353)*AI351*2) + (AG351*(1-AI351*2))</f>
        <v>3093.70782031494</v>
      </c>
    </row>
    <row r="352" customFormat="false" ht="13.8" hidden="false" customHeight="false" outlineLevel="0" collapsed="false">
      <c r="A352" s="4" t="n">
        <v>43086</v>
      </c>
      <c r="B352" s="0" t="n">
        <v>350</v>
      </c>
      <c r="C352" s="0" t="n">
        <v>1130</v>
      </c>
      <c r="D352" s="0" t="n">
        <f aca="false">C352*$D$1</f>
        <v>2599</v>
      </c>
      <c r="E352" s="0" t="n">
        <v>335</v>
      </c>
      <c r="F352" s="0" t="n">
        <f aca="false">E352*$F$1</f>
        <v>737</v>
      </c>
      <c r="H352" s="0" t="n">
        <f aca="false">D352+F352+G352</f>
        <v>3336</v>
      </c>
      <c r="J352" s="0" t="n">
        <v>0</v>
      </c>
      <c r="K352" s="0" t="n">
        <f aca="false">J352*$K$1</f>
        <v>0</v>
      </c>
      <c r="L352" s="0" t="n">
        <f aca="false">H352+K352</f>
        <v>3336</v>
      </c>
      <c r="M352" s="0" t="n">
        <v>15</v>
      </c>
      <c r="Q352" s="0" t="n">
        <v>510</v>
      </c>
      <c r="R352" s="0" t="n">
        <v>120</v>
      </c>
      <c r="S352" s="0" t="n">
        <v>535</v>
      </c>
      <c r="T352" s="0" t="n">
        <v>200</v>
      </c>
      <c r="U352" s="0" t="n">
        <v>370</v>
      </c>
      <c r="V352" s="0" t="n">
        <v>665</v>
      </c>
      <c r="X352" s="0" t="s">
        <v>33</v>
      </c>
      <c r="Y352" s="0" t="n">
        <f aca="false">AVERAGE(L352:L358)</f>
        <v>3924.42857142857</v>
      </c>
      <c r="Z352" s="0" t="n">
        <f aca="false">L352/Y352</f>
        <v>0.850060063339522</v>
      </c>
      <c r="AA352" s="0" t="n">
        <f aca="false">AVERAGEIF(X289:X351,"Sunday",Z289:Z351)</f>
        <v>1.19260863874932</v>
      </c>
      <c r="AB352" s="0" t="n">
        <f aca="false">L352/$AA$2</f>
        <v>3357.85359257965</v>
      </c>
      <c r="AC352" s="0" t="n">
        <v>52</v>
      </c>
      <c r="AE352" s="0" t="n">
        <v>0</v>
      </c>
      <c r="AF352" s="0" t="n">
        <f aca="false">(AB352/AVERAGE(AB348:AB350,AB354:AB356))*MAX(AE351:AE353) + (1 - MAX(AE351:AE353))</f>
        <v>1</v>
      </c>
      <c r="AG352" s="0" t="n">
        <f aca="false">AB352/AF352</f>
        <v>3357.85359257965</v>
      </c>
      <c r="AH352" s="0" t="n">
        <f aca="false">(AG351+AG352*2+AG353)/4</f>
        <v>3386.44411048269</v>
      </c>
      <c r="AI352" s="0" t="n">
        <f aca="false">ABS(1 - (AG352/AVERAGE(AG350:AG354)))</f>
        <v>0.000527075050220649</v>
      </c>
      <c r="AJ352" s="0" t="n">
        <f aca="false">(AVERAGE(AG350:AG354)*AI352) + (AG352*(1-AI352))</f>
        <v>3357.85266023211</v>
      </c>
      <c r="AK352" s="0" t="n">
        <f aca="false">(AVERAGE(AG350:AG351,AG353:AG354)*AI352*2) + (AG352*(1-AI352*2))</f>
        <v>3357.8512617108</v>
      </c>
    </row>
    <row r="353" customFormat="false" ht="13.8" hidden="false" customHeight="false" outlineLevel="0" collapsed="false">
      <c r="A353" s="4" t="n">
        <v>43087</v>
      </c>
      <c r="B353" s="0" t="n">
        <v>351</v>
      </c>
      <c r="C353" s="0" t="n">
        <v>1240</v>
      </c>
      <c r="D353" s="0" t="n">
        <f aca="false">C353*$D$1</f>
        <v>2852</v>
      </c>
      <c r="E353" s="0" t="n">
        <v>300</v>
      </c>
      <c r="F353" s="0" t="n">
        <f aca="false">E353*$F$1</f>
        <v>660</v>
      </c>
      <c r="H353" s="0" t="n">
        <f aca="false">D353+F353+G353</f>
        <v>3512</v>
      </c>
      <c r="J353" s="0" t="n">
        <v>0</v>
      </c>
      <c r="K353" s="0" t="n">
        <f aca="false">J353*$K$1</f>
        <v>0</v>
      </c>
      <c r="L353" s="0" t="n">
        <f aca="false">H353+K353</f>
        <v>3512</v>
      </c>
      <c r="M353" s="0" t="n">
        <v>20</v>
      </c>
      <c r="Q353" s="0" t="n">
        <v>375</v>
      </c>
      <c r="R353" s="0" t="n">
        <v>110</v>
      </c>
      <c r="S353" s="0" t="n">
        <v>445</v>
      </c>
      <c r="T353" s="0" t="n">
        <v>195</v>
      </c>
      <c r="U353" s="0" t="n">
        <v>305</v>
      </c>
      <c r="V353" s="0" t="n">
        <v>620</v>
      </c>
      <c r="X353" s="0" t="s">
        <v>34</v>
      </c>
      <c r="Y353" s="0" t="n">
        <f aca="false">Y352</f>
        <v>3924.42857142857</v>
      </c>
      <c r="Z353" s="0" t="n">
        <f aca="false">L353/Y353</f>
        <v>0.894907356849041</v>
      </c>
      <c r="AA353" s="0" t="n">
        <f aca="false">AVERAGEIF(X290:X352,"Monday",Z290:Z352)</f>
        <v>0.947329377653256</v>
      </c>
      <c r="AB353" s="0" t="n">
        <f aca="false">L353/$AA$4</f>
        <v>3726.73877723142</v>
      </c>
      <c r="AC353" s="0" t="n">
        <v>52</v>
      </c>
      <c r="AE353" s="0" t="n">
        <v>0</v>
      </c>
      <c r="AF353" s="0" t="n">
        <f aca="false">(AB353/AVERAGE(AB349:AB351,AB355:AB357))*MAX(AE352:AE354) + (1 - MAX(AE352:AE354))</f>
        <v>1</v>
      </c>
      <c r="AG353" s="0" t="n">
        <f aca="false">AB353/AF353</f>
        <v>3726.73877723142</v>
      </c>
      <c r="AH353" s="0" t="n">
        <f aca="false">(AG352+AG353*2+AG354)/4</f>
        <v>3755.10645866742</v>
      </c>
      <c r="AI353" s="0" t="n">
        <f aca="false">ABS(1 - (AG353/AVERAGE(AG351:AG355)))</f>
        <v>0.0120978427262013</v>
      </c>
      <c r="AJ353" s="0" t="n">
        <f aca="false">(AVERAGE(AG351:AG355)*AI353) + (AG353*(1-AI353))</f>
        <v>3726.19985968761</v>
      </c>
      <c r="AK353" s="0" t="n">
        <f aca="false">(AVERAGE(AG351:AG352,AG354:AG355)*AI353*2) + (AG353*(1-AI353*2))</f>
        <v>3725.3914833719</v>
      </c>
    </row>
    <row r="354" customFormat="false" ht="13.8" hidden="false" customHeight="false" outlineLevel="0" collapsed="false">
      <c r="A354" s="4" t="n">
        <v>43088</v>
      </c>
      <c r="B354" s="0" t="n">
        <v>352</v>
      </c>
      <c r="C354" s="0" t="n">
        <v>1335</v>
      </c>
      <c r="D354" s="0" t="n">
        <f aca="false">C354*$D$1</f>
        <v>3070.5</v>
      </c>
      <c r="E354" s="0" t="n">
        <v>370</v>
      </c>
      <c r="F354" s="0" t="n">
        <f aca="false">E354*$F$1</f>
        <v>814</v>
      </c>
      <c r="H354" s="0" t="n">
        <f aca="false">D354+F354+G354</f>
        <v>3884.5</v>
      </c>
      <c r="J354" s="0" t="n">
        <v>0</v>
      </c>
      <c r="K354" s="0" t="n">
        <f aca="false">J354*$K$1</f>
        <v>0</v>
      </c>
      <c r="L354" s="0" t="n">
        <f aca="false">H354+K354</f>
        <v>3884.5</v>
      </c>
      <c r="M354" s="0" t="n">
        <v>20</v>
      </c>
      <c r="Q354" s="0" t="n">
        <v>455</v>
      </c>
      <c r="R354" s="0" t="n">
        <v>130</v>
      </c>
      <c r="S354" s="0" t="n">
        <v>545</v>
      </c>
      <c r="T354" s="0" t="n">
        <v>230</v>
      </c>
      <c r="U354" s="0" t="n">
        <v>395</v>
      </c>
      <c r="V354" s="0" t="n">
        <v>785</v>
      </c>
      <c r="X354" s="0" t="s">
        <v>36</v>
      </c>
      <c r="Y354" s="0" t="n">
        <f aca="false">Y352</f>
        <v>3924.42857142857</v>
      </c>
      <c r="Z354" s="0" t="n">
        <f aca="false">L354/Y354</f>
        <v>0.989825634305268</v>
      </c>
      <c r="AA354" s="0" t="n">
        <f aca="false">AVERAGEIF(X291:X353,"Tuesday",Z291:Z353)</f>
        <v>0.904982785426607</v>
      </c>
      <c r="AB354" s="0" t="n">
        <f aca="false">L354/$AA$6</f>
        <v>4209.0946876272</v>
      </c>
      <c r="AC354" s="0" t="n">
        <v>54</v>
      </c>
      <c r="AE354" s="0" t="n">
        <v>0</v>
      </c>
      <c r="AF354" s="0" t="n">
        <f aca="false">(AB354/AVERAGE(AB350:AB352,AB356:AB358))*MAX(AE353:AE355) + (1 - MAX(AE353:AE355))</f>
        <v>1</v>
      </c>
      <c r="AG354" s="0" t="n">
        <f aca="false">AB354/AF354</f>
        <v>4209.0946876272</v>
      </c>
      <c r="AH354" s="0" t="n">
        <f aca="false">(AG353+AG354*2+AG355)/4</f>
        <v>4039.71789783519</v>
      </c>
      <c r="AI354" s="0" t="n">
        <f aca="false">ABS(1 - (AG354/AVERAGE(AG352:AG356)))</f>
        <v>0.111481411335187</v>
      </c>
      <c r="AJ354" s="0" t="n">
        <f aca="false">(AVERAGE(AG352:AG356)*AI354) + (AG354*(1-AI354))</f>
        <v>4162.03040881178</v>
      </c>
      <c r="AK354" s="0" t="n">
        <f aca="false">(AVERAGE(AG352:AG353,AG355:AG356)*AI354*2) + (AG354*(1-AI354*2))</f>
        <v>4091.43399058865</v>
      </c>
    </row>
    <row r="355" customFormat="false" ht="13.8" hidden="false" customHeight="false" outlineLevel="0" collapsed="false">
      <c r="A355" s="4" t="n">
        <v>43089</v>
      </c>
      <c r="B355" s="0" t="n">
        <v>353</v>
      </c>
      <c r="C355" s="0" t="n">
        <v>1245</v>
      </c>
      <c r="D355" s="0" t="n">
        <f aca="false">C355*$D$1</f>
        <v>2863.5</v>
      </c>
      <c r="E355" s="0" t="n">
        <v>365</v>
      </c>
      <c r="F355" s="0" t="n">
        <f aca="false">E355*$F$1</f>
        <v>803</v>
      </c>
      <c r="H355" s="0" t="n">
        <f aca="false">D355+F355+G355</f>
        <v>3666.5</v>
      </c>
      <c r="J355" s="0" t="n">
        <v>0</v>
      </c>
      <c r="K355" s="0" t="n">
        <f aca="false">J355*$K$1</f>
        <v>0</v>
      </c>
      <c r="L355" s="0" t="n">
        <f aca="false">H355+K355</f>
        <v>3666.5</v>
      </c>
      <c r="M355" s="0" t="n">
        <v>20</v>
      </c>
      <c r="Q355" s="0" t="n">
        <v>530</v>
      </c>
      <c r="R355" s="0" t="n">
        <v>130</v>
      </c>
      <c r="S355" s="0" t="n">
        <v>580</v>
      </c>
      <c r="T355" s="0" t="n">
        <v>195</v>
      </c>
      <c r="U355" s="0" t="n">
        <v>425</v>
      </c>
      <c r="V355" s="0" t="n">
        <v>800</v>
      </c>
      <c r="X355" s="0" t="s">
        <v>37</v>
      </c>
      <c r="Y355" s="0" t="n">
        <f aca="false">Y352</f>
        <v>3924.42857142857</v>
      </c>
      <c r="Z355" s="0" t="n">
        <f aca="false">L355/Y355</f>
        <v>0.934276145753704</v>
      </c>
      <c r="AA355" s="0" t="n">
        <f aca="false">AVERAGEIF(X292:X354,"Wednesday",Z292:Z354)</f>
        <v>0.885286602243153</v>
      </c>
      <c r="AB355" s="0" t="n">
        <f aca="false">L355/$AA$8</f>
        <v>4013.94343885492</v>
      </c>
      <c r="AC355" s="0" t="n">
        <v>59</v>
      </c>
      <c r="AE355" s="0" t="n">
        <v>0</v>
      </c>
      <c r="AF355" s="0" t="n">
        <f aca="false">(AB355/AVERAGE(AB351:AB353,AB357:AB359))*MAX(AE354:AE356) + (1 - MAX(AE354:AE356))</f>
        <v>1</v>
      </c>
      <c r="AG355" s="0" t="n">
        <f aca="false">AB355/AF355</f>
        <v>4013.94343885492</v>
      </c>
      <c r="AH355" s="0" t="n">
        <f aca="false">(AG354+AG355*2+AG356)/4</f>
        <v>3965.99170503909</v>
      </c>
      <c r="AI355" s="0" t="n">
        <f aca="false">ABS(1 - (AG355/AVERAGE(AG353:AG357)))</f>
        <v>0.0442310473889918</v>
      </c>
      <c r="AJ355" s="0" t="n">
        <f aca="false">(AVERAGE(AG353:AG357)*AI355) + (AG355*(1-AI355))</f>
        <v>4006.42324399529</v>
      </c>
      <c r="AK355" s="0" t="n">
        <f aca="false">(AVERAGE(AG353:AG354,AG356:AG357)*AI355*2) + (AG355*(1-AI355*2))</f>
        <v>3995.14295170583</v>
      </c>
    </row>
    <row r="356" customFormat="false" ht="13.8" hidden="false" customHeight="false" outlineLevel="0" collapsed="false">
      <c r="A356" s="4" t="n">
        <v>43090</v>
      </c>
      <c r="B356" s="0" t="n">
        <v>354</v>
      </c>
      <c r="C356" s="0" t="n">
        <v>1240</v>
      </c>
      <c r="D356" s="0" t="n">
        <f aca="false">C356*$D$1</f>
        <v>2852</v>
      </c>
      <c r="E356" s="0" t="n">
        <v>365</v>
      </c>
      <c r="F356" s="0" t="n">
        <f aca="false">E356*$F$1</f>
        <v>803</v>
      </c>
      <c r="H356" s="0" t="n">
        <f aca="false">D356+F356+G356</f>
        <v>3655</v>
      </c>
      <c r="J356" s="0" t="n">
        <v>0</v>
      </c>
      <c r="K356" s="0" t="n">
        <f aca="false">J356*$K$1</f>
        <v>0</v>
      </c>
      <c r="L356" s="0" t="n">
        <f aca="false">H356+K356</f>
        <v>3655</v>
      </c>
      <c r="M356" s="0" t="n">
        <v>15</v>
      </c>
      <c r="Q356" s="0" t="n">
        <v>545</v>
      </c>
      <c r="R356" s="0" t="n">
        <v>165</v>
      </c>
      <c r="S356" s="0" t="n">
        <v>325</v>
      </c>
      <c r="T356" s="0" t="n">
        <v>195</v>
      </c>
      <c r="U356" s="0" t="n">
        <v>345</v>
      </c>
      <c r="V356" s="0" t="n">
        <v>925</v>
      </c>
      <c r="X356" s="0" t="s">
        <v>39</v>
      </c>
      <c r="Y356" s="0" t="n">
        <f aca="false">Y352</f>
        <v>3924.42857142857</v>
      </c>
      <c r="Z356" s="0" t="n">
        <f aca="false">L356/Y356</f>
        <v>0.931345782825525</v>
      </c>
      <c r="AA356" s="0" t="n">
        <f aca="false">AVERAGEIF(X293:X355,"Thursday",Z293:Z355)</f>
        <v>0.91412237277868</v>
      </c>
      <c r="AB356" s="0" t="n">
        <f aca="false">L356/$AA$10</f>
        <v>3626.98525481933</v>
      </c>
      <c r="AC356" s="0" t="n">
        <v>43</v>
      </c>
      <c r="AE356" s="0" t="n">
        <v>0</v>
      </c>
      <c r="AF356" s="0" t="n">
        <f aca="false">(AB356/AVERAGE(AB352:AB354,AB358:AB360))*MAX(AE355:AE357) + (1 - MAX(AE355:AE357))</f>
        <v>1</v>
      </c>
      <c r="AG356" s="0" t="n">
        <f aca="false">AB356/AF356</f>
        <v>3626.98525481933</v>
      </c>
      <c r="AH356" s="0" t="n">
        <f aca="false">(AG355+AG356*2+AG357)/4</f>
        <v>3727.69133655746</v>
      </c>
      <c r="AI356" s="0" t="n">
        <f aca="false">ABS(1 - (AG356/AVERAGE(AG354:AG358)))</f>
        <v>0.156659024855846</v>
      </c>
      <c r="AJ356" s="0" t="n">
        <f aca="false">(AVERAGE(AG354:AG358)*AI356) + (AG356*(1-AI356))</f>
        <v>3732.53408541813</v>
      </c>
      <c r="AK356" s="0" t="n">
        <f aca="false">(AVERAGE(AG354:AG355,AG357:AG358)*AI356*2) + (AG356*(1-AI356*2))</f>
        <v>3890.85733131634</v>
      </c>
    </row>
    <row r="357" customFormat="false" ht="13.8" hidden="false" customHeight="false" outlineLevel="0" collapsed="false">
      <c r="A357" s="4" t="n">
        <v>43091</v>
      </c>
      <c r="B357" s="0" t="n">
        <v>355</v>
      </c>
      <c r="C357" s="0" t="n">
        <v>1440</v>
      </c>
      <c r="D357" s="0" t="n">
        <f aca="false">C357*$D$1</f>
        <v>3312</v>
      </c>
      <c r="E357" s="0" t="n">
        <v>395</v>
      </c>
      <c r="F357" s="0" t="n">
        <f aca="false">E357*$F$1</f>
        <v>869</v>
      </c>
      <c r="H357" s="0" t="n">
        <f aca="false">D357+F357+G357</f>
        <v>4181</v>
      </c>
      <c r="J357" s="0" t="n">
        <v>0</v>
      </c>
      <c r="K357" s="0" t="n">
        <f aca="false">J357*$K$1</f>
        <v>0</v>
      </c>
      <c r="L357" s="0" t="n">
        <f aca="false">H357+K357</f>
        <v>4181</v>
      </c>
      <c r="M357" s="0" t="n">
        <v>15</v>
      </c>
      <c r="Q357" s="0" t="n">
        <v>645</v>
      </c>
      <c r="R357" s="0" t="n">
        <v>135</v>
      </c>
      <c r="S357" s="0" t="n">
        <v>415</v>
      </c>
      <c r="T357" s="0" t="n">
        <v>185</v>
      </c>
      <c r="U357" s="0" t="n">
        <v>610</v>
      </c>
      <c r="V357" s="0" t="n">
        <v>1015</v>
      </c>
      <c r="X357" s="0" t="s">
        <v>40</v>
      </c>
      <c r="Y357" s="0" t="n">
        <f aca="false">Y352</f>
        <v>3924.42857142857</v>
      </c>
      <c r="Z357" s="0" t="n">
        <f aca="false">L357/Y357</f>
        <v>1.06537803501875</v>
      </c>
      <c r="AA357" s="0" t="n">
        <f aca="false">AVERAGEIF(X294:X356,"Friday",Z294:Z356)</f>
        <v>1.02672132800333</v>
      </c>
      <c r="AB357" s="0" t="n">
        <f aca="false">L357/$AA$12</f>
        <v>3642.85139773628</v>
      </c>
      <c r="AC357" s="0" t="n">
        <v>45</v>
      </c>
      <c r="AE357" s="0" t="n">
        <v>0</v>
      </c>
      <c r="AF357" s="0" t="n">
        <f aca="false">(AB357/AVERAGE(AB353:AB355,AB359:AB361))*MAX(AE356:AE358) + (1 - MAX(AE356:AE358))</f>
        <v>1</v>
      </c>
      <c r="AG357" s="0" t="n">
        <f aca="false">AB357/AF357</f>
        <v>3642.85139773628</v>
      </c>
      <c r="AH357" s="0" t="n">
        <f aca="false">(AG356+AG357*2+AG358)/4</f>
        <v>4230.87089106937</v>
      </c>
      <c r="AI357" s="0" t="n">
        <f aca="false">ABS(1 - (AG357/AVERAGE(AG355:AG359)))</f>
        <v>0.223786128517283</v>
      </c>
      <c r="AJ357" s="0" t="n">
        <f aca="false">(AVERAGE(AG355:AG359)*AI357) + (AG357*(1-AI357))</f>
        <v>3877.88306536508</v>
      </c>
      <c r="AK357" s="0" t="n">
        <f aca="false">(AVERAGE(AG355:AG356,AG358:AG359)*AI357*2) + (AG357*(1-AI357*2))</f>
        <v>4230.43056680829</v>
      </c>
    </row>
    <row r="358" customFormat="false" ht="13.8" hidden="false" customHeight="false" outlineLevel="0" collapsed="false">
      <c r="A358" s="4" t="n">
        <v>43092</v>
      </c>
      <c r="B358" s="0" t="n">
        <v>356</v>
      </c>
      <c r="C358" s="0" t="n">
        <v>1760</v>
      </c>
      <c r="D358" s="0" t="n">
        <f aca="false">C358*$D$1</f>
        <v>4048</v>
      </c>
      <c r="E358" s="0" t="n">
        <v>540</v>
      </c>
      <c r="F358" s="0" t="n">
        <f aca="false">E358*$F$1</f>
        <v>1188</v>
      </c>
      <c r="H358" s="0" t="n">
        <f aca="false">D358+F358+G358</f>
        <v>5236</v>
      </c>
      <c r="J358" s="0" t="n">
        <v>0</v>
      </c>
      <c r="K358" s="0" t="n">
        <f aca="false">J358*$K$1</f>
        <v>0</v>
      </c>
      <c r="L358" s="0" t="n">
        <f aca="false">H358+K358</f>
        <v>5236</v>
      </c>
      <c r="M358" s="0" t="n">
        <v>10</v>
      </c>
      <c r="Q358" s="0" t="n">
        <v>975</v>
      </c>
      <c r="R358" s="0" t="n">
        <v>200</v>
      </c>
      <c r="S358" s="0" t="n">
        <v>645</v>
      </c>
      <c r="T358" s="0" t="n">
        <v>370</v>
      </c>
      <c r="U358" s="0" t="n">
        <v>680</v>
      </c>
      <c r="V358" s="0" t="n">
        <v>1420</v>
      </c>
      <c r="X358" s="0" t="s">
        <v>42</v>
      </c>
      <c r="Y358" s="0" t="n">
        <f aca="false">Y352</f>
        <v>3924.42857142857</v>
      </c>
      <c r="Z358" s="0" t="n">
        <f aca="false">L358/Y358</f>
        <v>1.33420698190819</v>
      </c>
      <c r="AA358" s="0" t="n">
        <f aca="false">AVERAGEIF(X295:X357,"Saturday",Z295:Z357)</f>
        <v>1.12894889514566</v>
      </c>
      <c r="AB358" s="0" t="n">
        <f aca="false">L358/$AA$14</f>
        <v>4705.77422266774</v>
      </c>
      <c r="AC358" s="0" t="n">
        <v>46</v>
      </c>
      <c r="AE358" s="0" t="n">
        <v>0</v>
      </c>
      <c r="AF358" s="0" t="n">
        <f aca="false">(AB358/AVERAGE(AB354:AB356,AB360:AB362))*MAX(AE357:AE359) + (1 - MAX(AE357:AE359))</f>
        <v>0.782887092352188</v>
      </c>
      <c r="AG358" s="0" t="n">
        <f aca="false">AB358/AF358</f>
        <v>6010.79551398557</v>
      </c>
      <c r="AH358" s="0" t="n">
        <f aca="false">(AG357+AG358*2+AG359)/4</f>
        <v>5458.84505061316</v>
      </c>
      <c r="AI358" s="0" t="n">
        <f aca="false">ABS(1 - (AG358/AVERAGE(AG356:AG360)))</f>
        <v>0.175867822956923</v>
      </c>
      <c r="AJ358" s="0" t="n">
        <f aca="false">(AVERAGE(AG356:AG360)*AI358) + (AG358*(1-AI358))</f>
        <v>5852.69028903228</v>
      </c>
      <c r="AK358" s="0" t="n">
        <f aca="false">(AVERAGE(AG356:AG357,AG359:AG360)*AI358*2) + (AG358*(1-AI358*2))</f>
        <v>5615.53245160235</v>
      </c>
    </row>
    <row r="359" customFormat="false" ht="13.8" hidden="false" customHeight="false" outlineLevel="0" collapsed="false">
      <c r="A359" s="4" t="n">
        <v>43093</v>
      </c>
      <c r="B359" s="0" t="n">
        <v>357</v>
      </c>
      <c r="C359" s="0" t="n">
        <v>1950</v>
      </c>
      <c r="D359" s="0" t="n">
        <f aca="false">C359*$D$1</f>
        <v>4485</v>
      </c>
      <c r="E359" s="0" t="n">
        <v>645</v>
      </c>
      <c r="F359" s="0" t="n">
        <f aca="false">E359*$F$1</f>
        <v>1419</v>
      </c>
      <c r="H359" s="0" t="n">
        <f aca="false">D359+F359+G359</f>
        <v>5904</v>
      </c>
      <c r="J359" s="0" t="n">
        <v>0</v>
      </c>
      <c r="K359" s="0" t="n">
        <f aca="false">J359*$K$1</f>
        <v>0</v>
      </c>
      <c r="L359" s="0" t="n">
        <f aca="false">H359+K359</f>
        <v>5904</v>
      </c>
      <c r="M359" s="0" t="n">
        <v>25</v>
      </c>
      <c r="Q359" s="0" t="n">
        <v>1255</v>
      </c>
      <c r="R359" s="0" t="n">
        <v>225</v>
      </c>
      <c r="S359" s="0" t="n">
        <v>710</v>
      </c>
      <c r="T359" s="0" t="n">
        <v>330</v>
      </c>
      <c r="U359" s="0" t="n">
        <v>740</v>
      </c>
      <c r="V359" s="0" t="n">
        <v>1710</v>
      </c>
      <c r="X359" s="0" t="s">
        <v>33</v>
      </c>
      <c r="Y359" s="0" t="n">
        <f aca="false">AVERAGE(L359:L365)</f>
        <v>7460</v>
      </c>
      <c r="Z359" s="0" t="n">
        <f aca="false">L359/Y359</f>
        <v>0.79142091152815</v>
      </c>
      <c r="AA359" s="0" t="n">
        <f aca="false">AVERAGEIF(X296:X358,"Sunday",Z296:Z358)</f>
        <v>1.17104647716683</v>
      </c>
      <c r="AB359" s="0" t="n">
        <f aca="false">L359/$AA$2</f>
        <v>5942.67614226326</v>
      </c>
      <c r="AC359" s="0" t="n">
        <v>50</v>
      </c>
      <c r="AE359" s="0" t="n">
        <v>1</v>
      </c>
      <c r="AF359" s="0" t="n">
        <f aca="false">(AB359/AVERAGE(AB355:AB357,AB361:AB363))*MAX(AE358:AE360) + (1 - MAX(AE358:AE360))</f>
        <v>0.96301021939613</v>
      </c>
      <c r="AG359" s="0" t="n">
        <f aca="false">AB359/AF359</f>
        <v>6170.9377767452</v>
      </c>
      <c r="AH359" s="0" t="n">
        <f aca="false">(AG358+AG359*2+AG360)/4</f>
        <v>6115.01930311612</v>
      </c>
      <c r="AI359" s="0" t="n">
        <f aca="false">ABS(1 - (AG359/AVERAGE(AG357:AG361)))</f>
        <v>0.102181615029735</v>
      </c>
      <c r="AJ359" s="0" t="n">
        <f aca="false">(AVERAGE(AG357:AG361)*AI359) + (AG359*(1-AI359))</f>
        <v>6112.47983365965</v>
      </c>
      <c r="AK359" s="0" t="n">
        <f aca="false">(AVERAGE(AG357:AG358,AG360:AG361)*AI359*2) + (AG359*(1-AI359*2))</f>
        <v>6024.79291903134</v>
      </c>
    </row>
    <row r="360" customFormat="false" ht="13.8" hidden="false" customHeight="false" outlineLevel="0" collapsed="false">
      <c r="A360" s="4" t="n">
        <v>43094</v>
      </c>
      <c r="B360" s="0" t="n">
        <v>358</v>
      </c>
      <c r="C360" s="0" t="n">
        <v>2110</v>
      </c>
      <c r="D360" s="0" t="n">
        <f aca="false">C360*$D$1</f>
        <v>4853</v>
      </c>
      <c r="E360" s="0" t="n">
        <v>725</v>
      </c>
      <c r="F360" s="0" t="n">
        <f aca="false">E360*$F$1</f>
        <v>1595</v>
      </c>
      <c r="H360" s="0" t="n">
        <f aca="false">D360+F360+G360</f>
        <v>6448</v>
      </c>
      <c r="J360" s="0" t="n">
        <v>0</v>
      </c>
      <c r="K360" s="0" t="n">
        <f aca="false">J360*$K$1</f>
        <v>0</v>
      </c>
      <c r="L360" s="0" t="n">
        <f aca="false">H360+K360</f>
        <v>6448</v>
      </c>
      <c r="M360" s="0" t="n">
        <v>30</v>
      </c>
      <c r="Q360" s="0" t="n">
        <v>1200</v>
      </c>
      <c r="R360" s="0" t="n">
        <v>230</v>
      </c>
      <c r="S360" s="0" t="n">
        <v>815</v>
      </c>
      <c r="T360" s="0" t="n">
        <v>380</v>
      </c>
      <c r="U360" s="0" t="n">
        <v>865</v>
      </c>
      <c r="V360" s="0" t="n">
        <v>1750</v>
      </c>
      <c r="X360" s="0" t="s">
        <v>34</v>
      </c>
      <c r="Y360" s="0" t="n">
        <f aca="false">Y359</f>
        <v>7460</v>
      </c>
      <c r="Z360" s="0" t="n">
        <f aca="false">L360/Y360</f>
        <v>0.864343163538874</v>
      </c>
      <c r="AA360" s="0" t="n">
        <f aca="false">AVERAGEIF(X297:X359,"Monday",Z297:Z359)</f>
        <v>0.943975375846387</v>
      </c>
      <c r="AB360" s="0" t="n">
        <f aca="false">L360/$AA$4</f>
        <v>6842.25843837933</v>
      </c>
      <c r="AC360" s="0" t="n">
        <v>55</v>
      </c>
      <c r="AE360" s="0" t="n">
        <v>1</v>
      </c>
      <c r="AF360" s="0" t="n">
        <f aca="false">(AB360/AVERAGE(AB356:AB358,AB362:AB364))*MAX(AE359:AE361) + (1 - MAX(AE359:AE361))</f>
        <v>1.12032150407973</v>
      </c>
      <c r="AG360" s="0" t="n">
        <f aca="false">AB360/AF360</f>
        <v>6107.40614498852</v>
      </c>
      <c r="AH360" s="0" t="n">
        <f aca="false">(AG359+AG360*2+AG361)/4</f>
        <v>6111.98897276032</v>
      </c>
      <c r="AI360" s="0" t="n">
        <f aca="false">ABS(1 - (AG360/AVERAGE(AG358:AG362)))</f>
        <v>0.00145173289579081</v>
      </c>
      <c r="AJ360" s="0" t="n">
        <f aca="false">(AVERAGE(AG358:AG362)*AI360) + (AG360*(1-AI360))</f>
        <v>6107.41903523362</v>
      </c>
      <c r="AK360" s="0" t="n">
        <f aca="false">(AVERAGE(AG358:AG359,AG361:AG362)*AI360*2) + (AG360*(1-AI360*2))</f>
        <v>6107.43837060127</v>
      </c>
    </row>
    <row r="361" customFormat="false" ht="13.8" hidden="false" customHeight="false" outlineLevel="0" collapsed="false">
      <c r="A361" s="4" t="n">
        <v>43095</v>
      </c>
      <c r="B361" s="0" t="n">
        <v>359</v>
      </c>
      <c r="C361" s="0" t="n">
        <v>2415</v>
      </c>
      <c r="D361" s="0" t="n">
        <f aca="false">C361*$D$1</f>
        <v>5554.5</v>
      </c>
      <c r="E361" s="0" t="n">
        <v>730</v>
      </c>
      <c r="F361" s="0" t="n">
        <f aca="false">E361*$F$1</f>
        <v>1606</v>
      </c>
      <c r="H361" s="0" t="n">
        <f aca="false">D361+F361+G361</f>
        <v>7160.5</v>
      </c>
      <c r="J361" s="0" t="n">
        <v>0</v>
      </c>
      <c r="K361" s="0" t="n">
        <f aca="false">J361*$K$1</f>
        <v>0</v>
      </c>
      <c r="L361" s="0" t="n">
        <f aca="false">H361+K361</f>
        <v>7160.5</v>
      </c>
      <c r="M361" s="0" t="n">
        <v>45</v>
      </c>
      <c r="Q361" s="0" t="n">
        <v>1165</v>
      </c>
      <c r="R361" s="0" t="n">
        <v>220</v>
      </c>
      <c r="S361" s="0" t="n">
        <v>760</v>
      </c>
      <c r="T361" s="0" t="n">
        <v>355</v>
      </c>
      <c r="U361" s="0" t="n">
        <v>820</v>
      </c>
      <c r="V361" s="0" t="n">
        <v>1570</v>
      </c>
      <c r="X361" s="0" t="s">
        <v>36</v>
      </c>
      <c r="Y361" s="0" t="n">
        <f aca="false">Y359</f>
        <v>7460</v>
      </c>
      <c r="Z361" s="0" t="n">
        <f aca="false">L361/Y361</f>
        <v>0.95985254691689</v>
      </c>
      <c r="AA361" s="0" t="n">
        <f aca="false">AVERAGEIF(X298:X360,"Tuesday",Z298:Z360)</f>
        <v>0.914297754649589</v>
      </c>
      <c r="AB361" s="0" t="n">
        <f aca="false">L361/$AA$6</f>
        <v>7758.84219610107</v>
      </c>
      <c r="AC361" s="0" t="n">
        <v>54</v>
      </c>
      <c r="AE361" s="0" t="n">
        <v>1</v>
      </c>
      <c r="AF361" s="0" t="n">
        <f aca="false">(AB361/AVERAGE(AB357:AB359,AB363:AB365))*MAX(AE360:AE362) + (1 - MAX(AE360:AE362))</f>
        <v>1.27987112627814</v>
      </c>
      <c r="AG361" s="0" t="n">
        <f aca="false">AB361/AF361</f>
        <v>6062.20582431901</v>
      </c>
      <c r="AH361" s="0" t="n">
        <f aca="false">(AG360+AG361*2+AG362)/4</f>
        <v>6115.47483044988</v>
      </c>
      <c r="AI361" s="0" t="n">
        <f aca="false">ABS(1 - (AG361/AVERAGE(AG359:AG363)))</f>
        <v>0.0798105199936654</v>
      </c>
      <c r="AJ361" s="0" t="n">
        <f aca="false">(AVERAGE(AG359:AG363)*AI361) + (AG361*(1-AI361))</f>
        <v>6104.16951666321</v>
      </c>
      <c r="AK361" s="0" t="n">
        <f aca="false">(AVERAGE(AG359:AG360,AG362:AG363)*AI361*2) + (AG361*(1-AI361*2))</f>
        <v>6167.11505517951</v>
      </c>
    </row>
    <row r="362" customFormat="false" ht="13.8" hidden="false" customHeight="false" outlineLevel="0" collapsed="false">
      <c r="A362" s="4" t="n">
        <v>43096</v>
      </c>
      <c r="B362" s="0" t="n">
        <v>360</v>
      </c>
      <c r="C362" s="0" t="n">
        <v>2895</v>
      </c>
      <c r="D362" s="0" t="n">
        <f aca="false">C362*$D$1</f>
        <v>6658.5</v>
      </c>
      <c r="E362" s="0" t="n">
        <v>965</v>
      </c>
      <c r="F362" s="0" t="n">
        <f aca="false">E362*$F$1</f>
        <v>2123</v>
      </c>
      <c r="H362" s="0" t="n">
        <f aca="false">D362+F362+G362</f>
        <v>8781.5</v>
      </c>
      <c r="J362" s="0" t="n">
        <v>0</v>
      </c>
      <c r="K362" s="0" t="n">
        <f aca="false">J362*$K$1</f>
        <v>0</v>
      </c>
      <c r="L362" s="0" t="n">
        <f aca="false">H362+K362</f>
        <v>8781.5</v>
      </c>
      <c r="M362" s="0" t="n">
        <v>45</v>
      </c>
      <c r="Q362" s="0" t="n">
        <v>1235</v>
      </c>
      <c r="R362" s="0" t="n">
        <v>225</v>
      </c>
      <c r="S362" s="0" t="n">
        <v>895</v>
      </c>
      <c r="T362" s="0" t="n">
        <v>435</v>
      </c>
      <c r="U362" s="0" t="n">
        <v>845</v>
      </c>
      <c r="V362" s="0" t="n">
        <v>1640</v>
      </c>
      <c r="X362" s="0" t="s">
        <v>37</v>
      </c>
      <c r="Y362" s="0" t="n">
        <f aca="false">Y359</f>
        <v>7460</v>
      </c>
      <c r="Z362" s="0" t="n">
        <f aca="false">L362/Y362</f>
        <v>1.17714477211796</v>
      </c>
      <c r="AA362" s="0" t="n">
        <f aca="false">AVERAGEIF(X299:X361,"Wednesday",Z299:Z361)</f>
        <v>0.886131534605851</v>
      </c>
      <c r="AB362" s="0" t="n">
        <f aca="false">L362/$AA$8</f>
        <v>9613.6490681316</v>
      </c>
      <c r="AC362" s="0" t="n">
        <v>55</v>
      </c>
      <c r="AE362" s="0" t="n">
        <v>0</v>
      </c>
      <c r="AF362" s="0" t="n">
        <f aca="false">(AB362/AVERAGE(AB358:AB360,AB364:AB366))*MAX(AE361:AE363) + (1 - MAX(AE361:AE363))</f>
        <v>1.54310164717072</v>
      </c>
      <c r="AG362" s="0" t="n">
        <f aca="false">AB362/AF362</f>
        <v>6230.08152817298</v>
      </c>
      <c r="AH362" s="0" t="n">
        <f aca="false">(AG361+AG362*2+AG363)/4</f>
        <v>6722.93104637323</v>
      </c>
      <c r="AI362" s="0" t="n">
        <f aca="false">ABS(1 - (AG362/AVERAGE(AG360:AG364)))</f>
        <v>0.0688827293001475</v>
      </c>
      <c r="AJ362" s="0" t="n">
        <f aca="false">(AVERAGE(AG360:AG364)*AI362) + (AG362*(1-AI362))</f>
        <v>6261.82906538835</v>
      </c>
      <c r="AK362" s="0" t="n">
        <f aca="false">(AVERAGE(AG360:AG361,AG363:AG364)*AI362*2) + (AG362*(1-AI362*2))</f>
        <v>6309.45037121141</v>
      </c>
    </row>
    <row r="363" customFormat="false" ht="13.8" hidden="false" customHeight="false" outlineLevel="0" collapsed="false">
      <c r="A363" s="4" t="n">
        <v>43097</v>
      </c>
      <c r="B363" s="0" t="n">
        <v>361</v>
      </c>
      <c r="C363" s="0" t="n">
        <v>2720</v>
      </c>
      <c r="D363" s="0" t="n">
        <f aca="false">C363*$D$1</f>
        <v>6256</v>
      </c>
      <c r="E363" s="0" t="n">
        <v>990</v>
      </c>
      <c r="F363" s="0" t="n">
        <f aca="false">E363*$F$1</f>
        <v>2178</v>
      </c>
      <c r="H363" s="0" t="n">
        <f aca="false">D363+F363+G363</f>
        <v>8434</v>
      </c>
      <c r="J363" s="0" t="n">
        <v>0</v>
      </c>
      <c r="K363" s="0" t="n">
        <f aca="false">J363*$K$1</f>
        <v>0</v>
      </c>
      <c r="L363" s="0" t="n">
        <f aca="false">H363+K363</f>
        <v>8434</v>
      </c>
      <c r="M363" s="0" t="n">
        <v>50</v>
      </c>
      <c r="Q363" s="0" t="n">
        <v>1220</v>
      </c>
      <c r="R363" s="0" t="n">
        <v>265</v>
      </c>
      <c r="S363" s="0" t="n">
        <v>925</v>
      </c>
      <c r="T363" s="0" t="n">
        <v>395</v>
      </c>
      <c r="U363" s="0" t="n">
        <v>775</v>
      </c>
      <c r="V363" s="0" t="n">
        <v>1700</v>
      </c>
      <c r="X363" s="0" t="s">
        <v>39</v>
      </c>
      <c r="Y363" s="0" t="n">
        <f aca="false">Y359</f>
        <v>7460</v>
      </c>
      <c r="Z363" s="0" t="n">
        <f aca="false">L363/Y363</f>
        <v>1.13056300268097</v>
      </c>
      <c r="AA363" s="0" t="n">
        <f aca="false">AVERAGEIF(X300:X362,"Thursday",Z300:Z362)</f>
        <v>0.916926090287001</v>
      </c>
      <c r="AB363" s="0" t="n">
        <f aca="false">L363/$AA$10</f>
        <v>8369.35530482797</v>
      </c>
      <c r="AC363" s="0" t="n">
        <v>55</v>
      </c>
      <c r="AE363" s="0" t="n">
        <v>0</v>
      </c>
      <c r="AF363" s="0" t="n">
        <f aca="false">(AB363/AVERAGE(AB359:AB361,AB365:AB367))*MAX(AE362:AE364) + (1 - MAX(AE362:AE364))</f>
        <v>1</v>
      </c>
      <c r="AG363" s="0" t="n">
        <f aca="false">AB363/AF363</f>
        <v>8369.35530482797</v>
      </c>
      <c r="AH363" s="0" t="n">
        <f aca="false">(AG362+AG363*2+AG364)/4</f>
        <v>7413.65343989428</v>
      </c>
      <c r="AI363" s="0" t="n">
        <f aca="false">ABS(1 - (AG363/AVERAGE(AG361:AG365)))</f>
        <v>0.209004807867538</v>
      </c>
      <c r="AJ363" s="0" t="n">
        <f aca="false">(AVERAGE(AG361:AG365)*AI363) + (AG363*(1-AI363))</f>
        <v>8066.95896472846</v>
      </c>
      <c r="AK363" s="0" t="n">
        <f aca="false">(AVERAGE(AG361:AG362,AG364:AG365)*AI363*2) + (AG363*(1-AI363*2))</f>
        <v>7613.36445457919</v>
      </c>
    </row>
    <row r="364" customFormat="false" ht="13.8" hidden="false" customHeight="false" outlineLevel="0" collapsed="false">
      <c r="A364" s="4" t="n">
        <v>43098</v>
      </c>
      <c r="B364" s="0" t="n">
        <v>362</v>
      </c>
      <c r="C364" s="0" t="n">
        <v>2375</v>
      </c>
      <c r="D364" s="0" t="n">
        <f aca="false">C364*$D$1</f>
        <v>5462.5</v>
      </c>
      <c r="E364" s="0" t="n">
        <v>1005</v>
      </c>
      <c r="F364" s="0" t="n">
        <f aca="false">E364*$F$1</f>
        <v>2211</v>
      </c>
      <c r="H364" s="0" t="n">
        <f aca="false">D364+F364+G364</f>
        <v>7673.5</v>
      </c>
      <c r="J364" s="0" t="n">
        <v>0</v>
      </c>
      <c r="K364" s="0" t="n">
        <f aca="false">J364*$K$1</f>
        <v>0</v>
      </c>
      <c r="L364" s="0" t="n">
        <f aca="false">H364+K364</f>
        <v>7673.5</v>
      </c>
      <c r="M364" s="0" t="n">
        <v>40</v>
      </c>
      <c r="Q364" s="0" t="n">
        <v>1235</v>
      </c>
      <c r="R364" s="0" t="n">
        <v>290</v>
      </c>
      <c r="S364" s="0" t="n">
        <v>885</v>
      </c>
      <c r="T364" s="0" t="n">
        <v>475</v>
      </c>
      <c r="U364" s="0" t="n">
        <v>820</v>
      </c>
      <c r="V364" s="0" t="n">
        <v>1760</v>
      </c>
      <c r="X364" s="0" t="s">
        <v>40</v>
      </c>
      <c r="Y364" s="0" t="n">
        <f aca="false">Y359</f>
        <v>7460</v>
      </c>
      <c r="Z364" s="0" t="n">
        <f aca="false">L364/Y364</f>
        <v>1.02861930294906</v>
      </c>
      <c r="AA364" s="0" t="n">
        <f aca="false">AVERAGEIF(X301:X363,"Friday",Z301:Z363)</f>
        <v>1.01419443750645</v>
      </c>
      <c r="AB364" s="0" t="n">
        <f aca="false">L364/$AA$12</f>
        <v>6685.82162174822</v>
      </c>
      <c r="AC364" s="0" t="n">
        <v>57</v>
      </c>
      <c r="AE364" s="0" t="n">
        <v>0</v>
      </c>
      <c r="AF364" s="0" t="n">
        <f aca="false">(AB364/AVERAGE(AB360:AB362,AB366:AB368))*MAX(AE363:AE365) + (1 - MAX(AE363:AE365))</f>
        <v>1</v>
      </c>
      <c r="AG364" s="0" t="n">
        <f aca="false">AB364/AF364</f>
        <v>6685.82162174822</v>
      </c>
      <c r="AH364" s="0" t="n">
        <f aca="false">(AG363+AG364*2+AG365)/4</f>
        <v>7251.5287516475</v>
      </c>
      <c r="AI364" s="0" t="n">
        <f aca="false">ABS(1 - (AG364/AVERAGE(AG362:AG366)))</f>
        <v>0.0527921640280087</v>
      </c>
      <c r="AJ364" s="0" t="n">
        <f aca="false">(AVERAGE(AG362:AG366)*AI364) + (AG364*(1-AI364))</f>
        <v>6705.49361798628</v>
      </c>
      <c r="AK364" s="0" t="n">
        <f aca="false">(AVERAGE(AG362:AG363,AG365:AG366)*AI364*2) + (AG364*(1-AI364*2))</f>
        <v>6735.00161234337</v>
      </c>
    </row>
    <row r="365" customFormat="false" ht="13.8" hidden="false" customHeight="false" outlineLevel="0" collapsed="false">
      <c r="A365" s="4" t="n">
        <v>43099</v>
      </c>
      <c r="B365" s="0" t="n">
        <v>363</v>
      </c>
      <c r="C365" s="0" t="n">
        <v>2395</v>
      </c>
      <c r="D365" s="0" t="n">
        <f aca="false">C365*$D$1</f>
        <v>5508.5</v>
      </c>
      <c r="E365" s="0" t="n">
        <v>1050</v>
      </c>
      <c r="F365" s="0" t="n">
        <f aca="false">E365*$F$1</f>
        <v>2310</v>
      </c>
      <c r="H365" s="0" t="n">
        <f aca="false">D365+F365+G365</f>
        <v>7818.5</v>
      </c>
      <c r="J365" s="0" t="n">
        <v>0</v>
      </c>
      <c r="K365" s="0" t="n">
        <f aca="false">J365*$K$1</f>
        <v>0</v>
      </c>
      <c r="L365" s="0" t="n">
        <f aca="false">H365+K365</f>
        <v>7818.5</v>
      </c>
      <c r="M365" s="0" t="n">
        <v>30</v>
      </c>
      <c r="Q365" s="0" t="n">
        <v>1260</v>
      </c>
      <c r="R365" s="0" t="n">
        <v>305</v>
      </c>
      <c r="S365" s="0" t="n">
        <v>1010</v>
      </c>
      <c r="T365" s="0" t="n">
        <v>385</v>
      </c>
      <c r="U365" s="0" t="n">
        <v>690</v>
      </c>
      <c r="V365" s="0" t="n">
        <v>1735</v>
      </c>
      <c r="X365" s="0" t="s">
        <v>42</v>
      </c>
      <c r="Y365" s="0" t="n">
        <f aca="false">Y359</f>
        <v>7460</v>
      </c>
      <c r="Z365" s="0" t="n">
        <f aca="false">L365/Y365</f>
        <v>1.0480563002681</v>
      </c>
      <c r="AA365" s="0" t="n">
        <f aca="false">AVERAGEIF(X302:X364,"Saturday",Z302:Z364)</f>
        <v>1.15342832993789</v>
      </c>
      <c r="AB365" s="0" t="n">
        <f aca="false">L365/$AA$14</f>
        <v>7026.75625667068</v>
      </c>
      <c r="AC365" s="0" t="n">
        <v>55</v>
      </c>
      <c r="AE365" s="0" t="n">
        <v>0</v>
      </c>
      <c r="AF365" s="0" t="n">
        <f aca="false">(AB365/AVERAGE(AB361:AB363,AB367:AB369))*MAX(AE364:AE366) + (1 - MAX(AE364:AE366))</f>
        <v>0.967191138233757</v>
      </c>
      <c r="AG365" s="0" t="n">
        <f aca="false">AB365/AF365</f>
        <v>7265.11645826557</v>
      </c>
      <c r="AH365" s="0" t="n">
        <f aca="false">(AG364+AG365*2+AG366)/4</f>
        <v>6989.48566844568</v>
      </c>
      <c r="AI365" s="0" t="n">
        <f aca="false">ABS(1 - (AG365/AVERAGE(AG363:AG367)))</f>
        <v>0.0385391555478065</v>
      </c>
      <c r="AJ365" s="0" t="n">
        <f aca="false">(AVERAGE(AG363:AG367)*AI365) + (AG365*(1-AI365))</f>
        <v>7254.72625380238</v>
      </c>
      <c r="AK365" s="0" t="n">
        <f aca="false">(AVERAGE(AG363:AG364,AG366:AG367)*AI365*2) + (AG365*(1-AI365*2))</f>
        <v>7239.1409471076</v>
      </c>
    </row>
    <row r="366" customFormat="false" ht="13.8" hidden="false" customHeight="false" outlineLevel="0" collapsed="false">
      <c r="A366" s="4" t="n">
        <v>43100</v>
      </c>
      <c r="B366" s="0" t="n">
        <v>364</v>
      </c>
      <c r="C366" s="0" t="n">
        <v>1860</v>
      </c>
      <c r="D366" s="0" t="n">
        <f aca="false">C366*$D$1</f>
        <v>4278</v>
      </c>
      <c r="E366" s="0" t="n">
        <v>845</v>
      </c>
      <c r="F366" s="0" t="n">
        <f aca="false">E366*$F$1</f>
        <v>1859</v>
      </c>
      <c r="H366" s="0" t="n">
        <f aca="false">D366+F366+G366</f>
        <v>6137</v>
      </c>
      <c r="J366" s="0" t="n">
        <v>0</v>
      </c>
      <c r="K366" s="0" t="n">
        <f aca="false">J366*$K$1</f>
        <v>0</v>
      </c>
      <c r="L366" s="0" t="n">
        <f aca="false">H366+K366</f>
        <v>6137</v>
      </c>
      <c r="M366" s="0" t="n">
        <v>30</v>
      </c>
      <c r="Q366" s="0" t="n">
        <v>985</v>
      </c>
      <c r="R366" s="0" t="n">
        <v>260</v>
      </c>
      <c r="S366" s="0" t="n">
        <v>805</v>
      </c>
      <c r="T366" s="0" t="n">
        <v>395</v>
      </c>
      <c r="U366" s="0" t="n">
        <v>695</v>
      </c>
      <c r="V366" s="0" t="n">
        <v>1360</v>
      </c>
      <c r="X366" s="0" t="s">
        <v>33</v>
      </c>
      <c r="Y366" s="0" t="n">
        <f aca="false">AVERAGE(L366:L372)</f>
        <v>4994.35714285714</v>
      </c>
      <c r="Z366" s="0" t="n">
        <f aca="false">L366/Y366</f>
        <v>1.22878677364454</v>
      </c>
      <c r="AA366" s="0" t="n">
        <f aca="false">AVERAGEIF(X303:X365,"Sunday",Z303:Z365)</f>
        <v>1.1254823698686</v>
      </c>
      <c r="AB366" s="0" t="n">
        <f aca="false">L366/$AA$2</f>
        <v>6177.20248730854</v>
      </c>
      <c r="AC366" s="0" t="n">
        <v>52</v>
      </c>
      <c r="AE366" s="0" t="n">
        <v>1</v>
      </c>
      <c r="AF366" s="0" t="n">
        <f aca="false">(AB366/AVERAGE(AB362:AB364,AB368:AB370))*MAX(AE365:AE367) + (1 - MAX(AE365:AE367))</f>
        <v>0.916242210365204</v>
      </c>
      <c r="AG366" s="0" t="n">
        <f aca="false">AB366/AF366</f>
        <v>6741.88813550336</v>
      </c>
      <c r="AH366" s="0" t="n">
        <f aca="false">(AG365+AG366*2+AG367)/4</f>
        <v>6666.07181407021</v>
      </c>
      <c r="AI366" s="0" t="n">
        <f aca="false">ABS(1 - (AG366/AVERAGE(AG364:AG368)))</f>
        <v>0.0596430510272161</v>
      </c>
      <c r="AJ366" s="0" t="n">
        <f aca="false">(AVERAGE(AG364:AG368)*AI366) + (AG366*(1-AI366))</f>
        <v>6719.255160125</v>
      </c>
      <c r="AK366" s="0" t="n">
        <f aca="false">(AVERAGE(AG364:AG365,AG367:AG368)*AI366*2) + (AG366*(1-AI366*2))</f>
        <v>6685.30569705746</v>
      </c>
    </row>
    <row r="367" customFormat="false" ht="13.8" hidden="false" customHeight="false" outlineLevel="0" collapsed="false">
      <c r="A367" s="4" t="n">
        <v>43101</v>
      </c>
      <c r="B367" s="0" t="n">
        <v>365</v>
      </c>
      <c r="C367" s="0" t="n">
        <v>1740</v>
      </c>
      <c r="D367" s="0" t="n">
        <f aca="false">C367*$D$1</f>
        <v>4002</v>
      </c>
      <c r="E367" s="0" t="n">
        <v>625</v>
      </c>
      <c r="F367" s="0" t="n">
        <f aca="false">E367*$F$1</f>
        <v>1375</v>
      </c>
      <c r="H367" s="0" t="n">
        <f aca="false">D367+F367+G367</f>
        <v>5377</v>
      </c>
      <c r="J367" s="0" t="n">
        <v>260</v>
      </c>
      <c r="K367" s="0" t="n">
        <f aca="false">J367*$K$1</f>
        <v>598</v>
      </c>
      <c r="L367" s="0" t="n">
        <f aca="false">H367+K367</f>
        <v>5975</v>
      </c>
      <c r="M367" s="0" t="n">
        <v>20</v>
      </c>
      <c r="X367" s="0" t="s">
        <v>34</v>
      </c>
      <c r="Y367" s="0" t="n">
        <f aca="false">Y366</f>
        <v>4994.35714285714</v>
      </c>
      <c r="Z367" s="0" t="n">
        <f aca="false">L367/Y367</f>
        <v>1.19635016661661</v>
      </c>
      <c r="AA367" s="0" t="n">
        <f aca="false">AVERAGEIF(X304:X366,"Monday",Z304:Z366)</f>
        <v>0.930439493775148</v>
      </c>
      <c r="AB367" s="0" t="n">
        <f aca="false">L367/$AA$4</f>
        <v>6340.3371850677</v>
      </c>
      <c r="AC367" s="0" t="n">
        <v>54</v>
      </c>
      <c r="AE367" s="0" t="n">
        <v>1</v>
      </c>
      <c r="AF367" s="0" t="n">
        <f aca="false">(AB367/AVERAGE(AB363:AB365,AB369:AB371))*MAX(AE366:AE368) + (1 - MAX(AE366:AE368))</f>
        <v>1.0718367399028</v>
      </c>
      <c r="AG367" s="0" t="n">
        <f aca="false">AB367/AF367</f>
        <v>5915.39452700854</v>
      </c>
      <c r="AH367" s="0" t="n">
        <f aca="false">(AG366+AG367*2+AG368)/4</f>
        <v>5944.13202774382</v>
      </c>
      <c r="AI367" s="0" t="n">
        <f aca="false">ABS(1 - (AG367/AVERAGE(AG365:AG369)))</f>
        <v>0.0411525383573799</v>
      </c>
      <c r="AJ367" s="0" t="n">
        <f aca="false">(AVERAGE(AG365:AG369)*AI367) + (AG367*(1-AI367))</f>
        <v>5925.84238952478</v>
      </c>
      <c r="AK367" s="0" t="n">
        <f aca="false">(AVERAGE(AG365:AG366,AG368:AG369)*AI367*2) + (AG367*(1-AI367*2))</f>
        <v>5941.51418329914</v>
      </c>
    </row>
    <row r="368" customFormat="false" ht="13.8" hidden="false" customHeight="false" outlineLevel="0" collapsed="false">
      <c r="A368" s="4" t="n">
        <v>43102</v>
      </c>
      <c r="B368" s="0" t="n">
        <v>366</v>
      </c>
      <c r="C368" s="0" t="n">
        <v>1670</v>
      </c>
      <c r="D368" s="0" t="n">
        <f aca="false">C368*$D$1</f>
        <v>3841</v>
      </c>
      <c r="E368" s="0" t="n">
        <v>515</v>
      </c>
      <c r="F368" s="0" t="n">
        <f aca="false">E368*$F$1</f>
        <v>1133</v>
      </c>
      <c r="H368" s="0" t="n">
        <f aca="false">D368+F368+G368</f>
        <v>4974</v>
      </c>
      <c r="J368" s="0" t="n">
        <v>160</v>
      </c>
      <c r="K368" s="0" t="n">
        <f aca="false">J368*$K$1</f>
        <v>368</v>
      </c>
      <c r="L368" s="0" t="n">
        <f aca="false">H368+K368</f>
        <v>5342</v>
      </c>
      <c r="M368" s="0" t="n">
        <v>25</v>
      </c>
      <c r="X368" s="0" t="s">
        <v>36</v>
      </c>
      <c r="Y368" s="0" t="n">
        <f aca="false">Y366</f>
        <v>4994.35714285714</v>
      </c>
      <c r="Z368" s="0" t="n">
        <f aca="false">L368/Y368</f>
        <v>1.06960712804451</v>
      </c>
      <c r="AA368" s="0" t="n">
        <f aca="false">AVERAGEIF(X305:X367,"Tuesday",Z305:Z367)</f>
        <v>0.918836910628211</v>
      </c>
      <c r="AB368" s="0" t="n">
        <f aca="false">L368/$AA$6</f>
        <v>5788.3855892147</v>
      </c>
      <c r="AC368" s="0" t="n">
        <v>52</v>
      </c>
      <c r="AE368" s="0" t="n">
        <v>0</v>
      </c>
      <c r="AF368" s="0" t="n">
        <f aca="false">(AB368/AVERAGE(AB364:AB366,AB370:AB372))*MAX(AE367:AE369) + (1 - MAX(AE367:AE369))</f>
        <v>1.1123273277007</v>
      </c>
      <c r="AG368" s="0" t="n">
        <f aca="false">AB368/AF368</f>
        <v>5203.85092145485</v>
      </c>
      <c r="AH368" s="0" t="n">
        <f aca="false">(AG367+AG368*2+AG369)/4</f>
        <v>5510.80644404215</v>
      </c>
      <c r="AI368" s="0" t="n">
        <f aca="false">ABS(1 - (AG368/AVERAGE(AG366:AG370)))</f>
        <v>0.0659120328196454</v>
      </c>
      <c r="AJ368" s="0" t="n">
        <f aca="false">(AVERAGE(AG366:AG370)*AI368) + (AG368*(1-AI368))</f>
        <v>5228.05376988941</v>
      </c>
      <c r="AK368" s="0" t="n">
        <f aca="false">(AVERAGE(AG366:AG367,AG369:AG370)*AI368*2) + (AG368*(1-AI368*2))</f>
        <v>5264.35804254124</v>
      </c>
    </row>
    <row r="369" customFormat="false" ht="13.8" hidden="false" customHeight="false" outlineLevel="0" collapsed="false">
      <c r="A369" s="4" t="n">
        <v>43103</v>
      </c>
      <c r="B369" s="0" t="n">
        <v>367</v>
      </c>
      <c r="C369" s="0" t="n">
        <v>1625</v>
      </c>
      <c r="D369" s="0" t="n">
        <f aca="false">C369*$D$1</f>
        <v>3737.5</v>
      </c>
      <c r="E369" s="0" t="n">
        <v>535</v>
      </c>
      <c r="F369" s="0" t="n">
        <f aca="false">E369*$F$1</f>
        <v>1177</v>
      </c>
      <c r="H369" s="0" t="n">
        <f aca="false">D369+F369+G369</f>
        <v>4914.5</v>
      </c>
      <c r="J369" s="0" t="n">
        <v>135</v>
      </c>
      <c r="K369" s="0" t="n">
        <f aca="false">J369*$K$1</f>
        <v>310.5</v>
      </c>
      <c r="L369" s="0" t="n">
        <f aca="false">H369+K369</f>
        <v>5225</v>
      </c>
      <c r="M369" s="0" t="n">
        <v>25</v>
      </c>
      <c r="X369" s="0" t="s">
        <v>37</v>
      </c>
      <c r="Y369" s="0" t="n">
        <f aca="false">Y366</f>
        <v>4994.35714285714</v>
      </c>
      <c r="Z369" s="0" t="n">
        <f aca="false">L369/Y369</f>
        <v>1.04618068963545</v>
      </c>
      <c r="AA369" s="0" t="n">
        <f aca="false">AVERAGEIF(X306:X368,"Wednesday",Z306:Z368)</f>
        <v>0.915354906249588</v>
      </c>
      <c r="AB369" s="0" t="n">
        <f aca="false">L369/$AA$8</f>
        <v>5720.12940625037</v>
      </c>
      <c r="AC369" s="0" t="n">
        <v>55</v>
      </c>
      <c r="AE369" s="0" t="n">
        <v>0</v>
      </c>
      <c r="AF369" s="0" t="n">
        <f aca="false">(AB369/AVERAGE(AB365:AB367,AB371:AB373))*MAX(AE368:AE370) + (1 - MAX(AE368:AE370))</f>
        <v>1</v>
      </c>
      <c r="AG369" s="0" t="n">
        <f aca="false">AB369/AF369</f>
        <v>5720.12940625037</v>
      </c>
      <c r="AH369" s="0" t="n">
        <f aca="false">(AG368+AG369*2+AG370)/4</f>
        <v>5229.52438920072</v>
      </c>
      <c r="AI369" s="0" t="n">
        <f aca="false">ABS(1 - (AG369/AVERAGE(AG367:AG371)))</f>
        <v>0.165960897126876</v>
      </c>
      <c r="AJ369" s="0" t="n">
        <f aca="false">(AVERAGE(AG367:AG371)*AI369) + (AG369*(1-AI369))</f>
        <v>5585.00511910404</v>
      </c>
      <c r="AK369" s="0" t="n">
        <f aca="false">(AVERAGE(AG367:AG368,AG370:AG371)*AI369*2) + (AG369*(1-AI369*2))</f>
        <v>5382.31868838455</v>
      </c>
    </row>
    <row r="370" customFormat="false" ht="13.8" hidden="false" customHeight="false" outlineLevel="0" collapsed="false">
      <c r="A370" s="4" t="n">
        <v>43104</v>
      </c>
      <c r="B370" s="0" t="n">
        <v>368</v>
      </c>
      <c r="C370" s="0" t="n">
        <v>1285</v>
      </c>
      <c r="D370" s="0" t="n">
        <f aca="false">C370*$D$1</f>
        <v>2955.5</v>
      </c>
      <c r="E370" s="0" t="n">
        <v>515</v>
      </c>
      <c r="F370" s="0" t="n">
        <f aca="false">E370*$F$1</f>
        <v>1133</v>
      </c>
      <c r="H370" s="0" t="n">
        <f aca="false">D370+F370+G370</f>
        <v>4088.5</v>
      </c>
      <c r="J370" s="0" t="n">
        <v>95</v>
      </c>
      <c r="K370" s="0" t="n">
        <f aca="false">J370*$K$1</f>
        <v>218.5</v>
      </c>
      <c r="L370" s="0" t="n">
        <f aca="false">H370+K370</f>
        <v>4307</v>
      </c>
      <c r="M370" s="0" t="n">
        <v>15</v>
      </c>
      <c r="X370" s="0" t="s">
        <v>39</v>
      </c>
      <c r="Y370" s="0" t="n">
        <f aca="false">Y366</f>
        <v>4994.35714285714</v>
      </c>
      <c r="Z370" s="0" t="n">
        <f aca="false">L370/Y370</f>
        <v>0.862373249810501</v>
      </c>
      <c r="AA370" s="0" t="n">
        <f aca="false">AVERAGEIF(X307:X369,"Thursday",Z307:Z369)</f>
        <v>0.937014352808805</v>
      </c>
      <c r="AB370" s="0" t="n">
        <f aca="false">L370/$AA$10</f>
        <v>4273.98782284729</v>
      </c>
      <c r="AC370" s="0" t="n">
        <v>55</v>
      </c>
      <c r="AE370" s="0" t="n">
        <v>0</v>
      </c>
      <c r="AF370" s="0" t="n">
        <f aca="false">(AB370/AVERAGE(AB366:AB368,AB372:AB374))*MAX(AE369:AE371) + (1 - MAX(AE369:AE371))</f>
        <v>1</v>
      </c>
      <c r="AG370" s="0" t="n">
        <f aca="false">AB370/AF370</f>
        <v>4273.98782284729</v>
      </c>
      <c r="AH370" s="0" t="n">
        <f aca="false">(AG369+AG370*2+AG371)/4</f>
        <v>4421.10545041293</v>
      </c>
      <c r="AI370" s="0" t="n">
        <f aca="false">ABS(1 - (AG370/AVERAGE(AG368:AG372)))</f>
        <v>0.0398685445927373</v>
      </c>
      <c r="AJ370" s="0" t="n">
        <f aca="false">(AVERAGE(AG368:AG372)*AI370) + (AG370*(1-AI370))</f>
        <v>4281.06342403737</v>
      </c>
      <c r="AK370" s="0" t="n">
        <f aca="false">(AVERAGE(AG368:AG369,AG371:AG372)*AI370*2) + (AG370*(1-AI370*2))</f>
        <v>4291.67682582249</v>
      </c>
    </row>
    <row r="371" customFormat="false" ht="13.8" hidden="false" customHeight="false" outlineLevel="0" collapsed="false">
      <c r="A371" s="4" t="n">
        <v>43105</v>
      </c>
      <c r="B371" s="0" t="n">
        <v>369</v>
      </c>
      <c r="C371" s="0" t="n">
        <v>1040</v>
      </c>
      <c r="D371" s="0" t="n">
        <f aca="false">C371*$D$1</f>
        <v>2392</v>
      </c>
      <c r="E371" s="0" t="n">
        <v>465</v>
      </c>
      <c r="F371" s="0" t="n">
        <f aca="false">E371*$F$1</f>
        <v>1023</v>
      </c>
      <c r="H371" s="0" t="n">
        <f aca="false">D371+F371+G371</f>
        <v>3415</v>
      </c>
      <c r="J371" s="0" t="n">
        <v>220</v>
      </c>
      <c r="K371" s="0" t="n">
        <f aca="false">J371*$K$1</f>
        <v>506</v>
      </c>
      <c r="L371" s="0" t="n">
        <f aca="false">H371+K371</f>
        <v>3921</v>
      </c>
      <c r="M371" s="0" t="n">
        <v>15</v>
      </c>
      <c r="X371" s="0" t="s">
        <v>40</v>
      </c>
      <c r="Y371" s="0" t="n">
        <f aca="false">Y366</f>
        <v>4994.35714285714</v>
      </c>
      <c r="Z371" s="0" t="n">
        <f aca="false">L371/Y371</f>
        <v>0.785086025657528</v>
      </c>
      <c r="AA371" s="0" t="n">
        <f aca="false">AVERAGEIF(X308:X370,"Friday",Z308:Z370)</f>
        <v>1.02115880566687</v>
      </c>
      <c r="AB371" s="0" t="n">
        <f aca="false">L371/$AA$12</f>
        <v>3416.31674970675</v>
      </c>
      <c r="AC371" s="0" t="n">
        <v>61</v>
      </c>
      <c r="AE371" s="0" t="n">
        <v>0</v>
      </c>
      <c r="AF371" s="0" t="n">
        <f aca="false">(AB371/AVERAGE(AB367:AB369,AB373:AB375))*MAX(AE370:AE372) + (1 - MAX(AE370:AE372))</f>
        <v>1</v>
      </c>
      <c r="AG371" s="0" t="n">
        <f aca="false">AB371/AF371</f>
        <v>3416.31674970675</v>
      </c>
      <c r="AH371" s="0" t="n">
        <f aca="false">(AG370+AG371*2+AG372)/4</f>
        <v>3687.4104781771</v>
      </c>
      <c r="AI371" s="0" t="n">
        <f aca="false">ABS(1 - (AG371/AVERAGE(AG369:AG373)))</f>
        <v>0.176651853608833</v>
      </c>
      <c r="AJ371" s="0" t="n">
        <f aca="false">(AVERAGE(AG369:AG373)*AI371) + (AG371*(1-AI371))</f>
        <v>3545.79923176687</v>
      </c>
      <c r="AK371" s="0" t="n">
        <f aca="false">(AVERAGE(AG369:AG370,AG372:AG373)*AI371*2) + (AG371*(1-AI371*2))</f>
        <v>3740.02295485706</v>
      </c>
    </row>
    <row r="372" customFormat="false" ht="13.8" hidden="false" customHeight="false" outlineLevel="0" collapsed="false">
      <c r="A372" s="4" t="n">
        <v>43106</v>
      </c>
      <c r="B372" s="0" t="n">
        <v>370</v>
      </c>
      <c r="C372" s="0" t="n">
        <v>1245</v>
      </c>
      <c r="D372" s="0" t="n">
        <f aca="false">C372*$D$1</f>
        <v>2863.5</v>
      </c>
      <c r="E372" s="0" t="n">
        <v>405</v>
      </c>
      <c r="F372" s="0" t="n">
        <f aca="false">E372*$F$1</f>
        <v>891</v>
      </c>
      <c r="H372" s="0" t="n">
        <f aca="false">D372+F372+G372</f>
        <v>3754.5</v>
      </c>
      <c r="J372" s="0" t="n">
        <v>130</v>
      </c>
      <c r="K372" s="0" t="n">
        <f aca="false">J372*$K$1</f>
        <v>299</v>
      </c>
      <c r="L372" s="0" t="n">
        <f aca="false">H372+K372</f>
        <v>4053.5</v>
      </c>
      <c r="M372" s="0" t="n">
        <v>10</v>
      </c>
      <c r="X372" s="0" t="s">
        <v>42</v>
      </c>
      <c r="Y372" s="0" t="n">
        <f aca="false">Y366</f>
        <v>4994.35714285714</v>
      </c>
      <c r="Z372" s="0" t="n">
        <f aca="false">L372/Y372</f>
        <v>0.811615966590867</v>
      </c>
      <c r="AA372" s="0" t="n">
        <f aca="false">AVERAGEIF(X309:X371,"Saturday",Z309:Z371)</f>
        <v>1.15171316100278</v>
      </c>
      <c r="AB372" s="0" t="n">
        <f aca="false">L372/$AA$14</f>
        <v>3643.02059044761</v>
      </c>
      <c r="AC372" s="0" t="n">
        <v>57</v>
      </c>
      <c r="AE372" s="0" t="n">
        <v>0</v>
      </c>
      <c r="AF372" s="0" t="n">
        <f aca="false">(AB372/AVERAGE(AB368:AB370,AB374:AB376))*MAX(AE371:AE373) + (1 - MAX(AE371:AE373))</f>
        <v>1</v>
      </c>
      <c r="AG372" s="0" t="n">
        <f aca="false">AB372/AF372</f>
        <v>3643.02059044761</v>
      </c>
      <c r="AH372" s="0" t="n">
        <f aca="false">(AG371+AG372*2+AG373)/4</f>
        <v>3598.84823798433</v>
      </c>
      <c r="AI372" s="0" t="n">
        <f aca="false">ABS(1 - (AG372/AVERAGE(AG370:AG374)))</f>
        <v>0.0378175920327146</v>
      </c>
      <c r="AJ372" s="0" t="n">
        <f aca="false">(AVERAGE(AG370:AG374)*AI372) + (AG372*(1-AI372))</f>
        <v>3638.00030579347</v>
      </c>
      <c r="AK372" s="0" t="n">
        <f aca="false">(AVERAGE(AG370:AG371,AG373:AG374)*AI372*2) + (AG372*(1-AI372*2))</f>
        <v>3630.46987881225</v>
      </c>
    </row>
    <row r="373" customFormat="false" ht="13.8" hidden="false" customHeight="false" outlineLevel="0" collapsed="false">
      <c r="A373" s="4" t="n">
        <v>43107</v>
      </c>
      <c r="B373" s="0" t="n">
        <v>371</v>
      </c>
      <c r="C373" s="0" t="n">
        <v>1110</v>
      </c>
      <c r="D373" s="0" t="n">
        <f aca="false">C373*$D$1</f>
        <v>2553</v>
      </c>
      <c r="E373" s="0" t="n">
        <v>340</v>
      </c>
      <c r="F373" s="0" t="n">
        <f aca="false">E373*$F$1</f>
        <v>748</v>
      </c>
      <c r="H373" s="0" t="n">
        <f aca="false">D373+F373+G373</f>
        <v>3301</v>
      </c>
      <c r="J373" s="0" t="n">
        <v>160</v>
      </c>
      <c r="K373" s="0" t="n">
        <f aca="false">J373*$K$1</f>
        <v>368</v>
      </c>
      <c r="L373" s="0" t="n">
        <f aca="false">H373+K373</f>
        <v>3669</v>
      </c>
      <c r="M373" s="0" t="n">
        <v>20</v>
      </c>
      <c r="X373" s="0" t="s">
        <v>33</v>
      </c>
      <c r="Y373" s="0" t="n">
        <f aca="false">AVERAGE(L373:L379)</f>
        <v>3250.28571428571</v>
      </c>
      <c r="Z373" s="0" t="n">
        <f aca="false">L373/Y373</f>
        <v>1.12882383966245</v>
      </c>
      <c r="AA373" s="0" t="n">
        <f aca="false">AVERAGEIF(X310:X372,"Sunday",Z310:Z372)</f>
        <v>1.12458571015984</v>
      </c>
      <c r="AB373" s="0" t="n">
        <f aca="false">L373/$AA$2</f>
        <v>3693.03502133535</v>
      </c>
      <c r="AC373" s="0" t="n">
        <v>61</v>
      </c>
      <c r="AE373" s="0" t="n">
        <v>0</v>
      </c>
      <c r="AF373" s="0" t="n">
        <f aca="false">(AB373/AVERAGE(AB369:AB371,AB375:AB377))*MAX(AE372:AE374) + (1 - MAX(AE372:AE374))</f>
        <v>1</v>
      </c>
      <c r="AG373" s="0" t="n">
        <f aca="false">AB373/AF373</f>
        <v>3693.03502133535</v>
      </c>
      <c r="AH373" s="0" t="n">
        <f aca="false">(AG372+AG373*2+AG374)/4</f>
        <v>3388.52087300211</v>
      </c>
      <c r="AI373" s="0" t="n">
        <f aca="false">ABS(1 - (AG373/AVERAGE(AG371:AG375)))</f>
        <v>0.186592540433172</v>
      </c>
      <c r="AJ373" s="0" t="n">
        <f aca="false">(AVERAGE(AG371:AG375)*AI373) + (AG373*(1-AI373))</f>
        <v>3584.67467921853</v>
      </c>
      <c r="AK373" s="0" t="n">
        <f aca="false">(AVERAGE(AG371:AG372,AG374:AG375)*AI373*2) + (AG373*(1-AI373*2))</f>
        <v>3422.1341660433</v>
      </c>
    </row>
    <row r="374" customFormat="false" ht="13.8" hidden="false" customHeight="false" outlineLevel="0" collapsed="false">
      <c r="A374" s="4" t="n">
        <v>43108</v>
      </c>
      <c r="B374" s="0" t="n">
        <v>372</v>
      </c>
      <c r="C374" s="0" t="n">
        <v>745</v>
      </c>
      <c r="D374" s="0" t="n">
        <f aca="false">C374*$D$1</f>
        <v>1713.5</v>
      </c>
      <c r="E374" s="0" t="n">
        <v>240</v>
      </c>
      <c r="F374" s="0" t="n">
        <f aca="false">E374*$F$1</f>
        <v>528</v>
      </c>
      <c r="H374" s="0" t="n">
        <f aca="false">D374+F374+G374</f>
        <v>2241.5</v>
      </c>
      <c r="J374" s="0" t="n">
        <v>60</v>
      </c>
      <c r="K374" s="0" t="n">
        <f aca="false">J374*$K$1</f>
        <v>138</v>
      </c>
      <c r="L374" s="0" t="n">
        <f aca="false">H374+K374</f>
        <v>2379.5</v>
      </c>
      <c r="M374" s="0" t="n">
        <v>10</v>
      </c>
      <c r="X374" s="0" t="s">
        <v>34</v>
      </c>
      <c r="Y374" s="0" t="n">
        <f aca="false">Y373</f>
        <v>3250.28571428571</v>
      </c>
      <c r="Z374" s="0" t="n">
        <f aca="false">L374/Y374</f>
        <v>0.732089486638538</v>
      </c>
      <c r="AA374" s="0" t="n">
        <f aca="false">AVERAGEIF(X311:X373,"Monday",Z311:Z373)</f>
        <v>0.952549158936748</v>
      </c>
      <c r="AB374" s="0" t="n">
        <f aca="false">L374/$AA$4</f>
        <v>2524.99285889014</v>
      </c>
      <c r="AC374" s="0" t="n">
        <v>46</v>
      </c>
      <c r="AE374" s="0" t="n">
        <v>0</v>
      </c>
      <c r="AF374" s="0" t="n">
        <f aca="false">(AB374/AVERAGE(AB370:AB372,AB376:AB378))*MAX(AE373:AE375) + (1 - MAX(AE373:AE375))</f>
        <v>1</v>
      </c>
      <c r="AG374" s="0" t="n">
        <f aca="false">AB374/AF374</f>
        <v>2524.99285889014</v>
      </c>
      <c r="AH374" s="0" t="n">
        <f aca="false">(AG373+AG374*2+AG375)/4</f>
        <v>2756.79210082461</v>
      </c>
      <c r="AI374" s="0" t="n">
        <f aca="false">ABS(1 - (AG374/AVERAGE(AG372:AG376)))</f>
        <v>0.150668170809598</v>
      </c>
      <c r="AJ374" s="0" t="n">
        <f aca="false">(AVERAGE(AG372:AG376)*AI374) + (AG374*(1-AI374))</f>
        <v>2592.48073889246</v>
      </c>
      <c r="AK374" s="0" t="n">
        <f aca="false">(AVERAGE(AG372:AG373,AG375:AG376)*AI374*2) + (AG374*(1-AI374*2))</f>
        <v>2693.71255889593</v>
      </c>
    </row>
    <row r="375" customFormat="false" ht="13.8" hidden="false" customHeight="false" outlineLevel="0" collapsed="false">
      <c r="A375" s="4" t="n">
        <v>43109</v>
      </c>
      <c r="B375" s="0" t="n">
        <v>373</v>
      </c>
      <c r="C375" s="0" t="n">
        <v>650</v>
      </c>
      <c r="D375" s="0" t="n">
        <f aca="false">C375*$D$1</f>
        <v>1495</v>
      </c>
      <c r="E375" s="0" t="n">
        <v>195</v>
      </c>
      <c r="F375" s="0" t="n">
        <f aca="false">E375*$F$1</f>
        <v>429</v>
      </c>
      <c r="H375" s="0" t="n">
        <f aca="false">D375+F375+G375</f>
        <v>1924</v>
      </c>
      <c r="J375" s="0" t="n">
        <v>80</v>
      </c>
      <c r="K375" s="0" t="n">
        <f aca="false">J375*$K$1</f>
        <v>184</v>
      </c>
      <c r="L375" s="0" t="n">
        <f aca="false">H375+K375</f>
        <v>2108</v>
      </c>
      <c r="M375" s="0" t="n">
        <v>15</v>
      </c>
      <c r="X375" s="0" t="s">
        <v>36</v>
      </c>
      <c r="Y375" s="0" t="n">
        <f aca="false">Y373</f>
        <v>3250.28571428571</v>
      </c>
      <c r="Z375" s="0" t="n">
        <f aca="false">L375/Y375</f>
        <v>0.648558368495078</v>
      </c>
      <c r="AA375" s="0" t="n">
        <f aca="false">AVERAGEIF(X312:X374,"Tuesday",Z312:Z374)</f>
        <v>0.943839997351387</v>
      </c>
      <c r="AB375" s="0" t="n">
        <f aca="false">L375/$AA$6</f>
        <v>2284.14766418282</v>
      </c>
      <c r="AC375" s="0" t="n">
        <v>48</v>
      </c>
      <c r="AE375" s="0" t="n">
        <v>0</v>
      </c>
      <c r="AF375" s="0" t="n">
        <f aca="false">(AB375/AVERAGE(AB371:AB373,AB377:AB379))*MAX(AE374:AE376) + (1 - MAX(AE374:AE376))</f>
        <v>1</v>
      </c>
      <c r="AG375" s="0" t="n">
        <f aca="false">AB375/AF375</f>
        <v>2284.14766418282</v>
      </c>
      <c r="AH375" s="0" t="n">
        <f aca="false">(AG374+AG375*2+AG376)/4</f>
        <v>2453.16900591088</v>
      </c>
      <c r="AI375" s="0" t="n">
        <f aca="false">ABS(1 - (AG375/AVERAGE(AG373:AG377)))</f>
        <v>0.2502924493512</v>
      </c>
      <c r="AJ375" s="0" t="n">
        <f aca="false">(AVERAGE(AG373:AG377)*AI375) + (AG375*(1-AI375))</f>
        <v>2475.0133197231</v>
      </c>
      <c r="AK375" s="0" t="n">
        <f aca="false">(AVERAGE(AG373:AG374,AG376:AG377)*AI375*2) + (AG375*(1-AI375*2))</f>
        <v>2761.31180303352</v>
      </c>
    </row>
    <row r="376" customFormat="false" ht="13.8" hidden="false" customHeight="false" outlineLevel="0" collapsed="false">
      <c r="A376" s="4" t="n">
        <v>43110</v>
      </c>
      <c r="B376" s="0" t="n">
        <v>374</v>
      </c>
      <c r="C376" s="0" t="n">
        <v>785</v>
      </c>
      <c r="D376" s="0" t="n">
        <f aca="false">C376*$D$1</f>
        <v>1805.5</v>
      </c>
      <c r="E376" s="0" t="n">
        <v>230</v>
      </c>
      <c r="F376" s="0" t="n">
        <f aca="false">E376*$F$1</f>
        <v>506</v>
      </c>
      <c r="H376" s="0" t="n">
        <f aca="false">D376+F376+G376</f>
        <v>2311.5</v>
      </c>
      <c r="J376" s="0" t="n">
        <v>75</v>
      </c>
      <c r="K376" s="0" t="n">
        <f aca="false">J376*$K$1</f>
        <v>172.5</v>
      </c>
      <c r="L376" s="0" t="n">
        <f aca="false">H376+K376</f>
        <v>2484</v>
      </c>
      <c r="M376" s="0" t="n">
        <v>15</v>
      </c>
      <c r="X376" s="0" t="s">
        <v>37</v>
      </c>
      <c r="Y376" s="0" t="n">
        <f aca="false">Y373</f>
        <v>3250.28571428571</v>
      </c>
      <c r="Z376" s="0" t="n">
        <f aca="false">L376/Y376</f>
        <v>0.764240506329115</v>
      </c>
      <c r="AA376" s="0" t="n">
        <f aca="false">AVERAGEIF(X313:X375,"Wednesday",Z313:Z375)</f>
        <v>0.937923844276158</v>
      </c>
      <c r="AB376" s="0" t="n">
        <f aca="false">L376/$AA$8</f>
        <v>2719.38783638773</v>
      </c>
      <c r="AC376" s="0" t="n">
        <v>52</v>
      </c>
      <c r="AE376" s="0" t="n">
        <v>0</v>
      </c>
      <c r="AF376" s="0" t="n">
        <f aca="false">(AB376/AVERAGE(AB372:AB374,AB378:AB380))*MAX(AE375:AE377) + (1 - MAX(AE375:AE377))</f>
        <v>1</v>
      </c>
      <c r="AG376" s="0" t="n">
        <f aca="false">AB376/AF376</f>
        <v>2719.38783638773</v>
      </c>
      <c r="AH376" s="0" t="n">
        <f aca="false">(AG375+AG376*2+AG377)/4</f>
        <v>2933.73778062961</v>
      </c>
      <c r="AI376" s="0" t="n">
        <f aca="false">ABS(1 - (AG376/AVERAGE(AG374:AG378)))</f>
        <v>0.0996763919463923</v>
      </c>
      <c r="AJ376" s="0" t="n">
        <f aca="false">(AVERAGE(AG374:AG378)*AI376) + (AG376*(1-AI376))</f>
        <v>2749.39722383625</v>
      </c>
      <c r="AK376" s="0" t="n">
        <f aca="false">(AVERAGE(AG374:AG375,AG377:AG378)*AI376*2) + (AG376*(1-AI376*2))</f>
        <v>2794.41130500903</v>
      </c>
    </row>
    <row r="377" customFormat="false" ht="13.8" hidden="false" customHeight="false" outlineLevel="0" collapsed="false">
      <c r="A377" s="4" t="n">
        <v>43111</v>
      </c>
      <c r="B377" s="0" t="n">
        <v>375</v>
      </c>
      <c r="C377" s="0" t="n">
        <v>960</v>
      </c>
      <c r="D377" s="0" t="n">
        <f aca="false">C377*$D$1</f>
        <v>2208</v>
      </c>
      <c r="E377" s="0" t="n">
        <v>250</v>
      </c>
      <c r="F377" s="0" t="n">
        <f aca="false">E377*$F$1</f>
        <v>550</v>
      </c>
      <c r="H377" s="0" t="n">
        <f aca="false">D377+F377+G377</f>
        <v>2758</v>
      </c>
      <c r="J377" s="0" t="n">
        <v>110</v>
      </c>
      <c r="K377" s="0" t="n">
        <f aca="false">J377*$K$1</f>
        <v>253</v>
      </c>
      <c r="L377" s="0" t="n">
        <f aca="false">H377+K377</f>
        <v>3011</v>
      </c>
      <c r="M377" s="0" t="n">
        <v>25</v>
      </c>
      <c r="X377" s="0" t="s">
        <v>39</v>
      </c>
      <c r="Y377" s="0" t="n">
        <f aca="false">Y373</f>
        <v>3250.28571428571</v>
      </c>
      <c r="Z377" s="0" t="n">
        <f aca="false">L377/Y377</f>
        <v>0.926380098452884</v>
      </c>
      <c r="AA377" s="0" t="n">
        <f aca="false">AVERAGEIF(X314:X376,"Thursday",Z314:Z376)</f>
        <v>0.928260661121493</v>
      </c>
      <c r="AB377" s="0" t="n">
        <f aca="false">L377/$AA$10</f>
        <v>2987.92136860766</v>
      </c>
      <c r="AC377" s="0" t="n">
        <v>55</v>
      </c>
      <c r="AE377" s="0" t="n">
        <v>0</v>
      </c>
      <c r="AF377" s="0" t="n">
        <f aca="false">(AB377/AVERAGE(AB373:AB375,AB379:AB381))*MAX(AE376:AE378) + (1 - MAX(AE376:AE378))</f>
        <v>0.744740946052666</v>
      </c>
      <c r="AG377" s="0" t="n">
        <f aca="false">AB377/AF377</f>
        <v>4012.02778556017</v>
      </c>
      <c r="AH377" s="0" t="n">
        <f aca="false">(AG376+AG377*2+AG378)/4</f>
        <v>3576.29180520966</v>
      </c>
      <c r="AI377" s="0" t="n">
        <f aca="false">ABS(1 - (AG377/AVERAGE(AG375:AG379)))</f>
        <v>0.27055110409897</v>
      </c>
      <c r="AJ377" s="0" t="n">
        <f aca="false">(AVERAGE(AG375:AG379)*AI377) + (AG377*(1-AI377))</f>
        <v>3780.89028356354</v>
      </c>
      <c r="AK377" s="0" t="n">
        <f aca="false">(AVERAGE(AG375:AG376,AG378:AG379)*AI377*2) + (AG377*(1-AI377*2))</f>
        <v>3434.1840305686</v>
      </c>
    </row>
    <row r="378" customFormat="false" ht="13.8" hidden="false" customHeight="false" outlineLevel="0" collapsed="false">
      <c r="A378" s="4" t="n">
        <v>43112</v>
      </c>
      <c r="B378" s="0" t="n">
        <v>376</v>
      </c>
      <c r="C378" s="0" t="n">
        <v>1140</v>
      </c>
      <c r="D378" s="0" t="n">
        <f aca="false">C378*$D$1</f>
        <v>2622</v>
      </c>
      <c r="E378" s="0" t="n">
        <v>300</v>
      </c>
      <c r="F378" s="0" t="n">
        <f aca="false">E378*$F$1</f>
        <v>660</v>
      </c>
      <c r="H378" s="0" t="n">
        <f aca="false">D378+F378+G378</f>
        <v>3282</v>
      </c>
      <c r="J378" s="0" t="n">
        <v>145</v>
      </c>
      <c r="K378" s="0" t="n">
        <f aca="false">J378*$K$1</f>
        <v>333.5</v>
      </c>
      <c r="L378" s="0" t="n">
        <f aca="false">H378+K378</f>
        <v>3615.5</v>
      </c>
      <c r="M378" s="0" t="n">
        <v>15</v>
      </c>
      <c r="X378" s="0" t="s">
        <v>40</v>
      </c>
      <c r="Y378" s="0" t="n">
        <f aca="false">Y373</f>
        <v>3250.28571428571</v>
      </c>
      <c r="Z378" s="0" t="n">
        <f aca="false">L378/Y378</f>
        <v>1.11236374824191</v>
      </c>
      <c r="AA378" s="0" t="n">
        <f aca="false">AVERAGEIF(X315:X377,"Friday",Z315:Z377)</f>
        <v>0.996381970592824</v>
      </c>
      <c r="AB378" s="0" t="n">
        <f aca="false">L378/$AA$12</f>
        <v>3150.13853827207</v>
      </c>
      <c r="AC378" s="0" t="n">
        <v>55</v>
      </c>
      <c r="AE378" s="0" t="n">
        <v>1</v>
      </c>
      <c r="AF378" s="0" t="n">
        <f aca="false">(AB378/AVERAGE(AB374:AB376,AB380:AB382))*MAX(AE377:AE379) + (1 - MAX(AE377:AE379))</f>
        <v>0.884442113810718</v>
      </c>
      <c r="AG378" s="0" t="n">
        <f aca="false">AB378/AF378</f>
        <v>3561.72381333058</v>
      </c>
      <c r="AH378" s="0" t="n">
        <f aca="false">(AG377+AG378*2+AG379)/4</f>
        <v>3586.68050381218</v>
      </c>
      <c r="AI378" s="0" t="n">
        <f aca="false">ABS(1 - (AG378/AVERAGE(AG376:AG380)))</f>
        <v>0.0808319376368405</v>
      </c>
      <c r="AJ378" s="0" t="n">
        <f aca="false">(AVERAGE(AG376:AG380)*AI378) + (AG378*(1-AI378))</f>
        <v>3540.19262252206</v>
      </c>
      <c r="AK378" s="0" t="n">
        <f aca="false">(AVERAGE(AG376:AG377,AG379:AG380)*AI378*2) + (AG378*(1-AI378*2))</f>
        <v>3507.89583630928</v>
      </c>
    </row>
    <row r="379" customFormat="false" ht="13.8" hidden="false" customHeight="false" outlineLevel="0" collapsed="false">
      <c r="A379" s="4" t="n">
        <v>43113</v>
      </c>
      <c r="B379" s="0" t="n">
        <v>377</v>
      </c>
      <c r="C379" s="0" t="n">
        <v>1710</v>
      </c>
      <c r="D379" s="0" t="n">
        <f aca="false">C379*$D$1</f>
        <v>3933</v>
      </c>
      <c r="E379" s="0" t="n">
        <v>465</v>
      </c>
      <c r="F379" s="0" t="n">
        <f aca="false">E379*$F$1</f>
        <v>1023</v>
      </c>
      <c r="H379" s="0" t="n">
        <f aca="false">D379+F379+G379</f>
        <v>4956</v>
      </c>
      <c r="J379" s="0" t="n">
        <v>230</v>
      </c>
      <c r="K379" s="0" t="n">
        <f aca="false">J379*$K$1</f>
        <v>529</v>
      </c>
      <c r="L379" s="0" t="n">
        <f aca="false">H379+K379</f>
        <v>5485</v>
      </c>
      <c r="M379" s="0" t="n">
        <v>5</v>
      </c>
      <c r="X379" s="0" t="s">
        <v>42</v>
      </c>
      <c r="Y379" s="0" t="n">
        <f aca="false">Y373</f>
        <v>3250.28571428571</v>
      </c>
      <c r="Z379" s="0" t="n">
        <f aca="false">L379/Y379</f>
        <v>1.68754395218003</v>
      </c>
      <c r="AA379" s="0" t="n">
        <f aca="false">AVERAGEIF(X316:X378,"Saturday",Z316:Z378)</f>
        <v>1.11645865756155</v>
      </c>
      <c r="AB379" s="0" t="n">
        <f aca="false">L379/$AA$14</f>
        <v>4929.55913127054</v>
      </c>
      <c r="AC379" s="0" t="n">
        <v>57</v>
      </c>
      <c r="AE379" s="0" t="n">
        <v>0</v>
      </c>
      <c r="AF379" s="0" t="n">
        <f aca="false">(AB379/AVERAGE(AB375:AB377,AB381:AB383))*MAX(AE378:AE380) + (1 - MAX(AE378:AE380))</f>
        <v>1.53509205011636</v>
      </c>
      <c r="AG379" s="0" t="n">
        <f aca="false">AB379/AF379</f>
        <v>3211.24660302741</v>
      </c>
      <c r="AH379" s="0" t="n">
        <f aca="false">(AG378+AG379*2+AG380)/4</f>
        <v>3239.15020399527</v>
      </c>
      <c r="AI379" s="0" t="n">
        <f aca="false">ABS(1 - (AG379/AVERAGE(AG377:AG381)))</f>
        <v>0.0570575956901723</v>
      </c>
      <c r="AJ379" s="0" t="n">
        <f aca="false">(AVERAGE(AG377:AG381)*AI379) + (AG379*(1-AI379))</f>
        <v>3222.33363821635</v>
      </c>
      <c r="AK379" s="0" t="n">
        <f aca="false">(AVERAGE(AG377:AG378,AG380:AG381)*AI379*2) + (AG379*(1-AI379*2))</f>
        <v>3238.96419099977</v>
      </c>
    </row>
    <row r="380" customFormat="false" ht="13.8" hidden="false" customHeight="false" outlineLevel="0" collapsed="false">
      <c r="A380" s="4" t="n">
        <v>43114</v>
      </c>
      <c r="B380" s="0" t="n">
        <v>378</v>
      </c>
      <c r="C380" s="0" t="n">
        <v>1820</v>
      </c>
      <c r="D380" s="0" t="n">
        <f aca="false">C380*$D$1</f>
        <v>4186</v>
      </c>
      <c r="E380" s="0" t="n">
        <v>470</v>
      </c>
      <c r="F380" s="0" t="n">
        <f aca="false">E380*$F$1</f>
        <v>1034</v>
      </c>
      <c r="H380" s="0" t="n">
        <f aca="false">D380+F380+G380</f>
        <v>5220</v>
      </c>
      <c r="J380" s="0" t="n">
        <v>225</v>
      </c>
      <c r="K380" s="0" t="n">
        <f aca="false">J380*$K$1</f>
        <v>517.5</v>
      </c>
      <c r="L380" s="0" t="n">
        <f aca="false">H380+K380</f>
        <v>5737.5</v>
      </c>
      <c r="M380" s="0" t="n">
        <v>15</v>
      </c>
      <c r="X380" s="0" t="s">
        <v>33</v>
      </c>
      <c r="Y380" s="0" t="n">
        <f aca="false">AVERAGE(L380:L386)</f>
        <v>3793.5</v>
      </c>
      <c r="Z380" s="0" t="n">
        <f aca="false">L380/Y380</f>
        <v>1.51245551601423</v>
      </c>
      <c r="AA380" s="0" t="n">
        <f aca="false">AVERAGEIF(X317:X379,"Sunday",Z317:Z379)</f>
        <v>1.11962669098068</v>
      </c>
      <c r="AB380" s="0" t="n">
        <f aca="false">L380/$AA$2</f>
        <v>5775.08542788541</v>
      </c>
      <c r="AC380" s="0" t="n">
        <v>59</v>
      </c>
      <c r="AE380" s="0" t="n">
        <v>0</v>
      </c>
      <c r="AF380" s="0" t="n">
        <f aca="false">(AB380/AVERAGE(AB376:AB378,AB382:AB384))*MAX(AE379:AE381) + (1 - MAX(AE379:AE381))</f>
        <v>1.94291377664611</v>
      </c>
      <c r="AG380" s="0" t="n">
        <f aca="false">AB380/AF380</f>
        <v>2972.38379659568</v>
      </c>
      <c r="AH380" s="0" t="n">
        <f aca="false">(AG379+AG380*2+AG381)/4</f>
        <v>3106.60761011789</v>
      </c>
      <c r="AI380" s="0" t="n">
        <f aca="false">ABS(1 - (AG380/AVERAGE(AG378:AG382)))</f>
        <v>0.120615655215627</v>
      </c>
      <c r="AJ380" s="0" t="n">
        <f aca="false">(AVERAGE(AG378:AG382)*AI380) + (AG380*(1-AI380))</f>
        <v>3021.55756778573</v>
      </c>
      <c r="AK380" s="0" t="n">
        <f aca="false">(AVERAGE(AG378:AG379,AG381:AG382)*AI380*2) + (AG380*(1-AI380*2))</f>
        <v>3095.3182245708</v>
      </c>
    </row>
    <row r="381" customFormat="false" ht="13.8" hidden="false" customHeight="false" outlineLevel="0" collapsed="false">
      <c r="A381" s="4" t="n">
        <v>43115</v>
      </c>
      <c r="B381" s="0" t="n">
        <v>379</v>
      </c>
      <c r="C381" s="0" t="n">
        <v>1425</v>
      </c>
      <c r="D381" s="0" t="n">
        <f aca="false">C381*$D$1</f>
        <v>3277.5</v>
      </c>
      <c r="E381" s="0" t="n">
        <v>380</v>
      </c>
      <c r="F381" s="0" t="n">
        <f aca="false">E381*$F$1</f>
        <v>836</v>
      </c>
      <c r="H381" s="0" t="n">
        <f aca="false">D381+F381+G381</f>
        <v>4113.5</v>
      </c>
      <c r="J381" s="0" t="n">
        <v>205</v>
      </c>
      <c r="K381" s="0" t="n">
        <f aca="false">J381*$K$1</f>
        <v>471.5</v>
      </c>
      <c r="L381" s="0" t="n">
        <f aca="false">H381+K381</f>
        <v>4585</v>
      </c>
      <c r="M381" s="0" t="n">
        <v>20</v>
      </c>
      <c r="X381" s="0" t="s">
        <v>34</v>
      </c>
      <c r="Y381" s="0" t="n">
        <f aca="false">Y380</f>
        <v>3793.5</v>
      </c>
      <c r="Z381" s="0" t="n">
        <f aca="false">L381/Y381</f>
        <v>1.20864636878872</v>
      </c>
      <c r="AA381" s="0" t="n">
        <f aca="false">AVERAGEIF(X318:X380,"Monday",Z318:Z380)</f>
        <v>0.926805796989276</v>
      </c>
      <c r="AB381" s="0" t="n">
        <f aca="false">L381/$AA$4</f>
        <v>4865.34660979672</v>
      </c>
      <c r="AC381" s="0" t="n">
        <v>59</v>
      </c>
      <c r="AE381" s="0" t="n">
        <v>1</v>
      </c>
      <c r="AF381" s="0" t="n">
        <f aca="false">(AB381/AVERAGE(AB377:AB379,AB383:AB385))*MAX(AE380:AE382) + (1 - MAX(AE380:AE382))</f>
        <v>1.48768421094615</v>
      </c>
      <c r="AG381" s="0" t="n">
        <f aca="false">AB381/AF381</f>
        <v>3270.41624425281</v>
      </c>
      <c r="AH381" s="0" t="n">
        <f aca="false">(AG380+AG381*2+AG382)/4</f>
        <v>3349.45344067924</v>
      </c>
      <c r="AI381" s="0" t="n">
        <f aca="false">ABS(1 - (AG381/AVERAGE(AG379:AG383)))</f>
        <v>0.011835707820865</v>
      </c>
      <c r="AJ381" s="0" t="n">
        <f aca="false">(AVERAGE(AG379:AG383)*AI381) + (AG381*(1-AI381))</f>
        <v>3270.8798644485</v>
      </c>
      <c r="AK381" s="0" t="n">
        <f aca="false">(AVERAGE(AG379:AG380,AG382:AG383)*AI381*2) + (AG381*(1-AI381*2))</f>
        <v>3271.57529474203</v>
      </c>
    </row>
    <row r="382" customFormat="false" ht="13.8" hidden="false" customHeight="false" outlineLevel="0" collapsed="false">
      <c r="A382" s="4" t="n">
        <v>43116</v>
      </c>
      <c r="B382" s="0" t="n">
        <v>380</v>
      </c>
      <c r="C382" s="0" t="n">
        <v>890</v>
      </c>
      <c r="D382" s="0" t="n">
        <f aca="false">C382*$D$1</f>
        <v>2047</v>
      </c>
      <c r="E382" s="0" t="n">
        <v>240</v>
      </c>
      <c r="F382" s="0" t="n">
        <f aca="false">E382*$F$1</f>
        <v>528</v>
      </c>
      <c r="H382" s="0" t="n">
        <f aca="false">D382+F382+G382</f>
        <v>2575</v>
      </c>
      <c r="J382" s="0" t="n">
        <v>165</v>
      </c>
      <c r="K382" s="0" t="n">
        <f aca="false">J382*$K$1</f>
        <v>379.5</v>
      </c>
      <c r="L382" s="0" t="n">
        <f aca="false">H382+K382</f>
        <v>2954.5</v>
      </c>
      <c r="M382" s="0" t="n">
        <v>20</v>
      </c>
      <c r="X382" s="0" t="s">
        <v>36</v>
      </c>
      <c r="Y382" s="0" t="n">
        <f aca="false">Y380</f>
        <v>3793.5</v>
      </c>
      <c r="Z382" s="0" t="n">
        <f aca="false">L382/Y382</f>
        <v>0.778832212995914</v>
      </c>
      <c r="AA382" s="0" t="n">
        <f aca="false">AVERAGEIF(X319:X381,"Tuesday",Z319:Z381)</f>
        <v>0.909721485344753</v>
      </c>
      <c r="AB382" s="0" t="n">
        <f aca="false">L382/$AA$6</f>
        <v>3201.38248284067</v>
      </c>
      <c r="AC382" s="0" t="n">
        <v>57</v>
      </c>
      <c r="AE382" s="0" t="n">
        <v>0</v>
      </c>
      <c r="AF382" s="0" t="n">
        <f aca="false">(AB382/AVERAGE(AB378:AB380,AB384:AB386))*MAX(AE381:AE383) + (1 - MAX(AE381:AE383))</f>
        <v>0.824122061883658</v>
      </c>
      <c r="AG382" s="0" t="n">
        <f aca="false">AB382/AF382</f>
        <v>3884.59747761565</v>
      </c>
      <c r="AH382" s="0" t="n">
        <f aca="false">(AG381+AG382*2+AG383)/4</f>
        <v>3562.22621395825</v>
      </c>
      <c r="AI382" s="0" t="n">
        <f aca="false">ABS(1 - (AG382/AVERAGE(AG380:AG384)))</f>
        <v>0.0368508571116932</v>
      </c>
      <c r="AJ382" s="0" t="n">
        <f aca="false">(AVERAGE(AG380:AG384)*AI382) + (AG382*(1-AI382))</f>
        <v>3879.50973749216</v>
      </c>
      <c r="AK382" s="0" t="n">
        <f aca="false">(AVERAGE(AG380:AG381,AG383:AG384)*AI382*2) + (AG382*(1-AI382*2))</f>
        <v>3871.87812730693</v>
      </c>
    </row>
    <row r="383" customFormat="false" ht="13.8" hidden="false" customHeight="false" outlineLevel="0" collapsed="false">
      <c r="A383" s="4" t="n">
        <v>43117</v>
      </c>
      <c r="B383" s="0" t="n">
        <v>381</v>
      </c>
      <c r="C383" s="0" t="n">
        <v>845</v>
      </c>
      <c r="D383" s="0" t="n">
        <f aca="false">C383*$D$1</f>
        <v>1943.5</v>
      </c>
      <c r="E383" s="0" t="n">
        <v>240</v>
      </c>
      <c r="F383" s="0" t="n">
        <f aca="false">E383*$F$1</f>
        <v>528</v>
      </c>
      <c r="H383" s="0" t="n">
        <f aca="false">D383+F383+G383</f>
        <v>2471.5</v>
      </c>
      <c r="J383" s="0" t="n">
        <v>200</v>
      </c>
      <c r="K383" s="0" t="n">
        <f aca="false">J383*$K$1</f>
        <v>460</v>
      </c>
      <c r="L383" s="0" t="n">
        <f aca="false">H383+K383</f>
        <v>2931.5</v>
      </c>
      <c r="M383" s="0" t="n">
        <v>20</v>
      </c>
      <c r="X383" s="0" t="s">
        <v>37</v>
      </c>
      <c r="Y383" s="0" t="n">
        <f aca="false">Y380</f>
        <v>3793.5</v>
      </c>
      <c r="Z383" s="0" t="n">
        <f aca="false">L383/Y383</f>
        <v>0.77276921049163</v>
      </c>
      <c r="AA383" s="0" t="n">
        <f aca="false">AVERAGEIF(X320:X382,"Wednesday",Z320:Z382)</f>
        <v>0.921101800778964</v>
      </c>
      <c r="AB383" s="0" t="n">
        <f aca="false">L383/$AA$8</f>
        <v>3209.29365634889</v>
      </c>
      <c r="AC383" s="0" t="n">
        <v>57</v>
      </c>
      <c r="AE383" s="0" t="n">
        <v>0</v>
      </c>
      <c r="AF383" s="0" t="n">
        <f aca="false">(AB383/AVERAGE(AB379:AB381,AB385:AB387))*MAX(AE382:AE384) + (1 - MAX(AE382:AE384))</f>
        <v>1</v>
      </c>
      <c r="AG383" s="0" t="n">
        <f aca="false">AB383/AF383</f>
        <v>3209.29365634889</v>
      </c>
      <c r="AH383" s="0" t="n">
        <f aca="false">(AG382+AG383*2+AG384)/4</f>
        <v>3924.79149281896</v>
      </c>
      <c r="AI383" s="0" t="n">
        <f aca="false">ABS(1 - (AG383/AVERAGE(AG381:AG385)))</f>
        <v>0.216033779909803</v>
      </c>
      <c r="AJ383" s="0" t="n">
        <f aca="false">(AVERAGE(AG381:AG385)*AI383) + (AG383*(1-AI383))</f>
        <v>3400.34734925463</v>
      </c>
      <c r="AK383" s="0" t="n">
        <f aca="false">(AVERAGE(AG381:AG382,AG384:AG385)*AI383*2) + (AG383*(1-AI383*2))</f>
        <v>3686.92788861324</v>
      </c>
    </row>
    <row r="384" customFormat="false" ht="13.8" hidden="false" customHeight="false" outlineLevel="0" collapsed="false">
      <c r="A384" s="4" t="n">
        <v>43118</v>
      </c>
      <c r="B384" s="0" t="n">
        <v>382</v>
      </c>
      <c r="C384" s="0" t="n">
        <v>875</v>
      </c>
      <c r="D384" s="0" t="n">
        <f aca="false">C384*$D$1</f>
        <v>2012.5</v>
      </c>
      <c r="E384" s="0" t="n">
        <v>245</v>
      </c>
      <c r="F384" s="0" t="n">
        <f aca="false">E384*$F$1</f>
        <v>539</v>
      </c>
      <c r="H384" s="0" t="n">
        <f aca="false">D384+F384+G384</f>
        <v>2551.5</v>
      </c>
      <c r="J384" s="0" t="n">
        <v>15</v>
      </c>
      <c r="K384" s="0" t="n">
        <f aca="false">J384*$K$1</f>
        <v>34.5</v>
      </c>
      <c r="L384" s="0" t="n">
        <f aca="false">H384+K384</f>
        <v>2586</v>
      </c>
      <c r="M384" s="0" t="n">
        <v>15</v>
      </c>
      <c r="X384" s="0" t="s">
        <v>39</v>
      </c>
      <c r="Y384" s="0" t="n">
        <f aca="false">Y380</f>
        <v>3793.5</v>
      </c>
      <c r="Z384" s="0" t="n">
        <f aca="false">L384/Y384</f>
        <v>0.681692368525109</v>
      </c>
      <c r="AA384" s="0" t="n">
        <f aca="false">AVERAGEIF(X321:X383,"Thursday",Z321:Z383)</f>
        <v>0.926100477654118</v>
      </c>
      <c r="AB384" s="0" t="n">
        <f aca="false">L384/$AA$10</f>
        <v>2566.17889711704</v>
      </c>
      <c r="AC384" s="0" t="n">
        <v>57</v>
      </c>
      <c r="AE384" s="0" t="n">
        <v>0</v>
      </c>
      <c r="AF384" s="0" t="n">
        <f aca="false">(AB384/AVERAGE(AB380:AB382,AB386:AB388))*MAX(AE383:AE385) + (1 - MAX(AE383:AE385))</f>
        <v>0.475572247392337</v>
      </c>
      <c r="AG384" s="0" t="n">
        <f aca="false">AB384/AF384</f>
        <v>5395.98118096239</v>
      </c>
      <c r="AH384" s="0" t="n">
        <f aca="false">(AG383+AG384*2+AG385)/4</f>
        <v>4677.32085061877</v>
      </c>
      <c r="AI384" s="0" t="n">
        <f aca="false">ABS(1 - (AG384/AVERAGE(AG382:AG386)))</f>
        <v>0.268002872995249</v>
      </c>
      <c r="AJ384" s="0" t="n">
        <f aca="false">(AVERAGE(AG382:AG386)*AI384) + (AG384*(1-AI384))</f>
        <v>5090.3278815505</v>
      </c>
      <c r="AK384" s="0" t="n">
        <f aca="false">(AVERAGE(AG382:AG383,AG385:AG386)*AI384*2) + (AG384*(1-AI384*2))</f>
        <v>4631.84793243267</v>
      </c>
    </row>
    <row r="385" customFormat="false" ht="13.8" hidden="false" customHeight="false" outlineLevel="0" collapsed="false">
      <c r="A385" s="4" t="n">
        <v>43119</v>
      </c>
      <c r="B385" s="0" t="n">
        <v>383</v>
      </c>
      <c r="C385" s="13" t="n">
        <v>1100</v>
      </c>
      <c r="D385" s="13" t="n">
        <f aca="false">C385*$D$1</f>
        <v>2530</v>
      </c>
      <c r="E385" s="13" t="n">
        <v>300</v>
      </c>
      <c r="F385" s="13" t="n">
        <f aca="false">E385*$F$1</f>
        <v>660</v>
      </c>
      <c r="G385" s="13"/>
      <c r="H385" s="13" t="n">
        <f aca="false">D385+F385+G385</f>
        <v>3190</v>
      </c>
      <c r="J385" s="0" t="n">
        <v>0</v>
      </c>
      <c r="K385" s="0" t="n">
        <f aca="false">J385*$K$1</f>
        <v>0</v>
      </c>
      <c r="L385" s="0" t="n">
        <f aca="false">H385+K385</f>
        <v>3190</v>
      </c>
      <c r="M385" s="0" t="n">
        <v>15</v>
      </c>
      <c r="X385" s="0" t="s">
        <v>40</v>
      </c>
      <c r="Y385" s="0" t="n">
        <f aca="false">Y380</f>
        <v>3793.5</v>
      </c>
      <c r="Z385" s="0" t="n">
        <f aca="false">L385/Y385</f>
        <v>0.840912086463688</v>
      </c>
      <c r="AA385" s="0" t="n">
        <f aca="false">AVERAGEIF(X322:X384,"Friday",Z322:Z384)</f>
        <v>0.992574894671976</v>
      </c>
      <c r="AB385" s="0" t="n">
        <f aca="false">L385/$AA$12</f>
        <v>2779.40587390067</v>
      </c>
      <c r="AC385" s="0" t="n">
        <v>64</v>
      </c>
      <c r="AE385" s="0" t="n">
        <v>1</v>
      </c>
      <c r="AF385" s="0" t="n">
        <f aca="false">(AB385/AVERAGE(AB381:AB383,AB387:AB389))*MAX(AE384:AE386) + (1 - MAX(AE384:AE386))</f>
        <v>0.590354653251898</v>
      </c>
      <c r="AG385" s="0" t="n">
        <f aca="false">AB385/AF385</f>
        <v>4708.02738420142</v>
      </c>
      <c r="AH385" s="0" t="n">
        <f aca="false">(AG384+AG385*2+AG386)/4</f>
        <v>4722.90408911929</v>
      </c>
      <c r="AI385" s="0" t="n">
        <f aca="false">ABS(1 - (AG385/AVERAGE(AG383:AG387)))</f>
        <v>0.0938856956759602</v>
      </c>
      <c r="AJ385" s="0" t="n">
        <f aca="false">(AVERAGE(AG383:AG387)*AI385) + (AG385*(1-AI385))</f>
        <v>4670.09013002524</v>
      </c>
      <c r="AK385" s="0" t="n">
        <f aca="false">(AVERAGE(AG383:AG384,AG386:AG387)*AI385*2) + (AG385*(1-AI385*2))</f>
        <v>4613.18424876098</v>
      </c>
    </row>
    <row r="386" customFormat="false" ht="13.8" hidden="false" customHeight="false" outlineLevel="0" collapsed="false">
      <c r="A386" s="4" t="n">
        <v>43120</v>
      </c>
      <c r="B386" s="0" t="n">
        <v>384</v>
      </c>
      <c r="C386" s="13" t="n">
        <v>1700</v>
      </c>
      <c r="D386" s="13" t="n">
        <f aca="false">C386*$D$1</f>
        <v>3910</v>
      </c>
      <c r="E386" s="13" t="n">
        <v>300</v>
      </c>
      <c r="F386" s="13" t="n">
        <f aca="false">E386*$F$1</f>
        <v>660</v>
      </c>
      <c r="G386" s="13"/>
      <c r="H386" s="13" t="n">
        <f aca="false">D386+F386+G386</f>
        <v>4570</v>
      </c>
      <c r="J386" s="0" t="n">
        <v>0</v>
      </c>
      <c r="K386" s="0" t="n">
        <f aca="false">J386*$K$1</f>
        <v>0</v>
      </c>
      <c r="L386" s="0" t="n">
        <f aca="false">H386+K386</f>
        <v>4570</v>
      </c>
      <c r="M386" s="0" t="n">
        <v>10</v>
      </c>
      <c r="X386" s="0" t="s">
        <v>42</v>
      </c>
      <c r="Y386" s="0" t="n">
        <f aca="false">Y380</f>
        <v>3793.5</v>
      </c>
      <c r="Z386" s="0" t="n">
        <f aca="false">L386/Y386</f>
        <v>1.20469223672071</v>
      </c>
      <c r="AA386" s="0" t="n">
        <f aca="false">AVERAGEIF(X323:X385,"Saturday",Z323:Z385)</f>
        <v>1.20406885358023</v>
      </c>
      <c r="AB386" s="0" t="n">
        <f aca="false">L386/$AA$14</f>
        <v>4107.2169972482</v>
      </c>
      <c r="AC386" s="0" t="n">
        <v>55</v>
      </c>
      <c r="AE386" s="0" t="n">
        <v>0</v>
      </c>
      <c r="AF386" s="0" t="n">
        <f aca="false">(AB386/AVERAGE(AB382:AB384,AB388:AB390))*MAX(AE385:AE387) + (1 - MAX(AE385:AE387))</f>
        <v>1.00677437073874</v>
      </c>
      <c r="AG386" s="0" t="n">
        <f aca="false">AB386/AF386</f>
        <v>4079.58040711192</v>
      </c>
      <c r="AH386" s="0" t="n">
        <f aca="false">(AG385+AG386*2+AG387)/4</f>
        <v>4248.51165763813</v>
      </c>
      <c r="AI386" s="0" t="n">
        <f aca="false">ABS(1 - (AG386/AVERAGE(AG384:AG388)))</f>
        <v>0.287047008065795</v>
      </c>
      <c r="AJ386" s="0" t="n">
        <f aca="false">(AVERAGE(AG384:AG388)*AI386) + (AG386*(1-AI386))</f>
        <v>4551.0575580305</v>
      </c>
      <c r="AK386" s="0" t="n">
        <f aca="false">(AVERAGE(AG384:AG385,AG387:AG388)*AI386*2) + (AG386*(1-AI386*2))</f>
        <v>5258.27328440837</v>
      </c>
    </row>
    <row r="387" customFormat="false" ht="13.8" hidden="false" customHeight="false" outlineLevel="0" collapsed="false">
      <c r="A387" s="4" t="n">
        <v>43121</v>
      </c>
      <c r="B387" s="0" t="n">
        <v>385</v>
      </c>
      <c r="C387" s="13" t="n">
        <v>1400</v>
      </c>
      <c r="D387" s="0" t="n">
        <f aca="false">C387*$D$1</f>
        <v>3220</v>
      </c>
      <c r="E387" s="14" t="n">
        <v>400</v>
      </c>
      <c r="F387" s="13" t="n">
        <f aca="false">E387*$F$1</f>
        <v>880</v>
      </c>
      <c r="H387" s="0" t="n">
        <f aca="false">D387+F387+G387</f>
        <v>4100</v>
      </c>
      <c r="J387" s="0" t="n">
        <v>0</v>
      </c>
      <c r="K387" s="0" t="n">
        <f aca="false">J387*$K$1</f>
        <v>0</v>
      </c>
      <c r="L387" s="0" t="n">
        <f aca="false">H387+K387</f>
        <v>4100</v>
      </c>
      <c r="M387" s="0" t="n">
        <v>10</v>
      </c>
      <c r="X387" s="0" t="s">
        <v>33</v>
      </c>
      <c r="Y387" s="0" t="n">
        <f aca="false">AVERAGE(L387:L393)</f>
        <v>3739.14285714286</v>
      </c>
      <c r="Z387" s="0" t="n">
        <f aca="false">L387/Y387</f>
        <v>1.0965079850233</v>
      </c>
      <c r="AA387" s="0" t="n">
        <f aca="false">AVERAGEIF(X324:X386,"Sunday",Z324:Z386)</f>
        <v>1.11542462783441</v>
      </c>
      <c r="AB387" s="0" t="n">
        <f aca="false">L387/$AA$2</f>
        <v>4126.85843212726</v>
      </c>
      <c r="AC387" s="0" t="n">
        <v>46</v>
      </c>
      <c r="AE387" s="0" t="n">
        <v>0</v>
      </c>
      <c r="AF387" s="0" t="n">
        <f aca="false">(AB387/AVERAGE(AB383:AB385,AB389:AB391))*MAX(AE386:AE388) + (1 - MAX(AE386:AE388))</f>
        <v>1</v>
      </c>
      <c r="AG387" s="0" t="n">
        <f aca="false">AB387/AF387</f>
        <v>4126.85843212726</v>
      </c>
      <c r="AH387" s="0" t="n">
        <f aca="false">(AG386+AG387*2+AG388)/4</f>
        <v>5658.32360181064</v>
      </c>
      <c r="AI387" s="0" t="n">
        <f aca="false">ABS(1 - (AG387/AVERAGE(AG385:AG389)))</f>
        <v>0.198971547345031</v>
      </c>
      <c r="AJ387" s="0" t="n">
        <f aca="false">(AVERAGE(AG385:AG389)*AI387) + (AG387*(1-AI387))</f>
        <v>4330.82246159287</v>
      </c>
      <c r="AK387" s="0" t="n">
        <f aca="false">(AVERAGE(AG385:AG386,AG388:AG389)*AI387*2) + (AG387*(1-AI387*2))</f>
        <v>4636.76850579129</v>
      </c>
    </row>
    <row r="388" customFormat="false" ht="13.8" hidden="false" customHeight="false" outlineLevel="0" collapsed="false">
      <c r="A388" s="4" t="n">
        <v>43122</v>
      </c>
      <c r="B388" s="0" t="n">
        <v>386</v>
      </c>
      <c r="C388" s="0" t="n">
        <v>740</v>
      </c>
      <c r="D388" s="0" t="n">
        <f aca="false">C388*$D$1</f>
        <v>1702</v>
      </c>
      <c r="E388" s="0" t="n">
        <v>225</v>
      </c>
      <c r="F388" s="0" t="n">
        <f aca="false">E388*$F$1</f>
        <v>495</v>
      </c>
      <c r="H388" s="0" t="n">
        <f aca="false">D388+F388+G388</f>
        <v>2197</v>
      </c>
      <c r="J388" s="0" t="n">
        <v>3265</v>
      </c>
      <c r="K388" s="0" t="n">
        <f aca="false">J388*$K$1</f>
        <v>7509.5</v>
      </c>
      <c r="L388" s="0" t="n">
        <f aca="false">H388+K388</f>
        <v>9706.5</v>
      </c>
      <c r="M388" s="0" t="n">
        <v>15</v>
      </c>
      <c r="X388" s="0" t="s">
        <v>34</v>
      </c>
      <c r="Y388" s="0" t="n">
        <f aca="false">Y387</f>
        <v>3739.14285714286</v>
      </c>
      <c r="Z388" s="0" t="n">
        <f aca="false">L388/Y388</f>
        <v>2.59591579429968</v>
      </c>
      <c r="AA388" s="0" t="n">
        <f aca="false">AVERAGEIF(X325:X387,"Monday",Z325:Z387)</f>
        <v>0.965500414164616</v>
      </c>
      <c r="AB388" s="0" t="n">
        <f aca="false">L388/$AA$4</f>
        <v>10299.9971358761</v>
      </c>
      <c r="AC388" s="0" t="n">
        <v>46</v>
      </c>
      <c r="AE388" s="0" t="n">
        <v>0</v>
      </c>
      <c r="AF388" s="0" t="n">
        <f aca="false">(AB388/AVERAGE(AB384:AB386,AB390:AB392))*MAX(AE387:AE389) + (1 - MAX(AE387:AE389))</f>
        <v>1</v>
      </c>
      <c r="AG388" s="0" t="n">
        <f aca="false">AB388/AF388</f>
        <v>10299.9971358761</v>
      </c>
      <c r="AH388" s="0" t="n">
        <f aca="false">(AG387+AG388*2+AG389)/4</f>
        <v>6818.03467302459</v>
      </c>
      <c r="AI388" s="0" t="n">
        <f aca="false">ABS(1 - (AG388/AVERAGE(AG386:AG390)))</f>
        <v>1.17234748263843</v>
      </c>
      <c r="AJ388" s="0" t="n">
        <f aca="false">(AVERAGE(AG386:AG390)*AI388) + (AG388*(1-AI388))</f>
        <v>3783.40530920402</v>
      </c>
      <c r="AK388" s="0" t="n">
        <f aca="false">(AVERAGE(AG386:AG387,AG389:AG390)*AI388*2) + (AG388*(1-AI388*2))</f>
        <v>-5991.4824308041</v>
      </c>
    </row>
    <row r="389" customFormat="false" ht="13.8" hidden="false" customHeight="false" outlineLevel="0" collapsed="false">
      <c r="A389" s="4" t="n">
        <v>43123</v>
      </c>
      <c r="B389" s="0" t="n">
        <v>387</v>
      </c>
      <c r="C389" s="0" t="n">
        <v>695</v>
      </c>
      <c r="D389" s="0" t="n">
        <f aca="false">C389*$D$1</f>
        <v>1598.5</v>
      </c>
      <c r="E389" s="0" t="n">
        <v>200</v>
      </c>
      <c r="F389" s="0" t="n">
        <f aca="false">E389*$F$1</f>
        <v>440</v>
      </c>
      <c r="H389" s="0" t="n">
        <f aca="false">D389+F389+G389</f>
        <v>2038.5</v>
      </c>
      <c r="J389" s="0" t="n">
        <v>135</v>
      </c>
      <c r="K389" s="0" t="n">
        <f aca="false">J389*$K$1</f>
        <v>310.5</v>
      </c>
      <c r="L389" s="0" t="n">
        <f aca="false">H389+K389</f>
        <v>2349</v>
      </c>
      <c r="M389" s="0" t="n">
        <v>15</v>
      </c>
      <c r="X389" s="0" t="s">
        <v>36</v>
      </c>
      <c r="Y389" s="0" t="n">
        <f aca="false">Y387</f>
        <v>3739.14285714286</v>
      </c>
      <c r="Z389" s="0" t="n">
        <f aca="false">L389/Y389</f>
        <v>0.628218843126767</v>
      </c>
      <c r="AA389" s="0" t="n">
        <f aca="false">AVERAGEIF(X326:X388,"Tuesday",Z326:Z388)</f>
        <v>0.900378672553218</v>
      </c>
      <c r="AB389" s="0" t="n">
        <f aca="false">L389/$AA$6</f>
        <v>2545.2859882189</v>
      </c>
      <c r="AC389" s="0" t="n">
        <v>52</v>
      </c>
      <c r="AE389" s="0" t="n">
        <v>0</v>
      </c>
      <c r="AF389" s="0" t="n">
        <f aca="false">(AB389/AVERAGE(AB385:AB387,AB391:AB393))*MAX(AE388:AE390) + (1 - MAX(AE388:AE390))</f>
        <v>1</v>
      </c>
      <c r="AG389" s="0" t="n">
        <f aca="false">AB389/AF389</f>
        <v>2545.2859882189</v>
      </c>
      <c r="AH389" s="0" t="n">
        <f aca="false">(AG388+AG389*2+AG390)/4</f>
        <v>4511.47834864595</v>
      </c>
      <c r="AI389" s="0" t="n">
        <f aca="false">ABS(1 - (AG389/AVERAGE(AG387:AG391)))</f>
        <v>0.407156992052101</v>
      </c>
      <c r="AJ389" s="0" t="n">
        <f aca="false">(AVERAGE(AG387:AG391)*AI389) + (AG389*(1-AI389))</f>
        <v>3257.02484948539</v>
      </c>
      <c r="AK389" s="0" t="n">
        <f aca="false">(AVERAGE(AG387:AG388,AG390:AG391)*AI389*2) + (AG389*(1-AI389*2))</f>
        <v>4324.63314138513</v>
      </c>
    </row>
    <row r="390" customFormat="false" ht="13.8" hidden="false" customHeight="false" outlineLevel="0" collapsed="false">
      <c r="A390" s="4" t="n">
        <v>43124</v>
      </c>
      <c r="B390" s="0" t="n">
        <v>388</v>
      </c>
      <c r="C390" s="0" t="n">
        <v>780</v>
      </c>
      <c r="D390" s="0" t="n">
        <f aca="false">C390*$D$1</f>
        <v>1794</v>
      </c>
      <c r="E390" s="0" t="n">
        <v>195</v>
      </c>
      <c r="F390" s="0" t="n">
        <f aca="false">E390*$F$1</f>
        <v>429</v>
      </c>
      <c r="G390" s="0" t="n">
        <v>30</v>
      </c>
      <c r="H390" s="0" t="n">
        <f aca="false">D390+F390+G390</f>
        <v>2253</v>
      </c>
      <c r="J390" s="0" t="n">
        <v>75</v>
      </c>
      <c r="K390" s="0" t="n">
        <f aca="false">J390*$K$1</f>
        <v>172.5</v>
      </c>
      <c r="L390" s="0" t="n">
        <f aca="false">H390+K390</f>
        <v>2425.5</v>
      </c>
      <c r="M390" s="0" t="n">
        <v>10</v>
      </c>
      <c r="X390" s="0" t="s">
        <v>37</v>
      </c>
      <c r="Y390" s="0" t="n">
        <f aca="false">Y387</f>
        <v>3739.14285714286</v>
      </c>
      <c r="Z390" s="0" t="n">
        <f aca="false">L390/Y390</f>
        <v>0.64867807748147</v>
      </c>
      <c r="AA390" s="0" t="n">
        <f aca="false">AVERAGEIF(X327:X389,"Wednesday",Z327:Z389)</f>
        <v>0.914107783101693</v>
      </c>
      <c r="AB390" s="0" t="n">
        <f aca="false">L390/$AA$8</f>
        <v>2655.34428226991</v>
      </c>
      <c r="AC390" s="0" t="n">
        <v>57</v>
      </c>
      <c r="AE390" s="0" t="n">
        <v>0</v>
      </c>
      <c r="AF390" s="0" t="n">
        <f aca="false">(AB390/AVERAGE(AB386:AB388,AB392:AB394))*MAX(AE389:AE391) + (1 - MAX(AE389:AE391))</f>
        <v>1</v>
      </c>
      <c r="AG390" s="0" t="n">
        <f aca="false">AB390/AF390</f>
        <v>2655.34428226991</v>
      </c>
      <c r="AH390" s="0" t="n">
        <f aca="false">(AG389+AG390*2+AG391)/4</f>
        <v>2423.81697401784</v>
      </c>
      <c r="AI390" s="0" t="n">
        <f aca="false">ABS(1 - (AG390/AVERAGE(AG388:AG392)))</f>
        <v>0.316387908361648</v>
      </c>
      <c r="AJ390" s="0" t="n">
        <f aca="false">(AVERAGE(AG388:AG392)*AI390) + (AG390*(1-AI390))</f>
        <v>3044.16630659771</v>
      </c>
      <c r="AK390" s="0" t="n">
        <f aca="false">(AVERAGE(AG388:AG389,AG391:AG392)*AI390*2) + (AG390*(1-AI390*2))</f>
        <v>3627.3993430894</v>
      </c>
    </row>
    <row r="391" customFormat="false" ht="13.8" hidden="false" customHeight="false" outlineLevel="0" collapsed="false">
      <c r="A391" s="4" t="n">
        <v>43125</v>
      </c>
      <c r="B391" s="0" t="n">
        <v>389</v>
      </c>
      <c r="C391" s="0" t="n">
        <v>540</v>
      </c>
      <c r="D391" s="0" t="n">
        <f aca="false">C391*$D$1</f>
        <v>1242</v>
      </c>
      <c r="E391" s="0" t="n">
        <v>175</v>
      </c>
      <c r="F391" s="0" t="n">
        <f aca="false">E391*$F$1</f>
        <v>385</v>
      </c>
      <c r="G391" s="0" t="n">
        <v>31</v>
      </c>
      <c r="H391" s="0" t="n">
        <f aca="false">D391+F391+G391</f>
        <v>1658</v>
      </c>
      <c r="J391" s="0" t="n">
        <v>85</v>
      </c>
      <c r="K391" s="0" t="n">
        <f aca="false">J391*$K$1</f>
        <v>195.5</v>
      </c>
      <c r="L391" s="0" t="n">
        <f aca="false">H391+K391</f>
        <v>1853.5</v>
      </c>
      <c r="M391" s="0" t="n">
        <v>10</v>
      </c>
      <c r="X391" s="0" t="s">
        <v>39</v>
      </c>
      <c r="Y391" s="0" t="n">
        <f aca="false">Y387</f>
        <v>3739.14285714286</v>
      </c>
      <c r="Z391" s="0" t="n">
        <f aca="false">L391/Y391</f>
        <v>0.495701841522121</v>
      </c>
      <c r="AA391" s="0" t="n">
        <f aca="false">AVERAGEIF(X328:X390,"Thursday",Z328:Z390)</f>
        <v>0.917170878361009</v>
      </c>
      <c r="AB391" s="0" t="n">
        <f aca="false">L391/$AA$10</f>
        <v>1839.29334331262</v>
      </c>
      <c r="AC391" s="0" t="n">
        <v>63</v>
      </c>
      <c r="AE391" s="0" t="n">
        <v>0</v>
      </c>
      <c r="AF391" s="0" t="n">
        <f aca="false">(AB391/AVERAGE(AB387:AB389,AB393:AB395))*MAX(AE390:AE392) + (1 - MAX(AE390:AE392))</f>
        <v>1</v>
      </c>
      <c r="AG391" s="0" t="n">
        <f aca="false">AB391/AF391</f>
        <v>1839.29334331262</v>
      </c>
      <c r="AH391" s="0" t="n">
        <f aca="false">(AG390+AG391*2+AG392)/4</f>
        <v>2103.85896736083</v>
      </c>
      <c r="AI391" s="0" t="n">
        <f aca="false">ABS(1 - (AG391/AVERAGE(AG389:AG393)))</f>
        <v>0.24200605129527</v>
      </c>
      <c r="AJ391" s="0" t="n">
        <f aca="false">(AVERAGE(AG389:AG393)*AI391) + (AG391*(1-AI391))</f>
        <v>1981.40762084878</v>
      </c>
      <c r="AK391" s="0" t="n">
        <f aca="false">(AVERAGE(AG389:AG390,AG392:AG393)*AI391*2) + (AG391*(1-AI391*2))</f>
        <v>2194.57903715302</v>
      </c>
    </row>
    <row r="392" customFormat="false" ht="13.8" hidden="false" customHeight="false" outlineLevel="0" collapsed="false">
      <c r="A392" s="4" t="n">
        <v>43126</v>
      </c>
      <c r="B392" s="0" t="n">
        <v>390</v>
      </c>
      <c r="C392" s="0" t="n">
        <v>675</v>
      </c>
      <c r="D392" s="0" t="n">
        <f aca="false">C392*$D$1</f>
        <v>1552.5</v>
      </c>
      <c r="E392" s="0" t="n">
        <v>260</v>
      </c>
      <c r="F392" s="0" t="n">
        <f aca="false">E392*$F$1</f>
        <v>572</v>
      </c>
      <c r="H392" s="0" t="n">
        <f aca="false">D392+F392+G392</f>
        <v>2124.5</v>
      </c>
      <c r="J392" s="0" t="n">
        <v>115</v>
      </c>
      <c r="K392" s="0" t="n">
        <f aca="false">J392*$K$1</f>
        <v>264.5</v>
      </c>
      <c r="L392" s="0" t="n">
        <f aca="false">H392+K392</f>
        <v>2389</v>
      </c>
      <c r="M392" s="0" t="n">
        <v>15</v>
      </c>
      <c r="X392" s="0" t="s">
        <v>40</v>
      </c>
      <c r="Y392" s="0" t="n">
        <f aca="false">Y387</f>
        <v>3739.14285714286</v>
      </c>
      <c r="Z392" s="0" t="n">
        <f aca="false">L392/Y392</f>
        <v>0.638916482005043</v>
      </c>
      <c r="AA392" s="0" t="n">
        <f aca="false">AVERAGEIF(X329:X391,"Friday",Z329:Z391)</f>
        <v>0.991630934138544</v>
      </c>
      <c r="AB392" s="0" t="n">
        <f aca="false">L392/$AA$12</f>
        <v>2081.50490054819</v>
      </c>
      <c r="AC392" s="0" t="n">
        <v>54</v>
      </c>
      <c r="AE392" s="0" t="n">
        <v>0</v>
      </c>
      <c r="AF392" s="0" t="n">
        <f aca="false">(AB392/AVERAGE(AB388:AB390,AB394:AB396))*MAX(AE391:AE393) + (1 - MAX(AE391:AE393))</f>
        <v>1</v>
      </c>
      <c r="AG392" s="0" t="n">
        <f aca="false">AB392/AF392</f>
        <v>2081.50490054819</v>
      </c>
      <c r="AH392" s="0" t="n">
        <f aca="false">(AG391+AG392*2+AG393)/4</f>
        <v>2253.37833256177</v>
      </c>
      <c r="AI392" s="0" t="n">
        <f aca="false">ABS(1 - (AG392/AVERAGE(AG390:AG394)))</f>
        <v>0.167217571300559</v>
      </c>
      <c r="AJ392" s="0" t="n">
        <f aca="false">(AVERAGE(AG390:AG394)*AI392) + (AG392*(1-AI392))</f>
        <v>2151.39404228754</v>
      </c>
      <c r="AK392" s="0" t="n">
        <f aca="false">(AVERAGE(AG390:AG391,AG393:AG394)*AI392*2) + (AG392*(1-AI392*2))</f>
        <v>2256.22775489656</v>
      </c>
    </row>
    <row r="393" customFormat="false" ht="13.8" hidden="false" customHeight="false" outlineLevel="0" collapsed="false">
      <c r="A393" s="4" t="n">
        <v>43127</v>
      </c>
      <c r="B393" s="0" t="n">
        <v>391</v>
      </c>
      <c r="C393" s="0" t="n">
        <v>1020</v>
      </c>
      <c r="D393" s="0" t="n">
        <f aca="false">C393*$D$1</f>
        <v>2346</v>
      </c>
      <c r="E393" s="0" t="n">
        <v>305</v>
      </c>
      <c r="F393" s="0" t="n">
        <f aca="false">E393*$F$1</f>
        <v>671</v>
      </c>
      <c r="H393" s="0" t="n">
        <f aca="false">D393+F393+G393</f>
        <v>3017</v>
      </c>
      <c r="J393" s="0" t="n">
        <v>145</v>
      </c>
      <c r="K393" s="0" t="n">
        <f aca="false">J393*$K$1</f>
        <v>333.5</v>
      </c>
      <c r="L393" s="0" t="n">
        <f aca="false">H393+K393</f>
        <v>3350.5</v>
      </c>
      <c r="M393" s="0" t="n">
        <v>5</v>
      </c>
      <c r="X393" s="0" t="s">
        <v>42</v>
      </c>
      <c r="Y393" s="0" t="n">
        <f aca="false">Y387</f>
        <v>3739.14285714286</v>
      </c>
      <c r="Z393" s="0" t="n">
        <f aca="false">L393/Y393</f>
        <v>0.896060976541605</v>
      </c>
      <c r="AA393" s="0" t="n">
        <f aca="false">AVERAGEIF(X330:X392,"Saturday",Z330:Z392)</f>
        <v>1.19578668984652</v>
      </c>
      <c r="AB393" s="0" t="n">
        <f aca="false">L393/$AA$14</f>
        <v>3011.21018583809</v>
      </c>
      <c r="AC393" s="0" t="n">
        <v>52</v>
      </c>
      <c r="AE393" s="0" t="n">
        <v>0</v>
      </c>
      <c r="AF393" s="0" t="n">
        <f aca="false">(AB393/AVERAGE(AB389:AB391,AB395:AB397))*MAX(AE392:AE394) + (1 - MAX(AE392:AE394))</f>
        <v>1</v>
      </c>
      <c r="AG393" s="0" t="n">
        <f aca="false">AB393/AF393</f>
        <v>3011.21018583809</v>
      </c>
      <c r="AH393" s="0" t="n">
        <f aca="false">(AG392+AG393*2+AG394)/4</f>
        <v>2753.46593557316</v>
      </c>
      <c r="AI393" s="0" t="n">
        <f aca="false">ABS(1 - (AG393/AVERAGE(AG391:AG395)))</f>
        <v>0.227236715228572</v>
      </c>
      <c r="AJ393" s="0" t="n">
        <f aca="false">(AVERAGE(AG391:AG395)*AI393) + (AG393*(1-AI393))</f>
        <v>2884.51219240892</v>
      </c>
      <c r="AK393" s="0" t="n">
        <f aca="false">(AVERAGE(AG391:AG392,AG394:AG395)*AI393*2) + (AG393*(1-AI393*2))</f>
        <v>2694.46520226516</v>
      </c>
    </row>
    <row r="394" customFormat="false" ht="13.8" hidden="false" customHeight="false" outlineLevel="0" collapsed="false">
      <c r="A394" s="4" t="n">
        <v>43128</v>
      </c>
      <c r="B394" s="0" t="n">
        <v>392</v>
      </c>
      <c r="C394" s="0" t="n">
        <v>705</v>
      </c>
      <c r="D394" s="0" t="n">
        <f aca="false">C394*$D$1</f>
        <v>1621.5</v>
      </c>
      <c r="E394" s="0" t="n">
        <v>415</v>
      </c>
      <c r="F394" s="0" t="n">
        <f aca="false">E394*$F$1</f>
        <v>913</v>
      </c>
      <c r="H394" s="0" t="n">
        <f aca="false">D394+F394+G394</f>
        <v>2534.5</v>
      </c>
      <c r="J394" s="0" t="n">
        <v>155</v>
      </c>
      <c r="K394" s="0" t="n">
        <f aca="false">J394*$K$1</f>
        <v>356.5</v>
      </c>
      <c r="L394" s="0" t="n">
        <f aca="false">H394+K394</f>
        <v>2891</v>
      </c>
      <c r="M394" s="0" t="n">
        <v>0</v>
      </c>
      <c r="X394" s="0" t="s">
        <v>33</v>
      </c>
      <c r="Y394" s="0" t="n">
        <f aca="false">AVERAGE(L394:L400)</f>
        <v>2755.71428571429</v>
      </c>
      <c r="Z394" s="0" t="n">
        <f aca="false">L394/Y394</f>
        <v>1.04909279419388</v>
      </c>
      <c r="AA394" s="0" t="n">
        <f aca="false">AVERAGEIF(X331:X393,"Sunday",Z331:Z393)</f>
        <v>1.14257465491468</v>
      </c>
      <c r="AB394" s="0" t="n">
        <f aca="false">L394/$AA$2</f>
        <v>2909.93847006827</v>
      </c>
      <c r="AC394" s="0" t="n">
        <v>61</v>
      </c>
      <c r="AE394" s="0" t="n">
        <v>0</v>
      </c>
      <c r="AF394" s="0" t="n">
        <f aca="false">(AB394/AVERAGE(AB390:AB392,AB396:AB398))*MAX(AE393:AE395) + (1 - MAX(AE393:AE395))</f>
        <v>1</v>
      </c>
      <c r="AG394" s="0" t="n">
        <f aca="false">AB394/AF394</f>
        <v>2909.93847006827</v>
      </c>
      <c r="AH394" s="0" t="n">
        <f aca="false">(AG393+AG394*2+AG395)/4</f>
        <v>2814.34839127011</v>
      </c>
      <c r="AI394" s="0" t="n">
        <f aca="false">ABS(1 - (AG394/AVERAGE(AG392:AG396)))</f>
        <v>0.0664737946888097</v>
      </c>
      <c r="AJ394" s="0" t="n">
        <f aca="false">(AVERAGE(AG392:AG396)*AI394) + (AG394*(1-AI394))</f>
        <v>2897.88160056574</v>
      </c>
      <c r="AK394" s="0" t="n">
        <f aca="false">(AVERAGE(AG392:AG393,AG395:AG396)*AI394*2) + (AG394*(1-AI394*2))</f>
        <v>2879.79629631195</v>
      </c>
    </row>
    <row r="395" customFormat="false" ht="13.8" hidden="false" customHeight="false" outlineLevel="0" collapsed="false">
      <c r="A395" s="4" t="n">
        <v>43129</v>
      </c>
      <c r="B395" s="0" t="n">
        <v>393</v>
      </c>
      <c r="C395" s="0" t="n">
        <v>650</v>
      </c>
      <c r="D395" s="0" t="n">
        <f aca="false">C395*$D$1</f>
        <v>1495</v>
      </c>
      <c r="E395" s="0" t="n">
        <v>250</v>
      </c>
      <c r="F395" s="0" t="n">
        <f aca="false">E395*$F$1</f>
        <v>550</v>
      </c>
      <c r="H395" s="0" t="n">
        <f aca="false">D395+F395+G395</f>
        <v>2045</v>
      </c>
      <c r="J395" s="0" t="n">
        <v>105</v>
      </c>
      <c r="K395" s="0" t="n">
        <f aca="false">J395*$K$1</f>
        <v>241.5</v>
      </c>
      <c r="L395" s="0" t="n">
        <f aca="false">H395+K395</f>
        <v>2286.5</v>
      </c>
      <c r="M395" s="0" t="n">
        <v>25</v>
      </c>
      <c r="X395" s="0" t="s">
        <v>34</v>
      </c>
      <c r="Y395" s="0" t="n">
        <f aca="false">Y394</f>
        <v>2755.71428571429</v>
      </c>
      <c r="Z395" s="0" t="n">
        <f aca="false">L395/Y395</f>
        <v>0.829730430274752</v>
      </c>
      <c r="AA395" s="0" t="n">
        <f aca="false">AVERAGEIF(X332:X394,"Monday",Z332:Z394)</f>
        <v>1.15692243230811</v>
      </c>
      <c r="AB395" s="0" t="n">
        <f aca="false">L395/$AA$4</f>
        <v>2426.30643910582</v>
      </c>
      <c r="AC395" s="0" t="n">
        <v>63</v>
      </c>
      <c r="AE395" s="0" t="n">
        <v>0</v>
      </c>
      <c r="AF395" s="0" t="n">
        <f aca="false">(AB395/AVERAGE(AB391:AB393,AB397:AB399))*MAX(AE394:AE396) + (1 - MAX(AE394:AE396))</f>
        <v>1</v>
      </c>
      <c r="AG395" s="0" t="n">
        <f aca="false">AB395/AF395</f>
        <v>2426.30643910582</v>
      </c>
      <c r="AH395" s="0" t="n">
        <f aca="false">(AG394+AG395*2+AG396)/4</f>
        <v>2744.0986971229</v>
      </c>
      <c r="AI395" s="0" t="n">
        <f aca="false">ABS(1 - (AG395/AVERAGE(AG393:AG397)))</f>
        <v>0.167376571085021</v>
      </c>
      <c r="AJ395" s="0" t="n">
        <f aca="false">(AVERAGE(AG393:AG397)*AI395) + (AG395*(1-AI395))</f>
        <v>2507.94331125154</v>
      </c>
      <c r="AK395" s="0" t="n">
        <f aca="false">(AVERAGE(AG393:AG394,AG396:AG397)*AI395*2) + (AG395*(1-AI395*2))</f>
        <v>2630.39861947011</v>
      </c>
    </row>
    <row r="396" customFormat="false" ht="13.8" hidden="false" customHeight="false" outlineLevel="0" collapsed="false">
      <c r="A396" s="4" t="n">
        <v>43130</v>
      </c>
      <c r="B396" s="0" t="n">
        <v>394</v>
      </c>
      <c r="C396" s="0" t="n">
        <v>980</v>
      </c>
      <c r="D396" s="0" t="n">
        <f aca="false">C396*$D$1</f>
        <v>2254</v>
      </c>
      <c r="E396" s="0" t="n">
        <v>240</v>
      </c>
      <c r="F396" s="0" t="n">
        <f aca="false">E396*$F$1</f>
        <v>528</v>
      </c>
      <c r="H396" s="0" t="n">
        <f aca="false">D396+F396+G396</f>
        <v>2782</v>
      </c>
      <c r="J396" s="0" t="n">
        <v>80</v>
      </c>
      <c r="K396" s="0" t="n">
        <f aca="false">J396*$K$1</f>
        <v>184</v>
      </c>
      <c r="L396" s="0" t="n">
        <f aca="false">H396+K396</f>
        <v>2966</v>
      </c>
      <c r="M396" s="0" t="n">
        <v>20</v>
      </c>
      <c r="X396" s="0" t="s">
        <v>36</v>
      </c>
      <c r="Y396" s="0" t="n">
        <f aca="false">Y394</f>
        <v>2755.71428571429</v>
      </c>
      <c r="Z396" s="0" t="n">
        <f aca="false">L396/Y396</f>
        <v>1.0763089683774</v>
      </c>
      <c r="AA396" s="0" t="n">
        <f aca="false">AVERAGEIF(X333:X395,"Tuesday",Z333:Z395)</f>
        <v>0.877234573735841</v>
      </c>
      <c r="AB396" s="0" t="n">
        <f aca="false">L396/$AA$6</f>
        <v>3213.84344021168</v>
      </c>
      <c r="AC396" s="0" t="n">
        <v>64</v>
      </c>
      <c r="AE396" s="0" t="n">
        <v>0</v>
      </c>
      <c r="AF396" s="0" t="n">
        <f aca="false">(AB396/AVERAGE(AB392:AB394,AB398:AB400))*MAX(AE395:AE397) + (1 - MAX(AE395:AE397))</f>
        <v>1</v>
      </c>
      <c r="AG396" s="0" t="n">
        <f aca="false">AB396/AF396</f>
        <v>3213.84344021168</v>
      </c>
      <c r="AH396" s="0" t="n">
        <f aca="false">(AG395+AG396*2+AG397)/4</f>
        <v>2965.73640036455</v>
      </c>
      <c r="AI396" s="0" t="n">
        <f aca="false">ABS(1 - (AG396/AVERAGE(AG394:AG398)))</f>
        <v>0.188604415981244</v>
      </c>
      <c r="AJ396" s="0" t="n">
        <f aca="false">(AVERAGE(AG394:AG398)*AI396) + (AG396*(1-AI396))</f>
        <v>3117.66204086191</v>
      </c>
      <c r="AK396" s="0" t="n">
        <f aca="false">(AVERAGE(AG394:AG395,AG397:AG398)*AI396*2) + (AG396*(1-AI396*2))</f>
        <v>2973.38994183725</v>
      </c>
    </row>
    <row r="397" customFormat="false" ht="13.8" hidden="false" customHeight="false" outlineLevel="0" collapsed="false">
      <c r="A397" s="4" t="n">
        <v>43131</v>
      </c>
      <c r="B397" s="0" t="n">
        <v>395</v>
      </c>
      <c r="C397" s="0" t="n">
        <v>870</v>
      </c>
      <c r="D397" s="0" t="n">
        <f aca="false">C397*$D$1</f>
        <v>2001</v>
      </c>
      <c r="E397" s="0" t="n">
        <v>230</v>
      </c>
      <c r="F397" s="0" t="n">
        <f aca="false">E397*$F$1</f>
        <v>506</v>
      </c>
      <c r="H397" s="0" t="n">
        <f aca="false">D397+F397+G397</f>
        <v>2507</v>
      </c>
      <c r="J397" s="0" t="n">
        <v>105</v>
      </c>
      <c r="K397" s="0" t="n">
        <f aca="false">J397*$K$1</f>
        <v>241.5</v>
      </c>
      <c r="L397" s="0" t="n">
        <f aca="false">H397+K397</f>
        <v>2748.5</v>
      </c>
      <c r="M397" s="0" t="n">
        <v>25</v>
      </c>
      <c r="X397" s="0" t="s">
        <v>37</v>
      </c>
      <c r="Y397" s="0" t="n">
        <f aca="false">Y394</f>
        <v>2755.71428571429</v>
      </c>
      <c r="Z397" s="0" t="n">
        <f aca="false">L397/Y397</f>
        <v>0.997382063245203</v>
      </c>
      <c r="AA397" s="0" t="n">
        <f aca="false">AVERAGEIF(X334:X396,"Wednesday",Z334:Z396)</f>
        <v>0.896160035736167</v>
      </c>
      <c r="AB397" s="0" t="n">
        <f aca="false">L397/$AA$8</f>
        <v>3008.95228192902</v>
      </c>
      <c r="AC397" s="0" t="n">
        <v>63</v>
      </c>
      <c r="AE397" s="0" t="n">
        <v>0</v>
      </c>
      <c r="AF397" s="0" t="n">
        <f aca="false">(AB397/AVERAGE(AB393:AB395,AB399:AB401))*MAX(AE396:AE398) + (1 - MAX(AE396:AE398))</f>
        <v>1</v>
      </c>
      <c r="AG397" s="0" t="n">
        <f aca="false">AB397/AF397</f>
        <v>3008.95228192902</v>
      </c>
      <c r="AH397" s="0" t="n">
        <f aca="false">(AG396+AG397*2+AG398)/4</f>
        <v>2798.0265612702</v>
      </c>
      <c r="AI397" s="0" t="n">
        <f aca="false">ABS(1 - (AG397/AVERAGE(AG395:AG399)))</f>
        <v>0.15691618762878</v>
      </c>
      <c r="AJ397" s="0" t="n">
        <f aca="false">(AVERAGE(AG395:AG399)*AI397) + (AG397*(1-AI397))</f>
        <v>2944.91263940842</v>
      </c>
      <c r="AK397" s="0" t="n">
        <f aca="false">(AVERAGE(AG395:AG396,AG398:AG399)*AI397*2) + (AG397*(1-AI397*2))</f>
        <v>2848.85317562751</v>
      </c>
    </row>
    <row r="398" customFormat="false" ht="13.8" hidden="false" customHeight="false" outlineLevel="0" collapsed="false">
      <c r="A398" s="4" t="n">
        <v>43132</v>
      </c>
      <c r="B398" s="0" t="n">
        <v>396</v>
      </c>
      <c r="C398" s="0" t="n">
        <v>615</v>
      </c>
      <c r="D398" s="0" t="n">
        <f aca="false">C398*$D$1</f>
        <v>1414.5</v>
      </c>
      <c r="E398" s="0" t="n">
        <v>255</v>
      </c>
      <c r="F398" s="0" t="n">
        <f aca="false">E398*$F$1</f>
        <v>561</v>
      </c>
      <c r="G398" s="0" t="n">
        <v>0</v>
      </c>
      <c r="H398" s="0" t="n">
        <f aca="false">D398+F398+G398</f>
        <v>1975.5</v>
      </c>
      <c r="J398" s="0" t="n">
        <v>0</v>
      </c>
      <c r="K398" s="0" t="n">
        <f aca="false">J398*$K$1</f>
        <v>0</v>
      </c>
      <c r="L398" s="0" t="n">
        <f aca="false">H398+K398</f>
        <v>1975.5</v>
      </c>
      <c r="M398" s="0" t="n">
        <v>15</v>
      </c>
      <c r="X398" s="0" t="s">
        <v>39</v>
      </c>
      <c r="Y398" s="0" t="n">
        <f aca="false">Y394</f>
        <v>2755.71428571429</v>
      </c>
      <c r="Z398" s="0" t="n">
        <f aca="false">L398/Y398</f>
        <v>0.716874027993778</v>
      </c>
      <c r="AA398" s="0" t="n">
        <f aca="false">AVERAGEIF(X335:X397,"Thursday",Z335:Z397)</f>
        <v>0.847890199389688</v>
      </c>
      <c r="AB398" s="0" t="n">
        <f aca="false">L398/$AA$10</f>
        <v>1960.3582410111</v>
      </c>
      <c r="AC398" s="0" t="n">
        <v>64</v>
      </c>
      <c r="AE398" s="0" t="n">
        <v>0</v>
      </c>
      <c r="AF398" s="0" t="n">
        <f aca="false">(AB398/AVERAGE(AB394:AB396,AB400:AB402))*MAX(AE397:AE399) + (1 - MAX(AE397:AE399))</f>
        <v>1</v>
      </c>
      <c r="AG398" s="0" t="n">
        <f aca="false">AB398/AF398</f>
        <v>1960.3582410111</v>
      </c>
      <c r="AH398" s="0" t="n">
        <f aca="false">(AG397+AG398*2+AG399)/4</f>
        <v>2331.1003449389</v>
      </c>
      <c r="AI398" s="0" t="n">
        <f aca="false">ABS(1 - (AG398/AVERAGE(AG396:AG400)))</f>
        <v>0.29381080460518</v>
      </c>
      <c r="AJ398" s="0" t="n">
        <f aca="false">(AVERAGE(AG396:AG400)*AI398) + (AG398*(1-AI398))</f>
        <v>2199.99304770681</v>
      </c>
      <c r="AK398" s="0" t="n">
        <f aca="false">(AVERAGE(AG396:AG397,AG399:AG400)*AI398*2) + (AG398*(1-AI398*2))</f>
        <v>2559.44525775037</v>
      </c>
    </row>
    <row r="399" customFormat="false" ht="13.8" hidden="false" customHeight="false" outlineLevel="0" collapsed="false">
      <c r="A399" s="4" t="n">
        <v>43133</v>
      </c>
      <c r="B399" s="0" t="n">
        <v>397</v>
      </c>
      <c r="C399" s="0" t="n">
        <v>885</v>
      </c>
      <c r="D399" s="0" t="n">
        <f aca="false">C399*$D$1</f>
        <v>2035.5</v>
      </c>
      <c r="E399" s="0" t="n">
        <v>315</v>
      </c>
      <c r="F399" s="0" t="n">
        <f aca="false">E399*$F$1</f>
        <v>693</v>
      </c>
      <c r="G399" s="0" t="n">
        <v>20</v>
      </c>
      <c r="H399" s="0" t="n">
        <f aca="false">D399+F399+G399</f>
        <v>2748.5</v>
      </c>
      <c r="J399" s="0" t="n">
        <v>0</v>
      </c>
      <c r="K399" s="0" t="n">
        <f aca="false">J399*$K$1</f>
        <v>0</v>
      </c>
      <c r="L399" s="0" t="n">
        <f aca="false">H399+K399</f>
        <v>2748.5</v>
      </c>
      <c r="M399" s="0" t="n">
        <v>15</v>
      </c>
      <c r="X399" s="0" t="s">
        <v>40</v>
      </c>
      <c r="Y399" s="0" t="n">
        <f aca="false">Y394</f>
        <v>2755.71428571429</v>
      </c>
      <c r="Z399" s="0" t="n">
        <f aca="false">L399/Y399</f>
        <v>0.997382063245203</v>
      </c>
      <c r="AA399" s="0" t="n">
        <f aca="false">AVERAGEIF(X336:X398,"Friday",Z336:Z398)</f>
        <v>0.923856349915956</v>
      </c>
      <c r="AB399" s="0" t="n">
        <f aca="false">L399/$AA$12</f>
        <v>2394.73261580439</v>
      </c>
      <c r="AC399" s="0" t="n">
        <v>68</v>
      </c>
      <c r="AE399" s="0" t="n">
        <v>0</v>
      </c>
      <c r="AF399" s="0" t="n">
        <f aca="false">(AB399/AVERAGE(AB395:AB397,AB401:AB403))*MAX(AE398:AE400) + (1 - MAX(AE398:AE400))</f>
        <v>1</v>
      </c>
      <c r="AG399" s="0" t="n">
        <f aca="false">AB399/AF399</f>
        <v>2394.73261580439</v>
      </c>
      <c r="AH399" s="0" t="n">
        <f aca="false">(AG398+AG399*2+AG400)/4</f>
        <v>2512.94357318177</v>
      </c>
      <c r="AI399" s="0" t="n">
        <f aca="false">ABS(1 - (AG399/AVERAGE(AG397:AG401)))</f>
        <v>0.113949769026326</v>
      </c>
      <c r="AJ399" s="0" t="n">
        <f aca="false">(AVERAGE(AG397:AG401)*AI399) + (AG399*(1-AI399))</f>
        <v>2429.82602695318</v>
      </c>
      <c r="AK399" s="0" t="n">
        <f aca="false">(AVERAGE(AG397:AG398,AG400:AG401)*AI399*2) + (AG399*(1-AI399*2))</f>
        <v>2482.46614367637</v>
      </c>
    </row>
    <row r="400" customFormat="false" ht="13.8" hidden="false" customHeight="false" outlineLevel="0" collapsed="false">
      <c r="A400" s="4" t="n">
        <v>43134</v>
      </c>
      <c r="B400" s="0" t="n">
        <v>398</v>
      </c>
      <c r="C400" s="0" t="n">
        <v>1210</v>
      </c>
      <c r="D400" s="0" t="n">
        <f aca="false">C400*$D$1</f>
        <v>2783</v>
      </c>
      <c r="E400" s="0" t="n">
        <v>405</v>
      </c>
      <c r="F400" s="0" t="n">
        <f aca="false">E400*$F$1</f>
        <v>891</v>
      </c>
      <c r="G400" s="0" t="n">
        <v>0</v>
      </c>
      <c r="H400" s="0" t="n">
        <f aca="false">D400+F400+G400</f>
        <v>3674</v>
      </c>
      <c r="J400" s="0" t="n">
        <v>0</v>
      </c>
      <c r="K400" s="0" t="n">
        <f aca="false">J400*$K$1</f>
        <v>0</v>
      </c>
      <c r="L400" s="0" t="n">
        <f aca="false">H400+K400</f>
        <v>3674</v>
      </c>
      <c r="M400" s="0" t="n">
        <v>10</v>
      </c>
      <c r="X400" s="0" t="s">
        <v>42</v>
      </c>
      <c r="Y400" s="0" t="n">
        <f aca="false">Y394</f>
        <v>2755.71428571429</v>
      </c>
      <c r="Z400" s="0" t="n">
        <f aca="false">L400/Y400</f>
        <v>1.33322965266978</v>
      </c>
      <c r="AA400" s="0" t="n">
        <f aca="false">AVERAGEIF(X337:X399,"Saturday",Z337:Z399)</f>
        <v>1.15536175399956</v>
      </c>
      <c r="AB400" s="0" t="n">
        <f aca="false">L400/$AA$14</f>
        <v>3301.95082010719</v>
      </c>
      <c r="AC400" s="0" t="n">
        <v>70</v>
      </c>
      <c r="AE400" s="0" t="n">
        <v>0</v>
      </c>
      <c r="AF400" s="0" t="n">
        <f aca="false">(AB400/AVERAGE(AB396:AB398,AB402:AB404))*MAX(AE399:AE401) + (1 - MAX(AE399:AE401))</f>
        <v>1</v>
      </c>
      <c r="AG400" s="0" t="n">
        <f aca="false">AB400/AF400</f>
        <v>3301.95082010719</v>
      </c>
      <c r="AH400" s="0" t="n">
        <f aca="false">(AG399+AG400*2+AG401)/4</f>
        <v>2961.54164354664</v>
      </c>
      <c r="AI400" s="0" t="n">
        <f aca="false">ABS(1 - (AG400/AVERAGE(AG398:AG402)))</f>
        <v>0.215096289772279</v>
      </c>
      <c r="AJ400" s="0" t="n">
        <f aca="false">(AVERAGE(AG398:AG402)*AI400) + (AG400*(1-AI400))</f>
        <v>3176.2246332034</v>
      </c>
      <c r="AK400" s="0" t="n">
        <f aca="false">(AVERAGE(AG398:AG399,AG401:AG402)*AI400*2) + (AG400*(1-AI400*2))</f>
        <v>2987.63535284771</v>
      </c>
    </row>
    <row r="401" customFormat="false" ht="13.8" hidden="false" customHeight="false" outlineLevel="0" collapsed="false">
      <c r="A401" s="4" t="n">
        <v>43135</v>
      </c>
      <c r="B401" s="0" t="n">
        <v>399</v>
      </c>
      <c r="C401" s="0" t="n">
        <v>900</v>
      </c>
      <c r="D401" s="0" t="n">
        <f aca="false">C401*$D$1</f>
        <v>2070</v>
      </c>
      <c r="E401" s="0" t="n">
        <v>345</v>
      </c>
      <c r="F401" s="0" t="n">
        <f aca="false">E401*$F$1</f>
        <v>759</v>
      </c>
      <c r="G401" s="0" t="n">
        <v>0</v>
      </c>
      <c r="H401" s="0" t="n">
        <f aca="false">D401+F401+G401</f>
        <v>2829</v>
      </c>
      <c r="J401" s="0" t="n">
        <v>0</v>
      </c>
      <c r="K401" s="0" t="n">
        <f aca="false">J401*$K$1</f>
        <v>0</v>
      </c>
      <c r="L401" s="0" t="n">
        <f aca="false">H401+K401</f>
        <v>2829</v>
      </c>
      <c r="M401" s="0" t="n">
        <v>15</v>
      </c>
      <c r="X401" s="0" t="s">
        <v>33</v>
      </c>
      <c r="Y401" s="0" t="n">
        <f aca="false">AVERAGE(L401:L407)</f>
        <v>3880.42857142857</v>
      </c>
      <c r="Z401" s="0" t="n">
        <f aca="false">L401/Y401</f>
        <v>0.729043183742591</v>
      </c>
      <c r="AA401" s="0" t="n">
        <f aca="false">AVERAGEIF(X338:X400,"Sunday",Z338:Z400)</f>
        <v>1.09137990509359</v>
      </c>
      <c r="AB401" s="0" t="n">
        <f aca="false">L401/$AA$2</f>
        <v>2847.53231816781</v>
      </c>
      <c r="AC401" s="0" t="n">
        <v>70</v>
      </c>
      <c r="AE401" s="0" t="n">
        <v>0</v>
      </c>
      <c r="AF401" s="0" t="n">
        <f aca="false">(AB401/AVERAGE(AB397:AB399,AB403:AB405))*MAX(AE400:AE402) + (1 - MAX(AE400:AE402))</f>
        <v>1</v>
      </c>
      <c r="AG401" s="0" t="n">
        <f aca="false">AB401/AF401</f>
        <v>2847.53231816781</v>
      </c>
      <c r="AH401" s="0" t="n">
        <f aca="false">(AG400+AG401*2+AG402)/4</f>
        <v>3019.90991108232</v>
      </c>
      <c r="AI401" s="0" t="n">
        <f aca="false">ABS(1 - (AG401/AVERAGE(AG399:AG403)))</f>
        <v>0.144563038637298</v>
      </c>
      <c r="AJ401" s="0" t="n">
        <f aca="false">(AVERAGE(AG399:AG403)*AI401) + (AG401*(1-AI401))</f>
        <v>2917.09802260537</v>
      </c>
      <c r="AK401" s="0" t="n">
        <f aca="false">(AVERAGE(AG399:AG400,AG402:AG403)*AI401*2) + (AG401*(1-AI401*2))</f>
        <v>3021.4465792617</v>
      </c>
    </row>
    <row r="402" customFormat="false" ht="13.8" hidden="false" customHeight="false" outlineLevel="0" collapsed="false">
      <c r="A402" s="4" t="n">
        <v>43136</v>
      </c>
      <c r="B402" s="0" t="n">
        <v>400</v>
      </c>
      <c r="C402" s="0" t="n">
        <v>1000</v>
      </c>
      <c r="D402" s="0" t="n">
        <f aca="false">C402*$D$1</f>
        <v>2300</v>
      </c>
      <c r="E402" s="0" t="n">
        <v>275</v>
      </c>
      <c r="F402" s="0" t="n">
        <f aca="false">E402*$F$1</f>
        <v>605</v>
      </c>
      <c r="G402" s="0" t="n">
        <v>0</v>
      </c>
      <c r="H402" s="0" t="n">
        <f aca="false">D402+F402+G402</f>
        <v>2905</v>
      </c>
      <c r="J402" s="0" t="n">
        <v>0</v>
      </c>
      <c r="K402" s="0" t="n">
        <f aca="false">J402*$K$1</f>
        <v>0</v>
      </c>
      <c r="L402" s="0" t="n">
        <f aca="false">H402+K402</f>
        <v>2905</v>
      </c>
      <c r="M402" s="0" t="n">
        <v>20</v>
      </c>
      <c r="X402" s="0" t="s">
        <v>34</v>
      </c>
      <c r="Y402" s="0" t="n">
        <f aca="false">Y401</f>
        <v>3880.42857142857</v>
      </c>
      <c r="Z402" s="0" t="n">
        <f aca="false">L402/Y402</f>
        <v>0.748628649265545</v>
      </c>
      <c r="AA402" s="0" t="n">
        <f aca="false">AVERAGEIF(X339:X401,"Monday",Z339:Z401)</f>
        <v>1.14045628359519</v>
      </c>
      <c r="AB402" s="0" t="n">
        <f aca="false">L402/$AA$4</f>
        <v>3082.62418788647</v>
      </c>
      <c r="AC402" s="0" t="n">
        <v>70</v>
      </c>
      <c r="AE402" s="0" t="n">
        <v>0</v>
      </c>
      <c r="AF402" s="0" t="n">
        <f aca="false">(AB402/AVERAGE(AB398:AB400,AB404:AB406))*MAX(AE401:AE403) + (1 - MAX(AE401:AE403))</f>
        <v>1</v>
      </c>
      <c r="AG402" s="0" t="n">
        <f aca="false">AB402/AF402</f>
        <v>3082.62418788647</v>
      </c>
      <c r="AH402" s="0" t="n">
        <f aca="false">(AG401+AG402*2+AG403)/4</f>
        <v>3507.41762191574</v>
      </c>
      <c r="AI402" s="0" t="n">
        <f aca="false">ABS(1 - (AG402/AVERAGE(AG400:AG404)))</f>
        <v>0.159294371017535</v>
      </c>
      <c r="AJ402" s="0" t="n">
        <f aca="false">(AVERAGE(AG400:AG404)*AI402) + (AG402*(1-AI402))</f>
        <v>3175.66585540909</v>
      </c>
      <c r="AK402" s="0" t="n">
        <f aca="false">(AVERAGE(AG400:AG401,AG403:AG404)*AI402*2) + (AG402*(1-AI402*2))</f>
        <v>3315.22835669303</v>
      </c>
    </row>
    <row r="403" customFormat="false" ht="13.8" hidden="false" customHeight="false" outlineLevel="0" collapsed="false">
      <c r="A403" s="4" t="n">
        <v>43137</v>
      </c>
      <c r="B403" s="0" t="n">
        <v>401</v>
      </c>
      <c r="C403" s="0" t="n">
        <v>1750</v>
      </c>
      <c r="D403" s="0" t="n">
        <f aca="false">C403*$D$1</f>
        <v>4025</v>
      </c>
      <c r="E403" s="0" t="n">
        <v>275</v>
      </c>
      <c r="F403" s="0" t="n">
        <f aca="false">E403*$F$1</f>
        <v>605</v>
      </c>
      <c r="G403" s="0" t="n">
        <v>0</v>
      </c>
      <c r="H403" s="0" t="n">
        <f aca="false">D403+F403+G403</f>
        <v>4630</v>
      </c>
      <c r="J403" s="0" t="n">
        <v>0</v>
      </c>
      <c r="K403" s="0" t="n">
        <f aca="false">J403*$K$1</f>
        <v>0</v>
      </c>
      <c r="L403" s="0" t="n">
        <f aca="false">H403+K403</f>
        <v>4630</v>
      </c>
      <c r="M403" s="0" t="n">
        <v>25</v>
      </c>
      <c r="X403" s="0" t="s">
        <v>36</v>
      </c>
      <c r="Y403" s="0" t="n">
        <f aca="false">Y401</f>
        <v>3880.42857142857</v>
      </c>
      <c r="Z403" s="0" t="n">
        <f aca="false">L403/Y403</f>
        <v>1.19316717593786</v>
      </c>
      <c r="AA403" s="0" t="n">
        <f aca="false">AVERAGEIF(X340:X402,"Tuesday",Z340:Z402)</f>
        <v>0.899604882669222</v>
      </c>
      <c r="AB403" s="0" t="n">
        <f aca="false">L403/$AA$6</f>
        <v>5016.88979372222</v>
      </c>
      <c r="AC403" s="0" t="n">
        <v>64</v>
      </c>
      <c r="AE403" s="0" t="n">
        <v>0</v>
      </c>
      <c r="AF403" s="0" t="n">
        <f aca="false">(AB403/AVERAGE(AB399:AB401,AB405:AB407))*MAX(AE402:AE404) + (1 - MAX(AE402:AE404))</f>
        <v>1</v>
      </c>
      <c r="AG403" s="0" t="n">
        <f aca="false">AB403/AF403</f>
        <v>5016.88979372222</v>
      </c>
      <c r="AH403" s="0" t="n">
        <f aca="false">(AG402+AG403*2+AG404)/4</f>
        <v>4300.23983448919</v>
      </c>
      <c r="AI403" s="0" t="n">
        <f aca="false">ABS(1 - (AG403/AVERAGE(AG401:AG405)))</f>
        <v>0.368148915581316</v>
      </c>
      <c r="AJ403" s="0" t="n">
        <f aca="false">(AVERAGE(AG401:AG405)*AI403) + (AG403*(1-AI403))</f>
        <v>4519.89911717579</v>
      </c>
      <c r="AK403" s="0" t="n">
        <f aca="false">(AVERAGE(AG401:AG402,AG404:AG405)*AI403*2) + (AG403*(1-AI403*2))</f>
        <v>3774.41310235615</v>
      </c>
    </row>
    <row r="404" customFormat="false" ht="13.8" hidden="false" customHeight="false" outlineLevel="0" collapsed="false">
      <c r="A404" s="4" t="n">
        <v>43138</v>
      </c>
      <c r="B404" s="0" t="n">
        <v>402</v>
      </c>
      <c r="C404" s="0" t="n">
        <v>1340</v>
      </c>
      <c r="D404" s="0" t="n">
        <f aca="false">C404*$D$1</f>
        <v>3082</v>
      </c>
      <c r="E404" s="0" t="n">
        <v>295</v>
      </c>
      <c r="F404" s="0" t="n">
        <f aca="false">E404*$F$1</f>
        <v>649</v>
      </c>
      <c r="G404" s="0" t="n">
        <v>0</v>
      </c>
      <c r="H404" s="0" t="n">
        <f aca="false">D404+F404+G404</f>
        <v>3731</v>
      </c>
      <c r="J404" s="0" t="n">
        <v>0</v>
      </c>
      <c r="K404" s="0" t="n">
        <f aca="false">J404*$K$1</f>
        <v>0</v>
      </c>
      <c r="L404" s="0" t="n">
        <f aca="false">H404+K404</f>
        <v>3731</v>
      </c>
      <c r="M404" s="0" t="n">
        <v>30</v>
      </c>
      <c r="X404" s="0" t="s">
        <v>37</v>
      </c>
      <c r="Y404" s="0" t="n">
        <f aca="false">Y401</f>
        <v>3880.42857142857</v>
      </c>
      <c r="Z404" s="0" t="n">
        <f aca="false">L404/Y404</f>
        <v>0.961491735080809</v>
      </c>
      <c r="AA404" s="0" t="n">
        <f aca="false">AVERAGEIF(X341:X403,"Wednesday",Z341:Z403)</f>
        <v>0.915702355242813</v>
      </c>
      <c r="AB404" s="0" t="n">
        <f aca="false">L404/$AA$8</f>
        <v>4084.55556262586</v>
      </c>
      <c r="AC404" s="0" t="n">
        <v>63</v>
      </c>
      <c r="AE404" s="0" t="n">
        <v>0</v>
      </c>
      <c r="AF404" s="0" t="n">
        <f aca="false">(AB404/AVERAGE(AB400:AB402,AB406:AB408))*MAX(AE403:AE405) + (1 - MAX(AE403:AE405))</f>
        <v>1</v>
      </c>
      <c r="AG404" s="0" t="n">
        <f aca="false">AB404/AF404</f>
        <v>4084.55556262586</v>
      </c>
      <c r="AH404" s="0" t="n">
        <f aca="false">(AG403+AG404*2+AG405)/4</f>
        <v>4122.24718054144</v>
      </c>
      <c r="AI404" s="0" t="n">
        <f aca="false">ABS(1 - (AG404/AVERAGE(AG402:AG406)))</f>
        <v>0.0363596369013546</v>
      </c>
      <c r="AJ404" s="0" t="n">
        <f aca="false">(AVERAGE(AG402:AG406)*AI404) + (AG404*(1-AI404))</f>
        <v>4079.34513469599</v>
      </c>
      <c r="AK404" s="0" t="n">
        <f aca="false">(AVERAGE(AG402:AG403,AG405:AG406)*AI404*2) + (AG404*(1-AI404*2))</f>
        <v>4071.52949280118</v>
      </c>
    </row>
    <row r="405" customFormat="false" ht="13.8" hidden="false" customHeight="false" outlineLevel="0" collapsed="false">
      <c r="A405" s="4" t="n">
        <v>43139</v>
      </c>
      <c r="B405" s="0" t="n">
        <v>403</v>
      </c>
      <c r="C405" s="0" t="n">
        <v>1125</v>
      </c>
      <c r="D405" s="0" t="n">
        <f aca="false">C405*$D$1</f>
        <v>2587.5</v>
      </c>
      <c r="E405" s="0" t="n">
        <v>305</v>
      </c>
      <c r="F405" s="0" t="n">
        <f aca="false">E405*$F$1</f>
        <v>671</v>
      </c>
      <c r="G405" s="0" t="n">
        <v>70</v>
      </c>
      <c r="H405" s="0" t="n">
        <f aca="false">D405+F405+G405</f>
        <v>3328.5</v>
      </c>
      <c r="J405" s="0" t="n">
        <v>0</v>
      </c>
      <c r="K405" s="0" t="n">
        <f aca="false">J405*$K$1</f>
        <v>0</v>
      </c>
      <c r="L405" s="0" t="n">
        <f aca="false">H405+K405</f>
        <v>3328.5</v>
      </c>
      <c r="M405" s="0" t="n">
        <v>15</v>
      </c>
      <c r="X405" s="0" t="s">
        <v>39</v>
      </c>
      <c r="Y405" s="0" t="n">
        <f aca="false">Y401</f>
        <v>3880.42857142857</v>
      </c>
      <c r="Z405" s="0" t="n">
        <f aca="false">L405/Y405</f>
        <v>0.857766078857269</v>
      </c>
      <c r="AA405" s="0" t="n">
        <f aca="false">AVERAGEIF(X342:X404,"Thursday",Z342:Z404)</f>
        <v>0.836534073081061</v>
      </c>
      <c r="AB405" s="0" t="n">
        <f aca="false">L405/$AA$10</f>
        <v>3302.98780319183</v>
      </c>
      <c r="AC405" s="0" t="n">
        <v>68</v>
      </c>
      <c r="AE405" s="0" t="n">
        <v>0</v>
      </c>
      <c r="AF405" s="0" t="n">
        <f aca="false">(AB405/AVERAGE(AB401:AB403,AB407:AB409))*MAX(AE404:AE406) + (1 - MAX(AE404:AE406))</f>
        <v>1</v>
      </c>
      <c r="AG405" s="0" t="n">
        <f aca="false">AB405/AF405</f>
        <v>3302.98780319183</v>
      </c>
      <c r="AH405" s="0" t="n">
        <f aca="false">(AG404+AG405*2+AG406)/4</f>
        <v>3727.43474713984</v>
      </c>
      <c r="AI405" s="0" t="n">
        <f aca="false">ABS(1 - (AG405/AVERAGE(AG403:AG407)))</f>
        <v>0.21449988293302</v>
      </c>
      <c r="AJ405" s="0" t="n">
        <f aca="false">(AVERAGE(AG403:AG407)*AI405) + (AG405*(1-AI405))</f>
        <v>3496.45833920846</v>
      </c>
      <c r="AK405" s="0" t="n">
        <f aca="false">(AVERAGE(AG403:AG404,AG406:AG407)*AI405*2) + (AG405*(1-AI405*2))</f>
        <v>3786.66414323341</v>
      </c>
    </row>
    <row r="406" customFormat="false" ht="13.8" hidden="false" customHeight="false" outlineLevel="0" collapsed="false">
      <c r="A406" s="4" t="n">
        <v>43140</v>
      </c>
      <c r="B406" s="0" t="n">
        <v>404</v>
      </c>
      <c r="C406" s="0" t="n">
        <v>1735</v>
      </c>
      <c r="D406" s="0" t="n">
        <f aca="false">C406*$D$1</f>
        <v>3990.5</v>
      </c>
      <c r="E406" s="0" t="n">
        <v>335</v>
      </c>
      <c r="F406" s="0" t="n">
        <f aca="false">E406*$F$1</f>
        <v>737</v>
      </c>
      <c r="G406" s="0" t="n">
        <v>115</v>
      </c>
      <c r="H406" s="0" t="n">
        <f aca="false">D406+F406+G406</f>
        <v>4842.5</v>
      </c>
      <c r="J406" s="0" t="n">
        <v>0</v>
      </c>
      <c r="K406" s="0" t="n">
        <f aca="false">J406*$K$1</f>
        <v>0</v>
      </c>
      <c r="L406" s="0" t="n">
        <f aca="false">H406+K406</f>
        <v>4842.5</v>
      </c>
      <c r="M406" s="0" t="n">
        <v>15</v>
      </c>
      <c r="X406" s="0" t="s">
        <v>40</v>
      </c>
      <c r="Y406" s="0" t="n">
        <f aca="false">Y401</f>
        <v>3880.42857142857</v>
      </c>
      <c r="Z406" s="0" t="n">
        <f aca="false">L406/Y406</f>
        <v>1.24792916835401</v>
      </c>
      <c r="AA406" s="0" t="n">
        <f aca="false">AVERAGEIF(X343:X405,"Friday",Z343:Z405)</f>
        <v>0.92849763456612</v>
      </c>
      <c r="AB406" s="0" t="n">
        <f aca="false">L406/$AA$12</f>
        <v>4219.20781954985</v>
      </c>
      <c r="AC406" s="0" t="n">
        <v>66</v>
      </c>
      <c r="AE406" s="0" t="n">
        <v>0</v>
      </c>
      <c r="AF406" s="0" t="n">
        <f aca="false">(AB406/AVERAGE(AB402:AB404,AB408:AB410))*MAX(AE405:AE407) + (1 - MAX(AE405:AE407))</f>
        <v>1</v>
      </c>
      <c r="AG406" s="0" t="n">
        <f aca="false">AB406/AF406</f>
        <v>4219.20781954985</v>
      </c>
      <c r="AH406" s="0" t="n">
        <f aca="false">(AG405+AG406*2+AG407)/4</f>
        <v>4035.62666120332</v>
      </c>
      <c r="AI406" s="0" t="n">
        <f aca="false">ABS(1 - (AG406/AVERAGE(AG404:AG408)))</f>
        <v>0.0714721523844717</v>
      </c>
      <c r="AJ406" s="0" t="n">
        <f aca="false">(AVERAGE(AG404:AG408)*AI406) + (AG406*(1-AI406))</f>
        <v>4199.09264751104</v>
      </c>
      <c r="AK406" s="0" t="n">
        <f aca="false">(AVERAGE(AG404:AG405,AG407:AG408)*AI406*2) + (AG406*(1-AI406*2))</f>
        <v>4168.91988945283</v>
      </c>
    </row>
    <row r="407" customFormat="false" ht="13.8" hidden="false" customHeight="false" outlineLevel="0" collapsed="false">
      <c r="A407" s="4" t="n">
        <v>43141</v>
      </c>
      <c r="B407" s="0" t="n">
        <v>405</v>
      </c>
      <c r="C407" s="0" t="n">
        <v>1670</v>
      </c>
      <c r="D407" s="0" t="n">
        <f aca="false">C407*$D$1</f>
        <v>3841</v>
      </c>
      <c r="E407" s="0" t="n">
        <v>480</v>
      </c>
      <c r="F407" s="0" t="n">
        <f aca="false">E407*$F$1</f>
        <v>1056</v>
      </c>
      <c r="G407" s="0" t="n">
        <v>0</v>
      </c>
      <c r="H407" s="0" t="n">
        <f aca="false">D407+F407+G407</f>
        <v>4897</v>
      </c>
      <c r="J407" s="0" t="n">
        <v>0</v>
      </c>
      <c r="K407" s="0" t="n">
        <f aca="false">J407*$K$1</f>
        <v>0</v>
      </c>
      <c r="L407" s="0" t="n">
        <f aca="false">H407+K407</f>
        <v>4897</v>
      </c>
      <c r="M407" s="0" t="n">
        <v>25</v>
      </c>
      <c r="X407" s="0" t="s">
        <v>42</v>
      </c>
      <c r="Y407" s="0" t="n">
        <f aca="false">Y401</f>
        <v>3880.42857142857</v>
      </c>
      <c r="Z407" s="0" t="n">
        <f aca="false">L407/Y407</f>
        <v>1.26197400876192</v>
      </c>
      <c r="AA407" s="0" t="n">
        <f aca="false">AVERAGEIF(X344:X406,"Saturday",Z344:Z406)</f>
        <v>1.187824865752</v>
      </c>
      <c r="AB407" s="0" t="n">
        <f aca="false">L407/$AA$14</f>
        <v>4401.10320252176</v>
      </c>
      <c r="AC407" s="0" t="n">
        <v>64</v>
      </c>
      <c r="AE407" s="0" t="n">
        <v>0</v>
      </c>
      <c r="AF407" s="0" t="n">
        <f aca="false">(AB407/AVERAGE(AB403:AB405,AB409:AB411))*MAX(AE406:AE408) + (1 - MAX(AE406:AE408))</f>
        <v>1</v>
      </c>
      <c r="AG407" s="0" t="n">
        <f aca="false">AB407/AF407</f>
        <v>4401.10320252176</v>
      </c>
      <c r="AH407" s="0" t="n">
        <f aca="false">(AG406+AG407*2+AG408)/4</f>
        <v>4175.59886838607</v>
      </c>
      <c r="AI407" s="0" t="n">
        <f aca="false">ABS(1 - (AG407/AVERAGE(AG405:AG409)))</f>
        <v>0.123626463449492</v>
      </c>
      <c r="AJ407" s="0" t="n">
        <f aca="false">(AVERAGE(AG405:AG409)*AI407) + (AG407*(1-AI407))</f>
        <v>4341.23965014681</v>
      </c>
      <c r="AK407" s="0" t="n">
        <f aca="false">(AVERAGE(AG405:AG406,AG408:AG409)*AI407*2) + (AG407*(1-AI407*2))</f>
        <v>4251.44432158439</v>
      </c>
    </row>
    <row r="408" customFormat="false" ht="13.8" hidden="false" customHeight="false" outlineLevel="0" collapsed="false">
      <c r="A408" s="4" t="n">
        <v>43142</v>
      </c>
      <c r="B408" s="0" t="n">
        <v>406</v>
      </c>
      <c r="C408" s="0" t="n">
        <v>1780</v>
      </c>
      <c r="D408" s="0" t="n">
        <f aca="false">C408*$D$1</f>
        <v>4094</v>
      </c>
      <c r="E408" s="0" t="n">
        <v>380</v>
      </c>
      <c r="F408" s="0" t="n">
        <f aca="false">E408*$F$1</f>
        <v>836</v>
      </c>
      <c r="G408" s="0" t="n">
        <v>0</v>
      </c>
      <c r="H408" s="0" t="n">
        <f aca="false">D408+F408+G408</f>
        <v>4930</v>
      </c>
      <c r="J408" s="0" t="n">
        <v>0</v>
      </c>
      <c r="K408" s="0" t="n">
        <f aca="false">J408*$K$1</f>
        <v>0</v>
      </c>
      <c r="L408" s="0" t="n">
        <f aca="false">H408+K408</f>
        <v>4930</v>
      </c>
      <c r="M408" s="0" t="n">
        <v>20</v>
      </c>
      <c r="X408" s="0" t="s">
        <v>33</v>
      </c>
      <c r="Y408" s="0" t="n">
        <f aca="false">AVERAGE(L408:L414)</f>
        <v>4208.92857142857</v>
      </c>
      <c r="Z408" s="0" t="n">
        <f aca="false">L408/Y408</f>
        <v>1.17131947390751</v>
      </c>
      <c r="AA408" s="0" t="n">
        <f aca="false">AVERAGEIF(X345:X407,"Sunday",Z345:Z407)</f>
        <v>1.04330617432275</v>
      </c>
      <c r="AB408" s="0" t="n">
        <f aca="false">L408/$AA$2</f>
        <v>4962.29562692376</v>
      </c>
      <c r="AC408" s="0" t="n">
        <v>57</v>
      </c>
      <c r="AE408" s="0" t="n">
        <v>0</v>
      </c>
      <c r="AF408" s="0" t="n">
        <f aca="false">(AB408/AVERAGE(AB404:AB406,AB410:AB412))*MAX(AE407:AE409) + (1 - MAX(AE407:AE409))</f>
        <v>1.34809043874865</v>
      </c>
      <c r="AG408" s="0" t="n">
        <f aca="false">AB408/AF408</f>
        <v>3680.98124895089</v>
      </c>
      <c r="AH408" s="0" t="n">
        <f aca="false">(AG407+AG408*2+AG409)/4</f>
        <v>3935.78881991819</v>
      </c>
      <c r="AI408" s="0" t="n">
        <f aca="false">ABS(1 - (AG408/AVERAGE(AG406:AG410)))</f>
        <v>0.120019729877536</v>
      </c>
      <c r="AJ408" s="0" t="n">
        <f aca="false">(AVERAGE(AG406:AG410)*AI408) + (AG408*(1-AI408))</f>
        <v>3741.23664704592</v>
      </c>
      <c r="AK408" s="0" t="n">
        <f aca="false">(AVERAGE(AG406:AG407,AG409:AG410)*AI408*2) + (AG408*(1-AI408*2))</f>
        <v>3831.61974418847</v>
      </c>
    </row>
    <row r="409" customFormat="false" ht="13.8" hidden="false" customHeight="false" outlineLevel="0" collapsed="false">
      <c r="A409" s="4" t="n">
        <v>43143</v>
      </c>
      <c r="B409" s="0" t="n">
        <v>407</v>
      </c>
      <c r="C409" s="0" t="n">
        <v>790</v>
      </c>
      <c r="D409" s="0" t="n">
        <f aca="false">C409*$D$1</f>
        <v>1817</v>
      </c>
      <c r="E409" s="0" t="n">
        <v>360</v>
      </c>
      <c r="F409" s="0" t="n">
        <f aca="false">E409*$F$1</f>
        <v>792</v>
      </c>
      <c r="G409" s="0" t="n">
        <v>0</v>
      </c>
      <c r="H409" s="0" t="n">
        <f aca="false">D409+F409+G409</f>
        <v>2609</v>
      </c>
      <c r="J409" s="0" t="n">
        <v>0</v>
      </c>
      <c r="K409" s="0" t="n">
        <f aca="false">J409*$K$1</f>
        <v>0</v>
      </c>
      <c r="L409" s="0" t="n">
        <f aca="false">H409+K409</f>
        <v>2609</v>
      </c>
      <c r="M409" s="0" t="n">
        <v>25</v>
      </c>
      <c r="X409" s="0" t="s">
        <v>34</v>
      </c>
      <c r="Y409" s="0" t="n">
        <f aca="false">Y408</f>
        <v>4208.92857142857</v>
      </c>
      <c r="Z409" s="0" t="n">
        <f aca="false">L409/Y409</f>
        <v>0.619872719558761</v>
      </c>
      <c r="AA409" s="0" t="n">
        <f aca="false">AVERAGEIF(X346:X408,"Monday",Z346:Z408)</f>
        <v>1.11062800456755</v>
      </c>
      <c r="AB409" s="0" t="n">
        <f aca="false">L409/$AA$4</f>
        <v>2768.52547545466</v>
      </c>
      <c r="AC409" s="0" t="n">
        <v>52</v>
      </c>
      <c r="AE409" s="0" t="n">
        <v>1</v>
      </c>
      <c r="AF409" s="0" t="n">
        <f aca="false">(AB409/AVERAGE(AB405:AB407,AB411:AB413))*MAX(AE408:AE410) + (1 - MAX(AE408:AE410))</f>
        <v>0.69559375997183</v>
      </c>
      <c r="AG409" s="0" t="n">
        <f aca="false">AB409/AF409</f>
        <v>3980.08957924921</v>
      </c>
      <c r="AH409" s="0" t="n">
        <f aca="false">(AG408+AG409*2+AG410)/4</f>
        <v>4068.72841708101</v>
      </c>
      <c r="AI409" s="0" t="n">
        <f aca="false">ABS(1 - (AG409/AVERAGE(AG407:AG411)))</f>
        <v>0.0990491336355305</v>
      </c>
      <c r="AJ409" s="0" t="n">
        <f aca="false">(AVERAGE(AG407:AG411)*AI409) + (AG409*(1-AI409))</f>
        <v>4023.42999788246</v>
      </c>
      <c r="AK409" s="0" t="n">
        <f aca="false">(AVERAGE(AG407:AG408,AG410:AG411)*AI409*2) + (AG409*(1-AI409*2))</f>
        <v>4088.44062583234</v>
      </c>
    </row>
    <row r="410" customFormat="false" ht="13.8" hidden="false" customHeight="false" outlineLevel="0" collapsed="false">
      <c r="A410" s="4" t="n">
        <v>43144</v>
      </c>
      <c r="B410" s="0" t="n">
        <v>408</v>
      </c>
      <c r="C410" s="0" t="n">
        <v>945</v>
      </c>
      <c r="D410" s="0" t="n">
        <f aca="false">C410*$D$1</f>
        <v>2173.5</v>
      </c>
      <c r="E410" s="0" t="n">
        <v>280</v>
      </c>
      <c r="F410" s="0" t="n">
        <f aca="false">E410*$F$1</f>
        <v>616</v>
      </c>
      <c r="G410" s="0" t="n">
        <v>90</v>
      </c>
      <c r="H410" s="0" t="n">
        <f aca="false">D410+F410+G410</f>
        <v>2879.5</v>
      </c>
      <c r="J410" s="0" t="n">
        <v>0</v>
      </c>
      <c r="K410" s="0" t="n">
        <f aca="false">J410*$K$1</f>
        <v>0</v>
      </c>
      <c r="L410" s="0" t="n">
        <f aca="false">H410+K410</f>
        <v>2879.5</v>
      </c>
      <c r="M410" s="0" t="n">
        <v>25</v>
      </c>
      <c r="X410" s="0" t="s">
        <v>36</v>
      </c>
      <c r="Y410" s="0" t="n">
        <f aca="false">Y408</f>
        <v>4208.92857142857</v>
      </c>
      <c r="Z410" s="0" t="n">
        <f aca="false">L410/Y410</f>
        <v>0.684140857021638</v>
      </c>
      <c r="AA410" s="0" t="n">
        <f aca="false">AVERAGEIF(X347:X409,"Tuesday",Z347:Z409)</f>
        <v>0.924674059183631</v>
      </c>
      <c r="AB410" s="0" t="n">
        <f aca="false">L410/$AA$6</f>
        <v>3120.11536955143</v>
      </c>
      <c r="AC410" s="0" t="n">
        <v>55</v>
      </c>
      <c r="AE410" s="0" t="n">
        <v>1</v>
      </c>
      <c r="AF410" s="0" t="n">
        <f aca="false">(AB410/AVERAGE(AB406:AB408,AB412:AB414))*MAX(AE409:AE411) + (1 - MAX(AE409:AE411))</f>
        <v>0.673345168353321</v>
      </c>
      <c r="AG410" s="0" t="n">
        <f aca="false">AB410/AF410</f>
        <v>4633.75326087471</v>
      </c>
      <c r="AH410" s="0" t="n">
        <f aca="false">(AG409+AG410*2+AG411)/4</f>
        <v>4659.98523047414</v>
      </c>
      <c r="AI410" s="0" t="n">
        <f aca="false">ABS(1 - (AG410/AVERAGE(AG408:AG412)))</f>
        <v>0.0886350654391179</v>
      </c>
      <c r="AJ410" s="0" t="n">
        <f aca="false">(AVERAGE(AG408:AG412)*AI410) + (AG410*(1-AI410))</f>
        <v>4600.31361073768</v>
      </c>
      <c r="AK410" s="0" t="n">
        <f aca="false">(AVERAGE(AG408:AG409,AG411:AG412)*AI410*2) + (AG410*(1-AI410*2))</f>
        <v>4550.15413553214</v>
      </c>
    </row>
    <row r="411" customFormat="false" ht="13.8" hidden="false" customHeight="false" outlineLevel="0" collapsed="false">
      <c r="A411" s="4" t="n">
        <v>43145</v>
      </c>
      <c r="B411" s="0" t="n">
        <v>409</v>
      </c>
      <c r="C411" s="0" t="n">
        <v>1140</v>
      </c>
      <c r="D411" s="0" t="n">
        <f aca="false">C411*$D$1</f>
        <v>2622</v>
      </c>
      <c r="E411" s="0" t="n">
        <v>355</v>
      </c>
      <c r="F411" s="0" t="n">
        <f aca="false">E411*$F$1</f>
        <v>781</v>
      </c>
      <c r="G411" s="0" t="n">
        <v>35</v>
      </c>
      <c r="H411" s="0" t="n">
        <f aca="false">D411+F411+G411</f>
        <v>3438</v>
      </c>
      <c r="J411" s="0" t="n">
        <v>0</v>
      </c>
      <c r="K411" s="0" t="n">
        <f aca="false">J411*$K$1</f>
        <v>0</v>
      </c>
      <c r="L411" s="0" t="n">
        <f aca="false">H411+K411</f>
        <v>3438</v>
      </c>
      <c r="M411" s="0" t="n">
        <v>30</v>
      </c>
      <c r="X411" s="0" t="s">
        <v>37</v>
      </c>
      <c r="Y411" s="0" t="n">
        <f aca="false">Y408</f>
        <v>4208.92857142857</v>
      </c>
      <c r="Z411" s="0" t="n">
        <f aca="false">L411/Y411</f>
        <v>0.816834959694527</v>
      </c>
      <c r="AA411" s="0" t="n">
        <f aca="false">AVERAGEIF(X348:X410,"Wednesday",Z348:Z410)</f>
        <v>0.914949167228611</v>
      </c>
      <c r="AB411" s="0" t="n">
        <f aca="false">L411/$AA$8</f>
        <v>3763.7904112323</v>
      </c>
      <c r="AC411" s="0" t="n">
        <v>55</v>
      </c>
      <c r="AE411" s="0" t="n">
        <v>0</v>
      </c>
      <c r="AF411" s="0" t="n">
        <f aca="false">(AB411/AVERAGE(AB407:AB409,AB413:AB415))*MAX(AE410:AE412) + (1 - MAX(AE410:AE412))</f>
        <v>0.697987709659405</v>
      </c>
      <c r="AG411" s="0" t="n">
        <f aca="false">AB411/AF411</f>
        <v>5392.34482089793</v>
      </c>
      <c r="AH411" s="0" t="n">
        <f aca="false">(AG410+AG411*2+AG412)/4</f>
        <v>4753.41835755618</v>
      </c>
      <c r="AI411" s="0" t="n">
        <f aca="false">ABS(1 - (AG411/AVERAGE(AG409:AG413)))</f>
        <v>0.214511995868529</v>
      </c>
      <c r="AJ411" s="0" t="n">
        <f aca="false">(AVERAGE(AG409:AG413)*AI411) + (AG411*(1-AI411))</f>
        <v>5188.03981184944</v>
      </c>
      <c r="AK411" s="0" t="n">
        <f aca="false">(AVERAGE(AG409:AG410,AG412:AG413)*AI411*2) + (AG411*(1-AI411*2))</f>
        <v>4881.5822982767</v>
      </c>
    </row>
    <row r="412" customFormat="false" ht="13.8" hidden="false" customHeight="false" outlineLevel="0" collapsed="false">
      <c r="A412" s="4" t="n">
        <v>43146</v>
      </c>
      <c r="B412" s="0" t="n">
        <v>410</v>
      </c>
      <c r="C412" s="0" t="n">
        <v>1250</v>
      </c>
      <c r="D412" s="0" t="n">
        <f aca="false">C412*$D$1</f>
        <v>2875</v>
      </c>
      <c r="E412" s="0" t="n">
        <v>340</v>
      </c>
      <c r="F412" s="0" t="n">
        <f aca="false">E412*$F$1</f>
        <v>748</v>
      </c>
      <c r="G412" s="0" t="n">
        <v>0</v>
      </c>
      <c r="H412" s="0" t="n">
        <f aca="false">D412+F412+G412</f>
        <v>3623</v>
      </c>
      <c r="J412" s="0" t="n">
        <v>0</v>
      </c>
      <c r="K412" s="0" t="n">
        <f aca="false">J412*$K$1</f>
        <v>0</v>
      </c>
      <c r="L412" s="0" t="n">
        <f aca="false">H412+K412</f>
        <v>3623</v>
      </c>
      <c r="M412" s="0" t="n">
        <v>15</v>
      </c>
      <c r="X412" s="0" t="s">
        <v>39</v>
      </c>
      <c r="Y412" s="0" t="n">
        <f aca="false">Y408</f>
        <v>4208.92857142857</v>
      </c>
      <c r="Z412" s="0" t="n">
        <f aca="false">L412/Y412</f>
        <v>0.860789138735681</v>
      </c>
      <c r="AA412" s="0" t="n">
        <f aca="false">AVERAGEIF(X349:X411,"Thursday",Z349:Z411)</f>
        <v>0.832582808788922</v>
      </c>
      <c r="AB412" s="0" t="n">
        <f aca="false">L412/$AA$10</f>
        <v>3595.23052755415</v>
      </c>
      <c r="AC412" s="0" t="n">
        <v>57</v>
      </c>
      <c r="AE412" s="0" t="n">
        <v>0</v>
      </c>
      <c r="AF412" s="0" t="n">
        <f aca="false">(AB412/AVERAGE(AB408:AB410,AB414:AB416))*MAX(AE411:AE413) + (1 - MAX(AE411:AE413))</f>
        <v>1</v>
      </c>
      <c r="AG412" s="0" t="n">
        <f aca="false">AB412/AF412</f>
        <v>3595.23052755415</v>
      </c>
      <c r="AH412" s="0" t="n">
        <f aca="false">(AG411+AG412*2+AG413)/4</f>
        <v>4295.25589686291</v>
      </c>
      <c r="AI412" s="0" t="n">
        <f aca="false">ABS(1 - (AG412/AVERAGE(AG410:AG414)))</f>
        <v>0.258593397518683</v>
      </c>
      <c r="AJ412" s="0" t="n">
        <f aca="false">(AVERAGE(AG410:AG414)*AI412) + (AG412*(1-AI412))</f>
        <v>3919.49932262199</v>
      </c>
      <c r="AK412" s="0" t="n">
        <f aca="false">(AVERAGE(AG410:AG411,AG413:AG414)*AI412*2) + (AG412*(1-AI412*2))</f>
        <v>4405.90251522375</v>
      </c>
    </row>
    <row r="413" customFormat="false" ht="13.8" hidden="false" customHeight="false" outlineLevel="0" collapsed="false">
      <c r="A413" s="4" t="n">
        <v>43147</v>
      </c>
      <c r="B413" s="0" t="n">
        <v>411</v>
      </c>
      <c r="C413" s="0" t="n">
        <v>1845</v>
      </c>
      <c r="D413" s="0" t="n">
        <f aca="false">C413*$D$1</f>
        <v>4243.5</v>
      </c>
      <c r="E413" s="0" t="n">
        <v>470</v>
      </c>
      <c r="F413" s="0" t="n">
        <f aca="false">E413*$F$1</f>
        <v>1034</v>
      </c>
      <c r="G413" s="0" t="n">
        <v>0</v>
      </c>
      <c r="H413" s="0" t="n">
        <f aca="false">D413+F413+G413</f>
        <v>5277.5</v>
      </c>
      <c r="J413" s="0" t="n">
        <v>0</v>
      </c>
      <c r="K413" s="0" t="n">
        <f aca="false">J413*$K$1</f>
        <v>0</v>
      </c>
      <c r="L413" s="0" t="n">
        <f aca="false">H413+K413</f>
        <v>5277.5</v>
      </c>
      <c r="M413" s="0" t="n">
        <v>25</v>
      </c>
      <c r="X413" s="0" t="s">
        <v>40</v>
      </c>
      <c r="Y413" s="0" t="n">
        <f aca="false">Y408</f>
        <v>4208.92857142857</v>
      </c>
      <c r="Z413" s="0" t="n">
        <f aca="false">L413/Y413</f>
        <v>1.25388205345779</v>
      </c>
      <c r="AA413" s="0" t="n">
        <f aca="false">AVERAGEIF(X350:X412,"Friday",Z350:Z412)</f>
        <v>0.968926097854821</v>
      </c>
      <c r="AB413" s="0" t="n">
        <f aca="false">L413/$AA$12</f>
        <v>4598.2177114454</v>
      </c>
      <c r="AC413" s="0" t="n">
        <v>52</v>
      </c>
      <c r="AE413" s="0" t="n">
        <v>0</v>
      </c>
      <c r="AF413" s="0" t="n">
        <f aca="false">(AB413/AVERAGE(AB409:AB411,AB415:AB417))*MAX(AE412:AE414) + (1 - MAX(AE412:AE414))</f>
        <v>1</v>
      </c>
      <c r="AG413" s="0" t="n">
        <f aca="false">AB413/AF413</f>
        <v>4598.2177114454</v>
      </c>
      <c r="AH413" s="0" t="n">
        <f aca="false">(AG412+AG413*2+AG414)/4</f>
        <v>4704.53265692457</v>
      </c>
      <c r="AI413" s="0" t="n">
        <f aca="false">ABS(1 - (AG413/AVERAGE(AG411:AG415)))</f>
        <v>0.0487207486685863</v>
      </c>
      <c r="AJ413" s="0" t="n">
        <f aca="false">(AVERAGE(AG411:AG415)*AI413) + (AG413*(1-AI413))</f>
        <v>4609.69156789708</v>
      </c>
      <c r="AK413" s="0" t="n">
        <f aca="false">(AVERAGE(AG411:AG412,AG414:AG415)*AI413*2) + (AG413*(1-AI413*2))</f>
        <v>4626.90235257459</v>
      </c>
    </row>
    <row r="414" customFormat="false" ht="13.8" hidden="false" customHeight="false" outlineLevel="0" collapsed="false">
      <c r="A414" s="4" t="n">
        <v>43148</v>
      </c>
      <c r="B414" s="0" t="n">
        <v>412</v>
      </c>
      <c r="C414" s="0" t="n">
        <v>1965</v>
      </c>
      <c r="D414" s="0" t="n">
        <f aca="false">C414*$D$1</f>
        <v>4519.5</v>
      </c>
      <c r="E414" s="0" t="n">
        <v>755</v>
      </c>
      <c r="F414" s="0" t="n">
        <f aca="false">E414*$F$1</f>
        <v>1661</v>
      </c>
      <c r="G414" s="0" t="n">
        <v>525</v>
      </c>
      <c r="H414" s="0" t="n">
        <f aca="false">D414+F414+G414</f>
        <v>6705.5</v>
      </c>
      <c r="J414" s="0" t="n">
        <v>0</v>
      </c>
      <c r="K414" s="0" t="n">
        <f aca="false">J414*$K$1</f>
        <v>0</v>
      </c>
      <c r="L414" s="0" t="n">
        <f aca="false">H414+K414</f>
        <v>6705.5</v>
      </c>
      <c r="M414" s="0" t="n">
        <v>20</v>
      </c>
      <c r="X414" s="0" t="s">
        <v>42</v>
      </c>
      <c r="Y414" s="0" t="n">
        <f aca="false">Y408</f>
        <v>4208.92857142857</v>
      </c>
      <c r="Z414" s="0" t="n">
        <f aca="false">L414/Y414</f>
        <v>1.5931607976241</v>
      </c>
      <c r="AA414" s="0" t="n">
        <f aca="false">AVERAGEIF(X351:X413,"Saturday",Z351:Z413)</f>
        <v>1.20493368805372</v>
      </c>
      <c r="AB414" s="0" t="n">
        <f aca="false">L414/$AA$14</f>
        <v>6026.46467725334</v>
      </c>
      <c r="AC414" s="0" t="n">
        <v>59</v>
      </c>
      <c r="AE414" s="0" t="n">
        <v>0</v>
      </c>
      <c r="AF414" s="0" t="n">
        <f aca="false">(AB414/AVERAGE(AB410:AB412,AB416:AB418))*MAX(AE413:AE415) + (1 - MAX(AE413:AE415))</f>
        <v>1</v>
      </c>
      <c r="AG414" s="0" t="n">
        <f aca="false">AB414/AF414</f>
        <v>6026.46467725334</v>
      </c>
      <c r="AH414" s="0" t="n">
        <f aca="false">(AG413+AG414*2+AG415)/4</f>
        <v>5301.87255387513</v>
      </c>
      <c r="AI414" s="0" t="n">
        <f aca="false">ABS(1 - (AG414/AVERAGE(AG412:AG416)))</f>
        <v>0.294278740695798</v>
      </c>
      <c r="AJ414" s="0" t="n">
        <f aca="false">(AVERAGE(AG412:AG416)*AI414) + (AG414*(1-AI414))</f>
        <v>5623.23491894032</v>
      </c>
      <c r="AK414" s="0" t="n">
        <f aca="false">(AVERAGE(AG412:AG413,AG415:AG416)*AI414*2) + (AG414*(1-AI414*2))</f>
        <v>5018.39028147079</v>
      </c>
    </row>
    <row r="415" customFormat="false" ht="13.8" hidden="false" customHeight="false" outlineLevel="0" collapsed="false">
      <c r="A415" s="4" t="n">
        <v>43149</v>
      </c>
      <c r="B415" s="0" t="n">
        <v>413</v>
      </c>
      <c r="C415" s="0" t="n">
        <v>2960</v>
      </c>
      <c r="D415" s="0" t="n">
        <f aca="false">C415*$D$1</f>
        <v>6808</v>
      </c>
      <c r="E415" s="0" t="n">
        <v>910</v>
      </c>
      <c r="F415" s="0" t="n">
        <f aca="false">E415*$F$1</f>
        <v>2002</v>
      </c>
      <c r="G415" s="0" t="n">
        <v>725</v>
      </c>
      <c r="H415" s="0" t="n">
        <f aca="false">D415+F415+G415</f>
        <v>9535</v>
      </c>
      <c r="J415" s="0" t="n">
        <v>0</v>
      </c>
      <c r="K415" s="0" t="n">
        <f aca="false">J415*$K$1</f>
        <v>0</v>
      </c>
      <c r="L415" s="0" t="n">
        <f aca="false">H415+K415</f>
        <v>9535</v>
      </c>
      <c r="M415" s="0" t="n">
        <v>35</v>
      </c>
      <c r="X415" s="0" t="s">
        <v>33</v>
      </c>
      <c r="Y415" s="0" t="n">
        <f aca="false">AVERAGE(L415:L421)</f>
        <v>5249.78571428571</v>
      </c>
      <c r="Z415" s="0" t="n">
        <f aca="false">L415/Y415</f>
        <v>1.81626460943984</v>
      </c>
      <c r="AA415" s="0" t="n">
        <f aca="false">AVERAGEIF(X352:X414,"Sunday",Z352:Z414)</f>
        <v>1.06194561567291</v>
      </c>
      <c r="AB415" s="0" t="n">
        <f aca="false">L415/$AA$2</f>
        <v>9597.46223178865</v>
      </c>
      <c r="AC415" s="0" t="n">
        <v>63</v>
      </c>
      <c r="AE415" s="0" t="n">
        <v>0</v>
      </c>
      <c r="AF415" s="0" t="n">
        <f aca="false">(AB415/AVERAGE(AB411:AB413,AB417:AB419))*MAX(AE414:AE416) + (1 - MAX(AE414:AE416))</f>
        <v>2.10639583472545</v>
      </c>
      <c r="AG415" s="0" t="n">
        <f aca="false">AB415/AF415</f>
        <v>4556.34314954843</v>
      </c>
      <c r="AH415" s="0" t="n">
        <f aca="false">(AG414+AG415*2+AG416)/4</f>
        <v>4911.01622700789</v>
      </c>
      <c r="AI415" s="0" t="n">
        <f aca="false">ABS(1 - (AG415/AVERAGE(AG413:AG417)))</f>
        <v>0.0885478854916418</v>
      </c>
      <c r="AJ415" s="0" t="n">
        <f aca="false">(AVERAGE(AG413:AG417)*AI415) + (AG415*(1-AI415))</f>
        <v>4595.53889758138</v>
      </c>
      <c r="AK415" s="0" t="n">
        <f aca="false">(AVERAGE(AG413:AG414,AG416:AG417)*AI415*2) + (AG415*(1-AI415*2))</f>
        <v>4654.3325196308</v>
      </c>
    </row>
    <row r="416" customFormat="false" ht="13.8" hidden="false" customHeight="false" outlineLevel="0" collapsed="false">
      <c r="A416" s="4" t="n">
        <v>43150</v>
      </c>
      <c r="B416" s="0" t="n">
        <v>414</v>
      </c>
      <c r="C416" s="0" t="n">
        <v>1170</v>
      </c>
      <c r="D416" s="0" t="n">
        <f aca="false">C416*$D$1</f>
        <v>2691</v>
      </c>
      <c r="E416" s="0" t="n">
        <v>455</v>
      </c>
      <c r="F416" s="0" t="n">
        <f aca="false">E416*$F$1</f>
        <v>1001</v>
      </c>
      <c r="G416" s="0" t="n">
        <v>0</v>
      </c>
      <c r="H416" s="0" t="n">
        <f aca="false">D416+F416+G416</f>
        <v>3692</v>
      </c>
      <c r="J416" s="0" t="n">
        <v>0</v>
      </c>
      <c r="K416" s="0" t="n">
        <f aca="false">J416*$K$1</f>
        <v>0</v>
      </c>
      <c r="L416" s="0" t="n">
        <f aca="false">H416+K416</f>
        <v>3692</v>
      </c>
      <c r="M416" s="0" t="n">
        <v>25</v>
      </c>
      <c r="X416" s="0" t="s">
        <v>34</v>
      </c>
      <c r="Y416" s="0" t="n">
        <f aca="false">Y415</f>
        <v>5249.78571428571</v>
      </c>
      <c r="Z416" s="0" t="n">
        <f aca="false">L416/Y416</f>
        <v>0.703266800005443</v>
      </c>
      <c r="AA416" s="0" t="n">
        <f aca="false">AVERAGEIF(X353:X415,"Monday",Z353:Z415)</f>
        <v>1.07672045953673</v>
      </c>
      <c r="AB416" s="0" t="n">
        <f aca="false">L416/$AA$4</f>
        <v>3917.74475100752</v>
      </c>
      <c r="AC416" s="0" t="n">
        <v>57</v>
      </c>
      <c r="AE416" s="0" t="n">
        <v>1</v>
      </c>
      <c r="AF416" s="0" t="n">
        <f aca="false">(AB416/AVERAGE(AB412:AB414,AB418:AB420))*MAX(AE415:AE417) + (1 - MAX(AE415:AE417))</f>
        <v>0.869660288836039</v>
      </c>
      <c r="AG416" s="0" t="n">
        <f aca="false">AB416/AF416</f>
        <v>4504.91393168137</v>
      </c>
      <c r="AH416" s="0" t="n">
        <f aca="false">(AG415+AG416*2+AG417)/4</f>
        <v>4718.79969705593</v>
      </c>
      <c r="AI416" s="0" t="n">
        <f aca="false">ABS(1 - (AG416/AVERAGE(AG414:AG418)))</f>
        <v>0.122896067857967</v>
      </c>
      <c r="AJ416" s="0" t="n">
        <f aca="false">(AVERAGE(AG414:AG418)*AI416) + (AG416*(1-AI416))</f>
        <v>4582.48707954151</v>
      </c>
      <c r="AK416" s="0" t="n">
        <f aca="false">(AVERAGE(AG414:AG415,AG417:AG418)*AI416*2) + (AG416*(1-AI416*2))</f>
        <v>4698.84680133172</v>
      </c>
    </row>
    <row r="417" customFormat="false" ht="13.8" hidden="false" customHeight="false" outlineLevel="0" collapsed="false">
      <c r="A417" s="4" t="n">
        <v>43151</v>
      </c>
      <c r="B417" s="0" t="n">
        <v>415</v>
      </c>
      <c r="C417" s="0" t="n">
        <v>2290</v>
      </c>
      <c r="D417" s="0" t="n">
        <f aca="false">C417*$D$1</f>
        <v>5267</v>
      </c>
      <c r="E417" s="0" t="n">
        <v>330</v>
      </c>
      <c r="F417" s="0" t="n">
        <f aca="false">E417*$F$1</f>
        <v>726</v>
      </c>
      <c r="G417" s="0" t="n">
        <v>0</v>
      </c>
      <c r="H417" s="0" t="n">
        <f aca="false">D417+F417+G417</f>
        <v>5993</v>
      </c>
      <c r="J417" s="0" t="n">
        <v>0</v>
      </c>
      <c r="K417" s="0" t="n">
        <f aca="false">J417*$K$1</f>
        <v>0</v>
      </c>
      <c r="L417" s="0" t="n">
        <f aca="false">H417+K417</f>
        <v>5993</v>
      </c>
      <c r="M417" s="0" t="n">
        <v>30</v>
      </c>
      <c r="X417" s="0" t="s">
        <v>36</v>
      </c>
      <c r="Y417" s="0" t="n">
        <f aca="false">Y415</f>
        <v>5249.78571428571</v>
      </c>
      <c r="Z417" s="0" t="n">
        <f aca="false">L417/Y417</f>
        <v>1.14157040423419</v>
      </c>
      <c r="AA417" s="0" t="n">
        <f aca="false">AVERAGEIF(X354:X416,"Tuesday",Z354:Z416)</f>
        <v>0.892056859469035</v>
      </c>
      <c r="AB417" s="0" t="n">
        <f aca="false">L417/$AA$6</f>
        <v>6493.78413256528</v>
      </c>
      <c r="AC417" s="0" t="n">
        <v>43</v>
      </c>
      <c r="AE417" s="0" t="n">
        <v>0</v>
      </c>
      <c r="AF417" s="0" t="n">
        <f aca="false">(AB417/AVERAGE(AB413:AB415,AB419:AB421))*MAX(AE416:AE418) + (1 - MAX(AE416:AE418))</f>
        <v>1.22315881690466</v>
      </c>
      <c r="AG417" s="0" t="n">
        <f aca="false">AB417/AF417</f>
        <v>5309.02777531255</v>
      </c>
      <c r="AH417" s="0" t="n">
        <f aca="false">(AG416+AG417*2+AG418)/4</f>
        <v>5101.70909685736</v>
      </c>
      <c r="AI417" s="0" t="n">
        <f aca="false">ABS(1 - (AG417/AVERAGE(AG415:AG419)))</f>
        <v>0.141367009107437</v>
      </c>
      <c r="AJ417" s="0" t="n">
        <f aca="false">(AVERAGE(AG415:AG419)*AI417) + (AG417*(1-AI417))</f>
        <v>5216.06997855371</v>
      </c>
      <c r="AK417" s="0" t="n">
        <f aca="false">(AVERAGE(AG415:AG416,AG418:AG419)*AI417*2) + (AG417*(1-AI417*2))</f>
        <v>5076.63328341544</v>
      </c>
    </row>
    <row r="418" customFormat="false" ht="13.8" hidden="false" customHeight="false" outlineLevel="0" collapsed="false">
      <c r="A418" s="4" t="n">
        <v>43152</v>
      </c>
      <c r="B418" s="0" t="n">
        <v>416</v>
      </c>
      <c r="C418" s="0" t="n">
        <v>1735</v>
      </c>
      <c r="D418" s="0" t="n">
        <f aca="false">C418*$D$1</f>
        <v>3990.5</v>
      </c>
      <c r="E418" s="0" t="n">
        <v>380</v>
      </c>
      <c r="F418" s="0" t="n">
        <f aca="false">E418*$F$1</f>
        <v>836</v>
      </c>
      <c r="G418" s="0" t="n">
        <v>0</v>
      </c>
      <c r="H418" s="0" t="n">
        <f aca="false">D418+F418+G418</f>
        <v>4826.5</v>
      </c>
      <c r="J418" s="0" t="n">
        <v>0</v>
      </c>
      <c r="K418" s="0" t="n">
        <f aca="false">J418*$K$1</f>
        <v>0</v>
      </c>
      <c r="L418" s="0" t="n">
        <f aca="false">H418+K418</f>
        <v>4826.5</v>
      </c>
      <c r="M418" s="0" t="n">
        <v>40</v>
      </c>
      <c r="X418" s="0" t="s">
        <v>37</v>
      </c>
      <c r="Y418" s="0" t="n">
        <f aca="false">Y415</f>
        <v>5249.78571428571</v>
      </c>
      <c r="Z418" s="0" t="n">
        <f aca="false">L418/Y418</f>
        <v>0.919370858674504</v>
      </c>
      <c r="AA418" s="0" t="n">
        <f aca="false">AVERAGEIF(X355:X417,"Wednesday",Z355:Z417)</f>
        <v>0.902110906647763</v>
      </c>
      <c r="AB418" s="0" t="n">
        <f aca="false">L418/$AA$8</f>
        <v>5283.86690512295</v>
      </c>
      <c r="AC418" s="0" t="n">
        <v>45</v>
      </c>
      <c r="AE418" s="0" t="n">
        <v>0</v>
      </c>
      <c r="AF418" s="0" t="n">
        <f aca="false">(AB418/AVERAGE(AB414:AB416,AB420:AB422))*MAX(AE417:AE419) + (1 - MAX(AE417:AE419))</f>
        <v>1</v>
      </c>
      <c r="AG418" s="0" t="n">
        <f aca="false">AB418/AF418</f>
        <v>5283.86690512295</v>
      </c>
      <c r="AH418" s="0" t="n">
        <f aca="false">(AG417+AG418*2+AG419)/4</f>
        <v>4869.98269873223</v>
      </c>
      <c r="AI418" s="0" t="n">
        <f aca="false">ABS(1 - (AG418/AVERAGE(AG416:AG420)))</f>
        <v>0.167782176387517</v>
      </c>
      <c r="AJ418" s="0" t="n">
        <f aca="false">(AVERAGE(AG416:AG420)*AI418) + (AG418*(1-AI418))</f>
        <v>5156.49264499654</v>
      </c>
      <c r="AK418" s="0" t="n">
        <f aca="false">(AVERAGE(AG416:AG417,AG419:AG420)*AI418*2) + (AG418*(1-AI418*2))</f>
        <v>4965.43125480693</v>
      </c>
    </row>
    <row r="419" customFormat="false" ht="13.8" hidden="false" customHeight="false" outlineLevel="0" collapsed="false">
      <c r="A419" s="4" t="n">
        <v>43153</v>
      </c>
      <c r="B419" s="0" t="n">
        <v>417</v>
      </c>
      <c r="C419" s="0" t="n">
        <v>1220</v>
      </c>
      <c r="D419" s="0" t="n">
        <f aca="false">C419*$D$1</f>
        <v>2806</v>
      </c>
      <c r="E419" s="0" t="n">
        <v>375</v>
      </c>
      <c r="F419" s="0" t="n">
        <f aca="false">E419*$F$1</f>
        <v>825</v>
      </c>
      <c r="G419" s="0" t="n">
        <v>0</v>
      </c>
      <c r="H419" s="0" t="n">
        <f aca="false">D419+F419+G419</f>
        <v>3631</v>
      </c>
      <c r="J419" s="0" t="n">
        <v>0</v>
      </c>
      <c r="K419" s="0" t="n">
        <f aca="false">J419*$K$1</f>
        <v>0</v>
      </c>
      <c r="L419" s="0" t="n">
        <f aca="false">H419+K419</f>
        <v>3631</v>
      </c>
      <c r="M419" s="0" t="n">
        <v>15</v>
      </c>
      <c r="X419" s="0" t="s">
        <v>39</v>
      </c>
      <c r="Y419" s="0" t="n">
        <f aca="false">Y415</f>
        <v>5249.78571428571</v>
      </c>
      <c r="Z419" s="0" t="n">
        <f aca="false">L419/Y419</f>
        <v>0.691647278120196</v>
      </c>
      <c r="AA419" s="0" t="n">
        <f aca="false">AVERAGEIF(X356:X418,"Thursday",Z356:Z418)</f>
        <v>0.829276176600426</v>
      </c>
      <c r="AB419" s="0" t="n">
        <f aca="false">L419/$AA$10</f>
        <v>3603.16920937045</v>
      </c>
      <c r="AC419" s="0" t="n">
        <v>50</v>
      </c>
      <c r="AE419" s="0" t="n">
        <v>0</v>
      </c>
      <c r="AF419" s="0" t="n">
        <f aca="false">(AB419/AVERAGE(AB415:AB417,AB421:AB423))*MAX(AE418:AE420) + (1 - MAX(AE418:AE420))</f>
        <v>1</v>
      </c>
      <c r="AG419" s="0" t="n">
        <f aca="false">AB419/AF419</f>
        <v>3603.16920937045</v>
      </c>
      <c r="AH419" s="0" t="n">
        <f aca="false">(AG418+AG419*2+AG420)/4</f>
        <v>4103.18497080145</v>
      </c>
      <c r="AI419" s="0" t="n">
        <f aca="false">ABS(1 - (AG419/AVERAGE(AG417:AG421)))</f>
        <v>0.18938521658135</v>
      </c>
      <c r="AJ419" s="0" t="n">
        <f aca="false">(AVERAGE(AG417:AG421)*AI419) + (AG419*(1-AI419))</f>
        <v>3762.5963612688</v>
      </c>
      <c r="AK419" s="0" t="n">
        <f aca="false">(AVERAGE(AG417:AG418,AG420:AG421)*AI419*2) + (AG419*(1-AI419*2))</f>
        <v>4001.73708911634</v>
      </c>
    </row>
    <row r="420" customFormat="false" ht="13.8" hidden="false" customHeight="false" outlineLevel="0" collapsed="false">
      <c r="A420" s="4" t="n">
        <v>43154</v>
      </c>
      <c r="B420" s="0" t="n">
        <v>418</v>
      </c>
      <c r="C420" s="0" t="n">
        <v>1610</v>
      </c>
      <c r="D420" s="0" t="n">
        <f aca="false">C420*$D$1</f>
        <v>3703</v>
      </c>
      <c r="E420" s="0" t="n">
        <v>345</v>
      </c>
      <c r="F420" s="0" t="n">
        <f aca="false">E420*$F$1</f>
        <v>759</v>
      </c>
      <c r="G420" s="0" t="n">
        <v>40</v>
      </c>
      <c r="H420" s="0" t="n">
        <f aca="false">D420+F420+G420</f>
        <v>4502</v>
      </c>
      <c r="J420" s="0" t="n">
        <v>0</v>
      </c>
      <c r="K420" s="0" t="n">
        <f aca="false">J420*$K$1</f>
        <v>0</v>
      </c>
      <c r="L420" s="0" t="n">
        <f aca="false">H420+K420</f>
        <v>4502</v>
      </c>
      <c r="M420" s="0" t="n">
        <v>20</v>
      </c>
      <c r="X420" s="0" t="s">
        <v>40</v>
      </c>
      <c r="Y420" s="0" t="n">
        <f aca="false">Y415</f>
        <v>5249.78571428571</v>
      </c>
      <c r="Z420" s="0" t="n">
        <f aca="false">L420/Y420</f>
        <v>0.857558811924297</v>
      </c>
      <c r="AA420" s="0" t="n">
        <f aca="false">AVERAGEIF(X357:X419,"Friday",Z357:Z419)</f>
        <v>0.996718773932554</v>
      </c>
      <c r="AB420" s="0" t="n">
        <f aca="false">L420/$AA$12</f>
        <v>3922.53455934196</v>
      </c>
      <c r="AC420" s="0" t="n">
        <v>45</v>
      </c>
      <c r="AE420" s="0" t="n">
        <v>0</v>
      </c>
      <c r="AF420" s="0" t="n">
        <f aca="false">(AB420/AVERAGE(AB416:AB418,AB422:AB424))*MAX(AE419:AE421) + (1 - MAX(AE419:AE421))</f>
        <v>1</v>
      </c>
      <c r="AG420" s="0" t="n">
        <f aca="false">AB420/AF420</f>
        <v>3922.53455934196</v>
      </c>
      <c r="AH420" s="0" t="n">
        <f aca="false">(AG419+AG420*2+AG421)/4</f>
        <v>3888.63914768247</v>
      </c>
      <c r="AI420" s="0" t="n">
        <f aca="false">ABS(1 - (AG420/AVERAGE(AG418:AG422)))</f>
        <v>0.072110383682078</v>
      </c>
      <c r="AJ420" s="0" t="n">
        <f aca="false">(AVERAGE(AG418:AG422)*AI420) + (AG420*(1-AI420))</f>
        <v>3944.51650230111</v>
      </c>
      <c r="AK420" s="0" t="n">
        <f aca="false">(AVERAGE(AG418:AG419,AG421:AG422)*AI420*2) + (AG420*(1-AI420*2))</f>
        <v>3977.48941673984</v>
      </c>
    </row>
    <row r="421" customFormat="false" ht="13.8" hidden="false" customHeight="false" outlineLevel="0" collapsed="false">
      <c r="A421" s="4" t="n">
        <v>43155</v>
      </c>
      <c r="B421" s="0" t="n">
        <v>419</v>
      </c>
      <c r="C421" s="0" t="n">
        <v>1520</v>
      </c>
      <c r="D421" s="0" t="n">
        <f aca="false">C421*$D$1</f>
        <v>3496</v>
      </c>
      <c r="E421" s="0" t="n">
        <v>440</v>
      </c>
      <c r="F421" s="0" t="n">
        <f aca="false">E421*$F$1</f>
        <v>968</v>
      </c>
      <c r="G421" s="0" t="n">
        <v>105</v>
      </c>
      <c r="H421" s="0" t="n">
        <f aca="false">D421+F421+G421</f>
        <v>4569</v>
      </c>
      <c r="J421" s="0" t="n">
        <v>0</v>
      </c>
      <c r="K421" s="0" t="n">
        <f aca="false">J421*$K$1</f>
        <v>0</v>
      </c>
      <c r="L421" s="0" t="n">
        <f aca="false">H421+K421</f>
        <v>4569</v>
      </c>
      <c r="M421" s="0" t="n">
        <v>10</v>
      </c>
      <c r="X421" s="0" t="s">
        <v>42</v>
      </c>
      <c r="Y421" s="0" t="n">
        <f aca="false">Y415</f>
        <v>5249.78571428571</v>
      </c>
      <c r="Z421" s="0" t="n">
        <f aca="false">L421/Y421</f>
        <v>0.870321237601535</v>
      </c>
      <c r="AA421" s="0" t="n">
        <f aca="false">AVERAGEIF(X358:X420,"Saturday",Z358:Z420)</f>
        <v>1.24117120814059</v>
      </c>
      <c r="AB421" s="0" t="n">
        <f aca="false">L421/$AA$14</f>
        <v>4106.31826267549</v>
      </c>
      <c r="AC421" s="0" t="n">
        <v>43</v>
      </c>
      <c r="AE421" s="0" t="n">
        <v>0</v>
      </c>
      <c r="AF421" s="0" t="n">
        <f aca="false">(AB421/AVERAGE(AB417:AB419,AB423:AB425))*MAX(AE420:AE422) + (1 - MAX(AE420:AE422))</f>
        <v>1</v>
      </c>
      <c r="AG421" s="0" t="n">
        <f aca="false">AB421/AF421</f>
        <v>4106.31826267549</v>
      </c>
      <c r="AH421" s="0" t="n">
        <f aca="false">(AG420+AG421*2+AG422)/4</f>
        <v>4089.03550502236</v>
      </c>
      <c r="AI421" s="0" t="n">
        <f aca="false">ABS(1 - (AG421/AVERAGE(AG419:AG423)))</f>
        <v>0.0208411022913475</v>
      </c>
      <c r="AJ421" s="0" t="n">
        <f aca="false">(AVERAGE(AG419:AG423)*AI421) + (AG421*(1-AI421))</f>
        <v>4104.57108999945</v>
      </c>
      <c r="AK421" s="0" t="n">
        <f aca="false">(AVERAGE(AG419:AG420,AG422:AG423)*AI421*2) + (AG421*(1-AI421*2))</f>
        <v>4101.9503309854</v>
      </c>
    </row>
    <row r="422" customFormat="false" ht="13.8" hidden="false" customHeight="false" outlineLevel="0" collapsed="false">
      <c r="A422" s="4" t="n">
        <v>43156</v>
      </c>
      <c r="B422" s="0" t="n">
        <v>420</v>
      </c>
      <c r="C422" s="0" t="n">
        <v>1355</v>
      </c>
      <c r="D422" s="0" t="n">
        <f aca="false">C422*$D$1</f>
        <v>3116.5</v>
      </c>
      <c r="E422" s="0" t="n">
        <v>435</v>
      </c>
      <c r="F422" s="0" t="n">
        <f aca="false">E422*$F$1</f>
        <v>957</v>
      </c>
      <c r="G422" s="0" t="n">
        <v>120</v>
      </c>
      <c r="H422" s="0" t="n">
        <f aca="false">D422+F422+G422</f>
        <v>4193.5</v>
      </c>
      <c r="J422" s="0" t="n">
        <v>0</v>
      </c>
      <c r="K422" s="0" t="n">
        <f aca="false">J422*$K$1</f>
        <v>0</v>
      </c>
      <c r="L422" s="0" t="n">
        <f aca="false">H422+K422</f>
        <v>4193.5</v>
      </c>
      <c r="M422" s="0" t="n">
        <v>10</v>
      </c>
      <c r="X422" s="0" t="s">
        <v>33</v>
      </c>
      <c r="Y422" s="0" t="n">
        <f aca="false">AVERAGE(L422:L428)</f>
        <v>4537.78571428571</v>
      </c>
      <c r="Z422" s="0" t="n">
        <f aca="false">L422/Y422</f>
        <v>0.924129137874043</v>
      </c>
      <c r="AA422" s="0" t="n">
        <f aca="false">AVERAGEIF(X359:X421,"Sunday",Z359:Z421)</f>
        <v>1.16930167635072</v>
      </c>
      <c r="AB422" s="0" t="n">
        <f aca="false">L422/$AA$2</f>
        <v>4220.97093539651</v>
      </c>
      <c r="AC422" s="0" t="n">
        <v>48</v>
      </c>
      <c r="AE422" s="0" t="n">
        <v>0</v>
      </c>
      <c r="AF422" s="0" t="n">
        <f aca="false">(AB422/AVERAGE(AB418:AB420,AB424:AB426))*MAX(AE421:AE423) + (1 - MAX(AE421:AE423))</f>
        <v>1</v>
      </c>
      <c r="AG422" s="0" t="n">
        <f aca="false">AB422/AF422</f>
        <v>4220.97093539651</v>
      </c>
      <c r="AH422" s="0" t="n">
        <f aca="false">(AG421+AG422*2+AG423)/4</f>
        <v>4201.92333716887</v>
      </c>
      <c r="AI422" s="0" t="n">
        <f aca="false">ABS(1 - (AG422/AVERAGE(AG420:AG424)))</f>
        <v>0.00858017166039637</v>
      </c>
      <c r="AJ422" s="0" t="n">
        <f aca="false">(AVERAGE(AG420:AG424)*AI422) + (AG422*(1-AI422))</f>
        <v>4220.66283384216</v>
      </c>
      <c r="AK422" s="0" t="n">
        <f aca="false">(AVERAGE(AG420:AG421,AG423:AG424)*AI422*2) + (AG422*(1-AI422*2))</f>
        <v>4220.20068151064</v>
      </c>
    </row>
    <row r="423" customFormat="false" ht="13.8" hidden="false" customHeight="false" outlineLevel="0" collapsed="false">
      <c r="A423" s="4" t="n">
        <v>43157</v>
      </c>
      <c r="B423" s="0" t="n">
        <v>421</v>
      </c>
      <c r="C423" s="0" t="n">
        <v>1420</v>
      </c>
      <c r="D423" s="0" t="n">
        <f aca="false">C423*$D$1</f>
        <v>3266</v>
      </c>
      <c r="E423" s="0" t="n">
        <v>340</v>
      </c>
      <c r="F423" s="0" t="n">
        <f aca="false">E423*$F$1</f>
        <v>748</v>
      </c>
      <c r="G423" s="0" t="n">
        <v>0</v>
      </c>
      <c r="H423" s="0" t="n">
        <f aca="false">D423+F423+G423</f>
        <v>4014</v>
      </c>
      <c r="J423" s="0" t="n">
        <v>0</v>
      </c>
      <c r="K423" s="0" t="n">
        <f aca="false">J423*$K$1</f>
        <v>0</v>
      </c>
      <c r="L423" s="0" t="n">
        <f aca="false">H423+K423</f>
        <v>4014</v>
      </c>
      <c r="M423" s="0" t="n">
        <v>20</v>
      </c>
      <c r="X423" s="0" t="s">
        <v>34</v>
      </c>
      <c r="Y423" s="0" t="n">
        <f aca="false">Y422</f>
        <v>4537.78571428571</v>
      </c>
      <c r="Z423" s="0" t="n">
        <f aca="false">L423/Y423</f>
        <v>0.884572400006297</v>
      </c>
      <c r="AA423" s="0" t="n">
        <f aca="false">AVERAGEIF(X360:X422,"Monday",Z360:Z422)</f>
        <v>1.05542706433188</v>
      </c>
      <c r="AB423" s="0" t="n">
        <f aca="false">L423/$AA$4</f>
        <v>4259.43321520698</v>
      </c>
      <c r="AC423" s="0" t="n">
        <v>59</v>
      </c>
      <c r="AE423" s="0" t="n">
        <v>0</v>
      </c>
      <c r="AF423" s="0" t="n">
        <f aca="false">(AB423/AVERAGE(AB419:AB421,AB425:AB427))*MAX(AE422:AE424) + (1 - MAX(AE422:AE424))</f>
        <v>1</v>
      </c>
      <c r="AG423" s="0" t="n">
        <f aca="false">AB423/AF423</f>
        <v>4259.43321520698</v>
      </c>
      <c r="AH423" s="0" t="n">
        <f aca="false">(AG422+AG423*2+AG424)/4</f>
        <v>4288.9730754869</v>
      </c>
      <c r="AI423" s="0" t="n">
        <f aca="false">ABS(1 - (AG423/AVERAGE(AG421:AG425)))</f>
        <v>0.0468325202794491</v>
      </c>
      <c r="AJ423" s="0" t="n">
        <f aca="false">(AVERAGE(AG421:AG425)*AI423) + (AG423*(1-AI423))</f>
        <v>4269.23437920973</v>
      </c>
      <c r="AK423" s="0" t="n">
        <f aca="false">(AVERAGE(AG421:AG422,AG424:AG425)*AI423*2) + (AG423*(1-AI423*2))</f>
        <v>4283.93612521386</v>
      </c>
    </row>
    <row r="424" customFormat="false" ht="13.8" hidden="false" customHeight="false" outlineLevel="0" collapsed="false">
      <c r="A424" s="4" t="n">
        <v>43158</v>
      </c>
      <c r="B424" s="0" t="n">
        <v>422</v>
      </c>
      <c r="C424" s="0" t="n">
        <v>1485</v>
      </c>
      <c r="D424" s="0" t="n">
        <f aca="false">C424*$D$1</f>
        <v>3415.5</v>
      </c>
      <c r="E424" s="0" t="n">
        <v>300</v>
      </c>
      <c r="F424" s="0" t="n">
        <f aca="false">E424*$F$1</f>
        <v>660</v>
      </c>
      <c r="G424" s="0" t="n">
        <v>0</v>
      </c>
      <c r="H424" s="0" t="n">
        <f aca="false">D424+F424+G424</f>
        <v>4075.5</v>
      </c>
      <c r="J424" s="0" t="n">
        <v>0</v>
      </c>
      <c r="K424" s="0" t="n">
        <f aca="false">J424*$K$1</f>
        <v>0</v>
      </c>
      <c r="L424" s="0" t="n">
        <f aca="false">H424+K424</f>
        <v>4075.5</v>
      </c>
      <c r="M424" s="0" t="n">
        <v>20</v>
      </c>
      <c r="X424" s="0" t="s">
        <v>36</v>
      </c>
      <c r="Y424" s="0" t="n">
        <f aca="false">Y422</f>
        <v>4537.78571428571</v>
      </c>
      <c r="Z424" s="0" t="n">
        <f aca="false">L424/Y424</f>
        <v>0.898125265626722</v>
      </c>
      <c r="AA424" s="0" t="n">
        <f aca="false">AVERAGEIF(X361:X423,"Tuesday",Z361:Z423)</f>
        <v>0.908917389461137</v>
      </c>
      <c r="AB424" s="0" t="n">
        <f aca="false">L424/$AA$6</f>
        <v>4416.05493613713</v>
      </c>
      <c r="AC424" s="0" t="n">
        <v>55</v>
      </c>
      <c r="AE424" s="0" t="n">
        <v>0</v>
      </c>
      <c r="AF424" s="0" t="n">
        <f aca="false">(AB424/AVERAGE(AB420:AB422,AB426:AB428))*MAX(AE423:AE425) + (1 - MAX(AE423:AE425))</f>
        <v>1</v>
      </c>
      <c r="AG424" s="0" t="n">
        <f aca="false">AB424/AF424</f>
        <v>4416.05493613713</v>
      </c>
      <c r="AH424" s="0" t="n">
        <f aca="false">(AG423+AG424*2+AG425)/4</f>
        <v>4608.08439906612</v>
      </c>
      <c r="AI424" s="0" t="n">
        <f aca="false">ABS(1 - (AG424/AVERAGE(AG422:AG426)))</f>
        <v>0.0503659414919014</v>
      </c>
      <c r="AJ424" s="0" t="n">
        <f aca="false">(AVERAGE(AG422:AG426)*AI424) + (AG424*(1-AI424))</f>
        <v>4427.8514069788</v>
      </c>
      <c r="AK424" s="0" t="n">
        <f aca="false">(AVERAGE(AG422:AG423,AG425:AG426)*AI424*2) + (AG424*(1-AI424*2))</f>
        <v>4445.5461132413</v>
      </c>
    </row>
    <row r="425" customFormat="false" ht="13.8" hidden="false" customHeight="false" outlineLevel="0" collapsed="false">
      <c r="A425" s="4" t="n">
        <v>43159</v>
      </c>
      <c r="B425" s="0" t="n">
        <v>423</v>
      </c>
      <c r="C425" s="0" t="n">
        <v>1815</v>
      </c>
      <c r="D425" s="0" t="n">
        <f aca="false">C425*$D$1</f>
        <v>4174.5</v>
      </c>
      <c r="E425" s="0" t="n">
        <v>320</v>
      </c>
      <c r="F425" s="0" t="n">
        <f aca="false">E425*$F$1</f>
        <v>704</v>
      </c>
      <c r="G425" s="0" t="n">
        <v>0</v>
      </c>
      <c r="H425" s="0" t="n">
        <f aca="false">D425+F425+G425</f>
        <v>4878.5</v>
      </c>
      <c r="J425" s="0" t="n">
        <v>0</v>
      </c>
      <c r="K425" s="0" t="n">
        <f aca="false">J425*$K$1</f>
        <v>0</v>
      </c>
      <c r="L425" s="0" t="n">
        <f aca="false">H425+K425</f>
        <v>4878.5</v>
      </c>
      <c r="M425" s="0" t="n">
        <v>20</v>
      </c>
      <c r="X425" s="0" t="s">
        <v>37</v>
      </c>
      <c r="Y425" s="0" t="n">
        <f aca="false">Y422</f>
        <v>4537.78571428571</v>
      </c>
      <c r="Z425" s="0" t="n">
        <f aca="false">L425/Y425</f>
        <v>1.07508381998772</v>
      </c>
      <c r="AA425" s="0" t="n">
        <f aca="false">AVERAGEIF(X362:X424,"Wednesday",Z362:Z424)</f>
        <v>0.900454763638963</v>
      </c>
      <c r="AB425" s="0" t="n">
        <f aca="false">L425/$AA$8</f>
        <v>5340.79450878324</v>
      </c>
      <c r="AC425" s="0" t="n">
        <v>55</v>
      </c>
      <c r="AE425" s="0" t="n">
        <v>0</v>
      </c>
      <c r="AF425" s="0" t="n">
        <f aca="false">(AB425/AVERAGE(AB421:AB423,AB427:AB429))*MAX(AE424:AE426) + (1 - MAX(AE424:AE426))</f>
        <v>1</v>
      </c>
      <c r="AG425" s="0" t="n">
        <f aca="false">AB425/AF425</f>
        <v>5340.79450878324</v>
      </c>
      <c r="AH425" s="0" t="n">
        <f aca="false">(AG424+AG425*2+AG426)/4</f>
        <v>5027.93530394157</v>
      </c>
      <c r="AI425" s="0" t="n">
        <f aca="false">ABS(1 - (AG425/AVERAGE(AG423:AG427)))</f>
        <v>0.0890740540769472</v>
      </c>
      <c r="AJ425" s="0" t="n">
        <f aca="false">(AVERAGE(AG423:AG427)*AI425) + (AG425*(1-AI425))</f>
        <v>5301.88543479646</v>
      </c>
      <c r="AK425" s="0" t="n">
        <f aca="false">(AVERAGE(AG423:AG424,AG426:AG427)*AI425*2) + (AG425*(1-AI425*2))</f>
        <v>5243.5218238163</v>
      </c>
    </row>
    <row r="426" customFormat="false" ht="13.8" hidden="false" customHeight="false" outlineLevel="0" collapsed="false">
      <c r="A426" s="4" t="n">
        <v>43160</v>
      </c>
      <c r="B426" s="0" t="n">
        <v>424</v>
      </c>
      <c r="C426" s="0" t="n">
        <v>1620</v>
      </c>
      <c r="D426" s="0" t="n">
        <f aca="false">C426*$D$1</f>
        <v>3726</v>
      </c>
      <c r="E426" s="0" t="n">
        <v>330</v>
      </c>
      <c r="F426" s="0" t="n">
        <f aca="false">E426*$F$1</f>
        <v>726</v>
      </c>
      <c r="G426" s="0" t="n">
        <v>0</v>
      </c>
      <c r="H426" s="0" t="n">
        <f aca="false">D426+F426+G426</f>
        <v>4452</v>
      </c>
      <c r="J426" s="0" t="n">
        <v>0</v>
      </c>
      <c r="K426" s="0" t="n">
        <f aca="false">J426*$K$1</f>
        <v>0</v>
      </c>
      <c r="L426" s="0" t="n">
        <f aca="false">H426+K426</f>
        <v>4452</v>
      </c>
      <c r="M426" s="0" t="n">
        <v>10</v>
      </c>
      <c r="X426" s="0" t="s">
        <v>39</v>
      </c>
      <c r="Y426" s="0" t="n">
        <f aca="false">Y422</f>
        <v>4537.78571428571</v>
      </c>
      <c r="Z426" s="0" t="n">
        <f aca="false">L426/Y426</f>
        <v>0.98109524783957</v>
      </c>
      <c r="AA426" s="0" t="n">
        <f aca="false">AVERAGEIF(X363:X425,"Thursday",Z363:Z425)</f>
        <v>0.802643009410945</v>
      </c>
      <c r="AB426" s="0" t="n">
        <f aca="false">L426/$AA$10</f>
        <v>4417.87643076762</v>
      </c>
      <c r="AC426" s="0" t="n">
        <v>57</v>
      </c>
      <c r="AE426" s="0" t="n">
        <v>0</v>
      </c>
      <c r="AF426" s="0" t="n">
        <f aca="false">(AB426/AVERAGE(AB422:AB424,AB428:AB430))*MAX(AE425:AE427) + (1 - MAX(AE425:AE427))</f>
        <v>0.88109109174923</v>
      </c>
      <c r="AG426" s="0" t="n">
        <f aca="false">AB426/AF426</f>
        <v>5014.09726206267</v>
      </c>
      <c r="AH426" s="0" t="n">
        <f aca="false">(AG425+AG426*2+AG427)/4</f>
        <v>5214.62398253064</v>
      </c>
      <c r="AI426" s="0" t="n">
        <f aca="false">ABS(1 - (AG426/AVERAGE(AG424:AG428)))</f>
        <v>0.0295722082251139</v>
      </c>
      <c r="AJ426" s="0" t="n">
        <f aca="false">(AVERAGE(AG424:AG428)*AI426) + (AG426*(1-AI426))</f>
        <v>5018.61579070322</v>
      </c>
      <c r="AK426" s="0" t="n">
        <f aca="false">(AVERAGE(AG424:AG425,AG427:AG428)*AI426*2) + (AG426*(1-AI426*2))</f>
        <v>5025.39358366404</v>
      </c>
    </row>
    <row r="427" customFormat="false" ht="13.8" hidden="false" customHeight="false" outlineLevel="0" collapsed="false">
      <c r="A427" s="4" t="n">
        <v>43161</v>
      </c>
      <c r="B427" s="0" t="n">
        <v>425</v>
      </c>
      <c r="C427" s="0" t="n">
        <v>1490</v>
      </c>
      <c r="D427" s="0" t="n">
        <f aca="false">C427*$D$1</f>
        <v>3427</v>
      </c>
      <c r="E427" s="0" t="n">
        <v>430</v>
      </c>
      <c r="F427" s="0" t="n">
        <f aca="false">E427*$F$1</f>
        <v>946</v>
      </c>
      <c r="G427" s="0" t="n">
        <v>185</v>
      </c>
      <c r="H427" s="0" t="n">
        <f aca="false">D427+F427+G427</f>
        <v>4558</v>
      </c>
      <c r="J427" s="0" t="n">
        <v>0</v>
      </c>
      <c r="K427" s="0" t="n">
        <f aca="false">J427*$K$1</f>
        <v>0</v>
      </c>
      <c r="L427" s="0" t="n">
        <f aca="false">H427+K427</f>
        <v>4558</v>
      </c>
      <c r="M427" s="0" t="n">
        <v>20</v>
      </c>
      <c r="X427" s="0" t="s">
        <v>40</v>
      </c>
      <c r="Y427" s="0" t="n">
        <f aca="false">Y422</f>
        <v>4537.78571428571</v>
      </c>
      <c r="Z427" s="0" t="n">
        <f aca="false">L427/Y427</f>
        <v>1.00445465850242</v>
      </c>
      <c r="AA427" s="0" t="n">
        <f aca="false">AVERAGEIF(X364:X426,"Friday",Z364:Z426)</f>
        <v>0.973627749144281</v>
      </c>
      <c r="AB427" s="0" t="n">
        <f aca="false">L427/$AA$12</f>
        <v>3971.32663737908</v>
      </c>
      <c r="AC427" s="0" t="n">
        <v>66</v>
      </c>
      <c r="AE427" s="0" t="n">
        <v>1</v>
      </c>
      <c r="AF427" s="0" t="n">
        <f aca="false">(AB427/AVERAGE(AB423:AB425,AB429:AB431))*MAX(AE426:AE428) + (1 - MAX(AE426:AE428))</f>
        <v>0.723439593343913</v>
      </c>
      <c r="AG427" s="0" t="n">
        <f aca="false">AB427/AF427</f>
        <v>5489.50689721397</v>
      </c>
      <c r="AH427" s="0" t="n">
        <f aca="false">(AG426+AG427*2+AG428)/4</f>
        <v>5391.78151182078</v>
      </c>
      <c r="AI427" s="0" t="n">
        <f aca="false">ABS(1 - (AG427/AVERAGE(AG425:AG429)))</f>
        <v>0.00100516003273854</v>
      </c>
      <c r="AJ427" s="0" t="n">
        <f aca="false">(AVERAGE(AG425:AG429)*AI427) + (AG427*(1-AI427))</f>
        <v>5489.50135647816</v>
      </c>
      <c r="AK427" s="0" t="n">
        <f aca="false">(AVERAGE(AG425:AG426,AG428:AG429)*AI427*2) + (AG427*(1-AI427*2))</f>
        <v>5489.49304537446</v>
      </c>
    </row>
    <row r="428" customFormat="false" ht="13.8" hidden="false" customHeight="false" outlineLevel="0" collapsed="false">
      <c r="A428" s="4" t="n">
        <v>43162</v>
      </c>
      <c r="B428" s="0" t="n">
        <v>426</v>
      </c>
      <c r="C428" s="0" t="n">
        <v>1870</v>
      </c>
      <c r="D428" s="0" t="n">
        <f aca="false">C428*$D$1</f>
        <v>4301</v>
      </c>
      <c r="E428" s="0" t="n">
        <v>460</v>
      </c>
      <c r="F428" s="0" t="n">
        <f aca="false">E428*$F$1</f>
        <v>1012</v>
      </c>
      <c r="G428" s="0" t="n">
        <v>280</v>
      </c>
      <c r="H428" s="0" t="n">
        <f aca="false">D428+F428+G428</f>
        <v>5593</v>
      </c>
      <c r="J428" s="0" t="n">
        <v>0</v>
      </c>
      <c r="K428" s="0" t="n">
        <f aca="false">J428*$K$1</f>
        <v>0</v>
      </c>
      <c r="L428" s="0" t="n">
        <f aca="false">H428+K428</f>
        <v>5593</v>
      </c>
      <c r="M428" s="0" t="n">
        <v>15</v>
      </c>
      <c r="X428" s="0" t="s">
        <v>42</v>
      </c>
      <c r="Y428" s="0" t="n">
        <f aca="false">Y422</f>
        <v>4537.78571428571</v>
      </c>
      <c r="Z428" s="0" t="n">
        <f aca="false">L428/Y428</f>
        <v>1.23253947016323</v>
      </c>
      <c r="AA428" s="0" t="n">
        <f aca="false">AVERAGEIF(X365:X427,"Saturday",Z365:Z427)</f>
        <v>1.18962834766207</v>
      </c>
      <c r="AB428" s="0" t="n">
        <f aca="false">L428/$AA$14</f>
        <v>5026.62246512235</v>
      </c>
      <c r="AC428" s="0" t="n">
        <v>64</v>
      </c>
      <c r="AE428" s="0" t="n">
        <v>0</v>
      </c>
      <c r="AF428" s="0" t="n">
        <f aca="false">(AB428/AVERAGE(AB424:AB426,AB430:AB432))*MAX(AE427:AE429) + (1 - MAX(AE427:AE429))</f>
        <v>0.901795648814295</v>
      </c>
      <c r="AG428" s="0" t="n">
        <f aca="false">AB428/AF428</f>
        <v>5574.01499079252</v>
      </c>
      <c r="AH428" s="0" t="n">
        <f aca="false">(AG427+AG428*2+AG429)/4</f>
        <v>5659.77406125822</v>
      </c>
      <c r="AI428" s="0" t="n">
        <f aca="false">ABS(1 - (AG428/AVERAGE(AG426:AG430)))</f>
        <v>0.00499006715119155</v>
      </c>
      <c r="AJ428" s="0" t="n">
        <f aca="false">(AVERAGE(AG426:AG430)*AI428) + (AG428*(1-AI428))</f>
        <v>5573.87688269497</v>
      </c>
      <c r="AK428" s="0" t="n">
        <f aca="false">(AVERAGE(AG426:AG427,AG429:AG430)*AI428*2) + (AG428*(1-AI428*2))</f>
        <v>5573.66972054865</v>
      </c>
    </row>
    <row r="429" customFormat="false" ht="13.8" hidden="false" customHeight="false" outlineLevel="0" collapsed="false">
      <c r="A429" s="4" t="n">
        <v>43163</v>
      </c>
      <c r="B429" s="0" t="n">
        <v>427</v>
      </c>
      <c r="C429" s="0" t="n">
        <v>2015</v>
      </c>
      <c r="D429" s="0" t="n">
        <f aca="false">C429*$D$1</f>
        <v>4634.5</v>
      </c>
      <c r="E429" s="0" t="n">
        <v>515</v>
      </c>
      <c r="F429" s="0" t="n">
        <f aca="false">E429*$F$1</f>
        <v>1133</v>
      </c>
      <c r="G429" s="0" t="n">
        <v>195</v>
      </c>
      <c r="H429" s="0" t="n">
        <f aca="false">D429+F429+G429</f>
        <v>5962.5</v>
      </c>
      <c r="J429" s="0" t="n">
        <v>0</v>
      </c>
      <c r="K429" s="0" t="n">
        <f aca="false">J429*$K$1</f>
        <v>0</v>
      </c>
      <c r="L429" s="0" t="n">
        <f aca="false">H429+K429</f>
        <v>5962.5</v>
      </c>
      <c r="M429" s="0" t="n">
        <v>25</v>
      </c>
      <c r="X429" s="0" t="s">
        <v>33</v>
      </c>
      <c r="Y429" s="0" t="n">
        <f aca="false">AVERAGE(L429:L435)</f>
        <v>6790.85714285714</v>
      </c>
      <c r="Z429" s="0" t="n">
        <f aca="false">L429/Y429</f>
        <v>0.878018764725682</v>
      </c>
      <c r="AA429" s="0" t="n">
        <f aca="false">AVERAGEIF(X366:X428,"Sunday",Z366:Z428)</f>
        <v>1.1840470348336</v>
      </c>
      <c r="AB429" s="0" t="n">
        <f aca="false">L429/$AA$2</f>
        <v>6001.55936623386</v>
      </c>
      <c r="AC429" s="0" t="n">
        <v>54</v>
      </c>
      <c r="AE429" s="0" t="n">
        <v>0</v>
      </c>
      <c r="AF429" s="0" t="n">
        <f aca="false">(AB429/AVERAGE(AB425:AB427,AB431:AB433))*MAX(AE428:AE430) + (1 - MAX(AE428:AE430))</f>
        <v>1</v>
      </c>
      <c r="AG429" s="0" t="n">
        <f aca="false">AB429/AF429</f>
        <v>6001.55936623386</v>
      </c>
      <c r="AH429" s="0" t="n">
        <f aca="false">(AG428+AG429*2+AG430)/4</f>
        <v>5807.41178896964</v>
      </c>
      <c r="AI429" s="0" t="n">
        <f aca="false">ABS(1 - (AG429/AVERAGE(AG427:AG431)))</f>
        <v>0.040479135957495</v>
      </c>
      <c r="AJ429" s="0" t="n">
        <f aca="false">(AVERAGE(AG427:AG431)*AI429) + (AG429*(1-AI429))</f>
        <v>5992.1080303414</v>
      </c>
      <c r="AK429" s="0" t="n">
        <f aca="false">(AVERAGE(AG427:AG428,AG430:AG431)*AI429*2) + (AG429*(1-AI429*2))</f>
        <v>5977.93102650272</v>
      </c>
    </row>
    <row r="430" customFormat="false" ht="13.8" hidden="false" customHeight="false" outlineLevel="0" collapsed="false">
      <c r="A430" s="4" t="n">
        <v>43164</v>
      </c>
      <c r="B430" s="0" t="n">
        <v>428</v>
      </c>
      <c r="C430" s="0" t="n">
        <v>2060</v>
      </c>
      <c r="D430" s="0" t="n">
        <f aca="false">C430*$D$1</f>
        <v>4738</v>
      </c>
      <c r="E430" s="0" t="n">
        <v>485</v>
      </c>
      <c r="F430" s="0" t="n">
        <f aca="false">E430*$F$1</f>
        <v>1067</v>
      </c>
      <c r="G430" s="0" t="n">
        <v>0</v>
      </c>
      <c r="H430" s="0" t="n">
        <f aca="false">D430+F430+G430</f>
        <v>5805</v>
      </c>
      <c r="J430" s="0" t="n">
        <v>0</v>
      </c>
      <c r="K430" s="0" t="n">
        <f aca="false">J430*$K$1</f>
        <v>0</v>
      </c>
      <c r="L430" s="0" t="n">
        <f aca="false">H430+K430</f>
        <v>5805</v>
      </c>
      <c r="M430" s="0" t="n">
        <v>40</v>
      </c>
      <c r="X430" s="0" t="s">
        <v>34</v>
      </c>
      <c r="Y430" s="0" t="n">
        <f aca="false">Y429</f>
        <v>6790.85714285714</v>
      </c>
      <c r="Z430" s="0" t="n">
        <f aca="false">L430/Y430</f>
        <v>0.854825816223494</v>
      </c>
      <c r="AA430" s="0" t="n">
        <f aca="false">AVERAGEIF(X367:X429,"Monday",Z367:Z429)</f>
        <v>1.05767475727271</v>
      </c>
      <c r="AB430" s="0" t="n">
        <f aca="false">L430/$AA$4</f>
        <v>6159.94265427916</v>
      </c>
      <c r="AC430" s="0" t="n">
        <v>55</v>
      </c>
      <c r="AE430" s="0" t="n">
        <v>0</v>
      </c>
      <c r="AF430" s="0" t="n">
        <f aca="false">(AB430/AVERAGE(AB426:AB428,AB432:AB434))*MAX(AE429:AE431) + (1 - MAX(AE429:AE431))</f>
        <v>1.0897705468036</v>
      </c>
      <c r="AG430" s="0" t="n">
        <f aca="false">AB430/AF430</f>
        <v>5652.51343261832</v>
      </c>
      <c r="AH430" s="0" t="n">
        <f aca="false">(AG429+AG430*2+AG431)/4</f>
        <v>5857.3388418824</v>
      </c>
      <c r="AI430" s="0" t="n">
        <f aca="false">ABS(1 - (AG430/AVERAGE(AG428:AG432)))</f>
        <v>0.0599644595630364</v>
      </c>
      <c r="AJ430" s="0" t="n">
        <f aca="false">(AVERAGE(AG428:AG432)*AI430) + (AG430*(1-AI430))</f>
        <v>5674.13490062379</v>
      </c>
      <c r="AK430" s="0" t="n">
        <f aca="false">(AVERAGE(AG428:AG429,AG431:AG432)*AI430*2) + (AG430*(1-AI430*2))</f>
        <v>5706.567102632</v>
      </c>
    </row>
    <row r="431" customFormat="false" ht="13.8" hidden="false" customHeight="false" outlineLevel="0" collapsed="false">
      <c r="A431" s="4" t="n">
        <v>43165</v>
      </c>
      <c r="B431" s="0" t="n">
        <v>429</v>
      </c>
      <c r="C431" s="0" t="n">
        <v>2210</v>
      </c>
      <c r="D431" s="0" t="n">
        <f aca="false">C431*$D$1</f>
        <v>5083</v>
      </c>
      <c r="E431" s="0" t="n">
        <v>525</v>
      </c>
      <c r="F431" s="0" t="n">
        <f aca="false">E431*$F$1</f>
        <v>1155</v>
      </c>
      <c r="G431" s="0" t="n">
        <v>0</v>
      </c>
      <c r="H431" s="0" t="n">
        <f aca="false">D431+F431+G431</f>
        <v>6238</v>
      </c>
      <c r="J431" s="0" t="n">
        <v>0</v>
      </c>
      <c r="K431" s="0" t="n">
        <f aca="false">J431*$K$1</f>
        <v>0</v>
      </c>
      <c r="L431" s="0" t="n">
        <f aca="false">H431+K431</f>
        <v>6238</v>
      </c>
      <c r="M431" s="0" t="n">
        <v>20</v>
      </c>
      <c r="X431" s="0" t="s">
        <v>36</v>
      </c>
      <c r="Y431" s="0" t="n">
        <f aca="false">Y429</f>
        <v>6790.85714285714</v>
      </c>
      <c r="Z431" s="0" t="n">
        <f aca="false">L431/Y431</f>
        <v>0.918588017502525</v>
      </c>
      <c r="AA431" s="0" t="n">
        <f aca="false">AVERAGEIF(X368:X430,"Tuesday",Z368:Z430)</f>
        <v>0.902058802651118</v>
      </c>
      <c r="AB431" s="0" t="n">
        <f aca="false">L431/$AA$6</f>
        <v>6759.25670264345</v>
      </c>
      <c r="AC431" s="0" t="n">
        <v>63</v>
      </c>
      <c r="AE431" s="0" t="n">
        <v>1</v>
      </c>
      <c r="AF431" s="0" t="n">
        <f aca="false">(AB431/AVERAGE(AB427:AB429,AB433:AB435))*MAX(AE430:AE432) + (1 - MAX(AE430:AE432))</f>
        <v>1.10395419987924</v>
      </c>
      <c r="AG431" s="0" t="n">
        <f aca="false">AB431/AF431</f>
        <v>6122.76913605912</v>
      </c>
      <c r="AH431" s="0" t="n">
        <f aca="false">(AG430+AG431*2+AG432)/4</f>
        <v>6153.15471198762</v>
      </c>
      <c r="AI431" s="0" t="n">
        <f aca="false">ABS(1 - (AG431/AVERAGE(AG429:AG433)))</f>
        <v>0.0217146696628346</v>
      </c>
      <c r="AJ431" s="0" t="n">
        <f aca="false">(AVERAGE(AG429:AG433)*AI431) + (AG431*(1-AI431))</f>
        <v>6125.72026915841</v>
      </c>
      <c r="AK431" s="0" t="n">
        <f aca="false">(AVERAGE(AG429:AG430,AG432:AG433)*AI431*2) + (AG431*(1-AI431*2))</f>
        <v>6130.14696880734</v>
      </c>
    </row>
    <row r="432" customFormat="false" ht="13.8" hidden="false" customHeight="false" outlineLevel="0" collapsed="false">
      <c r="A432" s="4" t="n">
        <v>43166</v>
      </c>
      <c r="B432" s="0" t="n">
        <v>430</v>
      </c>
      <c r="C432" s="0" t="n">
        <v>2015</v>
      </c>
      <c r="D432" s="0" t="n">
        <f aca="false">C432*$D$1</f>
        <v>4634.5</v>
      </c>
      <c r="E432" s="0" t="n">
        <v>530</v>
      </c>
      <c r="F432" s="0" t="n">
        <f aca="false">E432*$F$1</f>
        <v>1166</v>
      </c>
      <c r="G432" s="0" t="n">
        <v>0</v>
      </c>
      <c r="H432" s="0" t="n">
        <f aca="false">D432+F432+G432</f>
        <v>5800.5</v>
      </c>
      <c r="J432" s="0" t="n">
        <v>0</v>
      </c>
      <c r="K432" s="0" t="n">
        <f aca="false">J432*$K$1</f>
        <v>0</v>
      </c>
      <c r="L432" s="0" t="n">
        <f aca="false">H432+K432</f>
        <v>5800.5</v>
      </c>
      <c r="M432" s="0" t="n">
        <v>40</v>
      </c>
      <c r="X432" s="0" t="s">
        <v>37</v>
      </c>
      <c r="Y432" s="0" t="n">
        <f aca="false">Y429</f>
        <v>6790.85714285714</v>
      </c>
      <c r="Z432" s="0" t="n">
        <f aca="false">L432/Y432</f>
        <v>0.854163160552003</v>
      </c>
      <c r="AA432" s="0" t="n">
        <f aca="false">AVERAGEIF(X369:X431,"Wednesday",Z369:Z431)</f>
        <v>0.889114657846714</v>
      </c>
      <c r="AB432" s="0" t="n">
        <f aca="false">L432/$AA$8</f>
        <v>6350.16471214454</v>
      </c>
      <c r="AC432" s="0" t="n">
        <v>55</v>
      </c>
      <c r="AE432" s="0" t="n">
        <v>0</v>
      </c>
      <c r="AF432" s="0" t="n">
        <f aca="false">(AB432/AVERAGE(AB428:AB430,AB434:AB436))*MAX(AE431:AE433) + (1 - MAX(AE431:AE433))</f>
        <v>0.945729572242393</v>
      </c>
      <c r="AG432" s="0" t="n">
        <f aca="false">AB432/AF432</f>
        <v>6714.56714321393</v>
      </c>
      <c r="AH432" s="0" t="n">
        <f aca="false">(AG431+AG432*2+AG433)/4</f>
        <v>6588.4663090526</v>
      </c>
      <c r="AI432" s="0" t="n">
        <f aca="false">ABS(1 - (AG432/AVERAGE(AG430:AG434)))</f>
        <v>0.0286129283641761</v>
      </c>
      <c r="AJ432" s="0" t="n">
        <f aca="false">(AVERAGE(AG430:AG434)*AI432) + (AG432*(1-AI432))</f>
        <v>6709.2228453251</v>
      </c>
      <c r="AK432" s="0" t="n">
        <f aca="false">(AVERAGE(AG430:AG431,AG433:AG434)*AI432*2) + (AG432*(1-AI432*2))</f>
        <v>6701.20639849186</v>
      </c>
    </row>
    <row r="433" customFormat="false" ht="13.8" hidden="false" customHeight="false" outlineLevel="0" collapsed="false">
      <c r="A433" s="4" t="n">
        <v>43167</v>
      </c>
      <c r="B433" s="0" t="n">
        <v>431</v>
      </c>
      <c r="C433" s="0" t="n">
        <v>2435</v>
      </c>
      <c r="D433" s="0" t="n">
        <f aca="false">C433*$D$1</f>
        <v>5600.5</v>
      </c>
      <c r="E433" s="0" t="n">
        <v>570</v>
      </c>
      <c r="F433" s="0" t="n">
        <f aca="false">E433*$F$1</f>
        <v>1254</v>
      </c>
      <c r="G433" s="0" t="n">
        <v>0</v>
      </c>
      <c r="H433" s="0" t="n">
        <f aca="false">D433+F433+G433</f>
        <v>6854.5</v>
      </c>
      <c r="J433" s="0" t="n">
        <v>0</v>
      </c>
      <c r="K433" s="0" t="n">
        <f aca="false">J433*$K$1</f>
        <v>0</v>
      </c>
      <c r="L433" s="0" t="n">
        <f aca="false">H433+K433</f>
        <v>6854.5</v>
      </c>
      <c r="M433" s="0" t="n">
        <v>35</v>
      </c>
      <c r="X433" s="0" t="s">
        <v>39</v>
      </c>
      <c r="Y433" s="0" t="n">
        <f aca="false">Y429</f>
        <v>6790.85714285714</v>
      </c>
      <c r="Z433" s="0" t="n">
        <f aca="false">L433/Y433</f>
        <v>1.0093718444968</v>
      </c>
      <c r="AA433" s="0" t="n">
        <f aca="false">AVERAGEIF(X370:X432,"Thursday",Z370:Z432)</f>
        <v>0.786035481095234</v>
      </c>
      <c r="AB433" s="0" t="n">
        <f aca="false">L433/$AA$10</f>
        <v>6801.96181372342</v>
      </c>
      <c r="AC433" s="0" t="n">
        <v>66</v>
      </c>
      <c r="AE433" s="0" t="n">
        <v>0</v>
      </c>
      <c r="AF433" s="0" t="n">
        <f aca="false">(AB433/AVERAGE(AB429:AB431,AB435:AB437))*MAX(AE432:AE434) + (1 - MAX(AE432:AE434))</f>
        <v>1</v>
      </c>
      <c r="AG433" s="0" t="n">
        <f aca="false">AB433/AF433</f>
        <v>6801.96181372342</v>
      </c>
      <c r="AH433" s="0" t="n">
        <f aca="false">(AG432+AG433*2+AG434)/4</f>
        <v>6916.40482680841</v>
      </c>
      <c r="AI433" s="0" t="n">
        <f aca="false">ABS(1 - (AG433/AVERAGE(AG431:AG435)))</f>
        <v>0.0163309518643158</v>
      </c>
      <c r="AJ433" s="0" t="n">
        <f aca="false">(AVERAGE(AG431:AG435)*AI433) + (AG433*(1-AI433))</f>
        <v>6803.80601441565</v>
      </c>
      <c r="AK433" s="0" t="n">
        <f aca="false">(AVERAGE(AG431:AG432,AG434:AG435)*AI433*2) + (AG433*(1-AI433*2))</f>
        <v>6806.57231545401</v>
      </c>
    </row>
    <row r="434" customFormat="false" ht="13.8" hidden="false" customHeight="false" outlineLevel="0" collapsed="false">
      <c r="A434" s="4" t="n">
        <v>43168</v>
      </c>
      <c r="B434" s="0" t="n">
        <v>432</v>
      </c>
      <c r="C434" s="0" t="n">
        <v>3035</v>
      </c>
      <c r="D434" s="0" t="n">
        <f aca="false">C434*$D$1</f>
        <v>6980.5</v>
      </c>
      <c r="E434" s="0" t="n">
        <v>660</v>
      </c>
      <c r="F434" s="0" t="n">
        <f aca="false">E434*$F$1</f>
        <v>1452</v>
      </c>
      <c r="G434" s="0" t="n">
        <v>0</v>
      </c>
      <c r="H434" s="0" t="n">
        <f aca="false">D434+F434+G434</f>
        <v>8432.5</v>
      </c>
      <c r="J434" s="0" t="n">
        <v>0</v>
      </c>
      <c r="K434" s="0" t="n">
        <f aca="false">J434*$K$1</f>
        <v>0</v>
      </c>
      <c r="L434" s="0" t="n">
        <f aca="false">H434+K434</f>
        <v>8432.5</v>
      </c>
      <c r="M434" s="0" t="n">
        <v>30</v>
      </c>
      <c r="X434" s="0" t="s">
        <v>40</v>
      </c>
      <c r="Y434" s="0" t="n">
        <f aca="false">Y429</f>
        <v>6790.85714285714</v>
      </c>
      <c r="Z434" s="0" t="n">
        <f aca="false">L434/Y434</f>
        <v>1.24174309996634</v>
      </c>
      <c r="AA434" s="0" t="n">
        <f aca="false">AVERAGEIF(X371:X433,"Friday",Z371:Z433)</f>
        <v>0.970942788650209</v>
      </c>
      <c r="AB434" s="0" t="n">
        <f aca="false">L434/$AA$12</f>
        <v>7347.12853657287</v>
      </c>
      <c r="AC434" s="0" t="n">
        <v>70</v>
      </c>
      <c r="AE434" s="0" t="n">
        <v>0</v>
      </c>
      <c r="AF434" s="0" t="n">
        <f aca="false">(AB434/AVERAGE(AB430:AB432,AB436:AB438))*MAX(AE433:AE435) + (1 - MAX(AE433:AE435))</f>
        <v>1</v>
      </c>
      <c r="AG434" s="0" t="n">
        <f aca="false">AB434/AF434</f>
        <v>7347.12853657287</v>
      </c>
      <c r="AH434" s="0" t="n">
        <f aca="false">(AG433+AG434*2+AG435)/4</f>
        <v>7271.05872104806</v>
      </c>
      <c r="AI434" s="0" t="n">
        <f aca="false">ABS(1 - (AG434/AVERAGE(AG432:AG436)))</f>
        <v>0.00327277645954527</v>
      </c>
      <c r="AJ434" s="0" t="n">
        <f aca="false">(AVERAGE(AG432:AG436)*AI434) + (AG434*(1-AI434))</f>
        <v>7347.05009770888</v>
      </c>
      <c r="AK434" s="0" t="n">
        <f aca="false">(AVERAGE(AG432:AG433,AG435:AG436)*AI434*2) + (AG434*(1-AI434*2))</f>
        <v>7346.93243941289</v>
      </c>
    </row>
    <row r="435" customFormat="false" ht="13.8" hidden="false" customHeight="false" outlineLevel="0" collapsed="false">
      <c r="A435" s="4" t="n">
        <v>43169</v>
      </c>
      <c r="B435" s="0" t="n">
        <v>433</v>
      </c>
      <c r="C435" s="0" t="n">
        <v>2580</v>
      </c>
      <c r="D435" s="0" t="n">
        <f aca="false">C435*$D$1</f>
        <v>5934</v>
      </c>
      <c r="E435" s="0" t="n">
        <v>745</v>
      </c>
      <c r="F435" s="0" t="n">
        <f aca="false">E435*$F$1</f>
        <v>1639</v>
      </c>
      <c r="G435" s="0" t="n">
        <v>870</v>
      </c>
      <c r="H435" s="0" t="n">
        <f aca="false">D435+F435+G435</f>
        <v>8443</v>
      </c>
      <c r="J435" s="0" t="n">
        <v>0</v>
      </c>
      <c r="K435" s="0" t="n">
        <f aca="false">J435*$K$1</f>
        <v>0</v>
      </c>
      <c r="L435" s="0" t="n">
        <f aca="false">H435+K435</f>
        <v>8443</v>
      </c>
      <c r="M435" s="0" t="n">
        <v>30</v>
      </c>
      <c r="X435" s="0" t="s">
        <v>42</v>
      </c>
      <c r="Y435" s="0" t="n">
        <f aca="false">Y429</f>
        <v>6790.85714285714</v>
      </c>
      <c r="Z435" s="0" t="n">
        <f aca="false">L435/Y435</f>
        <v>1.24328929653315</v>
      </c>
      <c r="AA435" s="0" t="n">
        <f aca="false">AVERAGEIF(X372:X434,"Saturday",Z372:Z434)</f>
        <v>1.21012647765042</v>
      </c>
      <c r="AB435" s="0" t="n">
        <f aca="false">L435/$AA$14</f>
        <v>7588.01599732309</v>
      </c>
      <c r="AC435" s="0" t="n">
        <v>64</v>
      </c>
      <c r="AE435" s="0" t="n">
        <v>0</v>
      </c>
      <c r="AF435" s="0" t="n">
        <f aca="false">(AB435/AVERAGE(AB431:AB433,AB437:AB439))*MAX(AE434:AE436) + (1 - MAX(AE434:AE436))</f>
        <v>1</v>
      </c>
      <c r="AG435" s="0" t="n">
        <f aca="false">AB435/AF435</f>
        <v>7588.01599732309</v>
      </c>
      <c r="AH435" s="0" t="n">
        <f aca="false">(AG434+AG435*2+AG436)/4</f>
        <v>7671.82359274283</v>
      </c>
      <c r="AI435" s="0" t="n">
        <f aca="false">ABS(1 - (AG435/AVERAGE(AG433:AG437)))</f>
        <v>0.0728988785663668</v>
      </c>
      <c r="AJ435" s="0" t="n">
        <f aca="false">(AVERAGE(AG433:AG437)*AI435) + (AG435*(1-AI435))</f>
        <v>7631.51134696174</v>
      </c>
      <c r="AK435" s="0" t="n">
        <f aca="false">(AVERAGE(AG433:AG434,AG436:AG437)*AI435*2) + (AG435*(1-AI435*2))</f>
        <v>7696.75437141972</v>
      </c>
    </row>
    <row r="436" customFormat="false" ht="13.8" hidden="false" customHeight="false" outlineLevel="0" collapsed="false">
      <c r="A436" s="4" t="n">
        <v>43170</v>
      </c>
      <c r="B436" s="0" t="n">
        <v>434</v>
      </c>
      <c r="C436" s="0" t="n">
        <v>2340</v>
      </c>
      <c r="D436" s="0" t="n">
        <f aca="false">C436*$D$1</f>
        <v>5382</v>
      </c>
      <c r="E436" s="0" t="n">
        <v>820</v>
      </c>
      <c r="F436" s="0" t="n">
        <f aca="false">E436*$F$1</f>
        <v>1804</v>
      </c>
      <c r="G436" s="0" t="n">
        <v>925</v>
      </c>
      <c r="H436" s="0" t="n">
        <f aca="false">D436+F436+G436</f>
        <v>8111</v>
      </c>
      <c r="J436" s="0" t="n">
        <v>0</v>
      </c>
      <c r="K436" s="0" t="n">
        <f aca="false">J436*$K$1</f>
        <v>0</v>
      </c>
      <c r="L436" s="0" t="n">
        <f aca="false">H436+K436</f>
        <v>8111</v>
      </c>
      <c r="M436" s="0" t="n">
        <v>40</v>
      </c>
      <c r="X436" s="0" t="s">
        <v>33</v>
      </c>
      <c r="Y436" s="0" t="n">
        <f aca="false">AVERAGE(L436:L442)</f>
        <v>8878.5</v>
      </c>
      <c r="Z436" s="0" t="n">
        <f aca="false">L436/Y436</f>
        <v>0.913555217660641</v>
      </c>
      <c r="AA436" s="0" t="n">
        <f aca="false">AVERAGEIF(X373:X435,"Sunday",Z373:Z435)</f>
        <v>1.14507281162039</v>
      </c>
      <c r="AB436" s="0" t="n">
        <f aca="false">L436/$AA$2</f>
        <v>8164.13383975225</v>
      </c>
      <c r="AC436" s="0" t="n">
        <v>63</v>
      </c>
      <c r="AE436" s="0" t="n">
        <v>0</v>
      </c>
      <c r="AF436" s="0" t="n">
        <f aca="false">(AB436/AVERAGE(AB432:AB434,AB438:AB440))*MAX(AE435:AE437) + (1 - MAX(AE435:AE437))</f>
        <v>1</v>
      </c>
      <c r="AG436" s="0" t="n">
        <f aca="false">AB436/AF436</f>
        <v>8164.13383975225</v>
      </c>
      <c r="AH436" s="0" t="n">
        <f aca="false">(AG435+AG436*2+AG437)/4</f>
        <v>8734.5973770018</v>
      </c>
      <c r="AI436" s="0" t="n">
        <f aca="false">ABS(1 - (AG436/AVERAGE(AG434:AG438)))</f>
        <v>0.131255818417143</v>
      </c>
      <c r="AJ436" s="0" t="n">
        <f aca="false">(AVERAGE(AG434:AG438)*AI436) + (AG436*(1-AI436))</f>
        <v>8326.03700350323</v>
      </c>
      <c r="AK436" s="0" t="n">
        <f aca="false">(AVERAGE(AG434:AG435,AG437:AG438)*AI436*2) + (AG436*(1-AI436*2))</f>
        <v>8568.8917491297</v>
      </c>
    </row>
    <row r="437" customFormat="false" ht="13.8" hidden="false" customHeight="false" outlineLevel="0" collapsed="false">
      <c r="A437" s="4" t="n">
        <v>43171</v>
      </c>
      <c r="B437" s="0" t="n">
        <v>435</v>
      </c>
      <c r="C437" s="0" t="n">
        <v>2970</v>
      </c>
      <c r="D437" s="0" t="n">
        <f aca="false">C437*$D$1</f>
        <v>6831</v>
      </c>
      <c r="E437" s="0" t="n">
        <v>880</v>
      </c>
      <c r="F437" s="0" t="n">
        <f aca="false">E437*$F$1</f>
        <v>1936</v>
      </c>
      <c r="G437" s="0" t="n">
        <v>1620</v>
      </c>
      <c r="H437" s="0" t="n">
        <f aca="false">D437+F437+G437</f>
        <v>10387</v>
      </c>
      <c r="J437" s="0" t="n">
        <v>0</v>
      </c>
      <c r="K437" s="0" t="n">
        <f aca="false">J437*$K$1</f>
        <v>0</v>
      </c>
      <c r="L437" s="0" t="n">
        <f aca="false">H437+K437</f>
        <v>10387</v>
      </c>
      <c r="M437" s="0" t="n">
        <v>55</v>
      </c>
      <c r="X437" s="0" t="s">
        <v>34</v>
      </c>
      <c r="Y437" s="0" t="n">
        <f aca="false">Y436</f>
        <v>8878.5</v>
      </c>
      <c r="Z437" s="0" t="n">
        <f aca="false">L437/Y437</f>
        <v>1.1699048262657</v>
      </c>
      <c r="AA437" s="0" t="n">
        <f aca="false">AVERAGEIF(X374:X436,"Monday",Z374:Z436)</f>
        <v>1.01972760722903</v>
      </c>
      <c r="AB437" s="0" t="n">
        <f aca="false">L437/$AA$4</f>
        <v>11022.1058311796</v>
      </c>
      <c r="AC437" s="0" t="n">
        <v>70</v>
      </c>
      <c r="AE437" s="0" t="n">
        <v>0</v>
      </c>
      <c r="AF437" s="0" t="n">
        <f aca="false">(AB437/AVERAGE(AB433:AB435,AB439:AB441))*MAX(AE436:AE438) + (1 - MAX(AE436:AE438))</f>
        <v>1</v>
      </c>
      <c r="AG437" s="0" t="n">
        <f aca="false">AB437/AF437</f>
        <v>11022.1058311796</v>
      </c>
      <c r="AH437" s="0" t="n">
        <f aca="false">(AG436+AG437*2+AG438)/4</f>
        <v>10768.7741647047</v>
      </c>
      <c r="AI437" s="0" t="n">
        <f aca="false">ABS(1 - (AG437/AVERAGE(AG435:AG439)))</f>
        <v>0.112178288176317</v>
      </c>
      <c r="AJ437" s="0" t="n">
        <f aca="false">(AVERAGE(AG435:AG439)*AI437) + (AG437*(1-AI437))</f>
        <v>10897.3939641399</v>
      </c>
      <c r="AK437" s="0" t="n">
        <f aca="false">(AVERAGE(AG435:AG436,AG438:AG439)*AI437*2) + (AG437*(1-AI437*2))</f>
        <v>10710.3261635803</v>
      </c>
    </row>
    <row r="438" customFormat="false" ht="13.8" hidden="false" customHeight="false" outlineLevel="0" collapsed="false">
      <c r="A438" s="4" t="n">
        <v>43172</v>
      </c>
      <c r="B438" s="0" t="n">
        <v>436</v>
      </c>
      <c r="C438" s="0" t="n">
        <v>3635</v>
      </c>
      <c r="D438" s="0" t="n">
        <f aca="false">C438*$D$1</f>
        <v>8360.5</v>
      </c>
      <c r="E438" s="0" t="n">
        <v>995</v>
      </c>
      <c r="F438" s="0" t="n">
        <f aca="false">E438*$F$1</f>
        <v>2189</v>
      </c>
      <c r="G438" s="0" t="n">
        <v>1325</v>
      </c>
      <c r="H438" s="0" t="n">
        <f aca="false">D438+F438+G438</f>
        <v>11874.5</v>
      </c>
      <c r="J438" s="0" t="n">
        <v>0</v>
      </c>
      <c r="K438" s="0" t="n">
        <f aca="false">J438*$K$1</f>
        <v>0</v>
      </c>
      <c r="L438" s="0" t="n">
        <f aca="false">H438+K438</f>
        <v>11874.5</v>
      </c>
      <c r="M438" s="0" t="n">
        <v>75</v>
      </c>
      <c r="X438" s="0" t="s">
        <v>36</v>
      </c>
      <c r="Y438" s="0" t="n">
        <f aca="false">Y436</f>
        <v>8878.5</v>
      </c>
      <c r="Z438" s="0" t="n">
        <f aca="false">L438/Y438</f>
        <v>1.33744438812863</v>
      </c>
      <c r="AA438" s="0" t="n">
        <f aca="false">AVERAGEIF(X375:X437,"Tuesday",Z375:Z437)</f>
        <v>0.885278901479787</v>
      </c>
      <c r="AB438" s="0" t="n">
        <f aca="false">L438/$AA$6</f>
        <v>12866.7511567072</v>
      </c>
      <c r="AC438" s="0" t="n">
        <v>73</v>
      </c>
      <c r="AE438" s="0" t="n">
        <v>0</v>
      </c>
      <c r="AF438" s="0" t="n">
        <f aca="false">(AB438/AVERAGE(AB434:AB436,AB440:AB442))*MAX(AE437:AE439) + (1 - MAX(AE437:AE439))</f>
        <v>1</v>
      </c>
      <c r="AG438" s="0" t="n">
        <f aca="false">AB438/AF438</f>
        <v>12866.7511567072</v>
      </c>
      <c r="AH438" s="0" t="n">
        <f aca="false">(AG437+AG438*2+AG439)/4</f>
        <v>11666.6212473822</v>
      </c>
      <c r="AI438" s="0" t="n">
        <f aca="false">ABS(1 - (AG438/AVERAGE(AG436:AG440)))</f>
        <v>0.247989925828436</v>
      </c>
      <c r="AJ438" s="0" t="n">
        <f aca="false">(AVERAGE(AG436:AG440)*AI438) + (AG438*(1-AI438))</f>
        <v>12232.6976634622</v>
      </c>
      <c r="AK438" s="0" t="n">
        <f aca="false">(AVERAGE(AG436:AG437,AG439:AG440)*AI438*2) + (AG438*(1-AI438*2))</f>
        <v>11281.6174235947</v>
      </c>
    </row>
    <row r="439" customFormat="false" ht="13.8" hidden="false" customHeight="false" outlineLevel="0" collapsed="false">
      <c r="A439" s="4" t="n">
        <v>43173</v>
      </c>
      <c r="B439" s="0" t="n">
        <v>437</v>
      </c>
      <c r="C439" s="0" t="n">
        <v>2490</v>
      </c>
      <c r="D439" s="0" t="n">
        <f aca="false">C439*$D$1</f>
        <v>5727</v>
      </c>
      <c r="E439" s="0" t="n">
        <v>905</v>
      </c>
      <c r="F439" s="0" t="n">
        <f aca="false">E439*$F$1</f>
        <v>1991</v>
      </c>
      <c r="G439" s="0" t="n">
        <v>1335</v>
      </c>
      <c r="H439" s="0" t="n">
        <f aca="false">D439+F439+G439</f>
        <v>9053</v>
      </c>
      <c r="J439" s="0" t="n">
        <v>0</v>
      </c>
      <c r="K439" s="0" t="n">
        <f aca="false">J439*$K$1</f>
        <v>0</v>
      </c>
      <c r="L439" s="0" t="n">
        <f aca="false">H439+K439</f>
        <v>9053</v>
      </c>
      <c r="M439" s="0" t="n">
        <v>70</v>
      </c>
      <c r="X439" s="0" t="s">
        <v>37</v>
      </c>
      <c r="Y439" s="0" t="n">
        <f aca="false">Y436</f>
        <v>8878.5</v>
      </c>
      <c r="Z439" s="0" t="n">
        <f aca="false">L439/Y439</f>
        <v>1.01965422087064</v>
      </c>
      <c r="AA439" s="0" t="n">
        <f aca="false">AVERAGEIF(X376:X438,"Wednesday",Z376:Z438)</f>
        <v>0.867779376837443</v>
      </c>
      <c r="AB439" s="0" t="n">
        <f aca="false">L439/$AA$8</f>
        <v>9910.87684493484</v>
      </c>
      <c r="AC439" s="0" t="n">
        <v>73</v>
      </c>
      <c r="AE439" s="0" t="n">
        <v>0</v>
      </c>
      <c r="AF439" s="0" t="n">
        <f aca="false">(AB439/AVERAGE(AB435:AB437,AB441:AB443))*MAX(AE438:AE440) + (1 - MAX(AE438:AE440))</f>
        <v>1</v>
      </c>
      <c r="AG439" s="0" t="n">
        <f aca="false">AB439/AF439</f>
        <v>9910.87684493484</v>
      </c>
      <c r="AH439" s="0" t="n">
        <f aca="false">(AG438+AG439*2+AG440)/4</f>
        <v>10568.634274685</v>
      </c>
      <c r="AI439" s="0" t="n">
        <f aca="false">ABS(1 - (AG439/AVERAGE(AG437:AG441)))</f>
        <v>0.0834850325190574</v>
      </c>
      <c r="AJ439" s="0" t="n">
        <f aca="false">(AVERAGE(AG437:AG441)*AI439) + (AG439*(1-AI439))</f>
        <v>9986.2453253521</v>
      </c>
      <c r="AK439" s="0" t="n">
        <f aca="false">(AVERAGE(AG437:AG438,AG440:AG441)*AI439*2) + (AG439*(1-AI439*2))</f>
        <v>10099.298045978</v>
      </c>
    </row>
    <row r="440" customFormat="false" ht="13.8" hidden="false" customHeight="false" outlineLevel="0" collapsed="false">
      <c r="A440" s="4" t="n">
        <v>43174</v>
      </c>
      <c r="B440" s="0" t="n">
        <v>438</v>
      </c>
      <c r="C440" s="0" t="n">
        <v>2040</v>
      </c>
      <c r="D440" s="0" t="n">
        <f aca="false">C440*$D$1</f>
        <v>4692</v>
      </c>
      <c r="E440" s="0" t="n">
        <v>770</v>
      </c>
      <c r="F440" s="0" t="n">
        <f aca="false">E440*$F$1</f>
        <v>1694</v>
      </c>
      <c r="G440" s="0" t="n">
        <v>565</v>
      </c>
      <c r="H440" s="0" t="n">
        <f aca="false">D440+F440+G440</f>
        <v>6951</v>
      </c>
      <c r="J440" s="0" t="n">
        <v>0</v>
      </c>
      <c r="K440" s="0" t="n">
        <f aca="false">J440*$K$1</f>
        <v>0</v>
      </c>
      <c r="L440" s="0" t="n">
        <f aca="false">H440+K440</f>
        <v>6951</v>
      </c>
      <c r="M440" s="0" t="n">
        <v>70</v>
      </c>
      <c r="X440" s="0" t="s">
        <v>39</v>
      </c>
      <c r="Y440" s="0" t="n">
        <f aca="false">Y436</f>
        <v>8878.5</v>
      </c>
      <c r="Z440" s="0" t="n">
        <f aca="false">L440/Y440</f>
        <v>0.782902517317114</v>
      </c>
      <c r="AA440" s="0" t="n">
        <f aca="false">AVERAGEIF(X377:X439,"Thursday",Z377:Z439)</f>
        <v>0.802368658282601</v>
      </c>
      <c r="AB440" s="0" t="n">
        <f aca="false">L440/$AA$10</f>
        <v>6897.72216313247</v>
      </c>
      <c r="AC440" s="0" t="n">
        <v>57</v>
      </c>
      <c r="AE440" s="0" t="n">
        <v>0</v>
      </c>
      <c r="AF440" s="0" t="n">
        <f aca="false">(AB440/AVERAGE(AB436:AB438,AB442:AB444))*MAX(AE439:AE441) + (1 - MAX(AE439:AE441))</f>
        <v>0.719559665739273</v>
      </c>
      <c r="AG440" s="0" t="n">
        <f aca="false">AB440/AF440</f>
        <v>9586.03225216324</v>
      </c>
      <c r="AH440" s="0" t="n">
        <f aca="false">(AG439+AG440*2+AG441)/4</f>
        <v>9941.36281737393</v>
      </c>
      <c r="AI440" s="0" t="n">
        <f aca="false">ABS(1 - (AG440/AVERAGE(AG438:AG442)))</f>
        <v>0.0995679329436603</v>
      </c>
      <c r="AJ440" s="0" t="n">
        <f aca="false">(AVERAGE(AG438:AG442)*AI440) + (AG440*(1-AI440))</f>
        <v>9691.57463985717</v>
      </c>
      <c r="AK440" s="0" t="n">
        <f aca="false">(AVERAGE(AG438:AG439,AG441:AG442)*AI440*2) + (AG440*(1-AI440*2))</f>
        <v>9849.88822139806</v>
      </c>
    </row>
    <row r="441" customFormat="false" ht="13.8" hidden="false" customHeight="false" outlineLevel="0" collapsed="false">
      <c r="A441" s="4" t="n">
        <v>43175</v>
      </c>
      <c r="B441" s="0" t="n">
        <v>439</v>
      </c>
      <c r="C441" s="0" t="n">
        <v>2585</v>
      </c>
      <c r="D441" s="0" t="n">
        <f aca="false">C441*$D$1</f>
        <v>5945.5</v>
      </c>
      <c r="E441" s="0" t="n">
        <v>815</v>
      </c>
      <c r="F441" s="0" t="n">
        <f aca="false">E441*$F$1</f>
        <v>1793</v>
      </c>
      <c r="G441" s="0" t="n">
        <v>595</v>
      </c>
      <c r="H441" s="0" t="n">
        <f aca="false">D441+F441+G441</f>
        <v>8333.5</v>
      </c>
      <c r="J441" s="0" t="n">
        <v>0</v>
      </c>
      <c r="K441" s="0" t="n">
        <f aca="false">J441*$K$1</f>
        <v>0</v>
      </c>
      <c r="L441" s="0" t="n">
        <f aca="false">H441+K441</f>
        <v>8333.5</v>
      </c>
      <c r="M441" s="0" t="n">
        <v>50</v>
      </c>
      <c r="X441" s="0" t="s">
        <v>40</v>
      </c>
      <c r="Y441" s="0" t="n">
        <f aca="false">Y436</f>
        <v>8878.5</v>
      </c>
      <c r="Z441" s="0" t="n">
        <f aca="false">L441/Y441</f>
        <v>0.938615757166188</v>
      </c>
      <c r="AA441" s="0" t="n">
        <f aca="false">AVERAGEIF(X378:X440,"Friday",Z378:Z440)</f>
        <v>1.02168246357341</v>
      </c>
      <c r="AB441" s="0" t="n">
        <f aca="false">L441/$AA$12</f>
        <v>7260.87111290009</v>
      </c>
      <c r="AC441" s="0" t="n">
        <v>64</v>
      </c>
      <c r="AE441" s="0" t="n">
        <v>1</v>
      </c>
      <c r="AF441" s="0" t="n">
        <f aca="false">(AB441/AVERAGE(AB437:AB439,AB443:AB445))*MAX(AE440:AE442) + (1 - MAX(AE440:AE442))</f>
        <v>0.67969710930451</v>
      </c>
      <c r="AG441" s="0" t="n">
        <f aca="false">AB441/AF441</f>
        <v>10682.5099202344</v>
      </c>
      <c r="AH441" s="0" t="n">
        <f aca="false">(AG440+AG441*2+AG442)/4</f>
        <v>10283.7655500685</v>
      </c>
      <c r="AI441" s="0" t="n">
        <f aca="false">ABS(1 - (AG441/AVERAGE(AG439:AG443)))</f>
        <v>0.0847430136609861</v>
      </c>
      <c r="AJ441" s="0" t="n">
        <f aca="false">(AVERAGE(AG439:AG443)*AI441) + (AG441*(1-AI441))</f>
        <v>10611.7879661384</v>
      </c>
      <c r="AK441" s="0" t="n">
        <f aca="false">(AVERAGE(AG439:AG440,AG442:AG443)*AI441*2) + (AG441*(1-AI441*2))</f>
        <v>10505.7050349944</v>
      </c>
    </row>
    <row r="442" customFormat="false" ht="13.8" hidden="false" customHeight="false" outlineLevel="0" collapsed="false">
      <c r="A442" s="4" t="n">
        <v>43176</v>
      </c>
      <c r="B442" s="0" t="n">
        <v>440</v>
      </c>
      <c r="C442" s="0" t="n">
        <v>2095</v>
      </c>
      <c r="D442" s="0" t="n">
        <f aca="false">C442*$D$1</f>
        <v>4818.5</v>
      </c>
      <c r="E442" s="0" t="n">
        <v>755</v>
      </c>
      <c r="F442" s="0" t="n">
        <f aca="false">E442*$F$1</f>
        <v>1661</v>
      </c>
      <c r="G442" s="0" t="n">
        <v>960</v>
      </c>
      <c r="H442" s="0" t="n">
        <f aca="false">D442+F442+G442</f>
        <v>7439.5</v>
      </c>
      <c r="J442" s="0" t="n">
        <v>0</v>
      </c>
      <c r="K442" s="0" t="n">
        <f aca="false">J442*$K$1</f>
        <v>0</v>
      </c>
      <c r="L442" s="0" t="n">
        <f aca="false">H442+K442</f>
        <v>7439.5</v>
      </c>
      <c r="M442" s="0" t="n">
        <v>50</v>
      </c>
      <c r="X442" s="0" t="s">
        <v>42</v>
      </c>
      <c r="Y442" s="0" t="n">
        <f aca="false">Y436</f>
        <v>8878.5</v>
      </c>
      <c r="Z442" s="0" t="n">
        <f aca="false">L442/Y442</f>
        <v>0.837923072591091</v>
      </c>
      <c r="AA442" s="0" t="n">
        <f aca="false">AVERAGEIF(X379:X441,"Saturday",Z379:Z441)</f>
        <v>1.25809018097734</v>
      </c>
      <c r="AB442" s="0" t="n">
        <f aca="false">L442/$AA$14</f>
        <v>6686.13585361662</v>
      </c>
      <c r="AC442" s="0" t="n">
        <v>55</v>
      </c>
      <c r="AE442" s="0" t="n">
        <v>1</v>
      </c>
      <c r="AF442" s="0" t="n">
        <f aca="false">(AB442/AVERAGE(AB438:AB440,AB444:AB446))*MAX(AE441:AE443) + (1 - MAX(AE441:AE443))</f>
        <v>0.656532719719068</v>
      </c>
      <c r="AG442" s="0" t="n">
        <f aca="false">AB442/AF442</f>
        <v>10184.0101076419</v>
      </c>
      <c r="AH442" s="0" t="n">
        <f aca="false">(AG441+AG442*2+AG443)/4</f>
        <v>9981.72999041892</v>
      </c>
      <c r="AI442" s="0" t="n">
        <f aca="false">ABS(1 - (AG442/AVERAGE(AG440:AG444)))</f>
        <v>0.04647752599342</v>
      </c>
      <c r="AJ442" s="0" t="n">
        <f aca="false">(AVERAGE(AG440:AG444)*AI442) + (AG442*(1-AI442))</f>
        <v>10162.9880646165</v>
      </c>
      <c r="AK442" s="0" t="n">
        <f aca="false">(AVERAGE(AG440:AG441,AG443:AG444)*AI442*2) + (AG442*(1-AI442*2))</f>
        <v>10131.4550000784</v>
      </c>
    </row>
    <row r="443" customFormat="false" ht="13.8" hidden="false" customHeight="false" outlineLevel="0" collapsed="false">
      <c r="A443" s="4" t="n">
        <v>43177</v>
      </c>
      <c r="B443" s="0" t="n">
        <v>441</v>
      </c>
      <c r="C443" s="0" t="n">
        <v>2910</v>
      </c>
      <c r="D443" s="0" t="n">
        <f aca="false">C443*$D$1</f>
        <v>6693</v>
      </c>
      <c r="E443" s="0" t="n">
        <v>890</v>
      </c>
      <c r="F443" s="0" t="n">
        <f aca="false">E443*$F$1</f>
        <v>1958</v>
      </c>
      <c r="G443" s="0" t="n">
        <v>735</v>
      </c>
      <c r="H443" s="0" t="n">
        <f aca="false">D443+F443+G443</f>
        <v>9386</v>
      </c>
      <c r="J443" s="0" t="n">
        <v>0</v>
      </c>
      <c r="K443" s="0" t="n">
        <f aca="false">J443*$K$1</f>
        <v>0</v>
      </c>
      <c r="L443" s="0" t="n">
        <f aca="false">H443+K443</f>
        <v>9386</v>
      </c>
      <c r="M443" s="0" t="n">
        <v>75</v>
      </c>
      <c r="X443" s="0" t="s">
        <v>33</v>
      </c>
      <c r="Y443" s="0" t="n">
        <f aca="false">AVERAGE(L443:L449)</f>
        <v>9587.21428571429</v>
      </c>
      <c r="Z443" s="0" t="n">
        <f aca="false">L443/Y443</f>
        <v>0.979012226104707</v>
      </c>
      <c r="AA443" s="0" t="n">
        <f aca="false">AVERAGEIF(X380:X442,"Sunday",Z380:Z442)</f>
        <v>1.12115407584241</v>
      </c>
      <c r="AB443" s="0" t="n">
        <f aca="false">L443/$AA$2</f>
        <v>9447.48615706012</v>
      </c>
      <c r="AC443" s="0" t="n">
        <v>55</v>
      </c>
      <c r="AE443" s="0" t="n">
        <v>0</v>
      </c>
      <c r="AF443" s="0" t="n">
        <f aca="false">(AB443/AVERAGE(AB439:AB441,AB445:AB447))*MAX(AE442:AE444) + (1 - MAX(AE442:AE444))</f>
        <v>1.06433880688968</v>
      </c>
      <c r="AG443" s="0" t="n">
        <f aca="false">AB443/AF443</f>
        <v>8876.38982615746</v>
      </c>
      <c r="AH443" s="0" t="n">
        <f aca="false">(AG442+AG443*2+AG444)/4</f>
        <v>9316.59260865511</v>
      </c>
      <c r="AI443" s="0" t="n">
        <f aca="false">ABS(1 - (AG443/AVERAGE(AG441:AG445)))</f>
        <v>0.122725998926272</v>
      </c>
      <c r="AJ443" s="0" t="n">
        <f aca="false">(AVERAGE(AG441:AG445)*AI443) + (AG443*(1-AI443))</f>
        <v>9028.78606883755</v>
      </c>
      <c r="AK443" s="0" t="n">
        <f aca="false">(AVERAGE(AG441:AG442,AG444:AG445)*AI443*2) + (AG443*(1-AI443*2))</f>
        <v>9257.38043285771</v>
      </c>
    </row>
    <row r="444" customFormat="false" ht="13.8" hidden="false" customHeight="false" outlineLevel="0" collapsed="false">
      <c r="A444" s="4" t="n">
        <v>43178</v>
      </c>
      <c r="B444" s="0" t="n">
        <v>442</v>
      </c>
      <c r="C444" s="0" t="n">
        <v>2550</v>
      </c>
      <c r="D444" s="0" t="n">
        <f aca="false">C444*$D$1</f>
        <v>5865</v>
      </c>
      <c r="E444" s="0" t="n">
        <v>835</v>
      </c>
      <c r="F444" s="0" t="n">
        <f aca="false">E444*$F$1</f>
        <v>1837</v>
      </c>
      <c r="G444" s="0" t="n">
        <v>1090</v>
      </c>
      <c r="H444" s="0" t="n">
        <f aca="false">D444+F444+G444</f>
        <v>8792</v>
      </c>
      <c r="J444" s="0" t="n">
        <v>0</v>
      </c>
      <c r="K444" s="0" t="n">
        <f aca="false">J444*$K$1</f>
        <v>0</v>
      </c>
      <c r="L444" s="0" t="n">
        <f aca="false">H444+K444</f>
        <v>8792</v>
      </c>
      <c r="M444" s="0" t="n">
        <v>70</v>
      </c>
      <c r="X444" s="0" t="s">
        <v>34</v>
      </c>
      <c r="Y444" s="0" t="n">
        <f aca="false">Y443</f>
        <v>9587.21428571429</v>
      </c>
      <c r="Z444" s="0" t="n">
        <f aca="false">L444/Y444</f>
        <v>0.917054708279628</v>
      </c>
      <c r="AA444" s="0" t="n">
        <f aca="false">AVERAGEIF(X381:X443,"Monday",Z381:Z443)</f>
        <v>1.06837375607649</v>
      </c>
      <c r="AB444" s="0" t="n">
        <f aca="false">L444/$AA$4</f>
        <v>9329.58067466363</v>
      </c>
      <c r="AC444" s="0" t="n">
        <v>61</v>
      </c>
      <c r="AE444" s="0" t="n">
        <v>0</v>
      </c>
      <c r="AF444" s="0" t="n">
        <f aca="false">(AB444/AVERAGE(AB440:AB442,AB446:AB448))*MAX(AE443:AE445) + (1 - MAX(AE443:AE445))</f>
        <v>1</v>
      </c>
      <c r="AG444" s="0" t="n">
        <f aca="false">AB444/AF444</f>
        <v>9329.58067466363</v>
      </c>
      <c r="AH444" s="0" t="n">
        <f aca="false">(AG443+AG444*2+AG445)/4</f>
        <v>9763.45250808648</v>
      </c>
      <c r="AI444" s="0" t="n">
        <f aca="false">ABS(1 - (AG444/AVERAGE(AG442:AG446)))</f>
        <v>0.0760799112916507</v>
      </c>
      <c r="AJ444" s="0" t="n">
        <f aca="false">(AVERAGE(AG442:AG446)*AI444) + (AG444*(1-AI444))</f>
        <v>9388.02841285855</v>
      </c>
      <c r="AK444" s="0" t="n">
        <f aca="false">(AVERAGE(AG442:AG443,AG445:AG446)*AI444*2) + (AG444*(1-AI444*2))</f>
        <v>9475.70002015093</v>
      </c>
    </row>
    <row r="445" customFormat="false" ht="13.8" hidden="false" customHeight="false" outlineLevel="0" collapsed="false">
      <c r="A445" s="4" t="n">
        <v>43179</v>
      </c>
      <c r="B445" s="0" t="n">
        <v>443</v>
      </c>
      <c r="C445" s="0" t="n">
        <v>3410</v>
      </c>
      <c r="D445" s="0" t="n">
        <f aca="false">C445*$D$1</f>
        <v>7843</v>
      </c>
      <c r="E445" s="0" t="n">
        <v>810</v>
      </c>
      <c r="F445" s="0" t="n">
        <f aca="false">E445*$F$1</f>
        <v>1782</v>
      </c>
      <c r="G445" s="0" t="n">
        <v>1005</v>
      </c>
      <c r="H445" s="0" t="n">
        <f aca="false">D445+F445+G445</f>
        <v>10630</v>
      </c>
      <c r="J445" s="0" t="n">
        <v>0</v>
      </c>
      <c r="K445" s="0" t="n">
        <f aca="false">J445*$K$1</f>
        <v>0</v>
      </c>
      <c r="L445" s="0" t="n">
        <f aca="false">H445+K445</f>
        <v>10630</v>
      </c>
      <c r="M445" s="0" t="n">
        <v>55</v>
      </c>
      <c r="X445" s="0" t="s">
        <v>36</v>
      </c>
      <c r="Y445" s="0" t="n">
        <f aca="false">Y443</f>
        <v>9587.21428571429</v>
      </c>
      <c r="Z445" s="0" t="n">
        <f aca="false">L445/Y445</f>
        <v>1.10876837454646</v>
      </c>
      <c r="AA445" s="0" t="n">
        <f aca="false">AVERAGEIF(X382:X444,"Tuesday",Z382:Z444)</f>
        <v>0.961821792550181</v>
      </c>
      <c r="AB445" s="0" t="n">
        <f aca="false">L445/$AA$6</f>
        <v>11518.2588568612</v>
      </c>
      <c r="AC445" s="0" t="n">
        <v>64</v>
      </c>
      <c r="AE445" s="0" t="n">
        <v>0</v>
      </c>
      <c r="AF445" s="0" t="n">
        <f aca="false">(AB445/AVERAGE(AB441:AB443,AB447:AB449))*MAX(AE444:AE446) + (1 - MAX(AE444:AE446))</f>
        <v>1</v>
      </c>
      <c r="AG445" s="0" t="n">
        <f aca="false">AB445/AF445</f>
        <v>11518.2588568612</v>
      </c>
      <c r="AH445" s="0" t="n">
        <f aca="false">(AG444+AG445*2+AG446)/4</f>
        <v>10736.7423344845</v>
      </c>
      <c r="AI445" s="0" t="n">
        <f aca="false">ABS(1 - (AG445/AVERAGE(AG443:AG447)))</f>
        <v>0.215138506432087</v>
      </c>
      <c r="AJ445" s="0" t="n">
        <f aca="false">(AVERAGE(AG443:AG447)*AI445) + (AG445*(1-AI445))</f>
        <v>11079.5288391994</v>
      </c>
      <c r="AK445" s="0" t="n">
        <f aca="false">(AVERAGE(AG443:AG444,AG446:AG447)*AI445*2) + (AG445*(1-AI445*2))</f>
        <v>10421.4338127068</v>
      </c>
    </row>
    <row r="446" customFormat="false" ht="13.8" hidden="false" customHeight="false" outlineLevel="0" collapsed="false">
      <c r="A446" s="4" t="n">
        <v>43180</v>
      </c>
      <c r="B446" s="0" t="n">
        <v>444</v>
      </c>
      <c r="C446" s="0" t="n">
        <v>2880</v>
      </c>
      <c r="D446" s="0" t="n">
        <f aca="false">C446*$D$1</f>
        <v>6624</v>
      </c>
      <c r="E446" s="0" t="n">
        <v>880</v>
      </c>
      <c r="F446" s="0" t="n">
        <f aca="false">E446*$F$1</f>
        <v>1936</v>
      </c>
      <c r="G446" s="0" t="n">
        <v>1105</v>
      </c>
      <c r="H446" s="0" t="n">
        <f aca="false">D446+F446+G446</f>
        <v>9665</v>
      </c>
      <c r="J446" s="0" t="n">
        <v>0</v>
      </c>
      <c r="K446" s="0" t="n">
        <f aca="false">J446*$K$1</f>
        <v>0</v>
      </c>
      <c r="L446" s="0" t="n">
        <f aca="false">H446+K446</f>
        <v>9665</v>
      </c>
      <c r="M446" s="0" t="n">
        <v>75</v>
      </c>
      <c r="X446" s="0" t="s">
        <v>37</v>
      </c>
      <c r="Y446" s="0" t="n">
        <f aca="false">Y443</f>
        <v>9587.21428571429</v>
      </c>
      <c r="Z446" s="0" t="n">
        <f aca="false">L446/Y446</f>
        <v>1.00811348447709</v>
      </c>
      <c r="AA446" s="0" t="n">
        <f aca="false">AVERAGEIF(X383:X445,"Wednesday",Z383:Z445)</f>
        <v>0.896158678453168</v>
      </c>
      <c r="AB446" s="0" t="n">
        <f aca="false">L446/$AA$8</f>
        <v>10580.8709495521</v>
      </c>
      <c r="AC446" s="0" t="n">
        <v>72</v>
      </c>
      <c r="AE446" s="0" t="n">
        <v>0</v>
      </c>
      <c r="AF446" s="0" t="n">
        <f aca="false">(AB446/AVERAGE(AB442:AB444,AB448:AB450))*MAX(AE445:AE447) + (1 - MAX(AE445:AE447))</f>
        <v>1</v>
      </c>
      <c r="AG446" s="0" t="n">
        <f aca="false">AB446/AF446</f>
        <v>10580.8709495521</v>
      </c>
      <c r="AH446" s="0" t="n">
        <f aca="false">(AG445+AG446*2+AG447)/4</f>
        <v>9942.43494638237</v>
      </c>
      <c r="AI446" s="0" t="n">
        <f aca="false">ABS(1 - (AG446/AVERAGE(AG444:AG448)))</f>
        <v>0.135475873339467</v>
      </c>
      <c r="AJ446" s="0" t="n">
        <f aca="false">(AVERAGE(AG444:AG448)*AI446) + (AG446*(1-AI446))</f>
        <v>10409.8428674966</v>
      </c>
      <c r="AK446" s="0" t="n">
        <f aca="false">(AVERAGE(AG444:AG445,AG447:AG448)*AI446*2) + (AG446*(1-AI446*2))</f>
        <v>10153.3007444135</v>
      </c>
    </row>
    <row r="447" customFormat="false" ht="13.8" hidden="false" customHeight="false" outlineLevel="0" collapsed="false">
      <c r="A447" s="4" t="n">
        <v>43181</v>
      </c>
      <c r="B447" s="0" t="n">
        <v>445</v>
      </c>
      <c r="C447" s="0" t="n">
        <v>2215</v>
      </c>
      <c r="D447" s="0" t="n">
        <f aca="false">C447*$D$1</f>
        <v>5094.5</v>
      </c>
      <c r="E447" s="0" t="n">
        <v>725</v>
      </c>
      <c r="F447" s="0" t="n">
        <f aca="false">E447*$F$1</f>
        <v>1595</v>
      </c>
      <c r="G447" s="0" t="n">
        <v>455</v>
      </c>
      <c r="H447" s="0" t="n">
        <f aca="false">D447+F447+G447</f>
        <v>7144.5</v>
      </c>
      <c r="J447" s="0" t="n">
        <v>0</v>
      </c>
      <c r="K447" s="0" t="n">
        <f aca="false">J447*$K$1</f>
        <v>0</v>
      </c>
      <c r="L447" s="0" t="n">
        <f aca="false">H447+K447</f>
        <v>7144.5</v>
      </c>
      <c r="M447" s="0" t="n">
        <v>60</v>
      </c>
      <c r="X447" s="0" t="s">
        <v>39</v>
      </c>
      <c r="Y447" s="0" t="n">
        <f aca="false">Y443</f>
        <v>9587.21428571429</v>
      </c>
      <c r="Z447" s="0" t="n">
        <f aca="false">L447/Y447</f>
        <v>0.745211256062762</v>
      </c>
      <c r="AA447" s="0" t="n">
        <f aca="false">AVERAGEIF(X384:X446,"Thursday",Z384:Z446)</f>
        <v>0.786426704823071</v>
      </c>
      <c r="AB447" s="0" t="n">
        <f aca="false">L447/$AA$10</f>
        <v>7089.73902956408</v>
      </c>
      <c r="AC447" s="0" t="n">
        <v>68</v>
      </c>
      <c r="AE447" s="0" t="n">
        <v>0</v>
      </c>
      <c r="AF447" s="0" t="n">
        <f aca="false">(AB447/AVERAGE(AB443:AB445,AB449:AB451))*MAX(AE446:AE448) + (1 - MAX(AE446:AE448))</f>
        <v>1</v>
      </c>
      <c r="AG447" s="0" t="n">
        <f aca="false">AB447/AF447</f>
        <v>7089.73902956408</v>
      </c>
      <c r="AH447" s="0" t="n">
        <f aca="false">(AG446+AG447*2+AG448)/4</f>
        <v>8208.5327482908</v>
      </c>
      <c r="AI447" s="0" t="n">
        <f aca="false">ABS(1 - (AG447/AVERAGE(AG445:AG449)))</f>
        <v>0.265327686716331</v>
      </c>
      <c r="AJ447" s="0" t="n">
        <f aca="false">(AVERAGE(AG445:AG449)*AI447) + (AG447*(1-AI447))</f>
        <v>7769.10175858358</v>
      </c>
      <c r="AK447" s="0" t="n">
        <f aca="false">(AVERAGE(AG445:AG446,AG448:AG449)*AI447*2) + (AG447*(1-AI447*2))</f>
        <v>8788.14585211284</v>
      </c>
    </row>
    <row r="448" customFormat="false" ht="13.8" hidden="false" customHeight="false" outlineLevel="0" collapsed="false">
      <c r="A448" s="4" t="n">
        <v>43182</v>
      </c>
      <c r="B448" s="0" t="n">
        <v>446</v>
      </c>
      <c r="C448" s="0" t="n">
        <v>2665</v>
      </c>
      <c r="D448" s="0" t="n">
        <f aca="false">C448*$D$1</f>
        <v>6129.5</v>
      </c>
      <c r="E448" s="0" t="n">
        <v>885</v>
      </c>
      <c r="F448" s="0" t="n">
        <f aca="false">E448*$F$1</f>
        <v>1947</v>
      </c>
      <c r="G448" s="0" t="n">
        <v>1190</v>
      </c>
      <c r="H448" s="0" t="n">
        <f aca="false">D448+F448+G448</f>
        <v>9266.5</v>
      </c>
      <c r="J448" s="0" t="n">
        <v>0</v>
      </c>
      <c r="K448" s="0" t="n">
        <f aca="false">J448*$K$1</f>
        <v>0</v>
      </c>
      <c r="L448" s="0" t="n">
        <f aca="false">H448+K448</f>
        <v>9266.5</v>
      </c>
      <c r="M448" s="0" t="n">
        <v>65</v>
      </c>
      <c r="X448" s="0" t="s">
        <v>40</v>
      </c>
      <c r="Y448" s="0" t="n">
        <f aca="false">Y443</f>
        <v>9587.21428571429</v>
      </c>
      <c r="Z448" s="0" t="n">
        <f aca="false">L448/Y448</f>
        <v>0.966547708629797</v>
      </c>
      <c r="AA448" s="0" t="n">
        <f aca="false">AVERAGEIF(X385:X447,"Friday",Z385:Z447)</f>
        <v>1.00237713123166</v>
      </c>
      <c r="AB448" s="0" t="n">
        <f aca="false">L448/$AA$12</f>
        <v>8073.78198448295</v>
      </c>
      <c r="AC448" s="0" t="n">
        <v>68</v>
      </c>
      <c r="AE448" s="0" t="n">
        <v>0</v>
      </c>
      <c r="AF448" s="0" t="n">
        <f aca="false">(AB448/AVERAGE(AB444:AB446,AB450:AB452))*MAX(AE447:AE449) + (1 - MAX(AE447:AE449))</f>
        <v>1</v>
      </c>
      <c r="AG448" s="0" t="n">
        <f aca="false">AB448/AF448</f>
        <v>8073.78198448295</v>
      </c>
      <c r="AH448" s="0" t="n">
        <f aca="false">(AG447+AG448*2+AG449)/4</f>
        <v>8556.4203129178</v>
      </c>
      <c r="AI448" s="0" t="n">
        <f aca="false">ABS(1 - (AG448/AVERAGE(AG446:AG450)))</f>
        <v>0.184417588789401</v>
      </c>
      <c r="AJ448" s="0" t="n">
        <f aca="false">(AVERAGE(AG446:AG450)*AI448) + (AG448*(1-AI448))</f>
        <v>8410.4592922234</v>
      </c>
      <c r="AK448" s="0" t="n">
        <f aca="false">(AVERAGE(AG446:AG447,AG449:AG450)*AI448*2) + (AG448*(1-AI448*2))</f>
        <v>8915.47525383407</v>
      </c>
    </row>
    <row r="449" customFormat="false" ht="13.8" hidden="false" customHeight="false" outlineLevel="0" collapsed="false">
      <c r="A449" s="4" t="n">
        <v>43183</v>
      </c>
      <c r="B449" s="0" t="n">
        <v>447</v>
      </c>
      <c r="C449" s="0" t="n">
        <v>3145</v>
      </c>
      <c r="D449" s="0" t="n">
        <f aca="false">C449*$D$1</f>
        <v>7233.5</v>
      </c>
      <c r="E449" s="0" t="n">
        <v>1140</v>
      </c>
      <c r="F449" s="0" t="n">
        <f aca="false">E449*$F$1</f>
        <v>2508</v>
      </c>
      <c r="G449" s="0" t="n">
        <v>2485</v>
      </c>
      <c r="H449" s="0" t="n">
        <f aca="false">D449+F449+G449</f>
        <v>12226.5</v>
      </c>
      <c r="J449" s="0" t="n">
        <v>0</v>
      </c>
      <c r="K449" s="0" t="n">
        <f aca="false">J449*$K$1</f>
        <v>0</v>
      </c>
      <c r="L449" s="0" t="n">
        <f aca="false">H449+K449</f>
        <v>12226.5</v>
      </c>
      <c r="M449" s="0" t="n">
        <v>75</v>
      </c>
      <c r="X449" s="0" t="s">
        <v>42</v>
      </c>
      <c r="Y449" s="0" t="n">
        <f aca="false">Y443</f>
        <v>9587.21428571429</v>
      </c>
      <c r="Z449" s="0" t="n">
        <f aca="false">L449/Y449</f>
        <v>1.27529224189955</v>
      </c>
      <c r="AA449" s="0" t="n">
        <f aca="false">AVERAGEIF(X386:X448,"Saturday",Z386:Z448)</f>
        <v>1.16368786102301</v>
      </c>
      <c r="AB449" s="0" t="n">
        <f aca="false">L449/$AA$14</f>
        <v>10988.3782531412</v>
      </c>
      <c r="AC449" s="0" t="n">
        <v>70</v>
      </c>
      <c r="AE449" s="0" t="n">
        <v>0</v>
      </c>
      <c r="AF449" s="0" t="n">
        <f aca="false">(AB449/AVERAGE(AB445:AB447,AB451:AB453))*MAX(AE448:AE450) + (1 - MAX(AE448:AE450))</f>
        <v>1</v>
      </c>
      <c r="AG449" s="0" t="n">
        <f aca="false">AB449/AF449</f>
        <v>10988.3782531412</v>
      </c>
      <c r="AH449" s="0" t="n">
        <f aca="false">(AG448+AG449*2+AG450)/4</f>
        <v>10703.7004412726</v>
      </c>
      <c r="AI449" s="0" t="n">
        <f aca="false">ABS(1 - (AG449/AVERAGE(AG447:AG451)))</f>
        <v>0.0754073260377774</v>
      </c>
      <c r="AJ449" s="0" t="n">
        <f aca="false">(AVERAGE(AG447:AG451)*AI449) + (AG449*(1-AI449))</f>
        <v>10930.2767067051</v>
      </c>
      <c r="AK449" s="0" t="n">
        <f aca="false">(AVERAGE(AG447:AG448,AG450:AG451)*AI449*2) + (AG449*(1-AI449*2))</f>
        <v>10843.1243870509</v>
      </c>
    </row>
    <row r="450" customFormat="false" ht="13.8" hidden="false" customHeight="false" outlineLevel="0" collapsed="false">
      <c r="A450" s="4" t="n">
        <v>43184</v>
      </c>
      <c r="B450" s="0" t="n">
        <v>448</v>
      </c>
      <c r="C450" s="0" t="n">
        <v>3375</v>
      </c>
      <c r="D450" s="0" t="n">
        <f aca="false">C450*$D$1</f>
        <v>7762.5</v>
      </c>
      <c r="E450" s="0" t="n">
        <v>1390</v>
      </c>
      <c r="F450" s="0" t="n">
        <f aca="false">E450*$F$1</f>
        <v>3058</v>
      </c>
      <c r="G450" s="0" t="n">
        <v>3065</v>
      </c>
      <c r="H450" s="0" t="n">
        <f aca="false">D450+F450+G450</f>
        <v>13885.5</v>
      </c>
      <c r="J450" s="0" t="n">
        <v>0</v>
      </c>
      <c r="K450" s="0" t="n">
        <f aca="false">J450*$K$1</f>
        <v>0</v>
      </c>
      <c r="L450" s="0" t="n">
        <f aca="false">H450+K450</f>
        <v>13885.5</v>
      </c>
      <c r="M450" s="0" t="n">
        <v>105</v>
      </c>
      <c r="X450" s="0" t="s">
        <v>33</v>
      </c>
      <c r="Y450" s="0" t="n">
        <f aca="false">AVERAGE(L450:L456)</f>
        <v>15115.2857142857</v>
      </c>
      <c r="Z450" s="0" t="n">
        <f aca="false">L450/Y450</f>
        <v>0.918639598514277</v>
      </c>
      <c r="AA450" s="0" t="n">
        <f aca="false">AVERAGEIF(X387:X449,"Sunday",Z387:Z449)</f>
        <v>1.0618825991858</v>
      </c>
      <c r="AB450" s="0" t="n">
        <f aca="false">L450/$AA$2</f>
        <v>13976.4616486105</v>
      </c>
      <c r="AC450" s="0" t="n">
        <v>61</v>
      </c>
      <c r="AE450" s="0" t="n">
        <v>0</v>
      </c>
      <c r="AF450" s="0" t="n">
        <f aca="false">(AB450/AVERAGE(AB446:AB448,AB452:AB454))*MAX(AE449:AE451) + (1 - MAX(AE449:AE451))</f>
        <v>1.09496814255813</v>
      </c>
      <c r="AG450" s="0" t="n">
        <f aca="false">AB450/AF450</f>
        <v>12764.2632743249</v>
      </c>
      <c r="AH450" s="0" t="n">
        <f aca="false">(AG449+AG450*2+AG451)/4</f>
        <v>12172.5300375898</v>
      </c>
      <c r="AI450" s="0" t="n">
        <f aca="false">ABS(1 - (AG450/AVERAGE(AG448:AG452)))</f>
        <v>0.131743454454362</v>
      </c>
      <c r="AJ450" s="0" t="n">
        <f aca="false">(AVERAGE(AG448:AG452)*AI450) + (AG450*(1-AI450))</f>
        <v>12568.5114330593</v>
      </c>
      <c r="AK450" s="0" t="n">
        <f aca="false">(AVERAGE(AG448:AG449,AG451:AG452)*AI450*2) + (AG450*(1-AI450*2))</f>
        <v>12274.883671161</v>
      </c>
    </row>
    <row r="451" customFormat="false" ht="13.8" hidden="false" customHeight="false" outlineLevel="0" collapsed="false">
      <c r="A451" s="4" t="n">
        <v>43185</v>
      </c>
      <c r="B451" s="0" t="n">
        <v>449</v>
      </c>
      <c r="C451" s="0" t="n">
        <v>3015</v>
      </c>
      <c r="D451" s="0" t="n">
        <f aca="false">C451*$D$1</f>
        <v>6934.5</v>
      </c>
      <c r="E451" s="0" t="n">
        <v>1600</v>
      </c>
      <c r="F451" s="0" t="n">
        <f aca="false">E451*$F$1</f>
        <v>3520</v>
      </c>
      <c r="G451" s="0" t="n">
        <v>3260</v>
      </c>
      <c r="H451" s="0" t="n">
        <f aca="false">D451+F451+G451</f>
        <v>13714.5</v>
      </c>
      <c r="J451" s="0" t="n">
        <v>0</v>
      </c>
      <c r="K451" s="0" t="n">
        <f aca="false">J451*$K$1</f>
        <v>0</v>
      </c>
      <c r="L451" s="0" t="n">
        <f aca="false">H451+K451</f>
        <v>13714.5</v>
      </c>
      <c r="M451" s="0" t="n">
        <v>135</v>
      </c>
      <c r="X451" s="0" t="s">
        <v>34</v>
      </c>
      <c r="Y451" s="0" t="n">
        <f aca="false">Y450</f>
        <v>15115.2857142857</v>
      </c>
      <c r="Z451" s="0" t="n">
        <f aca="false">L451/Y451</f>
        <v>0.907326547392895</v>
      </c>
      <c r="AA451" s="0" t="n">
        <f aca="false">AVERAGEIF(X388:X450,"Monday",Z388:Z450)</f>
        <v>1.03597468268659</v>
      </c>
      <c r="AB451" s="0" t="n">
        <f aca="false">L451/$AA$4</f>
        <v>14553.0634852905</v>
      </c>
      <c r="AC451" s="0" t="n">
        <v>59</v>
      </c>
      <c r="AE451" s="0" t="n">
        <v>1</v>
      </c>
      <c r="AF451" s="0" t="n">
        <f aca="false">(AB451/AVERAGE(AB447:AB449,AB453:AB455))*MAX(AE450:AE452) + (1 - MAX(AE450:AE452))</f>
        <v>1.19549872967639</v>
      </c>
      <c r="AG451" s="0" t="n">
        <f aca="false">AB451/AF451</f>
        <v>12173.2153485683</v>
      </c>
      <c r="AH451" s="0" t="n">
        <f aca="false">(AG450+AG451*2+AG452)/4</f>
        <v>12375.7725005685</v>
      </c>
      <c r="AI451" s="0" t="n">
        <f aca="false">ABS(1 - (AG451/AVERAGE(AG449:AG453)))</f>
        <v>0.0910658667556337</v>
      </c>
      <c r="AJ451" s="0" t="n">
        <f aca="false">(AVERAGE(AG449:AG453)*AI451) + (AG451*(1-AI451))</f>
        <v>12284.2821188416</v>
      </c>
      <c r="AK451" s="0" t="n">
        <f aca="false">(AVERAGE(AG449:AG450,AG452:AG453)*AI451*2) + (AG451*(1-AI451*2))</f>
        <v>12450.8822742516</v>
      </c>
    </row>
    <row r="452" customFormat="false" ht="13.8" hidden="false" customHeight="false" outlineLevel="0" collapsed="false">
      <c r="A452" s="4" t="n">
        <v>43186</v>
      </c>
      <c r="B452" s="0" t="n">
        <v>450</v>
      </c>
      <c r="C452" s="0" t="n">
        <v>3585</v>
      </c>
      <c r="D452" s="0" t="n">
        <f aca="false">C452*$D$1</f>
        <v>8245.5</v>
      </c>
      <c r="E452" s="0" t="n">
        <v>1675</v>
      </c>
      <c r="F452" s="0" t="n">
        <f aca="false">E452*$F$1</f>
        <v>3685</v>
      </c>
      <c r="G452" s="0" t="n">
        <v>4325</v>
      </c>
      <c r="H452" s="0" t="n">
        <f aca="false">D452+F452+G452</f>
        <v>16255.5</v>
      </c>
      <c r="J452" s="0" t="n">
        <v>0</v>
      </c>
      <c r="K452" s="0" t="n">
        <f aca="false">J452*$K$1</f>
        <v>0</v>
      </c>
      <c r="L452" s="0" t="n">
        <f aca="false">H452+K452</f>
        <v>16255.5</v>
      </c>
      <c r="M452" s="0" t="n">
        <v>125</v>
      </c>
      <c r="X452" s="0" t="s">
        <v>36</v>
      </c>
      <c r="Y452" s="0" t="n">
        <f aca="false">Y450</f>
        <v>15115.2857142857</v>
      </c>
      <c r="Z452" s="0" t="n">
        <f aca="false">L452/Y452</f>
        <v>1.075434517565</v>
      </c>
      <c r="AA452" s="0" t="n">
        <f aca="false">AVERAGEIF(X389:X451,"Tuesday",Z389:Z451)</f>
        <v>0.998481366055797</v>
      </c>
      <c r="AB452" s="0" t="n">
        <f aca="false">L452/$AA$6</f>
        <v>17613.8341343092</v>
      </c>
      <c r="AC452" s="0" t="n">
        <v>63</v>
      </c>
      <c r="AE452" s="0" t="n">
        <v>0</v>
      </c>
      <c r="AF452" s="0" t="n">
        <f aca="false">(AB452/AVERAGE(AB448:AB450,AB454:AB456))*MAX(AE451:AE453) + (1 - MAX(AE451:AE453))</f>
        <v>1.42134209482283</v>
      </c>
      <c r="AG452" s="0" t="n">
        <f aca="false">AB452/AF452</f>
        <v>12392.3960308125</v>
      </c>
      <c r="AH452" s="0" t="n">
        <f aca="false">(AG451+AG452*2+AG453)/4</f>
        <v>13900.9967830391</v>
      </c>
      <c r="AI452" s="0" t="n">
        <f aca="false">ABS(1 - (AG452/AVERAGE(AG450:AG454)))</f>
        <v>0.126992214749931</v>
      </c>
      <c r="AJ452" s="0" t="n">
        <f aca="false">(AVERAGE(AG450:AG454)*AI452) + (AG452*(1-AI452))</f>
        <v>12621.3200499583</v>
      </c>
      <c r="AK452" s="0" t="n">
        <f aca="false">(AVERAGE(AG450:AG451,AG453:AG454)*AI452*2) + (AG452*(1-AI452*2))</f>
        <v>12964.7060786768</v>
      </c>
    </row>
    <row r="453" customFormat="false" ht="13.8" hidden="false" customHeight="false" outlineLevel="0" collapsed="false">
      <c r="A453" s="4" t="n">
        <v>43187</v>
      </c>
      <c r="B453" s="0" t="n">
        <v>451</v>
      </c>
      <c r="C453" s="0" t="n">
        <v>3720</v>
      </c>
      <c r="D453" s="0" t="n">
        <f aca="false">C453*$D$1</f>
        <v>8556</v>
      </c>
      <c r="E453" s="0" t="n">
        <v>1580</v>
      </c>
      <c r="F453" s="0" t="n">
        <f aca="false">E453*$F$1</f>
        <v>3476</v>
      </c>
      <c r="G453" s="0" t="n">
        <v>5000</v>
      </c>
      <c r="H453" s="0" t="n">
        <f aca="false">D453+F453+G453</f>
        <v>17032</v>
      </c>
      <c r="J453" s="0" t="n">
        <v>0</v>
      </c>
      <c r="K453" s="0" t="n">
        <f aca="false">J453*$K$1</f>
        <v>0</v>
      </c>
      <c r="L453" s="0" t="n">
        <f aca="false">H453+K453</f>
        <v>17032</v>
      </c>
      <c r="M453" s="0" t="n">
        <v>155</v>
      </c>
      <c r="X453" s="0" t="s">
        <v>37</v>
      </c>
      <c r="Y453" s="0" t="n">
        <f aca="false">Y450</f>
        <v>15115.2857142857</v>
      </c>
      <c r="Z453" s="0" t="n">
        <f aca="false">L453/Y453</f>
        <v>1.12680635496706</v>
      </c>
      <c r="AA453" s="0" t="n">
        <f aca="false">AVERAGEIF(X390:X452,"Wednesday",Z390:Z452)</f>
        <v>0.922308042229331</v>
      </c>
      <c r="AB453" s="0" t="n">
        <f aca="false">L453/$AA$8</f>
        <v>18645.9797219629</v>
      </c>
      <c r="AC453" s="0" t="n">
        <v>73</v>
      </c>
      <c r="AE453" s="0" t="n">
        <v>0</v>
      </c>
      <c r="AF453" s="0" t="n">
        <f aca="false">(AB453/AVERAGE(AB449:AB451,AB455:AB457))*MAX(AE452:AE454) + (1 - MAX(AE452:AE454))</f>
        <v>1</v>
      </c>
      <c r="AG453" s="0" t="n">
        <f aca="false">AB453/AF453</f>
        <v>18645.9797219629</v>
      </c>
      <c r="AH453" s="0" t="n">
        <f aca="false">(AG452+AG453*2+AG454)/4</f>
        <v>16170.9476097292</v>
      </c>
      <c r="AI453" s="0" t="n">
        <f aca="false">ABS(1 - (AG453/AVERAGE(AG451:AG455)))</f>
        <v>0.243882605354322</v>
      </c>
      <c r="AJ453" s="0" t="n">
        <f aca="false">(AVERAGE(AG451:AG455)*AI453) + (AG453*(1-AI453))</f>
        <v>17754.3850496929</v>
      </c>
      <c r="AK453" s="0" t="n">
        <f aca="false">(AVERAGE(AG451:AG452,AG454:AG455)*AI453*2) + (AG453*(1-AI453*2))</f>
        <v>16416.993041288</v>
      </c>
    </row>
    <row r="454" customFormat="false" ht="13.8" hidden="false" customHeight="false" outlineLevel="0" collapsed="false">
      <c r="A454" s="4" t="n">
        <v>43188</v>
      </c>
      <c r="B454" s="0" t="n">
        <v>452</v>
      </c>
      <c r="C454" s="0" t="n">
        <v>3580</v>
      </c>
      <c r="D454" s="0" t="n">
        <f aca="false">C454*$D$1</f>
        <v>8234</v>
      </c>
      <c r="E454" s="0" t="n">
        <v>1575</v>
      </c>
      <c r="F454" s="0" t="n">
        <f aca="false">E454*$F$1</f>
        <v>3465</v>
      </c>
      <c r="G454" s="0" t="n">
        <v>2995</v>
      </c>
      <c r="H454" s="0" t="n">
        <f aca="false">D454+F454+G454</f>
        <v>14694</v>
      </c>
      <c r="J454" s="0" t="n">
        <v>0</v>
      </c>
      <c r="K454" s="0" t="n">
        <f aca="false">J454*$K$1</f>
        <v>0</v>
      </c>
      <c r="L454" s="0" t="n">
        <f aca="false">H454+K454</f>
        <v>14694</v>
      </c>
      <c r="M454" s="0" t="n">
        <v>135</v>
      </c>
      <c r="X454" s="0" t="s">
        <v>39</v>
      </c>
      <c r="Y454" s="0" t="n">
        <f aca="false">Y450</f>
        <v>15115.2857142857</v>
      </c>
      <c r="Z454" s="0" t="n">
        <f aca="false">L454/Y454</f>
        <v>0.972128498114492</v>
      </c>
      <c r="AA454" s="0" t="n">
        <f aca="false">AVERAGEIF(X391:X453,"Thursday",Z391:Z453)</f>
        <v>0.793484358993922</v>
      </c>
      <c r="AB454" s="0" t="n">
        <f aca="false">L454/$AA$10</f>
        <v>14581.373826078</v>
      </c>
      <c r="AC454" s="0" t="n">
        <v>72</v>
      </c>
      <c r="AE454" s="0" t="n">
        <v>0</v>
      </c>
      <c r="AF454" s="0" t="n">
        <f aca="false">(AB454/AVERAGE(AB450:AB452,AB456:AB458))*MAX(AE453:AE455) + (1 - MAX(AE453:AE455))</f>
        <v>0.972128207555902</v>
      </c>
      <c r="AG454" s="0" t="n">
        <f aca="false">AB454/AF454</f>
        <v>14999.4349641783</v>
      </c>
      <c r="AH454" s="0" t="n">
        <f aca="false">(AG453+AG454*2+AG455)/4</f>
        <v>16346.1362465203</v>
      </c>
      <c r="AI454" s="0" t="n">
        <f aca="false">ABS(1 - (AG454/AVERAGE(AG452:AG456)))</f>
        <v>0.0615867687682111</v>
      </c>
      <c r="AJ454" s="0" t="n">
        <f aca="false">(AVERAGE(AG452:AG456)*AI454) + (AG454*(1-AI454))</f>
        <v>15060.0605034129</v>
      </c>
      <c r="AK454" s="0" t="n">
        <f aca="false">(AVERAGE(AG452:AG453,AG455:AG456)*AI454*2) + (AG454*(1-AI454*2))</f>
        <v>15150.9988122647</v>
      </c>
    </row>
    <row r="455" customFormat="false" ht="13.8" hidden="false" customHeight="false" outlineLevel="0" collapsed="false">
      <c r="A455" s="4" t="n">
        <v>43189</v>
      </c>
      <c r="B455" s="0" t="n">
        <v>453</v>
      </c>
      <c r="C455" s="0" t="n">
        <v>3740</v>
      </c>
      <c r="D455" s="0" t="n">
        <f aca="false">C455*$D$1</f>
        <v>8602</v>
      </c>
      <c r="E455" s="0" t="n">
        <v>1455</v>
      </c>
      <c r="F455" s="0" t="n">
        <f aca="false">E455*$F$1</f>
        <v>3201</v>
      </c>
      <c r="G455" s="0" t="n">
        <v>3875</v>
      </c>
      <c r="H455" s="0" t="n">
        <f aca="false">D455+F455+G455</f>
        <v>15678</v>
      </c>
      <c r="J455" s="0" t="n">
        <v>0</v>
      </c>
      <c r="K455" s="0" t="n">
        <f aca="false">J455*$K$1</f>
        <v>0</v>
      </c>
      <c r="L455" s="0" t="n">
        <f aca="false">H455+K455</f>
        <v>15678</v>
      </c>
      <c r="M455" s="0" t="n">
        <v>130</v>
      </c>
      <c r="X455" s="0" t="s">
        <v>40</v>
      </c>
      <c r="Y455" s="0" t="n">
        <f aca="false">Y450</f>
        <v>15115.2857142857</v>
      </c>
      <c r="Z455" s="0" t="n">
        <f aca="false">L455/Y455</f>
        <v>1.0372281607077</v>
      </c>
      <c r="AA455" s="0" t="n">
        <f aca="false">AVERAGEIF(X392:X454,"Friday",Z392:Z454)</f>
        <v>1.01633664480568</v>
      </c>
      <c r="AB455" s="0" t="n">
        <f aca="false">L455/$AA$12</f>
        <v>13660.0392761802</v>
      </c>
      <c r="AC455" s="0" t="n">
        <v>75</v>
      </c>
      <c r="AE455" s="0" t="n">
        <v>1</v>
      </c>
      <c r="AF455" s="0" t="n">
        <f aca="false">(AB455/AVERAGE(AB451:AB453,AB457:AB459))*MAX(AE454:AE456) + (1 - MAX(AE454:AE456))</f>
        <v>0.816026755695956</v>
      </c>
      <c r="AG455" s="0" t="n">
        <f aca="false">AB455/AF455</f>
        <v>16739.6953357615</v>
      </c>
      <c r="AH455" s="0" t="n">
        <f aca="false">(AG454+AG455*2+AG456)/4</f>
        <v>16405.1139410035</v>
      </c>
      <c r="AI455" s="0" t="n">
        <f aca="false">ABS(1 - (AG455/AVERAGE(AG453:AG457)))</f>
        <v>0.0017644822806675</v>
      </c>
      <c r="AJ455" s="0" t="n">
        <f aca="false">(AVERAGE(AG453:AG457)*AI455) + (AG455*(1-AI455))</f>
        <v>16739.6433102304</v>
      </c>
      <c r="AK455" s="0" t="n">
        <f aca="false">(AVERAGE(AG453:AG454,AG456:AG457)*AI455*2) + (AG455*(1-AI455*2))</f>
        <v>16739.5652719337</v>
      </c>
    </row>
    <row r="456" customFormat="false" ht="13.8" hidden="false" customHeight="false" outlineLevel="0" collapsed="false">
      <c r="A456" s="4" t="n">
        <v>43190</v>
      </c>
      <c r="B456" s="0" t="n">
        <v>454</v>
      </c>
      <c r="C456" s="0" t="n">
        <v>3705</v>
      </c>
      <c r="D456" s="0" t="n">
        <f aca="false">C456*$D$1</f>
        <v>8521.5</v>
      </c>
      <c r="E456" s="0" t="n">
        <v>1405</v>
      </c>
      <c r="F456" s="0" t="n">
        <f aca="false">E456*$F$1</f>
        <v>3091</v>
      </c>
      <c r="G456" s="0" t="n">
        <v>2935</v>
      </c>
      <c r="H456" s="0" t="n">
        <f aca="false">D456+F456+G456</f>
        <v>14547.5</v>
      </c>
      <c r="J456" s="0" t="n">
        <v>0</v>
      </c>
      <c r="K456" s="0" t="n">
        <f aca="false">J456*$K$1</f>
        <v>0</v>
      </c>
      <c r="L456" s="0" t="n">
        <f aca="false">H456+K456</f>
        <v>14547.5</v>
      </c>
      <c r="M456" s="0" t="n">
        <v>100</v>
      </c>
      <c r="X456" s="0" t="s">
        <v>42</v>
      </c>
      <c r="Y456" s="0" t="n">
        <f aca="false">Y450</f>
        <v>15115.2857142857</v>
      </c>
      <c r="Z456" s="0" t="n">
        <f aca="false">L456/Y456</f>
        <v>0.962436322738572</v>
      </c>
      <c r="AA456" s="0" t="n">
        <f aca="false">AVERAGEIF(X393:X455,"Saturday",Z393:Z455)</f>
        <v>1.17153230604289</v>
      </c>
      <c r="AB456" s="0" t="n">
        <f aca="false">L456/$AA$14</f>
        <v>13074.3411963825</v>
      </c>
      <c r="AC456" s="0" t="n">
        <v>79</v>
      </c>
      <c r="AE456" s="0" t="n">
        <v>1</v>
      </c>
      <c r="AF456" s="0" t="n">
        <f aca="false">(AB456/AVERAGE(AB452:AB454,AB458:AB460))*MAX(AE455:AE457) + (1 - MAX(AE455:AE457))</f>
        <v>0.762724495775223</v>
      </c>
      <c r="AG456" s="0" t="n">
        <f aca="false">AB456/AF456</f>
        <v>17141.6301283125</v>
      </c>
      <c r="AH456" s="0" t="n">
        <f aca="false">(AG455+AG456*2+AG457)/4</f>
        <v>16761.816942404</v>
      </c>
      <c r="AI456" s="0" t="n">
        <f aca="false">ABS(1 - (AG456/AVERAGE(AG454:AG458)))</f>
        <v>0.0407955166262002</v>
      </c>
      <c r="AJ456" s="0" t="n">
        <f aca="false">(AVERAGE(AG454:AG458)*AI456) + (AG456*(1-AI456))</f>
        <v>17114.2199676084</v>
      </c>
      <c r="AK456" s="0" t="n">
        <f aca="false">(AVERAGE(AG454:AG455,AG457:AG458)*AI456*2) + (AG456*(1-AI456*2))</f>
        <v>17073.1047265523</v>
      </c>
    </row>
    <row r="457" customFormat="false" ht="13.8" hidden="false" customHeight="false" outlineLevel="0" collapsed="false">
      <c r="A457" s="4" t="n">
        <v>43191</v>
      </c>
      <c r="B457" s="0" t="n">
        <v>455</v>
      </c>
      <c r="C457" s="0" t="n">
        <v>3435</v>
      </c>
      <c r="D457" s="0" t="n">
        <f aca="false">C457*$D$1</f>
        <v>7900.5</v>
      </c>
      <c r="E457" s="0" t="n">
        <v>1365</v>
      </c>
      <c r="F457" s="0" t="n">
        <f aca="false">E457*$F$1</f>
        <v>3003</v>
      </c>
      <c r="G457" s="0" t="n">
        <v>2345</v>
      </c>
      <c r="H457" s="0" t="n">
        <f aca="false">D457+F457+G457</f>
        <v>13248.5</v>
      </c>
      <c r="J457" s="0" t="n">
        <v>0</v>
      </c>
      <c r="K457" s="0" t="n">
        <f aca="false">J457*$K$1</f>
        <v>0</v>
      </c>
      <c r="L457" s="0" t="n">
        <f aca="false">H457+K457</f>
        <v>13248.5</v>
      </c>
      <c r="M457" s="0" t="n">
        <v>115</v>
      </c>
      <c r="X457" s="0" t="s">
        <v>33</v>
      </c>
      <c r="Y457" s="0" t="n">
        <f aca="false">AVERAGE(L457:L463)</f>
        <v>14791.7857142857</v>
      </c>
      <c r="Z457" s="0" t="n">
        <f aca="false">L457/Y457</f>
        <v>0.895666030856896</v>
      </c>
      <c r="AA457" s="0" t="n">
        <f aca="false">AVERAGEIF(X394:X456,"Sunday",Z394:Z456)</f>
        <v>1.04211944512924</v>
      </c>
      <c r="AB457" s="0" t="n">
        <f aca="false">L457/$AA$2</f>
        <v>13335.2887653751</v>
      </c>
      <c r="AC457" s="0" t="n">
        <v>81</v>
      </c>
      <c r="AE457" s="0" t="n">
        <v>0</v>
      </c>
      <c r="AF457" s="0" t="n">
        <f aca="false">(AB457/AVERAGE(AB453:AB455,AB459:AB461))*MAX(AE456:AE458) + (1 - MAX(AE456:AE458))</f>
        <v>0.832191024356385</v>
      </c>
      <c r="AG457" s="0" t="n">
        <f aca="false">AB457/AF457</f>
        <v>16024.3121772295</v>
      </c>
      <c r="AH457" s="0" t="n">
        <f aca="false">(AG456+AG457*2+AG458)/4</f>
        <v>16658.4687594684</v>
      </c>
      <c r="AI457" s="0" t="n">
        <f aca="false">ABS(1 - (AG457/AVERAGE(AG455:AG459)))</f>
        <v>0.0704685574896726</v>
      </c>
      <c r="AJ457" s="0" t="n">
        <f aca="false">(AVERAGE(AG455:AG459)*AI457) + (AG457*(1-AI457))</f>
        <v>16109.9185458934</v>
      </c>
      <c r="AK457" s="0" t="n">
        <f aca="false">(AVERAGE(AG455:AG456,AG458:AG459)*AI457*2) + (AG457*(1-AI457*2))</f>
        <v>16238.3280988893</v>
      </c>
    </row>
    <row r="458" customFormat="false" ht="13.8" hidden="false" customHeight="false" outlineLevel="0" collapsed="false">
      <c r="A458" s="4" t="n">
        <v>43192</v>
      </c>
      <c r="B458" s="0" t="n">
        <v>456</v>
      </c>
      <c r="C458" s="0" t="n">
        <v>4185</v>
      </c>
      <c r="D458" s="0" t="n">
        <f aca="false">C458*$D$1</f>
        <v>9625.5</v>
      </c>
      <c r="E458" s="0" t="n">
        <v>1565</v>
      </c>
      <c r="F458" s="0" t="n">
        <f aca="false">E458*$F$1</f>
        <v>3443</v>
      </c>
      <c r="G458" s="0" t="n">
        <v>3370</v>
      </c>
      <c r="H458" s="0" t="n">
        <f aca="false">D458+F458+G458</f>
        <v>16438.5</v>
      </c>
      <c r="J458" s="0" t="n">
        <v>0</v>
      </c>
      <c r="K458" s="0" t="n">
        <f aca="false">J458*$K$1</f>
        <v>0</v>
      </c>
      <c r="L458" s="0" t="n">
        <f aca="false">H458+K458</f>
        <v>16438.5</v>
      </c>
      <c r="M458" s="0" t="n">
        <v>120</v>
      </c>
      <c r="X458" s="0" t="s">
        <v>34</v>
      </c>
      <c r="Y458" s="0" t="n">
        <f aca="false">Y457</f>
        <v>14791.7857142857</v>
      </c>
      <c r="Z458" s="0" t="n">
        <f aca="false">L458/Y458</f>
        <v>1.11132626699182</v>
      </c>
      <c r="AA458" s="0" t="n">
        <f aca="false">AVERAGEIF(X395:X457,"Monday",Z395:Z457)</f>
        <v>0.848353655252501</v>
      </c>
      <c r="AB458" s="0" t="n">
        <f aca="false">L458/$AA$4</f>
        <v>17443.6205551021</v>
      </c>
      <c r="AC458" s="0" t="n">
        <v>79</v>
      </c>
      <c r="AE458" s="0" t="n">
        <v>0</v>
      </c>
      <c r="AF458" s="0" t="n">
        <f aca="false">(AB458/AVERAGE(AB454:AB456,AB460:AB462))*MAX(AE457:AE459) + (1 - MAX(AE457:AE459))</f>
        <v>1</v>
      </c>
      <c r="AG458" s="0" t="n">
        <f aca="false">AB458/AF458</f>
        <v>17443.6205551021</v>
      </c>
      <c r="AH458" s="0" t="n">
        <f aca="false">(AG457+AG458*2+AG459)/4</f>
        <v>17439.4846599907</v>
      </c>
      <c r="AI458" s="0" t="n">
        <f aca="false">ABS(1 - (AG458/AVERAGE(AG456:AG460)))</f>
        <v>0.0239927036057561</v>
      </c>
      <c r="AJ458" s="0" t="n">
        <f aca="false">(AVERAGE(AG456:AG460)*AI458) + (AG458*(1-AI458))</f>
        <v>17433.814413801</v>
      </c>
      <c r="AK458" s="0" t="n">
        <f aca="false">(AVERAGE(AG456:AG457,AG459:AG460)*AI458*2) + (AG458*(1-AI458*2))</f>
        <v>17419.1052018494</v>
      </c>
    </row>
    <row r="459" customFormat="false" ht="13.8" hidden="false" customHeight="false" outlineLevel="0" collapsed="false">
      <c r="A459" s="4" t="n">
        <v>43193</v>
      </c>
      <c r="B459" s="0" t="n">
        <v>457</v>
      </c>
      <c r="C459" s="0" t="n">
        <v>3600</v>
      </c>
      <c r="D459" s="0" t="n">
        <f aca="false">C459*$D$1</f>
        <v>8280</v>
      </c>
      <c r="E459" s="0" t="n">
        <v>1415</v>
      </c>
      <c r="F459" s="0" t="n">
        <f aca="false">E459*$F$1</f>
        <v>3113</v>
      </c>
      <c r="G459" s="0" t="n">
        <v>6000</v>
      </c>
      <c r="H459" s="0" t="n">
        <f aca="false">D459+F459+G459</f>
        <v>17393</v>
      </c>
      <c r="J459" s="0" t="n">
        <v>0</v>
      </c>
      <c r="K459" s="0" t="n">
        <f aca="false">J459*$K$1</f>
        <v>0</v>
      </c>
      <c r="L459" s="0" t="n">
        <f aca="false">H459+K459</f>
        <v>17393</v>
      </c>
      <c r="M459" s="0" t="n">
        <v>160</v>
      </c>
      <c r="X459" s="0" t="s">
        <v>36</v>
      </c>
      <c r="Y459" s="0" t="n">
        <f aca="false">Y457</f>
        <v>14791.7857142857</v>
      </c>
      <c r="Z459" s="0" t="n">
        <f aca="false">L459/Y459</f>
        <v>1.17585532510805</v>
      </c>
      <c r="AA459" s="0" t="n">
        <f aca="false">AVERAGEIF(X396:X458,"Tuesday",Z396:Z458)</f>
        <v>1.04817199654893</v>
      </c>
      <c r="AB459" s="0" t="n">
        <f aca="false">L459/$AA$6</f>
        <v>18846.3853525293</v>
      </c>
      <c r="AC459" s="0" t="n">
        <v>70</v>
      </c>
      <c r="AE459" s="0" t="n">
        <v>0</v>
      </c>
      <c r="AF459" s="0" t="n">
        <f aca="false">(AB459/AVERAGE(AB455:AB457,AB461:AB463))*MAX(AE458:AE460) + (1 - MAX(AE458:AE460))</f>
        <v>1</v>
      </c>
      <c r="AG459" s="0" t="n">
        <f aca="false">AB459/AF459</f>
        <v>18846.3853525293</v>
      </c>
      <c r="AH459" s="0" t="n">
        <f aca="false">(AG458+AG459*2+AG460)/4</f>
        <v>17713.7446100135</v>
      </c>
      <c r="AI459" s="0" t="n">
        <f aca="false">ABS(1 - (AG459/AVERAGE(AG457:AG461)))</f>
        <v>0.139079084634367</v>
      </c>
      <c r="AJ459" s="0" t="n">
        <f aca="false">(AVERAGE(AG457:AG461)*AI459) + (AG459*(1-AI459))</f>
        <v>18526.3500872648</v>
      </c>
      <c r="AK459" s="0" t="n">
        <f aca="false">(AVERAGE(AG457:AG458,AG460:AG461)*AI459*2) + (AG459*(1-AI459*2))</f>
        <v>18046.2971893681</v>
      </c>
    </row>
    <row r="460" customFormat="false" ht="13.8" hidden="false" customHeight="false" outlineLevel="0" collapsed="false">
      <c r="A460" s="4" t="n">
        <v>43194</v>
      </c>
      <c r="B460" s="0" t="n">
        <v>458</v>
      </c>
      <c r="C460" s="0" t="n">
        <v>3510</v>
      </c>
      <c r="D460" s="0" t="n">
        <f aca="false">C460*$D$1</f>
        <v>8073</v>
      </c>
      <c r="E460" s="0" t="n">
        <v>1600</v>
      </c>
      <c r="F460" s="0" t="n">
        <f aca="false">E460*$F$1</f>
        <v>3520</v>
      </c>
      <c r="G460" s="0" t="n">
        <v>2765</v>
      </c>
      <c r="H460" s="0" t="n">
        <f aca="false">D460+F460+G460</f>
        <v>14358</v>
      </c>
      <c r="J460" s="0" t="n">
        <v>0</v>
      </c>
      <c r="K460" s="0" t="n">
        <f aca="false">J460*$K$1</f>
        <v>0</v>
      </c>
      <c r="L460" s="0" t="n">
        <f aca="false">H460+K460</f>
        <v>14358</v>
      </c>
      <c r="M460" s="0" t="n">
        <v>155</v>
      </c>
      <c r="X460" s="0" t="s">
        <v>37</v>
      </c>
      <c r="Y460" s="0" t="n">
        <f aca="false">Y457</f>
        <v>14791.7857142857</v>
      </c>
      <c r="Z460" s="0" t="n">
        <f aca="false">L460/Y460</f>
        <v>0.970673877876235</v>
      </c>
      <c r="AA460" s="0" t="n">
        <f aca="false">AVERAGEIF(X397:X459,"Wednesday",Z397:Z459)</f>
        <v>0.975433406394396</v>
      </c>
      <c r="AB460" s="0" t="n">
        <f aca="false">L460/$AA$8</f>
        <v>15718.5871798933</v>
      </c>
      <c r="AC460" s="0" t="n">
        <v>75</v>
      </c>
      <c r="AE460" s="0" t="n">
        <v>0</v>
      </c>
      <c r="AF460" s="0" t="n">
        <f aca="false">(AB460/AVERAGE(AB456:AB458,AB462:AB464))*MAX(AE459:AE461) + (1 - MAX(AE459:AE461))</f>
        <v>1</v>
      </c>
      <c r="AG460" s="0" t="n">
        <f aca="false">AB460/AF460</f>
        <v>15718.5871798933</v>
      </c>
      <c r="AH460" s="0" t="n">
        <f aca="false">(AG459+AG460*2+AG461)/4</f>
        <v>16244.2668547623</v>
      </c>
      <c r="AI460" s="0" t="n">
        <f aca="false">ABS(1 - (AG460/AVERAGE(AG458:AG462)))</f>
        <v>0.015434460371379</v>
      </c>
      <c r="AJ460" s="0" t="n">
        <f aca="false">(AVERAGE(AG458:AG462)*AI460) + (AG460*(1-AI460))</f>
        <v>15722.390402773</v>
      </c>
      <c r="AK460" s="0" t="n">
        <f aca="false">(AVERAGE(AG458:AG459,AG461:AG462)*AI460*2) + (AG460*(1-AI460*2))</f>
        <v>15728.0952370926</v>
      </c>
    </row>
    <row r="461" customFormat="false" ht="13.8" hidden="false" customHeight="false" outlineLevel="0" collapsed="false">
      <c r="A461" s="4" t="n">
        <v>43195</v>
      </c>
      <c r="B461" s="0" t="n">
        <v>459</v>
      </c>
      <c r="C461" s="0" t="n">
        <v>3810</v>
      </c>
      <c r="D461" s="0" t="n">
        <f aca="false">C461*$D$1</f>
        <v>8763</v>
      </c>
      <c r="E461" s="0" t="n">
        <v>1570</v>
      </c>
      <c r="F461" s="0" t="n">
        <f aca="false">E461*$F$1</f>
        <v>3454</v>
      </c>
      <c r="G461" s="0" t="n">
        <v>2590</v>
      </c>
      <c r="H461" s="0" t="n">
        <f aca="false">D461+F461+G461</f>
        <v>14807</v>
      </c>
      <c r="J461" s="0" t="n">
        <v>0</v>
      </c>
      <c r="K461" s="0" t="n">
        <f aca="false">J461*$K$1</f>
        <v>0</v>
      </c>
      <c r="L461" s="0" t="n">
        <f aca="false">H461+K461</f>
        <v>14807</v>
      </c>
      <c r="M461" s="0" t="n">
        <v>135</v>
      </c>
      <c r="X461" s="0" t="s">
        <v>39</v>
      </c>
      <c r="Y461" s="0" t="n">
        <f aca="false">Y457</f>
        <v>14791.7857142857</v>
      </c>
      <c r="Z461" s="0" t="n">
        <f aca="false">L461/Y461</f>
        <v>1.0010285631504</v>
      </c>
      <c r="AA461" s="0" t="n">
        <f aca="false">AVERAGEIF(X398:X460,"Thursday",Z398:Z460)</f>
        <v>0.846420654170852</v>
      </c>
      <c r="AB461" s="0" t="n">
        <f aca="false">L461/$AA$10</f>
        <v>14693.5077067332</v>
      </c>
      <c r="AC461" s="0" t="n">
        <v>81</v>
      </c>
      <c r="AE461" s="0" t="n">
        <v>0</v>
      </c>
      <c r="AF461" s="0" t="n">
        <f aca="false">(AB461/AVERAGE(AB457:AB459,AB463:AB465))*MAX(AE460:AE462) + (1 - MAX(AE460:AE462))</f>
        <v>1</v>
      </c>
      <c r="AG461" s="0" t="n">
        <f aca="false">AB461/AF461</f>
        <v>14693.5077067332</v>
      </c>
      <c r="AH461" s="0" t="n">
        <f aca="false">(AG460+AG461*2+AG462)/4</f>
        <v>14557.1233418944</v>
      </c>
      <c r="AI461" s="0" t="n">
        <f aca="false">ABS(1 - (AG461/AVERAGE(AG459:AG463)))</f>
        <v>0.00121631741570272</v>
      </c>
      <c r="AJ461" s="0" t="n">
        <f aca="false">(AVERAGE(AG459:AG463)*AI461) + (AG461*(1-AI461))</f>
        <v>14693.4859951538</v>
      </c>
      <c r="AK461" s="0" t="n">
        <f aca="false">(AVERAGE(AG459:AG460,AG462:AG463)*AI461*2) + (AG461*(1-AI461*2))</f>
        <v>14693.4534277848</v>
      </c>
    </row>
    <row r="462" customFormat="false" ht="13.8" hidden="false" customHeight="false" outlineLevel="0" collapsed="false">
      <c r="A462" s="4" t="n">
        <v>43196</v>
      </c>
      <c r="B462" s="0" t="n">
        <v>460</v>
      </c>
      <c r="C462" s="0" t="n">
        <v>3815</v>
      </c>
      <c r="D462" s="0" t="n">
        <f aca="false">C462*$D$1</f>
        <v>8774.5</v>
      </c>
      <c r="E462" s="0" t="n">
        <v>1435</v>
      </c>
      <c r="F462" s="0" t="n">
        <f aca="false">E462*$F$1</f>
        <v>3157</v>
      </c>
      <c r="G462" s="0" t="n">
        <v>3130</v>
      </c>
      <c r="H462" s="0" t="n">
        <f aca="false">D462+F462+G462</f>
        <v>15061.5</v>
      </c>
      <c r="J462" s="0" t="n">
        <v>0</v>
      </c>
      <c r="K462" s="0" t="n">
        <f aca="false">J462*$K$1</f>
        <v>0</v>
      </c>
      <c r="L462" s="0" t="n">
        <f aca="false">H462+K462</f>
        <v>15061.5</v>
      </c>
      <c r="M462" s="0" t="n">
        <v>115</v>
      </c>
      <c r="X462" s="0" t="s">
        <v>40</v>
      </c>
      <c r="Y462" s="0" t="n">
        <f aca="false">Y457</f>
        <v>14791.7857142857</v>
      </c>
      <c r="Z462" s="0" t="n">
        <f aca="false">L462/Y462</f>
        <v>1.0182340584784</v>
      </c>
      <c r="AA462" s="0" t="n">
        <f aca="false">AVERAGEIF(X399:X461,"Friday",Z399:Z461)</f>
        <v>1.06059349799486</v>
      </c>
      <c r="AB462" s="0" t="n">
        <f aca="false">L462/$AA$12</f>
        <v>13122.8907742179</v>
      </c>
      <c r="AC462" s="0" t="n">
        <v>82</v>
      </c>
      <c r="AE462" s="0" t="n">
        <v>0</v>
      </c>
      <c r="AF462" s="0" t="n">
        <f aca="false">(AB462/AVERAGE(AB458:AB460,AB464:AB466))*MAX(AE461:AE463) + (1 - MAX(AE461:AE463))</f>
        <v>1</v>
      </c>
      <c r="AG462" s="0" t="n">
        <f aca="false">AB462/AF462</f>
        <v>13122.8907742179</v>
      </c>
      <c r="AH462" s="0" t="n">
        <f aca="false">(AG461+AG462*2+AG463)/4</f>
        <v>12984.0513716877</v>
      </c>
      <c r="AI462" s="0" t="n">
        <f aca="false">ABS(1 - (AG462/AVERAGE(AG460:AG464)))</f>
        <v>0.0261740167108616</v>
      </c>
      <c r="AJ462" s="0" t="n">
        <f aca="false">(AVERAGE(AG460:AG464)*AI462) + (AG462*(1-AI462))</f>
        <v>13132.1226277746</v>
      </c>
      <c r="AK462" s="0" t="n">
        <f aca="false">(AVERAGE(AG460:AG461,AG463:AG464)*AI462*2) + (AG462*(1-AI462*2))</f>
        <v>13145.9704081095</v>
      </c>
    </row>
    <row r="463" customFormat="false" ht="13.8" hidden="false" customHeight="false" outlineLevel="0" collapsed="false">
      <c r="A463" s="4" t="n">
        <v>43197</v>
      </c>
      <c r="B463" s="0" t="n">
        <v>461</v>
      </c>
      <c r="C463" s="0" t="n">
        <v>2920</v>
      </c>
      <c r="D463" s="0" t="n">
        <f aca="false">C463*$D$1</f>
        <v>6716</v>
      </c>
      <c r="E463" s="0" t="n">
        <v>1250</v>
      </c>
      <c r="F463" s="0" t="n">
        <f aca="false">E463*$F$1</f>
        <v>2750</v>
      </c>
      <c r="G463" s="0" t="n">
        <v>2770</v>
      </c>
      <c r="H463" s="0" t="n">
        <f aca="false">D463+F463+G463</f>
        <v>12236</v>
      </c>
      <c r="J463" s="0" t="n">
        <v>0</v>
      </c>
      <c r="K463" s="0" t="n">
        <f aca="false">J463*$K$1</f>
        <v>0</v>
      </c>
      <c r="L463" s="0" t="n">
        <f aca="false">H463+K463</f>
        <v>12236</v>
      </c>
      <c r="M463" s="0" t="n">
        <v>90</v>
      </c>
      <c r="X463" s="0" t="s">
        <v>42</v>
      </c>
      <c r="Y463" s="0" t="n">
        <f aca="false">Y457</f>
        <v>14791.7857142857</v>
      </c>
      <c r="Z463" s="0" t="n">
        <f aca="false">L463/Y463</f>
        <v>0.82721587753821</v>
      </c>
      <c r="AA463" s="0" t="n">
        <f aca="false">AVERAGEIF(X400:X462,"Saturday",Z400:Z462)</f>
        <v>1.17890734450921</v>
      </c>
      <c r="AB463" s="0" t="n">
        <f aca="false">L463/$AA$14</f>
        <v>10996.9162315818</v>
      </c>
      <c r="AC463" s="0" t="n">
        <v>84</v>
      </c>
      <c r="AE463" s="0" t="n">
        <v>0</v>
      </c>
      <c r="AF463" s="0" t="n">
        <f aca="false">(AB463/AVERAGE(AB459:AB461,AB465:AB467))*MAX(AE462:AE464) + (1 - MAX(AE462:AE464))</f>
        <v>1</v>
      </c>
      <c r="AG463" s="0" t="n">
        <f aca="false">AB463/AF463</f>
        <v>10996.9162315818</v>
      </c>
      <c r="AH463" s="0" t="n">
        <f aca="false">(AG462+AG463*2+AG464)/4</f>
        <v>11990.707073981</v>
      </c>
      <c r="AI463" s="0" t="n">
        <f aca="false">ABS(1 - (AG463/AVERAGE(AG461:AG465)))</f>
        <v>0.142337692429544</v>
      </c>
      <c r="AJ463" s="0" t="n">
        <f aca="false">(AVERAGE(AG461:AG465)*AI463) + (AG463*(1-AI463))</f>
        <v>11256.6894854318</v>
      </c>
      <c r="AK463" s="0" t="n">
        <f aca="false">(AVERAGE(AG461:AG462,AG464:AG465)*AI463*2) + (AG463*(1-AI463*2))</f>
        <v>11646.3493662068</v>
      </c>
    </row>
    <row r="464" customFormat="false" ht="13.8" hidden="false" customHeight="false" outlineLevel="0" collapsed="false">
      <c r="A464" s="4" t="n">
        <v>43198</v>
      </c>
      <c r="B464" s="0" t="n">
        <v>462</v>
      </c>
      <c r="C464" s="0" t="n">
        <v>3435</v>
      </c>
      <c r="D464" s="0" t="n">
        <f aca="false">C464*$D$1</f>
        <v>7900.5</v>
      </c>
      <c r="E464" s="0" t="n">
        <v>1110</v>
      </c>
      <c r="F464" s="0" t="n">
        <f aca="false">E464*$F$1</f>
        <v>2442</v>
      </c>
      <c r="G464" s="0" t="n">
        <v>2420</v>
      </c>
      <c r="H464" s="0" t="n">
        <f aca="false">D464+F464+G464</f>
        <v>12762.5</v>
      </c>
      <c r="J464" s="0" t="n">
        <v>0</v>
      </c>
      <c r="K464" s="0" t="n">
        <f aca="false">J464*$K$1</f>
        <v>0</v>
      </c>
      <c r="L464" s="0" t="n">
        <f aca="false">H464+K464</f>
        <v>12762.5</v>
      </c>
      <c r="M464" s="0" t="n">
        <v>120</v>
      </c>
      <c r="X464" s="0" t="s">
        <v>33</v>
      </c>
      <c r="Y464" s="0" t="n">
        <f aca="false">AVERAGE(L464:L470)</f>
        <v>11666</v>
      </c>
      <c r="Z464" s="0" t="n">
        <f aca="false">L464/Y464</f>
        <v>1.09399108520487</v>
      </c>
      <c r="AA464" s="0" t="n">
        <f aca="false">AVERAGEIF(X401:X463,"Sunday",Z401:Z463)</f>
        <v>1.02507202698069</v>
      </c>
      <c r="AB464" s="0" t="n">
        <f aca="false">L464/$AA$2</f>
        <v>12846.1050585425</v>
      </c>
      <c r="AC464" s="0" t="n">
        <v>75</v>
      </c>
      <c r="AE464" s="0" t="n">
        <v>0</v>
      </c>
      <c r="AF464" s="0" t="n">
        <f aca="false">(AB464/AVERAGE(AB460:AB462,AB466:AB468))*MAX(AE463:AE465) + (1 - MAX(AE463:AE465))</f>
        <v>1</v>
      </c>
      <c r="AG464" s="0" t="n">
        <f aca="false">AB464/AF464</f>
        <v>12846.1050585425</v>
      </c>
      <c r="AH464" s="0" t="n">
        <f aca="false">(AG463+AG464*2+AG465)/4</f>
        <v>12284.883101493</v>
      </c>
      <c r="AI464" s="0" t="n">
        <f aca="false">ABS(1 - (AG464/AVERAGE(AG462:AG466)))</f>
        <v>0.0477922560724575</v>
      </c>
      <c r="AJ464" s="0" t="n">
        <f aca="false">(AVERAGE(AG462:AG466)*AI464) + (AG464*(1-AI464))</f>
        <v>12818.1016207803</v>
      </c>
      <c r="AK464" s="0" t="n">
        <f aca="false">(AVERAGE(AG462:AG463,AG465:AG466)*AI464*2) + (AG464*(1-AI464*2))</f>
        <v>12776.0964641371</v>
      </c>
    </row>
    <row r="465" customFormat="false" ht="13.8" hidden="false" customHeight="false" outlineLevel="0" collapsed="false">
      <c r="A465" s="4" t="n">
        <v>43199</v>
      </c>
      <c r="B465" s="0" t="n">
        <v>463</v>
      </c>
      <c r="C465" s="0" t="n">
        <v>3700</v>
      </c>
      <c r="D465" s="0" t="n">
        <f aca="false">C465*$D$1</f>
        <v>8510</v>
      </c>
      <c r="E465" s="0" t="n">
        <v>915</v>
      </c>
      <c r="F465" s="0" t="n">
        <f aca="false">E465*$F$1</f>
        <v>2013</v>
      </c>
      <c r="G465" s="0" t="n">
        <v>1210</v>
      </c>
      <c r="H465" s="0" t="n">
        <f aca="false">D465+F465+G465</f>
        <v>11733</v>
      </c>
      <c r="J465" s="0" t="n">
        <v>0</v>
      </c>
      <c r="K465" s="0" t="n">
        <f aca="false">J465*$K$1</f>
        <v>0</v>
      </c>
      <c r="L465" s="0" t="n">
        <f aca="false">H465+K465</f>
        <v>11733</v>
      </c>
      <c r="M465" s="0" t="n">
        <v>105</v>
      </c>
      <c r="X465" s="0" t="s">
        <v>34</v>
      </c>
      <c r="Y465" s="0" t="n">
        <f aca="false">Y464</f>
        <v>11666</v>
      </c>
      <c r="Z465" s="0" t="n">
        <f aca="false">L465/Y465</f>
        <v>1.00574318532488</v>
      </c>
      <c r="AA465" s="0" t="n">
        <f aca="false">AVERAGEIF(X402:X464,"Monday",Z402:Z464)</f>
        <v>0.879642081554397</v>
      </c>
      <c r="AB465" s="0" t="n">
        <f aca="false">L465/$AA$4</f>
        <v>12450.4060573053</v>
      </c>
      <c r="AC465" s="0" t="n">
        <v>75</v>
      </c>
      <c r="AE465" s="0" t="n">
        <v>0</v>
      </c>
      <c r="AF465" s="0" t="n">
        <f aca="false">(AB465/AVERAGE(AB461:AB463,AB467:AB469))*MAX(AE464:AE466) + (1 - MAX(AE464:AE466))</f>
        <v>1</v>
      </c>
      <c r="AG465" s="0" t="n">
        <f aca="false">AB465/AF465</f>
        <v>12450.4060573053</v>
      </c>
      <c r="AH465" s="0" t="n">
        <f aca="false">(AG464+AG465*2+AG466)/4</f>
        <v>12407.8549551428</v>
      </c>
      <c r="AI465" s="0" t="n">
        <f aca="false">ABS(1 - (AG465/AVERAGE(AG463:AG467)))</f>
        <v>0.0399105879545418</v>
      </c>
      <c r="AJ465" s="0" t="n">
        <f aca="false">(AVERAGE(AG463:AG467)*AI465) + (AG465*(1-AI465))</f>
        <v>12431.3354832054</v>
      </c>
      <c r="AK465" s="0" t="n">
        <f aca="false">(AVERAGE(AG463:AG464,AG466:AG467)*AI465*2) + (AG465*(1-AI465*2))</f>
        <v>12402.7296220556</v>
      </c>
    </row>
    <row r="466" customFormat="false" ht="13.8" hidden="false" customHeight="false" outlineLevel="0" collapsed="false">
      <c r="A466" s="4" t="n">
        <v>43200</v>
      </c>
      <c r="B466" s="0" t="n">
        <v>464</v>
      </c>
      <c r="C466" s="0" t="n">
        <v>3210</v>
      </c>
      <c r="D466" s="0" t="n">
        <f aca="false">C466*$D$1</f>
        <v>7383</v>
      </c>
      <c r="E466" s="0" t="n">
        <v>975</v>
      </c>
      <c r="F466" s="0" t="n">
        <f aca="false">E466*$F$1</f>
        <v>2145</v>
      </c>
      <c r="G466" s="0" t="n">
        <v>1440</v>
      </c>
      <c r="H466" s="0" t="n">
        <f aca="false">D466+F466+G466</f>
        <v>10968</v>
      </c>
      <c r="J466" s="0" t="n">
        <v>0</v>
      </c>
      <c r="K466" s="0" t="n">
        <f aca="false">J466*$K$1</f>
        <v>0</v>
      </c>
      <c r="L466" s="0" t="n">
        <f aca="false">H466+K466</f>
        <v>10968</v>
      </c>
      <c r="M466" s="0" t="n">
        <v>110</v>
      </c>
      <c r="X466" s="0" t="s">
        <v>36</v>
      </c>
      <c r="Y466" s="0" t="n">
        <f aca="false">Y464</f>
        <v>11666</v>
      </c>
      <c r="Z466" s="0" t="n">
        <f aca="false">L466/Y466</f>
        <v>0.940168009600549</v>
      </c>
      <c r="AA466" s="0" t="n">
        <f aca="false">AVERAGEIF(X403:X465,"Tuesday",Z403:Z465)</f>
        <v>1.05923270285234</v>
      </c>
      <c r="AB466" s="0" t="n">
        <f aca="false">L466/$AA$6</f>
        <v>11884.502647418</v>
      </c>
      <c r="AC466" s="0" t="n">
        <v>82</v>
      </c>
      <c r="AE466" s="0" t="n">
        <v>0</v>
      </c>
      <c r="AF466" s="0" t="n">
        <f aca="false">(AB466/AVERAGE(AB462:AB464,AB468:AB470))*MAX(AE465:AE467) + (1 - MAX(AE465:AE467))</f>
        <v>1</v>
      </c>
      <c r="AG466" s="0" t="n">
        <f aca="false">AB466/AF466</f>
        <v>11884.502647418</v>
      </c>
      <c r="AH466" s="0" t="n">
        <f aca="false">(AG465+AG466*2+AG467)/4</f>
        <v>11976.0873460551</v>
      </c>
      <c r="AI466" s="0" t="n">
        <f aca="false">ABS(1 - (AG466/AVERAGE(AG464:AG468)))</f>
        <v>0.00902505721258318</v>
      </c>
      <c r="AJ466" s="0" t="n">
        <f aca="false">(AVERAGE(AG464:AG468)*AI466) + (AG466*(1-AI466))</f>
        <v>11883.5432932032</v>
      </c>
      <c r="AK466" s="0" t="n">
        <f aca="false">(AVERAGE(AG464:AG465,AG467:AG468)*AI466*2) + (AG466*(1-AI466*2))</f>
        <v>11882.104261881</v>
      </c>
    </row>
    <row r="467" customFormat="false" ht="13.8" hidden="false" customHeight="false" outlineLevel="0" collapsed="false">
      <c r="A467" s="4" t="n">
        <v>43201</v>
      </c>
      <c r="B467" s="0" t="n">
        <v>465</v>
      </c>
      <c r="C467" s="0" t="n">
        <v>3135</v>
      </c>
      <c r="D467" s="0" t="n">
        <f aca="false">C467*$D$1</f>
        <v>7210.5</v>
      </c>
      <c r="E467" s="0" t="n">
        <v>1015</v>
      </c>
      <c r="F467" s="0" t="n">
        <f aca="false">E467*$F$1</f>
        <v>2233</v>
      </c>
      <c r="G467" s="0" t="n">
        <v>1230</v>
      </c>
      <c r="H467" s="0" t="n">
        <f aca="false">D467+F467+G467</f>
        <v>10673.5</v>
      </c>
      <c r="J467" s="0" t="n">
        <v>0</v>
      </c>
      <c r="K467" s="0" t="n">
        <f aca="false">J467*$K$1</f>
        <v>0</v>
      </c>
      <c r="L467" s="0" t="n">
        <f aca="false">H467+K467</f>
        <v>10673.5</v>
      </c>
      <c r="M467" s="0" t="n">
        <v>130</v>
      </c>
      <c r="X467" s="0" t="s">
        <v>37</v>
      </c>
      <c r="Y467" s="0" t="n">
        <f aca="false">Y464</f>
        <v>11666</v>
      </c>
      <c r="Z467" s="0" t="n">
        <f aca="false">L467/Y467</f>
        <v>0.914923709926281</v>
      </c>
      <c r="AA467" s="0" t="n">
        <f aca="false">AVERAGEIF(X404:X466,"Wednesday",Z404:Z466)</f>
        <v>0.972465830242289</v>
      </c>
      <c r="AB467" s="0" t="n">
        <f aca="false">L467/$AA$8</f>
        <v>11684.9380320791</v>
      </c>
      <c r="AC467" s="0" t="n">
        <v>90</v>
      </c>
      <c r="AE467" s="0" t="n">
        <v>0</v>
      </c>
      <c r="AF467" s="0" t="n">
        <f aca="false">(AB467/AVERAGE(AB463:AB465,AB469:AB471))*MAX(AE466:AE468) + (1 - MAX(AE466:AE468))</f>
        <v>1</v>
      </c>
      <c r="AG467" s="0" t="n">
        <f aca="false">AB467/AF467</f>
        <v>11684.9380320791</v>
      </c>
      <c r="AH467" s="0" t="n">
        <f aca="false">(AG466+AG467*2+AG468)/4</f>
        <v>11319.8613356788</v>
      </c>
      <c r="AI467" s="0" t="n">
        <f aca="false">ABS(1 - (AG467/AVERAGE(AG465:AG469)))</f>
        <v>0.0508883234479014</v>
      </c>
      <c r="AJ467" s="0" t="n">
        <f aca="false">(AVERAGE(AG465:AG469)*AI467) + (AG467*(1-AI467))</f>
        <v>11656.1437580821</v>
      </c>
      <c r="AK467" s="0" t="n">
        <f aca="false">(AVERAGE(AG465:AG466,AG468:AG469)*AI467*2) + (AG467*(1-AI467*2))</f>
        <v>11612.9523470865</v>
      </c>
    </row>
    <row r="468" customFormat="false" ht="13.8" hidden="false" customHeight="false" outlineLevel="0" collapsed="false">
      <c r="A468" s="4" t="n">
        <v>43202</v>
      </c>
      <c r="B468" s="0" t="n">
        <v>466</v>
      </c>
      <c r="C468" s="0" t="n">
        <v>2795</v>
      </c>
      <c r="D468" s="0" t="n">
        <f aca="false">C468*$D$1</f>
        <v>6428.5</v>
      </c>
      <c r="E468" s="0" t="n">
        <v>1020</v>
      </c>
      <c r="F468" s="0" t="n">
        <f aca="false">E468*$F$1</f>
        <v>2244</v>
      </c>
      <c r="G468" s="0" t="n">
        <v>1430</v>
      </c>
      <c r="H468" s="0" t="n">
        <f aca="false">D468+F468+G468</f>
        <v>10102.5</v>
      </c>
      <c r="J468" s="0" t="n">
        <v>0</v>
      </c>
      <c r="K468" s="0" t="n">
        <f aca="false">J468*$K$1</f>
        <v>0</v>
      </c>
      <c r="L468" s="0" t="n">
        <f aca="false">H468+K468</f>
        <v>10102.5</v>
      </c>
      <c r="M468" s="0" t="n">
        <v>115</v>
      </c>
      <c r="X468" s="0" t="s">
        <v>39</v>
      </c>
      <c r="Y468" s="0" t="n">
        <f aca="false">Y464</f>
        <v>11666</v>
      </c>
      <c r="Z468" s="0" t="n">
        <f aca="false">L468/Y468</f>
        <v>0.865978055888908</v>
      </c>
      <c r="AA468" s="0" t="n">
        <f aca="false">AVERAGEIF(X405:X467,"Thursday",Z405:Z467)</f>
        <v>0.877993380299365</v>
      </c>
      <c r="AB468" s="0" t="n">
        <f aca="false">L468/$AA$10</f>
        <v>10025.0666311388</v>
      </c>
      <c r="AC468" s="0" t="n">
        <v>77</v>
      </c>
      <c r="AE468" s="0" t="n">
        <v>0</v>
      </c>
      <c r="AF468" s="0" t="n">
        <f aca="false">(AB468/AVERAGE(AB464:AB466,AB470:AB472))*MAX(AE467:AE469) + (1 - MAX(AE467:AE469))</f>
        <v>1</v>
      </c>
      <c r="AG468" s="0" t="n">
        <f aca="false">AB468/AF468</f>
        <v>10025.0666311388</v>
      </c>
      <c r="AH468" s="0" t="n">
        <f aca="false">(AG467+AG468*2+AG469)/4</f>
        <v>10321.4212316426</v>
      </c>
      <c r="AI468" s="0" t="n">
        <f aca="false">ABS(1 - (AG468/AVERAGE(AG466:AG470)))</f>
        <v>0.107164302619811</v>
      </c>
      <c r="AJ468" s="0" t="n">
        <f aca="false">(AVERAGE(AG466:AG470)*AI468) + (AG468*(1-AI468))</f>
        <v>10154.0150454956</v>
      </c>
      <c r="AK468" s="0" t="n">
        <f aca="false">(AVERAGE(AG466:AG467,AG469:AG470)*AI468*2) + (AG468*(1-AI468*2))</f>
        <v>10347.4376670308</v>
      </c>
    </row>
    <row r="469" customFormat="false" ht="13.8" hidden="false" customHeight="false" outlineLevel="0" collapsed="false">
      <c r="A469" s="4" t="n">
        <v>43203</v>
      </c>
      <c r="B469" s="0" t="n">
        <v>467</v>
      </c>
      <c r="C469" s="0" t="n">
        <v>3105</v>
      </c>
      <c r="D469" s="0" t="n">
        <f aca="false">C469*$D$1</f>
        <v>7141.5</v>
      </c>
      <c r="E469" s="0" t="n">
        <v>1075</v>
      </c>
      <c r="F469" s="0" t="n">
        <f aca="false">E469*$F$1</f>
        <v>2365</v>
      </c>
      <c r="G469" s="0" t="n">
        <v>1455</v>
      </c>
      <c r="H469" s="0" t="n">
        <f aca="false">D469+F469+G469</f>
        <v>10961.5</v>
      </c>
      <c r="J469" s="0" t="n">
        <v>0</v>
      </c>
      <c r="K469" s="0" t="n">
        <f aca="false">J469*$K$1</f>
        <v>0</v>
      </c>
      <c r="L469" s="0" t="n">
        <f aca="false">H469+K469</f>
        <v>10961.5</v>
      </c>
      <c r="M469" s="0" t="n">
        <v>135</v>
      </c>
      <c r="X469" s="0" t="s">
        <v>40</v>
      </c>
      <c r="Y469" s="0" t="n">
        <f aca="false">Y464</f>
        <v>11666</v>
      </c>
      <c r="Z469" s="0" t="n">
        <f aca="false">L469/Y469</f>
        <v>0.939610834904852</v>
      </c>
      <c r="AA469" s="0" t="n">
        <f aca="false">AVERAGEIF(X406:X468,"Friday",Z406:Z468)</f>
        <v>1.0629103863541</v>
      </c>
      <c r="AB469" s="0" t="n">
        <f aca="false">L469/$AA$12</f>
        <v>9550.61363221387</v>
      </c>
      <c r="AC469" s="0" t="n">
        <v>64</v>
      </c>
      <c r="AE469" s="0" t="n">
        <v>0</v>
      </c>
      <c r="AF469" s="0" t="n">
        <f aca="false">(AB469/AVERAGE(AB465:AB467,AB471:AB473))*MAX(AE468:AE470) + (1 - MAX(AE468:AE470))</f>
        <v>1</v>
      </c>
      <c r="AG469" s="0" t="n">
        <f aca="false">AB469/AF469</f>
        <v>9550.61363221387</v>
      </c>
      <c r="AH469" s="0" t="n">
        <f aca="false">(AG468+AG469*2+AG470)/4</f>
        <v>10530.7236378526</v>
      </c>
      <c r="AI469" s="0" t="n">
        <f aca="false">ABS(1 - (AG469/AVERAGE(AG467:AG471)))</f>
        <v>0.135806040388881</v>
      </c>
      <c r="AJ469" s="0" t="n">
        <f aca="false">(AVERAGE(AG467:AG471)*AI469) + (AG469*(1-AI469))</f>
        <v>9754.43899481961</v>
      </c>
      <c r="AK469" s="0" t="n">
        <f aca="false">(AVERAGE(AG467:AG468,AG470:AG471)*AI469*2) + (AG469*(1-AI469*2))</f>
        <v>10060.1770387282</v>
      </c>
    </row>
    <row r="470" customFormat="false" ht="13.8" hidden="false" customHeight="false" outlineLevel="0" collapsed="false">
      <c r="A470" s="4" t="n">
        <v>43204</v>
      </c>
      <c r="B470" s="0" t="n">
        <v>468</v>
      </c>
      <c r="C470" s="0" t="n">
        <v>3340</v>
      </c>
      <c r="D470" s="0" t="n">
        <f aca="false">C470*$D$1</f>
        <v>7682</v>
      </c>
      <c r="E470" s="0" t="n">
        <v>1120</v>
      </c>
      <c r="F470" s="0" t="n">
        <f aca="false">E470*$F$1</f>
        <v>2464</v>
      </c>
      <c r="G470" s="0" t="n">
        <v>4315</v>
      </c>
      <c r="H470" s="0" t="n">
        <f aca="false">D470+F470+G470</f>
        <v>14461</v>
      </c>
      <c r="J470" s="0" t="n">
        <v>0</v>
      </c>
      <c r="K470" s="0" t="n">
        <f aca="false">J470*$K$1</f>
        <v>0</v>
      </c>
      <c r="L470" s="0" t="n">
        <f aca="false">H470+K470</f>
        <v>14461</v>
      </c>
      <c r="M470" s="0" t="n">
        <v>95</v>
      </c>
      <c r="X470" s="0" t="s">
        <v>42</v>
      </c>
      <c r="Y470" s="0" t="n">
        <f aca="false">Y464</f>
        <v>11666</v>
      </c>
      <c r="Z470" s="0" t="n">
        <f aca="false">L470/Y470</f>
        <v>1.23958511914967</v>
      </c>
      <c r="AA470" s="0" t="n">
        <f aca="false">AVERAGEIF(X407:X469,"Saturday",Z407:Z469)</f>
        <v>1.12268359171682</v>
      </c>
      <c r="AB470" s="0" t="n">
        <f aca="false">L470/$AA$14</f>
        <v>12996.6006558438</v>
      </c>
      <c r="AC470" s="0" t="n">
        <v>73</v>
      </c>
      <c r="AE470" s="0" t="n">
        <v>0</v>
      </c>
      <c r="AF470" s="0" t="n">
        <f aca="false">(AB470/AVERAGE(AB466:AB468,AB472:AB474))*MAX(AE469:AE471) + (1 - MAX(AE469:AE471))</f>
        <v>1</v>
      </c>
      <c r="AG470" s="0" t="n">
        <f aca="false">AB470/AF470</f>
        <v>12996.6006558438</v>
      </c>
      <c r="AH470" s="0" t="n">
        <f aca="false">(AG469+AG470*2+AG471)/4</f>
        <v>11635.9865175248</v>
      </c>
      <c r="AI470" s="0" t="n">
        <f aca="false">ABS(1 - (AG470/AVERAGE(AG468:AG472)))</f>
        <v>0.188742276262412</v>
      </c>
      <c r="AJ470" s="0" t="n">
        <f aca="false">(AVERAGE(AG468:AG472)*AI470) + (AG470*(1-AI470))</f>
        <v>12607.1248870058</v>
      </c>
      <c r="AK470" s="0" t="n">
        <f aca="false">(AVERAGE(AG468:AG469,AG471:AG472)*AI470*2) + (AG470*(1-AI470*2))</f>
        <v>12022.9112337487</v>
      </c>
    </row>
    <row r="471" customFormat="false" ht="13.8" hidden="false" customHeight="false" outlineLevel="0" collapsed="false">
      <c r="A471" s="4" t="n">
        <v>43205</v>
      </c>
      <c r="B471" s="0" t="n">
        <v>469</v>
      </c>
      <c r="C471" s="0" t="n">
        <v>2945</v>
      </c>
      <c r="D471" s="0" t="n">
        <f aca="false">C471*$D$1</f>
        <v>6773.5</v>
      </c>
      <c r="E471" s="0" t="n">
        <v>1120</v>
      </c>
      <c r="F471" s="0" t="n">
        <f aca="false">E471*$F$1</f>
        <v>2464</v>
      </c>
      <c r="G471" s="0" t="n">
        <v>3450</v>
      </c>
      <c r="H471" s="0" t="n">
        <f aca="false">D471+F471+G471</f>
        <v>12687.5</v>
      </c>
      <c r="J471" s="0" t="n">
        <v>0</v>
      </c>
      <c r="K471" s="0" t="n">
        <f aca="false">J471*$K$1</f>
        <v>0</v>
      </c>
      <c r="L471" s="0" t="n">
        <f aca="false">H471+K471</f>
        <v>12687.5</v>
      </c>
      <c r="M471" s="0" t="n">
        <v>110</v>
      </c>
      <c r="X471" s="0" t="s">
        <v>33</v>
      </c>
      <c r="Y471" s="0" t="n">
        <f aca="false">AVERAGE(L471:L477)</f>
        <v>12154.3571428571</v>
      </c>
      <c r="Z471" s="0" t="n">
        <f aca="false">L471/Y471</f>
        <v>1.04386434024248</v>
      </c>
      <c r="AA471" s="0" t="n">
        <f aca="false">AVERAGEIF(X408:X470,"Sunday",Z408:Z470)</f>
        <v>1.06562179380983</v>
      </c>
      <c r="AB471" s="0" t="n">
        <f aca="false">L471/$AA$2</f>
        <v>12770.6137457597</v>
      </c>
      <c r="AC471" s="0" t="n">
        <v>75</v>
      </c>
      <c r="AE471" s="0" t="n">
        <v>0</v>
      </c>
      <c r="AF471" s="0" t="n">
        <f aca="false">(AB471/AVERAGE(AB467:AB469,AB473:AB475))*MAX(AE470:AE472) + (1 - MAX(AE470:AE472))</f>
        <v>1.16095104678757</v>
      </c>
      <c r="AG471" s="0" t="n">
        <f aca="false">AB471/AF471</f>
        <v>11000.1311261977</v>
      </c>
      <c r="AH471" s="0" t="n">
        <f aca="false">(AG470+AG471*2+AG472)/4</f>
        <v>11522.4482572416</v>
      </c>
      <c r="AI471" s="0" t="n">
        <f aca="false">ABS(1 - (AG471/AVERAGE(AG469:AG473)))</f>
        <v>0.0253235314751612</v>
      </c>
      <c r="AJ471" s="0" t="n">
        <f aca="false">(AVERAGE(AG469:AG473)*AI471) + (AG471*(1-AI471))</f>
        <v>11007.3685819347</v>
      </c>
      <c r="AK471" s="0" t="n">
        <f aca="false">(AVERAGE(AG469:AG470,AG472:AG473)*AI471*2) + (AG471*(1-AI471*2))</f>
        <v>11018.2247655402</v>
      </c>
    </row>
    <row r="472" customFormat="false" ht="13.8" hidden="false" customHeight="false" outlineLevel="0" collapsed="false">
      <c r="A472" s="4" t="n">
        <v>43206</v>
      </c>
      <c r="B472" s="0" t="n">
        <v>470</v>
      </c>
      <c r="C472" s="0" t="n">
        <v>2925</v>
      </c>
      <c r="D472" s="0" t="n">
        <f aca="false">C472*$D$1</f>
        <v>6727.5</v>
      </c>
      <c r="E472" s="0" t="n">
        <v>1065</v>
      </c>
      <c r="F472" s="0" t="n">
        <f aca="false">E472*$F$1</f>
        <v>2343</v>
      </c>
      <c r="G472" s="0" t="n">
        <v>2045</v>
      </c>
      <c r="H472" s="0" t="n">
        <f aca="false">D472+F472+G472</f>
        <v>11115.5</v>
      </c>
      <c r="J472" s="0" t="n">
        <v>0</v>
      </c>
      <c r="K472" s="0" t="n">
        <f aca="false">J472*$K$1</f>
        <v>0</v>
      </c>
      <c r="L472" s="0" t="n">
        <f aca="false">H472+K472</f>
        <v>11115.5</v>
      </c>
      <c r="M472" s="0" t="n">
        <v>135</v>
      </c>
      <c r="X472" s="0" t="s">
        <v>34</v>
      </c>
      <c r="Y472" s="0" t="n">
        <f aca="false">Y471</f>
        <v>12154.3571428571</v>
      </c>
      <c r="Z472" s="0" t="n">
        <f aca="false">L472/Y472</f>
        <v>0.914528005829776</v>
      </c>
      <c r="AA472" s="0" t="n">
        <f aca="false">AVERAGEIF(X409:X471,"Monday",Z409:Z471)</f>
        <v>0.908210363338767</v>
      </c>
      <c r="AB472" s="0" t="n">
        <f aca="false">L472/$AA$4</f>
        <v>11795.1494528234</v>
      </c>
      <c r="AC472" s="0" t="n">
        <v>81</v>
      </c>
      <c r="AE472" s="0" t="n">
        <v>1</v>
      </c>
      <c r="AF472" s="0" t="n">
        <f aca="false">(AB472/AVERAGE(AB468:AB470,AB474:AB476))*MAX(AE471:AE473) + (1 - MAX(AE471:AE473))</f>
        <v>1.0633033224273</v>
      </c>
      <c r="AG472" s="0" t="n">
        <f aca="false">AB472/AF472</f>
        <v>11092.9301207275</v>
      </c>
      <c r="AH472" s="0" t="n">
        <f aca="false">(AG471+AG472*2+AG473)/4</f>
        <v>11243.8423940923</v>
      </c>
      <c r="AI472" s="0" t="n">
        <f aca="false">ABS(1 - (AG472/AVERAGE(AG470:AG474)))</f>
        <v>0.0723865409836314</v>
      </c>
      <c r="AJ472" s="0" t="n">
        <f aca="false">(AVERAGE(AG470:AG474)*AI472) + (AG472*(1-AI472))</f>
        <v>11155.5907690875</v>
      </c>
      <c r="AK472" s="0" t="n">
        <f aca="false">(AVERAGE(AG470:AG471,AG473:AG474)*AI472*2) + (AG472*(1-AI472*2))</f>
        <v>11249.5817416276</v>
      </c>
    </row>
    <row r="473" customFormat="false" ht="13.8" hidden="false" customHeight="false" outlineLevel="0" collapsed="false">
      <c r="A473" s="4" t="n">
        <v>43207</v>
      </c>
      <c r="B473" s="0" t="n">
        <v>471</v>
      </c>
      <c r="C473" s="0" t="n">
        <v>2905</v>
      </c>
      <c r="D473" s="0" t="n">
        <f aca="false">C473*$D$1</f>
        <v>6681.5</v>
      </c>
      <c r="E473" s="0" t="n">
        <v>1080</v>
      </c>
      <c r="F473" s="0" t="n">
        <f aca="false">E473*$F$1</f>
        <v>2376</v>
      </c>
      <c r="G473" s="0" t="n">
        <v>1700</v>
      </c>
      <c r="H473" s="0" t="n">
        <f aca="false">D473+F473+G473</f>
        <v>10757.5</v>
      </c>
      <c r="J473" s="0" t="n">
        <v>0</v>
      </c>
      <c r="K473" s="0" t="n">
        <f aca="false">J473*$K$1</f>
        <v>0</v>
      </c>
      <c r="L473" s="0" t="n">
        <f aca="false">H473+K473</f>
        <v>10757.5</v>
      </c>
      <c r="M473" s="0" t="n">
        <v>125</v>
      </c>
      <c r="X473" s="0" t="s">
        <v>36</v>
      </c>
      <c r="Y473" s="0" t="n">
        <f aca="false">Y471</f>
        <v>12154.3571428571</v>
      </c>
      <c r="Z473" s="0" t="n">
        <f aca="false">L473/Y473</f>
        <v>0.885073547992787</v>
      </c>
      <c r="AA473" s="0" t="n">
        <f aca="false">AVERAGEIF(X410:X472,"Tuesday",Z410:Z472)</f>
        <v>1.03112168437042</v>
      </c>
      <c r="AB473" s="0" t="n">
        <f aca="false">L473/$AA$6</f>
        <v>11656.4129494529</v>
      </c>
      <c r="AC473" s="0" t="n">
        <v>66</v>
      </c>
      <c r="AE473" s="0" t="n">
        <v>0</v>
      </c>
      <c r="AF473" s="0" t="n">
        <f aca="false">(AB473/AVERAGE(AB469:AB471,AB475:AB477))*MAX(AE472:AE474) + (1 - MAX(AE472:AE474))</f>
        <v>0.988721605422304</v>
      </c>
      <c r="AG473" s="0" t="n">
        <f aca="false">AB473/AF473</f>
        <v>11789.3782087165</v>
      </c>
      <c r="AH473" s="0" t="n">
        <f aca="false">(AG472+AG473*2+AG474)/4</f>
        <v>11896.3736190439</v>
      </c>
      <c r="AI473" s="0" t="n">
        <f aca="false">ABS(1 - (AG473/AVERAGE(AG471:AG475)))</f>
        <v>0.0347696748352959</v>
      </c>
      <c r="AJ473" s="0" t="n">
        <f aca="false">(AVERAGE(AG471:AG475)*AI473) + (AG473*(1-AI473))</f>
        <v>11775.604577017</v>
      </c>
      <c r="AK473" s="0" t="n">
        <f aca="false">(AVERAGE(AG471:AG472,AG474:AG475)*AI473*2) + (AG473*(1-AI473*2))</f>
        <v>11754.9441294677</v>
      </c>
    </row>
    <row r="474" customFormat="false" ht="13.8" hidden="false" customHeight="false" outlineLevel="0" collapsed="false">
      <c r="A474" s="4" t="n">
        <v>43208</v>
      </c>
      <c r="B474" s="0" t="n">
        <v>472</v>
      </c>
      <c r="C474" s="0" t="n">
        <v>3270</v>
      </c>
      <c r="D474" s="0" t="n">
        <f aca="false">C474*$D$1</f>
        <v>7521</v>
      </c>
      <c r="E474" s="0" t="n">
        <v>1075</v>
      </c>
      <c r="F474" s="0" t="n">
        <f aca="false">E474*$F$1</f>
        <v>2365</v>
      </c>
      <c r="G474" s="0" t="n">
        <v>1910</v>
      </c>
      <c r="H474" s="0" t="n">
        <f aca="false">D474+F474+G474</f>
        <v>11796</v>
      </c>
      <c r="J474" s="0" t="n">
        <v>0</v>
      </c>
      <c r="K474" s="0" t="n">
        <f aca="false">J474*$K$1</f>
        <v>0</v>
      </c>
      <c r="L474" s="0" t="n">
        <f aca="false">H474+K474</f>
        <v>11796</v>
      </c>
      <c r="M474" s="0" t="n">
        <v>155</v>
      </c>
      <c r="X474" s="0" t="s">
        <v>37</v>
      </c>
      <c r="Y474" s="0" t="n">
        <f aca="false">Y471</f>
        <v>12154.3571428571</v>
      </c>
      <c r="Z474" s="0" t="n">
        <f aca="false">L474/Y474</f>
        <v>0.970516158226624</v>
      </c>
      <c r="AA474" s="0" t="n">
        <f aca="false">AVERAGEIF(X411:X473,"Wednesday",Z411:Z473)</f>
        <v>0.967291605225119</v>
      </c>
      <c r="AB474" s="0" t="n">
        <f aca="false">L474/$AA$8</f>
        <v>12913.8079380152</v>
      </c>
      <c r="AC474" s="0" t="n">
        <v>75</v>
      </c>
      <c r="AE474" s="0" t="n">
        <v>0</v>
      </c>
      <c r="AF474" s="0" t="n">
        <f aca="false">(AB474/AVERAGE(AB470:AB472,AB476:AB478))*MAX(AE473:AE475) + (1 - MAX(AE473:AE475))</f>
        <v>1</v>
      </c>
      <c r="AG474" s="0" t="n">
        <f aca="false">AB474/AF474</f>
        <v>12913.8079380152</v>
      </c>
      <c r="AH474" s="0" t="n">
        <f aca="false">(AG473+AG474*2+AG475)/4</f>
        <v>11946.7354147583</v>
      </c>
      <c r="AI474" s="0" t="n">
        <f aca="false">ABS(1 - (AG474/AVERAGE(AG472:AG476)))</f>
        <v>0.104711529694074</v>
      </c>
      <c r="AJ474" s="0" t="n">
        <f aca="false">(AVERAGE(AG472:AG476)*AI474) + (AG474*(1-AI474))</f>
        <v>12785.6355592465</v>
      </c>
      <c r="AK474" s="0" t="n">
        <f aca="false">(AVERAGE(AG472:AG473,AG475:AG476)*AI474*2) + (AG474*(1-AI474*2))</f>
        <v>12593.3769910935</v>
      </c>
    </row>
    <row r="475" customFormat="false" ht="13.8" hidden="false" customHeight="false" outlineLevel="0" collapsed="false">
      <c r="A475" s="4" t="n">
        <v>43209</v>
      </c>
      <c r="B475" s="0" t="n">
        <v>473</v>
      </c>
      <c r="C475" s="0" t="n">
        <v>2755</v>
      </c>
      <c r="D475" s="0" t="n">
        <f aca="false">C475*$D$1</f>
        <v>6336.5</v>
      </c>
      <c r="E475" s="0" t="n">
        <v>1060</v>
      </c>
      <c r="F475" s="0" t="n">
        <f aca="false">E475*$F$1</f>
        <v>2332</v>
      </c>
      <c r="G475" s="0" t="n">
        <v>1580</v>
      </c>
      <c r="H475" s="0" t="n">
        <f aca="false">D475+F475+G475</f>
        <v>10248.5</v>
      </c>
      <c r="J475" s="0" t="n">
        <v>0</v>
      </c>
      <c r="K475" s="0" t="n">
        <f aca="false">J475*$K$1</f>
        <v>0</v>
      </c>
      <c r="L475" s="0" t="n">
        <f aca="false">H475+K475</f>
        <v>10248.5</v>
      </c>
      <c r="M475" s="0" t="n">
        <v>125</v>
      </c>
      <c r="X475" s="0" t="s">
        <v>39</v>
      </c>
      <c r="Y475" s="0" t="n">
        <f aca="false">Y471</f>
        <v>12154.3571428571</v>
      </c>
      <c r="Z475" s="0" t="n">
        <f aca="false">L475/Y475</f>
        <v>0.843195561850251</v>
      </c>
      <c r="AA475" s="0" t="n">
        <f aca="false">AVERAGEIF(X412:X474,"Thursday",Z412:Z474)</f>
        <v>0.878905822191769</v>
      </c>
      <c r="AB475" s="0" t="n">
        <f aca="false">L475/$AA$10</f>
        <v>10169.9475742862</v>
      </c>
      <c r="AC475" s="0" t="n">
        <v>70</v>
      </c>
      <c r="AE475" s="0" t="n">
        <v>0</v>
      </c>
      <c r="AF475" s="0" t="n">
        <f aca="false">(AB475/AVERAGE(AB471:AB473,AB477:AB479))*MAX(AE474:AE476) + (1 - MAX(AE474:AE476))</f>
        <v>1</v>
      </c>
      <c r="AG475" s="0" t="n">
        <f aca="false">AB475/AF475</f>
        <v>10169.9475742862</v>
      </c>
      <c r="AH475" s="0" t="n">
        <f aca="false">(AG474+AG475*2+AG476)/4</f>
        <v>11434.1044779841</v>
      </c>
      <c r="AI475" s="0" t="n">
        <f aca="false">ABS(1 - (AG475/AVERAGE(AG473:AG477)))</f>
        <v>0.142396195334789</v>
      </c>
      <c r="AJ475" s="0" t="n">
        <f aca="false">(AVERAGE(AG473:AG477)*AI475) + (AG475*(1-AI475))</f>
        <v>10410.3997916307</v>
      </c>
      <c r="AK475" s="0" t="n">
        <f aca="false">(AVERAGE(AG473:AG474,AG476:AG477)*AI475*2) + (AG475*(1-AI475*2))</f>
        <v>10771.0781176473</v>
      </c>
    </row>
    <row r="476" customFormat="false" ht="13.8" hidden="false" customHeight="false" outlineLevel="0" collapsed="false">
      <c r="A476" s="4" t="n">
        <v>43210</v>
      </c>
      <c r="B476" s="0" t="n">
        <v>474</v>
      </c>
      <c r="C476" s="0" t="n">
        <v>3290</v>
      </c>
      <c r="D476" s="0" t="n">
        <f aca="false">C476*$D$1</f>
        <v>7567</v>
      </c>
      <c r="E476" s="0" t="n">
        <v>1725</v>
      </c>
      <c r="F476" s="0" t="n">
        <f aca="false">E476*$F$1</f>
        <v>3795</v>
      </c>
      <c r="G476" s="0" t="n">
        <v>1150</v>
      </c>
      <c r="H476" s="0" t="n">
        <f aca="false">D476+F476+G476</f>
        <v>12512</v>
      </c>
      <c r="J476" s="0" t="n">
        <v>0</v>
      </c>
      <c r="K476" s="0" t="n">
        <f aca="false">J476*$K$1</f>
        <v>0</v>
      </c>
      <c r="L476" s="0" t="n">
        <f aca="false">H476+K476</f>
        <v>12512</v>
      </c>
      <c r="M476" s="0" t="n">
        <v>125</v>
      </c>
      <c r="X476" s="0" t="s">
        <v>40</v>
      </c>
      <c r="Y476" s="0" t="n">
        <f aca="false">Y471</f>
        <v>12154.3571428571</v>
      </c>
      <c r="Z476" s="0" t="n">
        <f aca="false">L476/Y476</f>
        <v>1.0294250739006</v>
      </c>
      <c r="AA476" s="0" t="n">
        <f aca="false">AVERAGEIF(X413:X475,"Friday",Z413:Z475)</f>
        <v>1.02865279374864</v>
      </c>
      <c r="AB476" s="0" t="n">
        <f aca="false">L476/$AA$12</f>
        <v>10901.5442928668</v>
      </c>
      <c r="AC476" s="0" t="n">
        <v>66</v>
      </c>
      <c r="AE476" s="0" t="n">
        <v>0</v>
      </c>
      <c r="AF476" s="0" t="n">
        <f aca="false">(AB476/AVERAGE(AB472:AB474,AB478:AB480))*MAX(AE475:AE477) + (1 - MAX(AE475:AE477))</f>
        <v>0.873331198012219</v>
      </c>
      <c r="AG476" s="0" t="n">
        <f aca="false">AB476/AF476</f>
        <v>12482.7148253489</v>
      </c>
      <c r="AH476" s="0" t="n">
        <f aca="false">(AG475+AG476*2+AG477)/4</f>
        <v>11768.0842108584</v>
      </c>
      <c r="AI476" s="0" t="n">
        <f aca="false">ABS(1 - (AG476/AVERAGE(AG474:AG478)))</f>
        <v>0.0611687199915243</v>
      </c>
      <c r="AJ476" s="0" t="n">
        <f aca="false">(AVERAGE(AG474:AG478)*AI476) + (AG476*(1-AI476))</f>
        <v>12438.7015798437</v>
      </c>
      <c r="AK476" s="0" t="n">
        <f aca="false">(AVERAGE(AG474:AG475,AG477:AG478)*AI476*2) + (AG476*(1-AI476*2))</f>
        <v>12372.681711586</v>
      </c>
    </row>
    <row r="477" customFormat="false" ht="13.8" hidden="false" customHeight="false" outlineLevel="0" collapsed="false">
      <c r="A477" s="4" t="n">
        <v>43211</v>
      </c>
      <c r="B477" s="0" t="n">
        <v>475</v>
      </c>
      <c r="C477" s="0" t="n">
        <v>3975</v>
      </c>
      <c r="D477" s="0" t="n">
        <f aca="false">C477*$D$1</f>
        <v>9142.5</v>
      </c>
      <c r="E477" s="0" t="n">
        <v>1380</v>
      </c>
      <c r="F477" s="0" t="n">
        <f aca="false">E477*$F$1</f>
        <v>3036</v>
      </c>
      <c r="G477" s="0" t="n">
        <v>3785</v>
      </c>
      <c r="H477" s="0" t="n">
        <f aca="false">D477+F477+G477</f>
        <v>15963.5</v>
      </c>
      <c r="J477" s="0" t="n">
        <v>0</v>
      </c>
      <c r="K477" s="0" t="n">
        <f aca="false">J477*$K$1</f>
        <v>0</v>
      </c>
      <c r="L477" s="0" t="n">
        <f aca="false">H477+K477</f>
        <v>15963.5</v>
      </c>
      <c r="M477" s="0" t="n">
        <v>100</v>
      </c>
      <c r="X477" s="0" t="s">
        <v>42</v>
      </c>
      <c r="Y477" s="0" t="n">
        <f aca="false">Y471</f>
        <v>12154.3571428571</v>
      </c>
      <c r="Z477" s="0" t="n">
        <f aca="false">L477/Y477</f>
        <v>1.3133973119575</v>
      </c>
      <c r="AA477" s="0" t="n">
        <f aca="false">AVERAGEIF(X414:X476,"Saturday",Z414:Z476)</f>
        <v>1.12019593731546</v>
      </c>
      <c r="AB477" s="0" t="n">
        <f aca="false">L477/$AA$14</f>
        <v>14346.9493513286</v>
      </c>
      <c r="AC477" s="0" t="n">
        <v>82</v>
      </c>
      <c r="AE477" s="0" t="n">
        <v>1</v>
      </c>
      <c r="AF477" s="0" t="n">
        <f aca="false">(AB477/AVERAGE(AB473:AB475,AB479:AB481))*MAX(AE476:AE478) + (1 - MAX(AE476:AE478))</f>
        <v>1.20189309588969</v>
      </c>
      <c r="AG477" s="0" t="n">
        <f aca="false">AB477/AF477</f>
        <v>11936.9596184496</v>
      </c>
      <c r="AH477" s="0" t="n">
        <f aca="false">(AG476+AG477*2+AG478)/4</f>
        <v>11917.2715052473</v>
      </c>
      <c r="AI477" s="0" t="n">
        <f aca="false">ABS(1 - (AG477/AVERAGE(AG475:AG479)))</f>
        <v>0.0352597583760454</v>
      </c>
      <c r="AJ477" s="0" t="n">
        <f aca="false">(AVERAGE(AG475:AG479)*AI477) + (AG477*(1-AI477))</f>
        <v>11922.6244415831</v>
      </c>
      <c r="AK477" s="0" t="n">
        <f aca="false">(AVERAGE(AG475:AG476,AG478:AG479)*AI477*2) + (AG477*(1-AI477*2))</f>
        <v>11901.1216762832</v>
      </c>
    </row>
    <row r="478" customFormat="false" ht="13.8" hidden="false" customHeight="false" outlineLevel="0" collapsed="false">
      <c r="A478" s="4" t="n">
        <v>43212</v>
      </c>
      <c r="B478" s="0" t="n">
        <v>476</v>
      </c>
      <c r="C478" s="0" t="n">
        <v>3210</v>
      </c>
      <c r="D478" s="0" t="n">
        <f aca="false">C478*$D$1</f>
        <v>7383</v>
      </c>
      <c r="E478" s="0" t="n">
        <v>1420</v>
      </c>
      <c r="F478" s="0" t="n">
        <f aca="false">E478*$F$1</f>
        <v>3124</v>
      </c>
      <c r="G478" s="0" t="n">
        <v>3355</v>
      </c>
      <c r="H478" s="0" t="n">
        <f aca="false">D478+F478+G478</f>
        <v>13862</v>
      </c>
      <c r="J478" s="0" t="n">
        <v>0</v>
      </c>
      <c r="K478" s="0" t="n">
        <f aca="false">J478*$K$1</f>
        <v>0</v>
      </c>
      <c r="L478" s="0" t="n">
        <f aca="false">H478+K478</f>
        <v>13862</v>
      </c>
      <c r="M478" s="0" t="n">
        <v>140</v>
      </c>
      <c r="X478" s="0" t="s">
        <v>33</v>
      </c>
      <c r="Y478" s="0" t="n">
        <f aca="false">AVERAGE(L478:L484)</f>
        <v>12571.6428571429</v>
      </c>
      <c r="Z478" s="0" t="n">
        <f aca="false">L478/Y478</f>
        <v>1.10264029590404</v>
      </c>
      <c r="AA478" s="0" t="n">
        <f aca="false">AVERAGEIF(X415:X477,"Sunday",Z415:Z477)</f>
        <v>1.05146011229149</v>
      </c>
      <c r="AB478" s="0" t="n">
        <f aca="false">L478/$AA$2</f>
        <v>13952.8077039386</v>
      </c>
      <c r="AC478" s="0" t="n">
        <v>84</v>
      </c>
      <c r="AE478" s="0" t="n">
        <v>0</v>
      </c>
      <c r="AF478" s="0" t="n">
        <f aca="false">(AB478/AVERAGE(AB474:AB476,AB480:AB482))*MAX(AE477:AE479) + (1 - MAX(AE477:AE479))</f>
        <v>1.23340260403559</v>
      </c>
      <c r="AG478" s="0" t="n">
        <f aca="false">AB478/AF478</f>
        <v>11312.451958741</v>
      </c>
      <c r="AH478" s="0" t="n">
        <f aca="false">(AG477+AG478*2+AG479)/4</f>
        <v>11577.9479940577</v>
      </c>
      <c r="AI478" s="0" t="n">
        <f aca="false">ABS(1 - (AG478/AVERAGE(AG476:AG480)))</f>
        <v>0.0591453631444829</v>
      </c>
      <c r="AJ478" s="0" t="n">
        <f aca="false">(AVERAGE(AG476:AG480)*AI478) + (AG478*(1-AI478))</f>
        <v>11354.5125742269</v>
      </c>
      <c r="AK478" s="0" t="n">
        <f aca="false">(AVERAGE(AG476:AG477,AG479:AG480)*AI478*2) + (AG478*(1-AI478*2))</f>
        <v>11417.6034974558</v>
      </c>
    </row>
    <row r="479" customFormat="false" ht="13.8" hidden="false" customHeight="false" outlineLevel="0" collapsed="false">
      <c r="A479" s="4" t="n">
        <v>43213</v>
      </c>
      <c r="B479" s="0" t="n">
        <v>477</v>
      </c>
      <c r="C479" s="0" t="n">
        <v>3345</v>
      </c>
      <c r="D479" s="0" t="n">
        <f aca="false">C479*$D$1</f>
        <v>7693.5</v>
      </c>
      <c r="E479" s="0" t="n">
        <v>1190</v>
      </c>
      <c r="F479" s="0" t="n">
        <f aca="false">E479*$F$1</f>
        <v>2618</v>
      </c>
      <c r="G479" s="0" t="n">
        <v>3285</v>
      </c>
      <c r="H479" s="0" t="n">
        <f aca="false">D479+F479+G479</f>
        <v>13596.5</v>
      </c>
      <c r="J479" s="0" t="n">
        <v>0</v>
      </c>
      <c r="K479" s="0" t="n">
        <f aca="false">J479*$K$1</f>
        <v>0</v>
      </c>
      <c r="L479" s="0" t="n">
        <f aca="false">H479+K479</f>
        <v>13596.5</v>
      </c>
      <c r="M479" s="0" t="n">
        <v>110</v>
      </c>
      <c r="X479" s="0" t="s">
        <v>34</v>
      </c>
      <c r="Y479" s="0" t="n">
        <f aca="false">Y478</f>
        <v>12571.6428571429</v>
      </c>
      <c r="Z479" s="0" t="n">
        <f aca="false">L479/Y479</f>
        <v>1.08152133770447</v>
      </c>
      <c r="AA479" s="0" t="n">
        <f aca="false">AVERAGEIF(X416:X478,"Monday",Z416:Z478)</f>
        <v>0.940949839591102</v>
      </c>
      <c r="AB479" s="0" t="n">
        <f aca="false">L479/$AA$4</f>
        <v>14427.8484580373</v>
      </c>
      <c r="AC479" s="0" t="n">
        <v>88</v>
      </c>
      <c r="AE479" s="0" t="n">
        <v>1</v>
      </c>
      <c r="AF479" s="0" t="n">
        <f aca="false">(AB479/AVERAGE(AB475:AB477,AB481:AB483))*MAX(AE478:AE480) + (1 - MAX(AE478:AE480))</f>
        <v>1.22790947462738</v>
      </c>
      <c r="AG479" s="0" t="n">
        <f aca="false">AB479/AF479</f>
        <v>11749.9284402994</v>
      </c>
      <c r="AH479" s="0" t="n">
        <f aca="false">(AG478+AG479*2+AG480)/4</f>
        <v>11862.0530658517</v>
      </c>
      <c r="AI479" s="0" t="n">
        <f aca="false">ABS(1 - (AG479/AVERAGE(AG477:AG481)))</f>
        <v>0.0198382538995825</v>
      </c>
      <c r="AJ479" s="0" t="n">
        <f aca="false">(AVERAGE(AG477:AG481)*AI479) + (AG479*(1-AI479))</f>
        <v>11754.6462928269</v>
      </c>
      <c r="AK479" s="0" t="n">
        <f aca="false">(AVERAGE(AG477:AG478,AG480:AG481)*AI479*2) + (AG479*(1-AI479*2))</f>
        <v>11761.7230716181</v>
      </c>
    </row>
    <row r="480" customFormat="false" ht="13.8" hidden="false" customHeight="false" outlineLevel="0" collapsed="false">
      <c r="A480" s="4" t="n">
        <v>43214</v>
      </c>
      <c r="B480" s="0" t="n">
        <v>478</v>
      </c>
      <c r="C480" s="0" t="n">
        <v>2375</v>
      </c>
      <c r="D480" s="0" t="n">
        <f aca="false">C480*$D$1</f>
        <v>5462.5</v>
      </c>
      <c r="E480" s="0" t="n">
        <v>1175</v>
      </c>
      <c r="F480" s="0" t="n">
        <f aca="false">E480*$F$1</f>
        <v>2585</v>
      </c>
      <c r="G480" s="0" t="n">
        <v>1320</v>
      </c>
      <c r="H480" s="0" t="n">
        <f aca="false">D480+F480+G480</f>
        <v>9367.5</v>
      </c>
      <c r="J480" s="0" t="n">
        <v>0</v>
      </c>
      <c r="K480" s="0" t="n">
        <f aca="false">J480*$K$1</f>
        <v>0</v>
      </c>
      <c r="L480" s="0" t="n">
        <f aca="false">H480+K480</f>
        <v>9367.5</v>
      </c>
      <c r="M480" s="0" t="n">
        <v>135</v>
      </c>
      <c r="X480" s="0" t="s">
        <v>36</v>
      </c>
      <c r="Y480" s="0" t="n">
        <f aca="false">Y478</f>
        <v>12571.6428571429</v>
      </c>
      <c r="Z480" s="0" t="n">
        <f aca="false">L480/Y480</f>
        <v>0.745129344386173</v>
      </c>
      <c r="AA480" s="0" t="n">
        <f aca="false">AVERAGEIF(X417:X479,"Tuesday",Z417:Z479)</f>
        <v>1.05344753892277</v>
      </c>
      <c r="AB480" s="0" t="n">
        <f aca="false">L480/$AA$6</f>
        <v>10150.2624498257</v>
      </c>
      <c r="AC480" s="0" t="n">
        <v>86</v>
      </c>
      <c r="AE480" s="0" t="n">
        <v>0</v>
      </c>
      <c r="AF480" s="0" t="n">
        <f aca="false">(AB480/AVERAGE(AB476:AB478,AB482:AB484))*MAX(AE479:AE481) + (1 - MAX(AE479:AE481))</f>
        <v>0.803287434952453</v>
      </c>
      <c r="AG480" s="0" t="n">
        <f aca="false">AB480/AF480</f>
        <v>12635.903424067</v>
      </c>
      <c r="AH480" s="0" t="n">
        <f aca="false">(AG479+AG480*2+AG481)/4</f>
        <v>12331.3034073784</v>
      </c>
      <c r="AI480" s="0" t="n">
        <f aca="false">ABS(1 - (AG480/AVERAGE(AG478:AG482)))</f>
        <v>0.0287238370206437</v>
      </c>
      <c r="AJ480" s="0" t="n">
        <f aca="false">(AVERAGE(AG478:AG482)*AI480) + (AG480*(1-AI480))</f>
        <v>12625.7691556585</v>
      </c>
      <c r="AK480" s="0" t="n">
        <f aca="false">(AVERAGE(AG478:AG479,AG481:AG482)*AI480*2) + (AG480*(1-AI480*2))</f>
        <v>12610.5677530457</v>
      </c>
    </row>
    <row r="481" customFormat="false" ht="13.8" hidden="false" customHeight="false" outlineLevel="0" collapsed="false">
      <c r="A481" s="4" t="n">
        <v>43215</v>
      </c>
      <c r="B481" s="0" t="n">
        <v>479</v>
      </c>
      <c r="C481" s="0" t="n">
        <v>3135</v>
      </c>
      <c r="D481" s="0" t="n">
        <f aca="false">C481*$D$1</f>
        <v>7210.5</v>
      </c>
      <c r="E481" s="0" t="n">
        <v>1215</v>
      </c>
      <c r="F481" s="0" t="n">
        <f aca="false">E481*$F$1</f>
        <v>2673</v>
      </c>
      <c r="G481" s="0" t="n">
        <v>1355</v>
      </c>
      <c r="H481" s="0" t="n">
        <f aca="false">D481+F481+G481</f>
        <v>11238.5</v>
      </c>
      <c r="J481" s="0" t="n">
        <v>0</v>
      </c>
      <c r="K481" s="0" t="n">
        <f aca="false">J481*$K$1</f>
        <v>0</v>
      </c>
      <c r="L481" s="0" t="n">
        <f aca="false">H481+K481</f>
        <v>11238.5</v>
      </c>
      <c r="M481" s="0" t="n">
        <v>125</v>
      </c>
      <c r="X481" s="0" t="s">
        <v>37</v>
      </c>
      <c r="Y481" s="0" t="n">
        <f aca="false">Y478</f>
        <v>12571.6428571429</v>
      </c>
      <c r="Z481" s="0" t="n">
        <f aca="false">L481/Y481</f>
        <v>0.893956353016707</v>
      </c>
      <c r="AA481" s="0" t="n">
        <f aca="false">AVERAGEIF(X418:X480,"Wednesday",Z418:Z480)</f>
        <v>0.984367293950907</v>
      </c>
      <c r="AB481" s="0" t="n">
        <f aca="false">L481/$AA$8</f>
        <v>12303.4783410803</v>
      </c>
      <c r="AC481" s="0" t="n">
        <v>88</v>
      </c>
      <c r="AE481" s="0" t="n">
        <v>0</v>
      </c>
      <c r="AF481" s="0" t="n">
        <f aca="false">(AB481/AVERAGE(AB477:AB479,AB483:AB485))*MAX(AE480:AE482) + (1 - MAX(AE480:AE482))</f>
        <v>1</v>
      </c>
      <c r="AG481" s="0" t="n">
        <f aca="false">AB481/AF481</f>
        <v>12303.4783410803</v>
      </c>
      <c r="AH481" s="0" t="n">
        <f aca="false">(AG480+AG481*2+AG482)/4</f>
        <v>12664.1320629025</v>
      </c>
      <c r="AI481" s="0" t="n">
        <f aca="false">ABS(1 - (AG481/AVERAGE(AG479:AG483)))</f>
        <v>0.0199592748903616</v>
      </c>
      <c r="AJ481" s="0" t="n">
        <f aca="false">(AVERAGE(AG479:AG483)*AI481) + (AG481*(1-AI481))</f>
        <v>12308.479530517</v>
      </c>
      <c r="AK481" s="0" t="n">
        <f aca="false">(AVERAGE(AG479:AG480,AG482:AG483)*AI481*2) + (AG481*(1-AI481*2))</f>
        <v>12315.9813146722</v>
      </c>
    </row>
    <row r="482" customFormat="false" ht="13.8" hidden="false" customHeight="false" outlineLevel="0" collapsed="false">
      <c r="A482" s="4" t="n">
        <v>43216</v>
      </c>
      <c r="B482" s="0" t="n">
        <v>480</v>
      </c>
      <c r="C482" s="0" t="n">
        <v>3200</v>
      </c>
      <c r="D482" s="0" t="n">
        <f aca="false">C482*$D$1</f>
        <v>7360</v>
      </c>
      <c r="E482" s="0" t="n">
        <v>1220</v>
      </c>
      <c r="F482" s="0" t="n">
        <f aca="false">E482*$F$1</f>
        <v>2684</v>
      </c>
      <c r="G482" s="0" t="n">
        <v>1480</v>
      </c>
      <c r="H482" s="0" t="n">
        <f aca="false">D482+F482+G482</f>
        <v>11524</v>
      </c>
      <c r="J482" s="0" t="n">
        <v>0</v>
      </c>
      <c r="K482" s="0" t="n">
        <f aca="false">J482*$K$1</f>
        <v>0</v>
      </c>
      <c r="L482" s="0" t="n">
        <f aca="false">H482+K482</f>
        <v>11524</v>
      </c>
      <c r="M482" s="0" t="n">
        <v>145</v>
      </c>
      <c r="X482" s="0" t="s">
        <v>39</v>
      </c>
      <c r="Y482" s="0" t="n">
        <f aca="false">Y478</f>
        <v>12571.6428571429</v>
      </c>
      <c r="Z482" s="0" t="n">
        <f aca="false">L482/Y482</f>
        <v>0.916666193189886</v>
      </c>
      <c r="AA482" s="0" t="n">
        <f aca="false">AVERAGEIF(X419:X481,"Thursday",Z419:Z481)</f>
        <v>0.87695098031561</v>
      </c>
      <c r="AB482" s="0" t="n">
        <f aca="false">L482/$AA$10</f>
        <v>11435.6711563715</v>
      </c>
      <c r="AC482" s="0" t="n">
        <v>91</v>
      </c>
      <c r="AE482" s="0" t="n">
        <v>0</v>
      </c>
      <c r="AF482" s="0" t="n">
        <f aca="false">(AB482/AVERAGE(AB478:AB480,AB484:AB486))*MAX(AE481:AE483) + (1 - MAX(AE481:AE483))</f>
        <v>0.852538696531569</v>
      </c>
      <c r="AG482" s="0" t="n">
        <f aca="false">AB482/AF482</f>
        <v>13413.6681453826</v>
      </c>
      <c r="AH482" s="0" t="n">
        <f aca="false">(AG481+AG482*2+AG483)/4</f>
        <v>12949.5191162969</v>
      </c>
      <c r="AI482" s="0" t="n">
        <f aca="false">ABS(1 - (AG482/AVERAGE(AG480:AG484)))</f>
        <v>0.0676812525851958</v>
      </c>
      <c r="AJ482" s="0" t="n">
        <f aca="false">(AVERAGE(AG480:AG484)*AI482) + (AG482*(1-AI482))</f>
        <v>13356.1184915089</v>
      </c>
      <c r="AK482" s="0" t="n">
        <f aca="false">(AVERAGE(AG480:AG481,AG483:AG484)*AI482*2) + (AG482*(1-AI482*2))</f>
        <v>13269.7940106983</v>
      </c>
    </row>
    <row r="483" customFormat="false" ht="13.8" hidden="false" customHeight="false" outlineLevel="0" collapsed="false">
      <c r="A483" s="4" t="n">
        <v>43217</v>
      </c>
      <c r="B483" s="0" t="n">
        <v>481</v>
      </c>
      <c r="C483" s="0" t="n">
        <v>3575</v>
      </c>
      <c r="D483" s="0" t="n">
        <f aca="false">C483*$D$1</f>
        <v>8222.5</v>
      </c>
      <c r="E483" s="0" t="n">
        <v>1400</v>
      </c>
      <c r="F483" s="0" t="n">
        <f aca="false">E483*$F$1</f>
        <v>3080</v>
      </c>
      <c r="G483" s="0" t="n">
        <v>1715</v>
      </c>
      <c r="H483" s="0" t="n">
        <f aca="false">D483+F483+G483</f>
        <v>13017.5</v>
      </c>
      <c r="J483" s="0" t="n">
        <v>0</v>
      </c>
      <c r="K483" s="0" t="n">
        <f aca="false">J483*$K$1</f>
        <v>0</v>
      </c>
      <c r="L483" s="0" t="n">
        <f aca="false">H483+K483</f>
        <v>13017.5</v>
      </c>
      <c r="M483" s="0" t="n">
        <v>170</v>
      </c>
      <c r="X483" s="0" t="s">
        <v>40</v>
      </c>
      <c r="Y483" s="0" t="n">
        <f aca="false">Y478</f>
        <v>12571.6428571429</v>
      </c>
      <c r="Z483" s="0" t="n">
        <f aca="false">L483/Y483</f>
        <v>1.03546530456867</v>
      </c>
      <c r="AA483" s="0" t="n">
        <f aca="false">AVERAGEIF(X420:X482,"Friday",Z420:Z482)</f>
        <v>1.0037131293534</v>
      </c>
      <c r="AB483" s="0" t="n">
        <f aca="false">L483/$AA$12</f>
        <v>11341.9799258627</v>
      </c>
      <c r="AC483" s="0" t="n">
        <v>91</v>
      </c>
      <c r="AE483" s="0" t="n">
        <v>1</v>
      </c>
      <c r="AF483" s="0" t="n">
        <f aca="false">(AB483/AVERAGE(AB479:AB481,AB485:AB487))*MAX(AE482:AE484) + (1 - MAX(AE482:AE484))</f>
        <v>0.895377396874271</v>
      </c>
      <c r="AG483" s="0" t="n">
        <f aca="false">AB483/AF483</f>
        <v>12667.2618333422</v>
      </c>
      <c r="AH483" s="0" t="n">
        <f aca="false">(AG482+AG483*2+AG484)/4</f>
        <v>12636.1749388171</v>
      </c>
      <c r="AI483" s="0" t="n">
        <f aca="false">ABS(1 - (AG483/AVERAGE(AG481:AG485)))</f>
        <v>0.0192900820582544</v>
      </c>
      <c r="AJ483" s="0" t="n">
        <f aca="false">(AVERAGE(AG481:AG485)*AI483) + (AG483*(1-AI483))</f>
        <v>12662.6374577604</v>
      </c>
      <c r="AK483" s="0" t="n">
        <f aca="false">(AVERAGE(AG481:AG482,AG484:AG485)*AI483*2) + (AG483*(1-AI483*2))</f>
        <v>12655.7008943879</v>
      </c>
    </row>
    <row r="484" customFormat="false" ht="13.8" hidden="false" customHeight="false" outlineLevel="0" collapsed="false">
      <c r="A484" s="4" t="n">
        <v>43218</v>
      </c>
      <c r="B484" s="0" t="n">
        <v>482</v>
      </c>
      <c r="C484" s="0" t="n">
        <v>3745</v>
      </c>
      <c r="D484" s="0" t="n">
        <f aca="false">C484*$D$1</f>
        <v>8613.5</v>
      </c>
      <c r="E484" s="0" t="n">
        <v>1485</v>
      </c>
      <c r="F484" s="0" t="n">
        <f aca="false">E484*$F$1</f>
        <v>3267</v>
      </c>
      <c r="G484" s="0" t="n">
        <v>3515</v>
      </c>
      <c r="H484" s="0" t="n">
        <f aca="false">D484+F484+G484</f>
        <v>15395.5</v>
      </c>
      <c r="J484" s="0" t="n">
        <v>0</v>
      </c>
      <c r="K484" s="0" t="n">
        <f aca="false">J484*$K$1</f>
        <v>0</v>
      </c>
      <c r="L484" s="0" t="n">
        <f aca="false">H484+K484</f>
        <v>15395.5</v>
      </c>
      <c r="M484" s="0" t="n">
        <v>120</v>
      </c>
      <c r="X484" s="0" t="s">
        <v>42</v>
      </c>
      <c r="Y484" s="0" t="n">
        <f aca="false">Y478</f>
        <v>12571.6428571429</v>
      </c>
      <c r="Z484" s="0" t="n">
        <f aca="false">L484/Y484</f>
        <v>1.22462117123003</v>
      </c>
      <c r="AA484" s="0" t="n">
        <f aca="false">AVERAGEIF(X421:X483,"Saturday",Z421:Z483)</f>
        <v>1.08911110557472</v>
      </c>
      <c r="AB484" s="0" t="n">
        <f aca="false">L484/$AA$14</f>
        <v>13836.4681140338</v>
      </c>
      <c r="AC484" s="0" t="n">
        <v>98</v>
      </c>
      <c r="AE484" s="0" t="n">
        <v>0</v>
      </c>
      <c r="AF484" s="0" t="n">
        <f aca="false">(AB484/AVERAGE(AB480:AB482,AB486:AB488))*MAX(AE483:AE485) + (1 - MAX(AE483:AE485))</f>
        <v>1.17292915671778</v>
      </c>
      <c r="AG484" s="0" t="n">
        <f aca="false">AB484/AF484</f>
        <v>11796.5079432014</v>
      </c>
      <c r="AH484" s="0" t="n">
        <f aca="false">(AG483+AG484*2+AG485)/4</f>
        <v>12054.2574750663</v>
      </c>
      <c r="AI484" s="0" t="n">
        <f aca="false">ABS(1 - (AG484/AVERAGE(AG482:AG486)))</f>
        <v>0.0534890287058635</v>
      </c>
      <c r="AJ484" s="0" t="n">
        <f aca="false">(AVERAGE(AG482:AG486)*AI484) + (AG484*(1-AI484))</f>
        <v>11832.1659641303</v>
      </c>
      <c r="AK484" s="0" t="n">
        <f aca="false">(AVERAGE(AG482:AG483,AG485:AG486)*AI484*2) + (AG484*(1-AI484*2))</f>
        <v>11885.6529955236</v>
      </c>
    </row>
    <row r="485" customFormat="false" ht="13.8" hidden="false" customHeight="false" outlineLevel="0" collapsed="false">
      <c r="A485" s="4" t="n">
        <v>43219</v>
      </c>
      <c r="B485" s="0" t="n">
        <v>483</v>
      </c>
      <c r="C485" s="0" t="n">
        <v>3395</v>
      </c>
      <c r="D485" s="0" t="n">
        <f aca="false">C485*$D$1</f>
        <v>7808.5</v>
      </c>
      <c r="E485" s="0" t="n">
        <v>1540</v>
      </c>
      <c r="F485" s="0" t="n">
        <f aca="false">E485*$F$1</f>
        <v>3388</v>
      </c>
      <c r="G485" s="0" t="n">
        <v>3515</v>
      </c>
      <c r="H485" s="0" t="n">
        <f aca="false">D485+F485+G485</f>
        <v>14711.5</v>
      </c>
      <c r="J485" s="0" t="n">
        <v>0</v>
      </c>
      <c r="K485" s="0" t="n">
        <f aca="false">J485*$K$1</f>
        <v>0</v>
      </c>
      <c r="L485" s="0" t="n">
        <f aca="false">H485+K485</f>
        <v>14711.5</v>
      </c>
      <c r="M485" s="0" t="n">
        <v>170</v>
      </c>
      <c r="X485" s="0" t="s">
        <v>33</v>
      </c>
      <c r="Y485" s="0" t="n">
        <f aca="false">AVERAGE(L485:L491)</f>
        <v>13664</v>
      </c>
      <c r="Z485" s="0" t="n">
        <f aca="false">L485/Y485</f>
        <v>1.07666129976581</v>
      </c>
      <c r="AA485" s="0" t="n">
        <f aca="false">AVERAGEIF(X422:X484,"Sunday",Z422:Z484)</f>
        <v>0.972168521898626</v>
      </c>
      <c r="AB485" s="0" t="n">
        <f aca="false">L485/$AA$2</f>
        <v>14807.8726400586</v>
      </c>
      <c r="AC485" s="0" t="n">
        <v>81</v>
      </c>
      <c r="AE485" s="0" t="n">
        <v>0</v>
      </c>
      <c r="AF485" s="0" t="n">
        <f aca="false">(AB485/AVERAGE(AB481:AB483,AB487:AB489))*MAX(AE484:AE486) + (1 - MAX(AE484:AE486))</f>
        <v>1.23845275175842</v>
      </c>
      <c r="AG485" s="0" t="n">
        <f aca="false">AB485/AF485</f>
        <v>11956.7521805201</v>
      </c>
      <c r="AH485" s="0" t="n">
        <f aca="false">(AG484+AG485*2+AG486)/4</f>
        <v>12047.8926956152</v>
      </c>
      <c r="AI485" s="0" t="n">
        <f aca="false">ABS(1 - (AG485/AVERAGE(AG483:AG487)))</f>
        <v>0.046641011756373</v>
      </c>
      <c r="AJ485" s="0" t="n">
        <f aca="false">(AVERAGE(AG483:AG487)*AI485) + (AG485*(1-AI485))</f>
        <v>11984.0352160178</v>
      </c>
      <c r="AK485" s="0" t="n">
        <f aca="false">(AVERAGE(AG483:AG484,AG486:AG487)*AI485*2) + (AG485*(1-AI485*2))</f>
        <v>12024.9597692644</v>
      </c>
    </row>
    <row r="486" customFormat="false" ht="13.8" hidden="false" customHeight="false" outlineLevel="0" collapsed="false">
      <c r="A486" s="4" t="n">
        <v>43220</v>
      </c>
      <c r="B486" s="0" t="n">
        <v>484</v>
      </c>
      <c r="C486" s="0" t="n">
        <v>3120</v>
      </c>
      <c r="D486" s="0" t="n">
        <f aca="false">C486*$D$1</f>
        <v>7176</v>
      </c>
      <c r="E486" s="0" t="n">
        <v>1295</v>
      </c>
      <c r="F486" s="0" t="n">
        <f aca="false">E486*$F$1</f>
        <v>2849</v>
      </c>
      <c r="G486" s="0" t="n">
        <v>2515</v>
      </c>
      <c r="H486" s="0" t="n">
        <f aca="false">D486+F486+G486</f>
        <v>12540</v>
      </c>
      <c r="J486" s="0" t="n">
        <v>0</v>
      </c>
      <c r="K486" s="0" t="n">
        <f aca="false">J486*$K$1</f>
        <v>0</v>
      </c>
      <c r="L486" s="0" t="n">
        <f aca="false">H486+K486</f>
        <v>12540</v>
      </c>
      <c r="M486" s="0" t="n">
        <v>160</v>
      </c>
      <c r="X486" s="0" t="s">
        <v>34</v>
      </c>
      <c r="Y486" s="0" t="n">
        <f aca="false">Y485</f>
        <v>13664</v>
      </c>
      <c r="Z486" s="0" t="n">
        <f aca="false">L486/Y486</f>
        <v>0.917740046838408</v>
      </c>
      <c r="AA486" s="0" t="n">
        <f aca="false">AVERAGEIF(X423:X485,"Monday",Z423:Z485)</f>
        <v>0.982978121557661</v>
      </c>
      <c r="AB486" s="0" t="n">
        <f aca="false">L486/$AA$4</f>
        <v>13306.7495064015</v>
      </c>
      <c r="AC486" s="0" t="n">
        <v>70</v>
      </c>
      <c r="AE486" s="0" t="n">
        <v>1</v>
      </c>
      <c r="AF486" s="0" t="n">
        <f aca="false">(AB486/AVERAGE(AB482:AB484,AB488:AB490))*MAX(AE485:AE487) + (1 - MAX(AE485:AE487))</f>
        <v>1.06611281993528</v>
      </c>
      <c r="AG486" s="0" t="n">
        <f aca="false">AB486/AF486</f>
        <v>12481.5584782193</v>
      </c>
      <c r="AH486" s="0" t="n">
        <f aca="false">(AG485+AG486*2+AG487)/4</f>
        <v>12681.5849692158</v>
      </c>
      <c r="AI486" s="0" t="n">
        <f aca="false">ABS(1 - (AG486/AVERAGE(AG484:AG488)))</f>
        <v>0.0033381376628917</v>
      </c>
      <c r="AJ486" s="0" t="n">
        <f aca="false">(AVERAGE(AG484:AG488)*AI486) + (AG486*(1-AI486))</f>
        <v>12481.6980280973</v>
      </c>
      <c r="AK486" s="0" t="n">
        <f aca="false">(AVERAGE(AG484:AG485,AG487:AG488)*AI486*2) + (AG486*(1-AI486*2))</f>
        <v>12481.9073529144</v>
      </c>
    </row>
    <row r="487" customFormat="false" ht="13.8" hidden="false" customHeight="false" outlineLevel="0" collapsed="false">
      <c r="A487" s="4" t="n">
        <v>43221</v>
      </c>
      <c r="B487" s="0" t="n">
        <v>485</v>
      </c>
      <c r="C487" s="0" t="n">
        <v>2375</v>
      </c>
      <c r="D487" s="0" t="n">
        <f aca="false">C487*$D$1</f>
        <v>5462.5</v>
      </c>
      <c r="E487" s="0" t="n">
        <v>1205</v>
      </c>
      <c r="F487" s="0" t="n">
        <f aca="false">E487*$F$1</f>
        <v>2651</v>
      </c>
      <c r="G487" s="0" t="n">
        <v>2045</v>
      </c>
      <c r="H487" s="0" t="n">
        <f aca="false">D487+F487+G487</f>
        <v>10158.5</v>
      </c>
      <c r="J487" s="0" t="n">
        <v>0</v>
      </c>
      <c r="K487" s="0" t="n">
        <f aca="false">J487*$K$1</f>
        <v>0</v>
      </c>
      <c r="L487" s="0" t="n">
        <f aca="false">H487+K487</f>
        <v>10158.5</v>
      </c>
      <c r="M487" s="0" t="n">
        <v>165</v>
      </c>
      <c r="X487" s="0" t="s">
        <v>36</v>
      </c>
      <c r="Y487" s="0" t="n">
        <f aca="false">Y485</f>
        <v>13664</v>
      </c>
      <c r="Z487" s="0" t="n">
        <f aca="false">L487/Y487</f>
        <v>0.743449941451991</v>
      </c>
      <c r="AA487" s="0" t="n">
        <f aca="false">AVERAGEIF(X424:X486,"Tuesday",Z424:Z486)</f>
        <v>1.00939853227299</v>
      </c>
      <c r="AB487" s="0" t="n">
        <f aca="false">L487/$AA$6</f>
        <v>11007.3596046495</v>
      </c>
      <c r="AC487" s="0" t="n">
        <v>64</v>
      </c>
      <c r="AE487" s="0" t="n">
        <v>0</v>
      </c>
      <c r="AF487" s="0" t="n">
        <f aca="false">(AB487/AVERAGE(AB483:AB485,AB489:AB491))*MAX(AE486:AE488) + (1 - MAX(AE486:AE488))</f>
        <v>0.797260922940658</v>
      </c>
      <c r="AG487" s="0" t="n">
        <f aca="false">AB487/AF487</f>
        <v>13806.4707399046</v>
      </c>
      <c r="AH487" s="0" t="n">
        <f aca="false">(AG486+AG487*2+AG488)/4</f>
        <v>13167.5066397271</v>
      </c>
      <c r="AI487" s="0" t="n">
        <f aca="false">ABS(1 - (AG487/AVERAGE(AG485:AG489)))</f>
        <v>0.0803725352034255</v>
      </c>
      <c r="AJ487" s="0" t="n">
        <f aca="false">(AVERAGE(AG485:AG489)*AI487) + (AG487*(1-AI487))</f>
        <v>13723.9193334709</v>
      </c>
      <c r="AK487" s="0" t="n">
        <f aca="false">(AVERAGE(AG485:AG486,AG488:AG489)*AI487*2) + (AG487*(1-AI487*2))</f>
        <v>13600.0922238205</v>
      </c>
    </row>
    <row r="488" customFormat="false" ht="13.8" hidden="false" customHeight="false" outlineLevel="0" collapsed="false">
      <c r="A488" s="4" t="n">
        <v>43222</v>
      </c>
      <c r="B488" s="0" t="n">
        <v>486</v>
      </c>
      <c r="C488" s="0" t="n">
        <v>2790</v>
      </c>
      <c r="D488" s="0" t="n">
        <f aca="false">C488*$D$1</f>
        <v>6417</v>
      </c>
      <c r="E488" s="0" t="n">
        <v>1225</v>
      </c>
      <c r="F488" s="0" t="n">
        <f aca="false">E488*$F$1</f>
        <v>2695</v>
      </c>
      <c r="G488" s="0" t="n">
        <v>2375</v>
      </c>
      <c r="H488" s="0" t="n">
        <f aca="false">D488+F488+G488</f>
        <v>11487</v>
      </c>
      <c r="J488" s="0" t="n">
        <v>0</v>
      </c>
      <c r="K488" s="0" t="n">
        <f aca="false">J488*$K$1</f>
        <v>0</v>
      </c>
      <c r="L488" s="0" t="n">
        <f aca="false">H488+K488</f>
        <v>11487</v>
      </c>
      <c r="M488" s="0" t="n">
        <v>210</v>
      </c>
      <c r="X488" s="0" t="s">
        <v>37</v>
      </c>
      <c r="Y488" s="0" t="n">
        <f aca="false">Y485</f>
        <v>13664</v>
      </c>
      <c r="Z488" s="0" t="n">
        <f aca="false">L488/Y488</f>
        <v>0.840676229508197</v>
      </c>
      <c r="AA488" s="0" t="n">
        <f aca="false">AVERAGEIF(X425:X487,"Wednesday",Z425:Z487)</f>
        <v>0.98154345998893</v>
      </c>
      <c r="AB488" s="0" t="n">
        <f aca="false">L488/$AA$8</f>
        <v>12575.52660088</v>
      </c>
      <c r="AC488" s="0" t="n">
        <v>63</v>
      </c>
      <c r="AE488" s="0" t="n">
        <v>0</v>
      </c>
      <c r="AF488" s="0" t="n">
        <f aca="false">(AB488/AVERAGE(AB484:AB486,AB490:AB492))*MAX(AE487:AE489) + (1 - MAX(AE487:AE489))</f>
        <v>1</v>
      </c>
      <c r="AG488" s="0" t="n">
        <f aca="false">AB488/AF488</f>
        <v>12575.52660088</v>
      </c>
      <c r="AH488" s="0" t="n">
        <f aca="false">(AG487+AG488*2+AG489)/4</f>
        <v>13008.5053489853</v>
      </c>
      <c r="AI488" s="0" t="n">
        <f aca="false">ABS(1 - (AG488/AVERAGE(AG486:AG490)))</f>
        <v>0.0261081590908669</v>
      </c>
      <c r="AJ488" s="0" t="n">
        <f aca="false">(AVERAGE(AG486:AG490)*AI488) + (AG488*(1-AI488))</f>
        <v>12584.3283290872</v>
      </c>
      <c r="AK488" s="0" t="n">
        <f aca="false">(AVERAGE(AG486:AG487,AG489:AG490)*AI488*2) + (AG488*(1-AI488*2))</f>
        <v>12597.5309213979</v>
      </c>
    </row>
    <row r="489" customFormat="false" ht="13.8" hidden="false" customHeight="false" outlineLevel="0" collapsed="false">
      <c r="A489" s="4" t="n">
        <v>43223</v>
      </c>
      <c r="B489" s="0" t="n">
        <v>487</v>
      </c>
      <c r="C489" s="0" t="n">
        <v>3355</v>
      </c>
      <c r="D489" s="0" t="n">
        <f aca="false">C489*$D$1</f>
        <v>7716.5</v>
      </c>
      <c r="E489" s="0" t="n">
        <v>1305</v>
      </c>
      <c r="F489" s="0" t="n">
        <f aca="false">E489*$F$1</f>
        <v>2871</v>
      </c>
      <c r="G489" s="0" t="n">
        <v>2590</v>
      </c>
      <c r="H489" s="0" t="n">
        <f aca="false">D489+F489+G489</f>
        <v>13177.5</v>
      </c>
      <c r="J489" s="0" t="n">
        <v>0</v>
      </c>
      <c r="K489" s="0" t="n">
        <f aca="false">J489*$K$1</f>
        <v>0</v>
      </c>
      <c r="L489" s="0" t="n">
        <f aca="false">H489+K489</f>
        <v>13177.5</v>
      </c>
      <c r="M489" s="0" t="n">
        <v>185</v>
      </c>
      <c r="X489" s="0" t="s">
        <v>39</v>
      </c>
      <c r="Y489" s="0" t="n">
        <f aca="false">Y485</f>
        <v>13664</v>
      </c>
      <c r="Z489" s="0" t="n">
        <f aca="false">L489/Y489</f>
        <v>0.964395491803279</v>
      </c>
      <c r="AA489" s="0" t="n">
        <f aca="false">AVERAGEIF(X426:X488,"Thursday",Z426:Z488)</f>
        <v>0.90195308199002</v>
      </c>
      <c r="AB489" s="0" t="n">
        <f aca="false">L489/$AA$10</f>
        <v>13076.4974542768</v>
      </c>
      <c r="AC489" s="0" t="n">
        <v>75</v>
      </c>
      <c r="AE489" s="0" t="n">
        <v>0</v>
      </c>
      <c r="AF489" s="0" t="n">
        <f aca="false">(AB489/AVERAGE(AB485:AB487,AB491:AB493))*MAX(AE488:AE490) + (1 - MAX(AE488:AE490))</f>
        <v>1</v>
      </c>
      <c r="AG489" s="0" t="n">
        <f aca="false">AB489/AF489</f>
        <v>13076.4974542768</v>
      </c>
      <c r="AH489" s="0" t="n">
        <f aca="false">(AG488+AG489*2+AG490)/4</f>
        <v>12837.9322818312</v>
      </c>
      <c r="AI489" s="0" t="n">
        <f aca="false">ABS(1 - (AG489/AVERAGE(AG487:AG491)))</f>
        <v>0.0556372006392426</v>
      </c>
      <c r="AJ489" s="0" t="n">
        <f aca="false">(AVERAGE(AG487:AG491)*AI489) + (AG489*(1-AI489))</f>
        <v>13119.3605075292</v>
      </c>
      <c r="AK489" s="0" t="n">
        <f aca="false">(AVERAGE(AG487:AG488,AG490:AG491)*AI489*2) + (AG489*(1-AI489*2))</f>
        <v>13183.6550874079</v>
      </c>
    </row>
    <row r="490" customFormat="false" ht="13.8" hidden="false" customHeight="false" outlineLevel="0" collapsed="false">
      <c r="A490" s="4" t="n">
        <v>43224</v>
      </c>
      <c r="B490" s="0" t="n">
        <v>488</v>
      </c>
      <c r="C490" s="0" t="n">
        <v>3790</v>
      </c>
      <c r="D490" s="0" t="n">
        <f aca="false">C490*$D$1</f>
        <v>8717</v>
      </c>
      <c r="E490" s="0" t="n">
        <v>1430</v>
      </c>
      <c r="F490" s="0" t="n">
        <f aca="false">E490*$F$1</f>
        <v>3146</v>
      </c>
      <c r="G490" s="0" t="n">
        <v>2625</v>
      </c>
      <c r="H490" s="0" t="n">
        <f aca="false">D490+F490+G490</f>
        <v>14488</v>
      </c>
      <c r="J490" s="0" t="n">
        <v>0</v>
      </c>
      <c r="K490" s="0" t="n">
        <f aca="false">J490*$K$1</f>
        <v>0</v>
      </c>
      <c r="L490" s="0" t="n">
        <f aca="false">H490+K490</f>
        <v>14488</v>
      </c>
      <c r="M490" s="0" t="n">
        <v>185</v>
      </c>
      <c r="X490" s="0" t="s">
        <v>40</v>
      </c>
      <c r="Y490" s="0" t="n">
        <f aca="false">Y485</f>
        <v>13664</v>
      </c>
      <c r="Z490" s="0" t="n">
        <f aca="false">L490/Y490</f>
        <v>1.06030444964871</v>
      </c>
      <c r="AA490" s="0" t="n">
        <f aca="false">AVERAGEIF(X427:X489,"Friday",Z427:Z489)</f>
        <v>1.023480517425</v>
      </c>
      <c r="AB490" s="0" t="n">
        <f aca="false">L490/$AA$12</f>
        <v>12623.2076178912</v>
      </c>
      <c r="AC490" s="0" t="n">
        <v>84</v>
      </c>
      <c r="AE490" s="0" t="n">
        <v>0</v>
      </c>
      <c r="AF490" s="0" t="n">
        <f aca="false">(AB490/AVERAGE(AB486:AB488,AB492:AB494))*MAX(AE489:AE491) + (1 - MAX(AE489:AE491))</f>
        <v>1</v>
      </c>
      <c r="AG490" s="0" t="n">
        <f aca="false">AB490/AF490</f>
        <v>12623.2076178912</v>
      </c>
      <c r="AH490" s="0" t="n">
        <f aca="false">(AG489+AG490*2+AG491)/4</f>
        <v>13868.9278443409</v>
      </c>
      <c r="AI490" s="0" t="n">
        <f aca="false">ABS(1 - (AG490/AVERAGE(AG488:AG492)))</f>
        <v>0.118593694008165</v>
      </c>
      <c r="AJ490" s="0" t="n">
        <f aca="false">(AVERAGE(AG488:AG492)*AI490) + (AG490*(1-AI490))</f>
        <v>12824.6341917228</v>
      </c>
      <c r="AK490" s="0" t="n">
        <f aca="false">(AVERAGE(AG488:AG489,AG491:AG492)*AI490*2) + (AG490*(1-AI490*2))</f>
        <v>13126.7740524701</v>
      </c>
    </row>
    <row r="491" customFormat="false" ht="13.8" hidden="false" customHeight="false" outlineLevel="0" collapsed="false">
      <c r="A491" s="4" t="n">
        <v>43225</v>
      </c>
      <c r="B491" s="0" t="n">
        <v>489</v>
      </c>
      <c r="C491" s="0" t="n">
        <v>5325</v>
      </c>
      <c r="D491" s="0" t="n">
        <f aca="false">C491*$D$1</f>
        <v>12247.5</v>
      </c>
      <c r="E491" s="0" t="n">
        <v>1490</v>
      </c>
      <c r="F491" s="0" t="n">
        <f aca="false">E491*$F$1</f>
        <v>3278</v>
      </c>
      <c r="G491" s="0" t="n">
        <v>3560</v>
      </c>
      <c r="H491" s="0" t="n">
        <f aca="false">D491+F491+G491</f>
        <v>19085.5</v>
      </c>
      <c r="J491" s="0" t="n">
        <v>0</v>
      </c>
      <c r="K491" s="0" t="n">
        <f aca="false">J491*$K$1</f>
        <v>0</v>
      </c>
      <c r="L491" s="0" t="n">
        <f aca="false">H491+K491</f>
        <v>19085.5</v>
      </c>
      <c r="M491" s="0" t="n">
        <v>145</v>
      </c>
      <c r="X491" s="0" t="s">
        <v>42</v>
      </c>
      <c r="Y491" s="0" t="n">
        <f aca="false">Y485</f>
        <v>13664</v>
      </c>
      <c r="Z491" s="0" t="n">
        <f aca="false">L491/Y491</f>
        <v>1.39677254098361</v>
      </c>
      <c r="AA491" s="0" t="n">
        <f aca="false">AVERAGEIF(X428:X490,"Saturday",Z428:Z490)</f>
        <v>1.12847776486678</v>
      </c>
      <c r="AB491" s="0" t="n">
        <f aca="false">L491/$AA$14</f>
        <v>17152.7986873043</v>
      </c>
      <c r="AC491" s="0" t="n">
        <v>90</v>
      </c>
      <c r="AE491" s="0" t="n">
        <v>0</v>
      </c>
      <c r="AF491" s="0" t="n">
        <f aca="false">(AB491/AVERAGE(AB487:AB489,AB493:AB495))*MAX(AE490:AE492) + (1 - MAX(AE490:AE492))</f>
        <v>1</v>
      </c>
      <c r="AG491" s="0" t="n">
        <f aca="false">AB491/AF491</f>
        <v>17152.7986873043</v>
      </c>
      <c r="AH491" s="0" t="n">
        <f aca="false">(AG490+AG491*2+AG492)/4</f>
        <v>15777.2774247375</v>
      </c>
      <c r="AI491" s="0" t="n">
        <f aca="false">ABS(1 - (AG491/AVERAGE(AG489:AG493)))</f>
        <v>0.173775829266116</v>
      </c>
      <c r="AJ491" s="0" t="n">
        <f aca="false">(AVERAGE(AG489:AG493)*AI491) + (AG491*(1-AI491))</f>
        <v>16711.5041334298</v>
      </c>
      <c r="AK491" s="0" t="n">
        <f aca="false">(AVERAGE(AG489:AG490,AG492:AG493)*AI491*2) + (AG491*(1-AI491*2))</f>
        <v>16049.5623026181</v>
      </c>
    </row>
    <row r="492" customFormat="false" ht="13.8" hidden="false" customHeight="false" outlineLevel="0" collapsed="false">
      <c r="A492" s="4" t="n">
        <v>43226</v>
      </c>
      <c r="B492" s="0" t="n">
        <v>490</v>
      </c>
      <c r="C492" s="0" t="n">
        <v>3890</v>
      </c>
      <c r="D492" s="0" t="n">
        <f aca="false">C492*$D$1</f>
        <v>8947</v>
      </c>
      <c r="E492" s="0" t="n">
        <v>1665</v>
      </c>
      <c r="F492" s="0" t="n">
        <f aca="false">E492*$F$1</f>
        <v>3663</v>
      </c>
      <c r="G492" s="0" t="n">
        <v>3465</v>
      </c>
      <c r="H492" s="0" t="n">
        <f aca="false">D492+F492+G492</f>
        <v>16075</v>
      </c>
      <c r="J492" s="0" t="n">
        <v>0</v>
      </c>
      <c r="K492" s="0" t="n">
        <f aca="false">J492*$K$1</f>
        <v>0</v>
      </c>
      <c r="L492" s="0" t="n">
        <f aca="false">H492+K492</f>
        <v>16075</v>
      </c>
      <c r="M492" s="0" t="n">
        <v>170</v>
      </c>
      <c r="X492" s="0" t="s">
        <v>33</v>
      </c>
      <c r="Y492" s="0" t="n">
        <f aca="false">AVERAGE(L492:L498)</f>
        <v>14680.0714285714</v>
      </c>
      <c r="Z492" s="0" t="n">
        <f aca="false">L492/Y492</f>
        <v>1.09502191990113</v>
      </c>
      <c r="AA492" s="0" t="n">
        <f aca="false">AVERAGEIF(X429:X491,"Sunday",Z429:Z491)</f>
        <v>0.9891165398866</v>
      </c>
      <c r="AB492" s="0" t="n">
        <f aca="false">L492/$AA$2</f>
        <v>16180.3047064502</v>
      </c>
      <c r="AC492" s="0" t="n">
        <v>93</v>
      </c>
      <c r="AE492" s="0" t="n">
        <v>0</v>
      </c>
      <c r="AF492" s="0" t="n">
        <f aca="false">(AB492/AVERAGE(AB488:AB490,AB494:AB496))*MAX(AE491:AE493) + (1 - MAX(AE491:AE493))</f>
        <v>1</v>
      </c>
      <c r="AG492" s="0" t="n">
        <f aca="false">AB492/AF492</f>
        <v>16180.3047064502</v>
      </c>
      <c r="AH492" s="0" t="n">
        <f aca="false">(AG491+AG492*2+AG493)/4</f>
        <v>15886.8391898927</v>
      </c>
      <c r="AI492" s="0" t="n">
        <f aca="false">ABS(1 - (AG492/AVERAGE(AG490:AG494)))</f>
        <v>0.0814064418128764</v>
      </c>
      <c r="AJ492" s="0" t="n">
        <f aca="false">(AVERAGE(AG490:AG494)*AI492) + (AG492*(1-AI492))</f>
        <v>16081.1495534727</v>
      </c>
      <c r="AK492" s="0" t="n">
        <f aca="false">(AVERAGE(AG490:AG491,AG493:AG494)*AI492*2) + (AG492*(1-AI492*2))</f>
        <v>15932.4168240065</v>
      </c>
    </row>
    <row r="493" customFormat="false" ht="13.8" hidden="false" customHeight="false" outlineLevel="0" collapsed="false">
      <c r="A493" s="4" t="n">
        <v>43227</v>
      </c>
      <c r="B493" s="0" t="n">
        <v>491</v>
      </c>
      <c r="C493" s="0" t="n">
        <v>3260</v>
      </c>
      <c r="D493" s="0" t="n">
        <f aca="false">C493*$D$1</f>
        <v>7498</v>
      </c>
      <c r="E493" s="0" t="n">
        <v>1410</v>
      </c>
      <c r="F493" s="0" t="n">
        <f aca="false">E493*$F$1</f>
        <v>3102</v>
      </c>
      <c r="G493" s="0" t="n">
        <v>2945</v>
      </c>
      <c r="H493" s="0" t="n">
        <f aca="false">D493+F493+G493</f>
        <v>13545</v>
      </c>
      <c r="J493" s="0" t="n">
        <v>0</v>
      </c>
      <c r="K493" s="0" t="n">
        <f aca="false">J493*$K$1</f>
        <v>0</v>
      </c>
      <c r="L493" s="0" t="n">
        <f aca="false">H493+K493</f>
        <v>13545</v>
      </c>
      <c r="M493" s="0" t="n">
        <v>190</v>
      </c>
      <c r="X493" s="0" t="s">
        <v>34</v>
      </c>
      <c r="Y493" s="0" t="n">
        <f aca="false">Y492</f>
        <v>14680.0714285714</v>
      </c>
      <c r="Z493" s="0" t="n">
        <f aca="false">L493/Y493</f>
        <v>0.922679434218403</v>
      </c>
      <c r="AA493" s="0" t="n">
        <f aca="false">AVERAGEIF(X430:X492,"Monday",Z430:Z492)</f>
        <v>0.986663415650117</v>
      </c>
      <c r="AB493" s="0" t="n">
        <f aca="false">L493/$AA$4</f>
        <v>14373.1995266514</v>
      </c>
      <c r="AC493" s="0" t="n">
        <v>93</v>
      </c>
      <c r="AE493" s="0" t="n">
        <v>0</v>
      </c>
      <c r="AF493" s="0" t="n">
        <f aca="false">(AB493/AVERAGE(AB489:AB491,AB495:AB497))*MAX(AE492:AE494) + (1 - MAX(AE492:AE494))</f>
        <v>1.02417358617447</v>
      </c>
      <c r="AG493" s="0" t="n">
        <f aca="false">AB493/AF493</f>
        <v>14033.9486593661</v>
      </c>
      <c r="AH493" s="0" t="n">
        <f aca="false">(AG492+AG493*2+AG494)/4</f>
        <v>14767.334120827</v>
      </c>
      <c r="AI493" s="0" t="n">
        <f aca="false">ABS(1 - (AG493/AVERAGE(AG491:AG495)))</f>
        <v>0.0948074504592126</v>
      </c>
      <c r="AJ493" s="0" t="n">
        <f aca="false">(AVERAGE(AG491:AG495)*AI493) + (AG493*(1-AI493))</f>
        <v>14173.3040741425</v>
      </c>
      <c r="AK493" s="0" t="n">
        <f aca="false">(AVERAGE(AG491:AG492,AG494:AG495)*AI493*2) + (AG493*(1-AI493*2))</f>
        <v>14382.337196307</v>
      </c>
    </row>
    <row r="494" customFormat="false" ht="13.8" hidden="false" customHeight="false" outlineLevel="0" collapsed="false">
      <c r="A494" s="4" t="n">
        <v>43228</v>
      </c>
      <c r="B494" s="0" t="n">
        <v>492</v>
      </c>
      <c r="C494" s="0" t="n">
        <v>3235</v>
      </c>
      <c r="D494" s="0" t="n">
        <f aca="false">C494*$D$1</f>
        <v>7440.5</v>
      </c>
      <c r="E494" s="0" t="n">
        <v>1525</v>
      </c>
      <c r="F494" s="0" t="n">
        <f aca="false">E494*$F$1</f>
        <v>3355</v>
      </c>
      <c r="G494" s="0" t="n">
        <v>2200</v>
      </c>
      <c r="H494" s="0" t="n">
        <f aca="false">D494+F494+G494</f>
        <v>12995.5</v>
      </c>
      <c r="J494" s="0" t="n">
        <v>0</v>
      </c>
      <c r="K494" s="0" t="n">
        <f aca="false">J494*$K$1</f>
        <v>0</v>
      </c>
      <c r="L494" s="0" t="n">
        <f aca="false">H494+K494</f>
        <v>12995.5</v>
      </c>
      <c r="M494" s="0" t="n">
        <v>195</v>
      </c>
      <c r="X494" s="0" t="s">
        <v>36</v>
      </c>
      <c r="Y494" s="0" t="n">
        <f aca="false">Y492</f>
        <v>14680.0714285714</v>
      </c>
      <c r="Z494" s="0" t="n">
        <f aca="false">L494/Y494</f>
        <v>0.885247736241067</v>
      </c>
      <c r="AA494" s="0" t="n">
        <f aca="false">AVERAGEIF(X431:X493,"Tuesday",Z431:Z493)</f>
        <v>0.992212385142461</v>
      </c>
      <c r="AB494" s="0" t="n">
        <f aca="false">L494/$AA$6</f>
        <v>14081.4236100037</v>
      </c>
      <c r="AC494" s="0" t="n">
        <v>97</v>
      </c>
      <c r="AE494" s="0" t="n">
        <v>1</v>
      </c>
      <c r="AF494" s="0" t="n">
        <f aca="false">(AB494/AVERAGE(AB490:AB492,AB496:AB498))*MAX(AE493:AE495) + (1 - MAX(AE493:AE495))</f>
        <v>0.950090807811532</v>
      </c>
      <c r="AG494" s="0" t="n">
        <f aca="false">AB494/AF494</f>
        <v>14821.1344581254</v>
      </c>
      <c r="AH494" s="0" t="n">
        <f aca="false">(AG493+AG494*2+AG495)/4</f>
        <v>14751.7914741083</v>
      </c>
      <c r="AI494" s="0" t="n">
        <f aca="false">ABS(1 - (AG494/AVERAGE(AG492:AG496)))</f>
        <v>0.00503015813946406</v>
      </c>
      <c r="AJ494" s="0" t="n">
        <f aca="false">(AVERAGE(AG492:AG496)*AI494) + (AG494*(1-AI494))</f>
        <v>14821.5113656497</v>
      </c>
      <c r="AK494" s="0" t="n">
        <f aca="false">(AVERAGE(AG492:AG493,AG495:AG496)*AI494*2) + (AG494*(1-AI494*2))</f>
        <v>14822.0767269362</v>
      </c>
    </row>
    <row r="495" customFormat="false" ht="13.8" hidden="false" customHeight="false" outlineLevel="0" collapsed="false">
      <c r="A495" s="4" t="n">
        <v>43229</v>
      </c>
      <c r="B495" s="0" t="n">
        <v>493</v>
      </c>
      <c r="C495" s="0" t="n">
        <v>3435</v>
      </c>
      <c r="D495" s="0" t="n">
        <f aca="false">C495*$D$1</f>
        <v>7900.5</v>
      </c>
      <c r="E495" s="0" t="n">
        <v>1485</v>
      </c>
      <c r="F495" s="0" t="n">
        <f aca="false">E495*$F$1</f>
        <v>3267</v>
      </c>
      <c r="G495" s="0" t="n">
        <v>2205</v>
      </c>
      <c r="H495" s="0" t="n">
        <f aca="false">D495+F495+G495</f>
        <v>13372.5</v>
      </c>
      <c r="J495" s="0" t="n">
        <v>0</v>
      </c>
      <c r="K495" s="0" t="n">
        <f aca="false">J495*$K$1</f>
        <v>0</v>
      </c>
      <c r="L495" s="0" t="n">
        <f aca="false">H495+K495</f>
        <v>13372.5</v>
      </c>
      <c r="M495" s="0" t="n">
        <v>215</v>
      </c>
      <c r="X495" s="0" t="s">
        <v>37</v>
      </c>
      <c r="Y495" s="0" t="n">
        <f aca="false">Y492</f>
        <v>14680.0714285714</v>
      </c>
      <c r="Z495" s="0" t="n">
        <f aca="false">L495/Y495</f>
        <v>0.91092881019458</v>
      </c>
      <c r="AA495" s="0" t="n">
        <f aca="false">AVERAGEIF(X432:X494,"Wednesday",Z432:Z494)</f>
        <v>0.955498172157872</v>
      </c>
      <c r="AB495" s="0" t="n">
        <f aca="false">L495/$AA$8</f>
        <v>14639.69961437</v>
      </c>
      <c r="AC495" s="0" t="n">
        <v>99</v>
      </c>
      <c r="AE495" s="0" t="n">
        <v>0</v>
      </c>
      <c r="AF495" s="0" t="n">
        <f aca="false">(AB495/AVERAGE(AB491:AB493,AB497:AB499))*MAX(AE494:AE496) + (1 - MAX(AE494:AE496))</f>
        <v>0.954911549371816</v>
      </c>
      <c r="AG495" s="0" t="n">
        <f aca="false">AB495/AF495</f>
        <v>15330.9483208164</v>
      </c>
      <c r="AH495" s="0" t="n">
        <f aca="false">(AG494+AG495*2+AG496)/4</f>
        <v>14899.2537584755</v>
      </c>
      <c r="AI495" s="0" t="n">
        <f aca="false">ABS(1 - (AG495/AVERAGE(AG493:AG497)))</f>
        <v>0.0812048373728931</v>
      </c>
      <c r="AJ495" s="0" t="n">
        <f aca="false">(AVERAGE(AG493:AG497)*AI495) + (AG495*(1-AI495))</f>
        <v>15237.4454723361</v>
      </c>
      <c r="AK495" s="0" t="n">
        <f aca="false">(AVERAGE(AG493:AG494,AG496:AG497)*AI495*2) + (AG495*(1-AI495*2))</f>
        <v>15097.1911996157</v>
      </c>
    </row>
    <row r="496" customFormat="false" ht="13.8" hidden="false" customHeight="false" outlineLevel="0" collapsed="false">
      <c r="A496" s="4" t="n">
        <v>43230</v>
      </c>
      <c r="B496" s="0" t="n">
        <v>494</v>
      </c>
      <c r="C496" s="0" t="n">
        <v>3720</v>
      </c>
      <c r="D496" s="0" t="n">
        <f aca="false">C496*$D$1</f>
        <v>8556</v>
      </c>
      <c r="E496" s="0" t="n">
        <v>1560</v>
      </c>
      <c r="F496" s="0" t="n">
        <f aca="false">E496*$F$1</f>
        <v>3432</v>
      </c>
      <c r="G496" s="0" t="n">
        <v>2235</v>
      </c>
      <c r="H496" s="0" t="n">
        <f aca="false">D496+F496+G496</f>
        <v>14223</v>
      </c>
      <c r="J496" s="0" t="n">
        <v>0</v>
      </c>
      <c r="K496" s="0" t="n">
        <f aca="false">J496*$K$1</f>
        <v>0</v>
      </c>
      <c r="L496" s="0" t="n">
        <f aca="false">H496+K496</f>
        <v>14223</v>
      </c>
      <c r="M496" s="0" t="n">
        <v>190</v>
      </c>
      <c r="X496" s="0" t="s">
        <v>39</v>
      </c>
      <c r="Y496" s="0" t="n">
        <f aca="false">Y492</f>
        <v>14680.0714285714</v>
      </c>
      <c r="Z496" s="0" t="n">
        <f aca="false">L496/Y496</f>
        <v>0.968864495598992</v>
      </c>
      <c r="AA496" s="0" t="n">
        <f aca="false">AVERAGEIF(X433:X495,"Thursday",Z433:Z495)</f>
        <v>0.900097553541543</v>
      </c>
      <c r="AB496" s="0" t="n">
        <f aca="false">L496/$AA$10</f>
        <v>14113.9839341437</v>
      </c>
      <c r="AC496" s="0" t="n">
        <v>93</v>
      </c>
      <c r="AE496" s="0" t="n">
        <v>0</v>
      </c>
      <c r="AF496" s="0" t="n">
        <f aca="false">(AB496/AVERAGE(AB492:AB494,AB498:AB500))*MAX(AE495:AE497) + (1 - MAX(AE495:AE497))</f>
        <v>1</v>
      </c>
      <c r="AG496" s="0" t="n">
        <f aca="false">AB496/AF496</f>
        <v>14113.9839341437</v>
      </c>
      <c r="AH496" s="0" t="n">
        <f aca="false">(AG495+AG496*2+AG497)/4</f>
        <v>14039.1052093287</v>
      </c>
      <c r="AI496" s="0" t="n">
        <f aca="false">ABS(1 - (AG496/AVERAGE(AG494:AG498)))</f>
        <v>0.0349093111475784</v>
      </c>
      <c r="AJ496" s="0" t="n">
        <f aca="false">(AVERAGE(AG494:AG498)*AI496) + (AG496*(1-AI496))</f>
        <v>14131.8062465207</v>
      </c>
      <c r="AK496" s="0" t="n">
        <f aca="false">(AVERAGE(AG494:AG495,AG497:AG498)*AI496*2) + (AG496*(1-AI496*2))</f>
        <v>14158.5397150863</v>
      </c>
    </row>
    <row r="497" customFormat="false" ht="13.8" hidden="false" customHeight="false" outlineLevel="0" collapsed="false">
      <c r="A497" s="4" t="n">
        <v>43231</v>
      </c>
      <c r="B497" s="0" t="n">
        <v>495</v>
      </c>
      <c r="C497" s="0" t="n">
        <v>3825</v>
      </c>
      <c r="D497" s="0" t="n">
        <f aca="false">C497*$D$1</f>
        <v>8797.5</v>
      </c>
      <c r="E497" s="0" t="n">
        <v>1530</v>
      </c>
      <c r="F497" s="0" t="n">
        <f aca="false">E497*$F$1</f>
        <v>3366</v>
      </c>
      <c r="G497" s="0" t="n">
        <v>2295</v>
      </c>
      <c r="H497" s="0" t="n">
        <f aca="false">D497+F497+G497</f>
        <v>14458.5</v>
      </c>
      <c r="J497" s="0" t="n">
        <v>0</v>
      </c>
      <c r="K497" s="0" t="n">
        <f aca="false">J497*$K$1</f>
        <v>0</v>
      </c>
      <c r="L497" s="0" t="n">
        <f aca="false">H497+K497</f>
        <v>14458.5</v>
      </c>
      <c r="M497" s="0" t="n">
        <v>175</v>
      </c>
      <c r="X497" s="0" t="s">
        <v>40</v>
      </c>
      <c r="Y497" s="0" t="n">
        <f aca="false">Y492</f>
        <v>14680.0714285714</v>
      </c>
      <c r="Z497" s="0" t="n">
        <f aca="false">L497/Y497</f>
        <v>0.984906651874993</v>
      </c>
      <c r="AA497" s="0" t="n">
        <f aca="false">AVERAGEIF(X434:X496,"Friday",Z434:Z496)</f>
        <v>1.02968604977459</v>
      </c>
      <c r="AB497" s="0" t="n">
        <f aca="false">L497/$AA$12</f>
        <v>12597.5046482109</v>
      </c>
      <c r="AC497" s="0" t="n">
        <v>90</v>
      </c>
      <c r="AE497" s="0" t="n">
        <v>0</v>
      </c>
      <c r="AF497" s="0" t="n">
        <f aca="false">(AB497/AVERAGE(AB493:AB495,AB499:AB501))*MAX(AE496:AE498) + (1 - MAX(AE496:AE498))</f>
        <v>1</v>
      </c>
      <c r="AG497" s="0" t="n">
        <f aca="false">AB497/AF497</f>
        <v>12597.5046482109</v>
      </c>
      <c r="AH497" s="0" t="n">
        <f aca="false">(AG496+AG497*2+AG498)/4</f>
        <v>13892.0000963294</v>
      </c>
      <c r="AI497" s="0" t="n">
        <f aca="false">ABS(1 - (AG497/AVERAGE(AG495:AG499)))</f>
        <v>0.145634386675212</v>
      </c>
      <c r="AJ497" s="0" t="n">
        <f aca="false">(AVERAGE(AG495:AG499)*AI497) + (AG497*(1-AI497))</f>
        <v>12910.2339888101</v>
      </c>
      <c r="AK497" s="0" t="n">
        <f aca="false">(AVERAGE(AG495:AG496,AG498:AG499)*AI497*2) + (AG497*(1-AI497*2))</f>
        <v>13379.327999709</v>
      </c>
    </row>
    <row r="498" customFormat="false" ht="13.8" hidden="false" customHeight="false" outlineLevel="0" collapsed="false">
      <c r="A498" s="4" t="n">
        <v>43232</v>
      </c>
      <c r="B498" s="0" t="n">
        <v>496</v>
      </c>
      <c r="C498" s="0" t="n">
        <v>3860</v>
      </c>
      <c r="D498" s="0" t="n">
        <f aca="false">C498*$D$1</f>
        <v>8878</v>
      </c>
      <c r="E498" s="0" t="n">
        <v>2190</v>
      </c>
      <c r="F498" s="0" t="n">
        <f aca="false">E498*$F$1</f>
        <v>4818</v>
      </c>
      <c r="G498" s="0" t="n">
        <v>4395</v>
      </c>
      <c r="H498" s="0" t="n">
        <f aca="false">D498+F498+G498</f>
        <v>18091</v>
      </c>
      <c r="J498" s="0" t="n">
        <v>0</v>
      </c>
      <c r="K498" s="0" t="n">
        <f aca="false">J498*$K$1</f>
        <v>0</v>
      </c>
      <c r="L498" s="0" t="n">
        <f aca="false">H498+K498</f>
        <v>18091</v>
      </c>
      <c r="M498" s="0" t="n">
        <v>145</v>
      </c>
      <c r="X498" s="0" t="s">
        <v>42</v>
      </c>
      <c r="Y498" s="0" t="n">
        <f aca="false">Y492</f>
        <v>14680.0714285714</v>
      </c>
      <c r="Z498" s="0" t="n">
        <f aca="false">L498/Y498</f>
        <v>1.23235095197085</v>
      </c>
      <c r="AA498" s="0" t="n">
        <f aca="false">AVERAGEIF(X435:X497,"Saturday",Z435:Z497)</f>
        <v>1.14672588384682</v>
      </c>
      <c r="AB498" s="0" t="n">
        <f aca="false">L498/$AA$14</f>
        <v>16259.0071547521</v>
      </c>
      <c r="AC498" s="0" t="n">
        <v>73</v>
      </c>
      <c r="AE498" s="0" t="n">
        <v>0</v>
      </c>
      <c r="AF498" s="0" t="n">
        <f aca="false">(AB498/AVERAGE(AB494:AB496,AB500:AB502))*MAX(AE497:AE499) + (1 - MAX(AE497:AE499))</f>
        <v>1</v>
      </c>
      <c r="AG498" s="0" t="n">
        <f aca="false">AB498/AF498</f>
        <v>16259.0071547521</v>
      </c>
      <c r="AH498" s="0" t="n">
        <f aca="false">(AG497+AG498*2+AG499)/4</f>
        <v>15134.5985398111</v>
      </c>
      <c r="AI498" s="0" t="n">
        <f aca="false">ABS(1 - (AG498/AVERAGE(AG496:AG500)))</f>
        <v>0.091341399919314</v>
      </c>
      <c r="AJ498" s="0" t="n">
        <f aca="false">(AVERAGE(AG496:AG500)*AI498) + (AG498*(1-AI498))</f>
        <v>16134.7078445378</v>
      </c>
      <c r="AK498" s="0" t="n">
        <f aca="false">(AVERAGE(AG496:AG497,AG499:AG500)*AI498*2) + (AG498*(1-AI498*2))</f>
        <v>15948.2588792164</v>
      </c>
    </row>
    <row r="499" customFormat="false" ht="13.8" hidden="false" customHeight="false" outlineLevel="0" collapsed="false">
      <c r="A499" s="4" t="n">
        <v>43233</v>
      </c>
      <c r="B499" s="0" t="n">
        <v>497</v>
      </c>
      <c r="C499" s="0" t="n">
        <v>3515</v>
      </c>
      <c r="D499" s="0" t="n">
        <f aca="false">C499*$D$1</f>
        <v>8084.5</v>
      </c>
      <c r="E499" s="0" t="n">
        <v>1790</v>
      </c>
      <c r="F499" s="0" t="n">
        <f aca="false">E499*$F$1</f>
        <v>3938</v>
      </c>
      <c r="G499" s="0" t="n">
        <v>3300</v>
      </c>
      <c r="H499" s="0" t="n">
        <f aca="false">D499+F499+G499</f>
        <v>15322.5</v>
      </c>
      <c r="J499" s="0" t="n">
        <v>0</v>
      </c>
      <c r="K499" s="0" t="n">
        <f aca="false">J499*$K$1</f>
        <v>0</v>
      </c>
      <c r="L499" s="0" t="n">
        <f aca="false">H499+K499</f>
        <v>15322.5</v>
      </c>
      <c r="M499" s="0" t="n">
        <v>160</v>
      </c>
      <c r="X499" s="0" t="s">
        <v>33</v>
      </c>
      <c r="Y499" s="0" t="n">
        <f aca="false">AVERAGE(L499:L505)</f>
        <v>15373.6428571429</v>
      </c>
      <c r="Z499" s="0" t="n">
        <f aca="false">L499/Y499</f>
        <v>0.996673341665464</v>
      </c>
      <c r="AA499" s="0" t="n">
        <f aca="false">AVERAGEIF(X436:X498,"Sunday",Z436:Z498)</f>
        <v>1.01322800157276</v>
      </c>
      <c r="AB499" s="0" t="n">
        <f aca="false">L499/$AA$2</f>
        <v>15422.8752015293</v>
      </c>
      <c r="AC499" s="0" t="n">
        <v>81</v>
      </c>
      <c r="AE499" s="0" t="n">
        <v>0</v>
      </c>
      <c r="AF499" s="0" t="n">
        <f aca="false">(AB499/AVERAGE(AB495:AB497,AB501:AB503))*MAX(AE498:AE500) + (1 - MAX(AE498:AE500))</f>
        <v>1</v>
      </c>
      <c r="AG499" s="0" t="n">
        <f aca="false">AB499/AF499</f>
        <v>15422.8752015293</v>
      </c>
      <c r="AH499" s="0" t="n">
        <f aca="false">(AG498+AG499*2+AG500)/4</f>
        <v>15800.5791424852</v>
      </c>
      <c r="AI499" s="0" t="n">
        <f aca="false">ABS(1 - (AG499/AVERAGE(AG497:AG501)))</f>
        <v>0.00707797962712076</v>
      </c>
      <c r="AJ499" s="0" t="n">
        <f aca="false">(AVERAGE(AG497:AG501)*AI499) + (AG499*(1-AI499))</f>
        <v>15422.1079798592</v>
      </c>
      <c r="AK499" s="0" t="n">
        <f aca="false">(AVERAGE(AG497:AG498,AG500:AG501)*AI499*2) + (AG499*(1-AI499*2))</f>
        <v>15420.9571473541</v>
      </c>
    </row>
    <row r="500" customFormat="false" ht="13.8" hidden="false" customHeight="false" outlineLevel="0" collapsed="false">
      <c r="A500" s="4" t="n">
        <v>43234</v>
      </c>
      <c r="B500" s="0" t="n">
        <v>498</v>
      </c>
      <c r="C500" s="0" t="n">
        <v>3730</v>
      </c>
      <c r="D500" s="0" t="n">
        <f aca="false">C500*$D$1</f>
        <v>8579</v>
      </c>
      <c r="E500" s="0" t="n">
        <v>1555</v>
      </c>
      <c r="F500" s="0" t="n">
        <f aca="false">E500*$F$1</f>
        <v>3421</v>
      </c>
      <c r="G500" s="0" t="n">
        <v>3170</v>
      </c>
      <c r="H500" s="0" t="n">
        <f aca="false">D500+F500+G500</f>
        <v>15170</v>
      </c>
      <c r="J500" s="0" t="n">
        <v>0</v>
      </c>
      <c r="K500" s="0" t="n">
        <f aca="false">J500*$K$1</f>
        <v>0</v>
      </c>
      <c r="L500" s="0" t="n">
        <f aca="false">H500+K500</f>
        <v>15170</v>
      </c>
      <c r="M500" s="0" t="n">
        <v>195</v>
      </c>
      <c r="X500" s="0" t="s">
        <v>34</v>
      </c>
      <c r="Y500" s="0" t="n">
        <f aca="false">Y499</f>
        <v>15373.6428571429</v>
      </c>
      <c r="Z500" s="0" t="n">
        <f aca="false">L500/Y500</f>
        <v>0.98675376688302</v>
      </c>
      <c r="AA500" s="0" t="n">
        <f aca="false">AVERAGEIF(X437:X499,"Monday",Z437:Z499)</f>
        <v>0.99420270653844</v>
      </c>
      <c r="AB500" s="0" t="n">
        <f aca="false">L500/$AA$4</f>
        <v>16097.55901213</v>
      </c>
      <c r="AC500" s="0" t="n">
        <v>82</v>
      </c>
      <c r="AE500" s="0" t="n">
        <v>0</v>
      </c>
      <c r="AF500" s="0" t="n">
        <f aca="false">(AB500/AVERAGE(AB496:AB498,AB502:AB504))*MAX(AE499:AE501) + (1 - MAX(AE499:AE501))</f>
        <v>1</v>
      </c>
      <c r="AG500" s="0" t="n">
        <f aca="false">AB500/AF500</f>
        <v>16097.55901213</v>
      </c>
      <c r="AH500" s="0" t="n">
        <f aca="false">(AG499+AG500*2+AG501)/4</f>
        <v>15953.3613357059</v>
      </c>
      <c r="AI500" s="0" t="n">
        <f aca="false">ABS(1 - (AG500/AVERAGE(AG498:AG502)))</f>
        <v>0.00243460155088071</v>
      </c>
      <c r="AJ500" s="0" t="n">
        <f aca="false">(AVERAGE(AG498:AG502)*AI500) + (AG500*(1-AI500))</f>
        <v>16097.4638290475</v>
      </c>
      <c r="AK500" s="0" t="n">
        <f aca="false">(AVERAGE(AG498:AG499,AG501:AG502)*AI500*2) + (AG500*(1-AI500*2))</f>
        <v>16097.3210544236</v>
      </c>
    </row>
    <row r="501" customFormat="false" ht="13.8" hidden="false" customHeight="false" outlineLevel="0" collapsed="false">
      <c r="A501" s="4" t="n">
        <v>43235</v>
      </c>
      <c r="B501" s="0" t="n">
        <v>499</v>
      </c>
      <c r="C501" s="0" t="n">
        <v>3555</v>
      </c>
      <c r="D501" s="0" t="n">
        <f aca="false">C501*$D$1</f>
        <v>8176.5</v>
      </c>
      <c r="E501" s="0" t="n">
        <v>1725</v>
      </c>
      <c r="F501" s="0" t="n">
        <f aca="false">E501*$F$1</f>
        <v>3795</v>
      </c>
      <c r="G501" s="0" t="n">
        <v>2975</v>
      </c>
      <c r="H501" s="0" t="n">
        <f aca="false">D501+F501+G501</f>
        <v>14946.5</v>
      </c>
      <c r="J501" s="0" t="n">
        <v>0</v>
      </c>
      <c r="K501" s="0" t="n">
        <f aca="false">J501*$K$1</f>
        <v>0</v>
      </c>
      <c r="L501" s="0" t="n">
        <f aca="false">H501+K501</f>
        <v>14946.5</v>
      </c>
      <c r="M501" s="0" t="n">
        <v>200</v>
      </c>
      <c r="X501" s="0" t="s">
        <v>36</v>
      </c>
      <c r="Y501" s="0" t="n">
        <f aca="false">Y499</f>
        <v>15373.6428571429</v>
      </c>
      <c r="Z501" s="0" t="n">
        <f aca="false">L501/Y501</f>
        <v>0.97221589826744</v>
      </c>
      <c r="AA501" s="0" t="n">
        <f aca="false">AVERAGEIF(X438:X500,"Tuesday",Z438:Z500)</f>
        <v>0.988507909446743</v>
      </c>
      <c r="AB501" s="0" t="n">
        <f aca="false">L501/$AA$6</f>
        <v>16195.4521170344</v>
      </c>
      <c r="AC501" s="0" t="n">
        <v>84</v>
      </c>
      <c r="AE501" s="0" t="n">
        <v>0</v>
      </c>
      <c r="AF501" s="0" t="n">
        <f aca="false">(AB501/AVERAGE(AB497:AB499,AB503:AB505))*MAX(AE500:AE502) + (1 - MAX(AE500:AE502))</f>
        <v>1</v>
      </c>
      <c r="AG501" s="0" t="n">
        <f aca="false">AB501/AF501</f>
        <v>16195.4521170344</v>
      </c>
      <c r="AH501" s="0" t="n">
        <f aca="false">(AG500+AG501*2+AG502)/4</f>
        <v>16201.4712565335</v>
      </c>
      <c r="AI501" s="0" t="n">
        <f aca="false">ABS(1 - (AG501/AVERAGE(AG499:AG503)))</f>
        <v>0.0200289892522401</v>
      </c>
      <c r="AJ501" s="0" t="n">
        <f aca="false">(AVERAGE(AG499:AG503)*AI501) + (AG501*(1-AI501))</f>
        <v>16189.0827154905</v>
      </c>
      <c r="AK501" s="0" t="n">
        <f aca="false">(AVERAGE(AG499:AG500,AG502:AG503)*AI501*2) + (AG501*(1-AI501*2))</f>
        <v>16179.5286131747</v>
      </c>
    </row>
    <row r="502" customFormat="false" ht="13.8" hidden="false" customHeight="false" outlineLevel="0" collapsed="false">
      <c r="A502" s="4" t="n">
        <v>43236</v>
      </c>
      <c r="B502" s="0" t="n">
        <v>500</v>
      </c>
      <c r="C502" s="0" t="n">
        <v>3620</v>
      </c>
      <c r="D502" s="0" t="n">
        <f aca="false">C502*$D$1</f>
        <v>8326</v>
      </c>
      <c r="E502" s="0" t="n">
        <v>1645</v>
      </c>
      <c r="F502" s="0" t="n">
        <f aca="false">E502*$F$1</f>
        <v>3619</v>
      </c>
      <c r="G502" s="0" t="n">
        <v>2960</v>
      </c>
      <c r="H502" s="0" t="n">
        <f aca="false">D502+F502+G502</f>
        <v>14905</v>
      </c>
      <c r="J502" s="0" t="n">
        <v>0</v>
      </c>
      <c r="K502" s="0" t="n">
        <f aca="false">J502*$K$1</f>
        <v>0</v>
      </c>
      <c r="L502" s="0" t="n">
        <f aca="false">H502+K502</f>
        <v>14905</v>
      </c>
      <c r="M502" s="0" t="n">
        <v>165</v>
      </c>
      <c r="X502" s="0" t="s">
        <v>37</v>
      </c>
      <c r="Y502" s="0" t="n">
        <f aca="false">Y499</f>
        <v>15373.6428571429</v>
      </c>
      <c r="Z502" s="0" t="n">
        <f aca="false">L502/Y502</f>
        <v>0.969516472998775</v>
      </c>
      <c r="AA502" s="0" t="n">
        <f aca="false">AVERAGEIF(X439:X501,"Wednesday",Z439:Z501)</f>
        <v>0.961805466562602</v>
      </c>
      <c r="AB502" s="0" t="n">
        <f aca="false">L502/$AA$8</f>
        <v>16317.4217799353</v>
      </c>
      <c r="AC502" s="0" t="n">
        <v>90</v>
      </c>
      <c r="AE502" s="0" t="n">
        <v>0</v>
      </c>
      <c r="AF502" s="0" t="n">
        <f aca="false">(AB502/AVERAGE(AB498:AB500,AB504:AB506))*MAX(AE501:AE503) + (1 - MAX(AE501:AE503))</f>
        <v>1</v>
      </c>
      <c r="AG502" s="0" t="n">
        <f aca="false">AB502/AF502</f>
        <v>16317.4217799353</v>
      </c>
      <c r="AH502" s="0" t="n">
        <f aca="false">(AG501+AG502*2+AG503)/4</f>
        <v>16046.0506193078</v>
      </c>
      <c r="AI502" s="0" t="n">
        <f aca="false">ABS(1 - (AG502/AVERAGE(AG500:AG504)))</f>
        <v>0.060429384103845</v>
      </c>
      <c r="AJ502" s="0" t="n">
        <f aca="false">(AVERAGE(AG500:AG504)*AI502) + (AG502*(1-AI502))</f>
        <v>16261.2308626154</v>
      </c>
      <c r="AK502" s="0" t="n">
        <f aca="false">(AVERAGE(AG500:AG501,AG503:AG504)*AI502*2) + (AG502*(1-AI502*2))</f>
        <v>16176.9444866356</v>
      </c>
    </row>
    <row r="503" customFormat="false" ht="13.8" hidden="false" customHeight="false" outlineLevel="0" collapsed="false">
      <c r="A503" s="4" t="n">
        <v>43237</v>
      </c>
      <c r="B503" s="0" t="n">
        <v>501</v>
      </c>
      <c r="C503" s="0" t="n">
        <v>3715</v>
      </c>
      <c r="D503" s="0" t="n">
        <f aca="false">C503*$D$1</f>
        <v>8544.5</v>
      </c>
      <c r="E503" s="0" t="n">
        <v>1665</v>
      </c>
      <c r="F503" s="0" t="n">
        <f aca="false">E503*$F$1</f>
        <v>3663</v>
      </c>
      <c r="G503" s="0" t="n">
        <v>3265</v>
      </c>
      <c r="H503" s="0" t="n">
        <f aca="false">D503+F503+G503</f>
        <v>15472.5</v>
      </c>
      <c r="J503" s="0" t="n">
        <v>0</v>
      </c>
      <c r="K503" s="0" t="n">
        <f aca="false">J503*$K$1</f>
        <v>0</v>
      </c>
      <c r="L503" s="0" t="n">
        <f aca="false">H503+K503</f>
        <v>15472.5</v>
      </c>
      <c r="M503" s="0" t="n">
        <v>210</v>
      </c>
      <c r="X503" s="0" t="s">
        <v>39</v>
      </c>
      <c r="Y503" s="0" t="n">
        <f aca="false">Y499</f>
        <v>15373.6428571429</v>
      </c>
      <c r="Z503" s="0" t="n">
        <f aca="false">L503/Y503</f>
        <v>1.00643030046787</v>
      </c>
      <c r="AA503" s="0" t="n">
        <f aca="false">AVERAGEIF(X440:X502,"Thursday",Z440:Z502)</f>
        <v>0.895596736997342</v>
      </c>
      <c r="AB503" s="0" t="n">
        <f aca="false">L503/$AA$10</f>
        <v>15353.9068003262</v>
      </c>
      <c r="AC503" s="0" t="n">
        <v>84</v>
      </c>
      <c r="AE503" s="0" t="n">
        <v>0</v>
      </c>
      <c r="AF503" s="0" t="n">
        <f aca="false">(AB503/AVERAGE(AB499:AB501,AB505:AB507))*MAX(AE502:AE504) + (1 - MAX(AE502:AE504))</f>
        <v>1</v>
      </c>
      <c r="AG503" s="0" t="n">
        <f aca="false">AB503/AF503</f>
        <v>15353.9068003262</v>
      </c>
      <c r="AH503" s="0" t="n">
        <f aca="false">(AG502+AG503*2+AG504)/4</f>
        <v>14999.6751039542</v>
      </c>
      <c r="AI503" s="0" t="n">
        <f aca="false">ABS(1 - (AG503/AVERAGE(AG501:AG505)))</f>
        <v>0.00963459729198468</v>
      </c>
      <c r="AJ503" s="0" t="n">
        <f aca="false">(AVERAGE(AG501:AG505)*AI503) + (AG503*(1-AI503))</f>
        <v>15352.4951673039</v>
      </c>
      <c r="AK503" s="0" t="n">
        <f aca="false">(AVERAGE(AG501:AG502,AG504:AG505)*AI503*2) + (AG503*(1-AI503*2))</f>
        <v>15350.3777177705</v>
      </c>
    </row>
    <row r="504" customFormat="false" ht="13.8" hidden="false" customHeight="false" outlineLevel="0" collapsed="false">
      <c r="A504" s="4" t="n">
        <v>43238</v>
      </c>
      <c r="B504" s="0" t="n">
        <v>502</v>
      </c>
      <c r="C504" s="0" t="n">
        <v>3710</v>
      </c>
      <c r="D504" s="0" t="n">
        <f aca="false">C504*$D$1</f>
        <v>8533</v>
      </c>
      <c r="E504" s="0" t="n">
        <v>1560</v>
      </c>
      <c r="F504" s="0" t="n">
        <f aca="false">E504*$F$1</f>
        <v>3432</v>
      </c>
      <c r="G504" s="0" t="n">
        <v>2925</v>
      </c>
      <c r="H504" s="0" t="n">
        <f aca="false">D504+F504+G504</f>
        <v>14890</v>
      </c>
      <c r="J504" s="0" t="n">
        <v>0</v>
      </c>
      <c r="K504" s="0" t="n">
        <f aca="false">J504*$K$1</f>
        <v>0</v>
      </c>
      <c r="L504" s="0" t="n">
        <f aca="false">H504+K504</f>
        <v>14890</v>
      </c>
      <c r="M504" s="0" t="n">
        <v>175</v>
      </c>
      <c r="X504" s="0" t="s">
        <v>40</v>
      </c>
      <c r="Y504" s="0" t="n">
        <f aca="false">Y499</f>
        <v>15373.6428571429</v>
      </c>
      <c r="Z504" s="0" t="n">
        <f aca="false">L504/Y504</f>
        <v>0.968540777118535</v>
      </c>
      <c r="AA504" s="0" t="n">
        <f aca="false">AVERAGEIF(X441:X503,"Friday",Z441:Z503)</f>
        <v>1.00114866665332</v>
      </c>
      <c r="AB504" s="0" t="n">
        <f aca="false">L504/$AA$12</f>
        <v>12973.4650352292</v>
      </c>
      <c r="AC504" s="0" t="n">
        <v>84</v>
      </c>
      <c r="AE504" s="0" t="n">
        <v>0</v>
      </c>
      <c r="AF504" s="0" t="n">
        <f aca="false">(AB504/AVERAGE(AB500:AB502,AB506:AB508))*MAX(AE503:AE505) + (1 - MAX(AE503:AE505))</f>
        <v>1</v>
      </c>
      <c r="AG504" s="0" t="n">
        <f aca="false">AB504/AF504</f>
        <v>12973.4650352292</v>
      </c>
      <c r="AH504" s="0" t="n">
        <f aca="false">(AG503+AG504*2+AG505)/4</f>
        <v>14124.3849401507</v>
      </c>
      <c r="AI504" s="0" t="n">
        <f aca="false">ABS(1 - (AG504/AVERAGE(AG502:AG506)))</f>
        <v>0.13011913032887</v>
      </c>
      <c r="AJ504" s="0" t="n">
        <f aca="false">(AVERAGE(AG502:AG506)*AI504) + (AG504*(1-AI504))</f>
        <v>13225.974993195</v>
      </c>
      <c r="AK504" s="0" t="n">
        <f aca="false">(AVERAGE(AG502:AG503,AG505:AG506)*AI504*2) + (AG504*(1-AI504*2))</f>
        <v>13604.7399301436</v>
      </c>
    </row>
    <row r="505" customFormat="false" ht="13.8" hidden="false" customHeight="false" outlineLevel="0" collapsed="false">
      <c r="A505" s="4" t="n">
        <v>43239</v>
      </c>
      <c r="B505" s="0" t="n">
        <v>503</v>
      </c>
      <c r="C505" s="0" t="n">
        <v>3960</v>
      </c>
      <c r="D505" s="0" t="n">
        <f aca="false">C505*$D$1</f>
        <v>9108</v>
      </c>
      <c r="E505" s="0" t="n">
        <v>1605</v>
      </c>
      <c r="F505" s="0" t="n">
        <f aca="false">E505*$F$1</f>
        <v>3531</v>
      </c>
      <c r="G505" s="0" t="n">
        <v>4270</v>
      </c>
      <c r="H505" s="0" t="n">
        <f aca="false">D505+F505+G505</f>
        <v>16909</v>
      </c>
      <c r="J505" s="0" t="n">
        <v>0</v>
      </c>
      <c r="K505" s="0" t="n">
        <f aca="false">J505*$K$1</f>
        <v>0</v>
      </c>
      <c r="L505" s="0" t="n">
        <f aca="false">H505+K505</f>
        <v>16909</v>
      </c>
      <c r="M505" s="0" t="n">
        <v>160</v>
      </c>
      <c r="X505" s="0" t="s">
        <v>42</v>
      </c>
      <c r="Y505" s="0" t="n">
        <f aca="false">Y499</f>
        <v>15373.6428571429</v>
      </c>
      <c r="Z505" s="0" t="n">
        <f aca="false">L505/Y505</f>
        <v>1.09986944259888</v>
      </c>
      <c r="AA505" s="0" t="n">
        <f aca="false">AVERAGEIF(X442:X504,"Saturday",Z442:Z504)</f>
        <v>1.14551051222879</v>
      </c>
      <c r="AB505" s="0" t="n">
        <f aca="false">L505/$AA$14</f>
        <v>15196.7028898183</v>
      </c>
      <c r="AC505" s="0" t="n">
        <v>90</v>
      </c>
      <c r="AE505" s="0" t="n">
        <v>0</v>
      </c>
      <c r="AF505" s="0" t="n">
        <f aca="false">(AB505/AVERAGE(AB501:AB503,AB507:AB509))*MAX(AE504:AE506) + (1 - MAX(AE504:AE506))</f>
        <v>1</v>
      </c>
      <c r="AG505" s="0" t="n">
        <f aca="false">AB505/AF505</f>
        <v>15196.7028898183</v>
      </c>
      <c r="AH505" s="0" t="n">
        <f aca="false">(AG504+AG505*2+AG506)/4</f>
        <v>14523.9323035529</v>
      </c>
      <c r="AI505" s="0" t="n">
        <f aca="false">ABS(1 - (AG505/AVERAGE(AG503:AG507)))</f>
        <v>0.0237756684851744</v>
      </c>
      <c r="AJ505" s="0" t="n">
        <f aca="false">(AVERAGE(AG503:AG507)*AI505) + (AG505*(1-AI505))</f>
        <v>15188.3119608998</v>
      </c>
      <c r="AK505" s="0" t="n">
        <f aca="false">(AVERAGE(AG503:AG504,AG506:AG507)*AI505*2) + (AG505*(1-AI505*2))</f>
        <v>15175.7255675221</v>
      </c>
    </row>
    <row r="506" customFormat="false" ht="13.8" hidden="false" customHeight="false" outlineLevel="0" collapsed="false">
      <c r="A506" s="4" t="n">
        <v>43240</v>
      </c>
      <c r="B506" s="0" t="n">
        <v>504</v>
      </c>
      <c r="C506" s="0" t="n">
        <v>3540</v>
      </c>
      <c r="D506" s="0" t="n">
        <f aca="false">C506*$D$1</f>
        <v>8142</v>
      </c>
      <c r="E506" s="0" t="n">
        <v>1805</v>
      </c>
      <c r="F506" s="0" t="n">
        <f aca="false">E506*$F$1</f>
        <v>3971</v>
      </c>
      <c r="G506" s="0" t="n">
        <v>2520</v>
      </c>
      <c r="H506" s="0" t="n">
        <f aca="false">D506+F506+G506</f>
        <v>14633</v>
      </c>
      <c r="J506" s="0" t="n">
        <v>0</v>
      </c>
      <c r="K506" s="0" t="n">
        <f aca="false">J506*$K$1</f>
        <v>0</v>
      </c>
      <c r="L506" s="0" t="n">
        <f aca="false">H506+K506</f>
        <v>14633</v>
      </c>
      <c r="M506" s="0" t="n">
        <v>200</v>
      </c>
      <c r="X506" s="0" t="s">
        <v>33</v>
      </c>
      <c r="Y506" s="0" t="n">
        <f aca="false">AVERAGE(L506:L512)</f>
        <v>16399</v>
      </c>
      <c r="Z506" s="0" t="n">
        <f aca="false">L506/Y506</f>
        <v>0.892310506738216</v>
      </c>
      <c r="AA506" s="0" t="n">
        <f aca="false">AVERAGEIF(X443:X505,"Sunday",Z443:Z505)</f>
        <v>1.02246334868441</v>
      </c>
      <c r="AB506" s="0" t="n">
        <f aca="false">L506/$AA$2</f>
        <v>14728.8583993459</v>
      </c>
      <c r="AC506" s="0" t="n">
        <v>90</v>
      </c>
      <c r="AE506" s="0" t="n">
        <v>0</v>
      </c>
      <c r="AF506" s="0" t="n">
        <f aca="false">(AB506/AVERAGE(AB502:AB504,AB508:AB510))*MAX(AE505:AE507) + (1 - MAX(AE505:AE507))</f>
        <v>1</v>
      </c>
      <c r="AG506" s="0" t="n">
        <f aca="false">AB506/AF506</f>
        <v>14728.8583993459</v>
      </c>
      <c r="AH506" s="0" t="n">
        <f aca="false">(AG505+AG506*2+AG507)/4</f>
        <v>15155.0992018986</v>
      </c>
      <c r="AI506" s="0" t="n">
        <f aca="false">ABS(1 - (AG506/AVERAGE(AG504:AG508)))</f>
        <v>0.00632263941684352</v>
      </c>
      <c r="AJ506" s="0" t="n">
        <f aca="false">(AVERAGE(AG504:AG508)*AI506) + (AG506*(1-AI506))</f>
        <v>14729.4509432311</v>
      </c>
      <c r="AK506" s="0" t="n">
        <f aca="false">(AVERAGE(AG504:AG505,AG507:AG508)*AI506*2) + (AG506*(1-AI506*2))</f>
        <v>14730.3397590589</v>
      </c>
    </row>
    <row r="507" customFormat="false" ht="13.8" hidden="false" customHeight="false" outlineLevel="0" collapsed="false">
      <c r="A507" s="4" t="n">
        <v>43241</v>
      </c>
      <c r="B507" s="0" t="n">
        <v>505</v>
      </c>
      <c r="C507" s="0" t="n">
        <v>3670</v>
      </c>
      <c r="D507" s="0" t="n">
        <f aca="false">C507*$D$1</f>
        <v>8441</v>
      </c>
      <c r="E507" s="0" t="n">
        <v>1525</v>
      </c>
      <c r="F507" s="0" t="n">
        <f aca="false">E507*$F$1</f>
        <v>3355</v>
      </c>
      <c r="G507" s="0" t="n">
        <v>3250</v>
      </c>
      <c r="H507" s="0" t="n">
        <f aca="false">D507+F507+G507</f>
        <v>15046</v>
      </c>
      <c r="J507" s="0" t="n">
        <v>0</v>
      </c>
      <c r="K507" s="0" t="n">
        <f aca="false">J507*$K$1</f>
        <v>0</v>
      </c>
      <c r="L507" s="0" t="n">
        <f aca="false">H507+K507</f>
        <v>15046</v>
      </c>
      <c r="M507" s="0" t="n">
        <v>205</v>
      </c>
      <c r="X507" s="0" t="s">
        <v>34</v>
      </c>
      <c r="Y507" s="0" t="n">
        <f aca="false">Y506</f>
        <v>16399</v>
      </c>
      <c r="Z507" s="0" t="n">
        <f aca="false">L507/Y507</f>
        <v>0.917494969205439</v>
      </c>
      <c r="AA507" s="0" t="n">
        <f aca="false">AVERAGEIF(X444:X506,"Monday",Z444:Z506)</f>
        <v>0.973852588829254</v>
      </c>
      <c r="AB507" s="0" t="n">
        <f aca="false">L507/$AA$4</f>
        <v>15965.9771190843</v>
      </c>
      <c r="AC507" s="0" t="n">
        <v>82</v>
      </c>
      <c r="AE507" s="0" t="n">
        <v>0</v>
      </c>
      <c r="AF507" s="0" t="n">
        <f aca="false">(AB507/AVERAGE(AB503:AB505,AB509:AB511))*MAX(AE506:AE508) + (1 - MAX(AE506:AE508))</f>
        <v>1</v>
      </c>
      <c r="AG507" s="0" t="n">
        <f aca="false">AB507/AF507</f>
        <v>15965.9771190843</v>
      </c>
      <c r="AH507" s="0" t="n">
        <f aca="false">(AG506+AG507*2+AG508)/4</f>
        <v>15477.1725533991</v>
      </c>
      <c r="AI507" s="0" t="n">
        <f aca="false">ABS(1 - (AG507/AVERAGE(AG505:AG509)))</f>
        <v>0.0152685796388066</v>
      </c>
      <c r="AJ507" s="0" t="n">
        <f aca="false">(AVERAGE(AG505:AG509)*AI507) + (AG507*(1-AI507))</f>
        <v>15962.3109555453</v>
      </c>
      <c r="AK507" s="0" t="n">
        <f aca="false">(AVERAGE(AG505:AG506,AG508:AG509)*AI507*2) + (AG507*(1-AI507*2))</f>
        <v>15956.8117102368</v>
      </c>
    </row>
    <row r="508" customFormat="false" ht="13.8" hidden="false" customHeight="false" outlineLevel="0" collapsed="false">
      <c r="A508" s="4" t="n">
        <v>43242</v>
      </c>
      <c r="B508" s="0" t="n">
        <v>506</v>
      </c>
      <c r="C508" s="0" t="n">
        <v>3360</v>
      </c>
      <c r="D508" s="0" t="n">
        <f aca="false">C508*$D$1</f>
        <v>7728</v>
      </c>
      <c r="E508" s="0" t="n">
        <v>1570</v>
      </c>
      <c r="F508" s="0" t="n">
        <f aca="false">E508*$F$1</f>
        <v>3454</v>
      </c>
      <c r="G508" s="0" t="n">
        <v>2890</v>
      </c>
      <c r="H508" s="0" t="n">
        <f aca="false">D508+F508+G508</f>
        <v>14072</v>
      </c>
      <c r="J508" s="0" t="n">
        <v>0</v>
      </c>
      <c r="K508" s="0" t="n">
        <f aca="false">J508*$K$1</f>
        <v>0</v>
      </c>
      <c r="L508" s="0" t="n">
        <f aca="false">H508+K508</f>
        <v>14072</v>
      </c>
      <c r="M508" s="0" t="n">
        <v>185</v>
      </c>
      <c r="X508" s="0" t="s">
        <v>36</v>
      </c>
      <c r="Y508" s="0" t="n">
        <f aca="false">Y506</f>
        <v>16399</v>
      </c>
      <c r="Z508" s="0" t="n">
        <f aca="false">L508/Y508</f>
        <v>0.858101103725837</v>
      </c>
      <c r="AA508" s="0" t="n">
        <f aca="false">AVERAGEIF(X445:X507,"Tuesday",Z445:Z507)</f>
        <v>0.947926966128834</v>
      </c>
      <c r="AB508" s="0" t="n">
        <f aca="false">L508/$AA$6</f>
        <v>15247.8775760819</v>
      </c>
      <c r="AC508" s="0" t="n">
        <v>79</v>
      </c>
      <c r="AE508" s="0" t="n">
        <v>0</v>
      </c>
      <c r="AF508" s="0" t="n">
        <f aca="false">(AB508/AVERAGE(AB504:AB506,AB510:AB512))*MAX(AE507:AE509) + (1 - MAX(AE507:AE509))</f>
        <v>1</v>
      </c>
      <c r="AG508" s="0" t="n">
        <f aca="false">AB508/AF508</f>
        <v>15247.8775760819</v>
      </c>
      <c r="AH508" s="0" t="n">
        <f aca="false">(AG507+AG508*2+AG509)/4</f>
        <v>15987.9109335659</v>
      </c>
      <c r="AI508" s="0" t="n">
        <f aca="false">ABS(1 - (AG508/AVERAGE(AG506:AG510)))</f>
        <v>0.0334679228788897</v>
      </c>
      <c r="AJ508" s="0" t="n">
        <f aca="false">(AVERAGE(AG506:AG510)*AI508) + (AG508*(1-AI508))</f>
        <v>15265.5481495333</v>
      </c>
      <c r="AK508" s="0" t="n">
        <f aca="false">(AVERAGE(AG506:AG507,AG509:AG510)*AI508*2) + (AG508*(1-AI508*2))</f>
        <v>15292.0540097104</v>
      </c>
    </row>
    <row r="509" customFormat="false" ht="13.8" hidden="false" customHeight="false" outlineLevel="0" collapsed="false">
      <c r="A509" s="4" t="n">
        <v>43243</v>
      </c>
      <c r="B509" s="0" t="n">
        <v>507</v>
      </c>
      <c r="C509" s="0" t="n">
        <v>3590</v>
      </c>
      <c r="D509" s="0" t="n">
        <f aca="false">C509*$D$1</f>
        <v>8257</v>
      </c>
      <c r="E509" s="0" t="n">
        <v>1695</v>
      </c>
      <c r="F509" s="0" t="n">
        <f aca="false">E509*$F$1</f>
        <v>3729</v>
      </c>
      <c r="G509" s="0" t="n">
        <v>3990</v>
      </c>
      <c r="H509" s="0" t="n">
        <f aca="false">D509+F509+G509</f>
        <v>15976</v>
      </c>
      <c r="J509" s="0" t="n">
        <v>0</v>
      </c>
      <c r="K509" s="0" t="n">
        <f aca="false">J509*$K$1</f>
        <v>0</v>
      </c>
      <c r="L509" s="0" t="n">
        <f aca="false">H509+K509</f>
        <v>15976</v>
      </c>
      <c r="M509" s="0" t="n">
        <v>200</v>
      </c>
      <c r="X509" s="0" t="s">
        <v>37</v>
      </c>
      <c r="Y509" s="0" t="n">
        <f aca="false">Y506</f>
        <v>16399</v>
      </c>
      <c r="Z509" s="0" t="n">
        <f aca="false">L509/Y509</f>
        <v>0.974205744252698</v>
      </c>
      <c r="AA509" s="0" t="n">
        <f aca="false">AVERAGEIF(X446:X508,"Wednesday",Z446:Z508)</f>
        <v>0.956234605687951</v>
      </c>
      <c r="AB509" s="0" t="n">
        <f aca="false">L509/$AA$8</f>
        <v>17489.9114630155</v>
      </c>
      <c r="AC509" s="0" t="n">
        <v>88</v>
      </c>
      <c r="AE509" s="0" t="n">
        <v>0</v>
      </c>
      <c r="AF509" s="0" t="n">
        <f aca="false">(AB509/AVERAGE(AB505:AB507,AB511:AB513))*MAX(AE508:AE510) + (1 - MAX(AE508:AE510))</f>
        <v>1</v>
      </c>
      <c r="AG509" s="0" t="n">
        <f aca="false">AB509/AF509</f>
        <v>17489.9114630155</v>
      </c>
      <c r="AH509" s="0" t="n">
        <f aca="false">(AG508+AG509*2+AG510)/4</f>
        <v>16418.5976615418</v>
      </c>
      <c r="AI509" s="0" t="n">
        <f aca="false">ABS(1 - (AG509/AVERAGE(AG507:AG511)))</f>
        <v>0.105356079688568</v>
      </c>
      <c r="AJ509" s="0" t="n">
        <f aca="false">(AVERAGE(AG507:AG511)*AI509) + (AG509*(1-AI509))</f>
        <v>17314.2790731381</v>
      </c>
      <c r="AK509" s="0" t="n">
        <f aca="false">(AVERAGE(AG507:AG508,AG510:AG511)*AI509*2) + (AG509*(1-AI509*2))</f>
        <v>17050.8304883219</v>
      </c>
    </row>
    <row r="510" customFormat="false" ht="13.8" hidden="false" customHeight="false" outlineLevel="0" collapsed="false">
      <c r="A510" s="4" t="n">
        <v>43244</v>
      </c>
      <c r="B510" s="0" t="n">
        <v>508</v>
      </c>
      <c r="C510" s="0" t="n">
        <v>3740</v>
      </c>
      <c r="D510" s="0" t="n">
        <f aca="false">C510*$D$1</f>
        <v>8602</v>
      </c>
      <c r="E510" s="0" t="n">
        <v>1620</v>
      </c>
      <c r="F510" s="0" t="n">
        <f aca="false">E510*$F$1</f>
        <v>3564</v>
      </c>
      <c r="G510" s="0" t="n">
        <v>3400</v>
      </c>
      <c r="H510" s="0" t="n">
        <f aca="false">D510+F510+G510</f>
        <v>15566</v>
      </c>
      <c r="J510" s="0" t="n">
        <v>0</v>
      </c>
      <c r="K510" s="0" t="n">
        <f aca="false">J510*$K$1</f>
        <v>0</v>
      </c>
      <c r="L510" s="0" t="n">
        <f aca="false">H510+K510</f>
        <v>15566</v>
      </c>
      <c r="M510" s="0" t="n">
        <v>180</v>
      </c>
      <c r="X510" s="0" t="s">
        <v>39</v>
      </c>
      <c r="Y510" s="0" t="n">
        <f aca="false">Y506</f>
        <v>16399</v>
      </c>
      <c r="Z510" s="0" t="n">
        <f aca="false">L510/Y510</f>
        <v>0.949204219769498</v>
      </c>
      <c r="AA510" s="0" t="n">
        <f aca="false">AVERAGEIF(X447:X509,"Thursday",Z447:Z509)</f>
        <v>0.920433157347426</v>
      </c>
      <c r="AB510" s="0" t="n">
        <f aca="false">L510/$AA$10</f>
        <v>15446.6901440541</v>
      </c>
      <c r="AC510" s="0" t="n">
        <v>91</v>
      </c>
      <c r="AE510" s="0" t="n">
        <v>0</v>
      </c>
      <c r="AF510" s="0" t="n">
        <f aca="false">(AB510/AVERAGE(AB506:AB508,AB512:AB514))*MAX(AE509:AE511) + (1 - MAX(AE509:AE511))</f>
        <v>1</v>
      </c>
      <c r="AG510" s="0" t="n">
        <f aca="false">AB510/AF510</f>
        <v>15446.6901440541</v>
      </c>
      <c r="AH510" s="0" t="n">
        <f aca="false">(AG509+AG510*2+AG511)/4</f>
        <v>15836.8030460338</v>
      </c>
      <c r="AI510" s="0" t="n">
        <f aca="false">ABS(1 - (AG510/AVERAGE(AG508:AG512)))</f>
        <v>0.0718594514511006</v>
      </c>
      <c r="AJ510" s="0" t="n">
        <f aca="false">(AVERAGE(AG508:AG512)*AI510) + (AG510*(1-AI510))</f>
        <v>15532.6289833175</v>
      </c>
      <c r="AK510" s="0" t="n">
        <f aca="false">(AVERAGE(AG508:AG509,AG511:AG512)*AI510*2) + (AG510*(1-AI510*2))</f>
        <v>15661.5372422127</v>
      </c>
    </row>
    <row r="511" customFormat="false" ht="13.8" hidden="false" customHeight="false" outlineLevel="0" collapsed="false">
      <c r="A511" s="4" t="n">
        <v>43245</v>
      </c>
      <c r="B511" s="0" t="n">
        <v>509</v>
      </c>
      <c r="C511" s="0" t="n">
        <v>4145</v>
      </c>
      <c r="D511" s="0" t="n">
        <f aca="false">C511*$D$1</f>
        <v>9533.5</v>
      </c>
      <c r="E511" s="0" t="n">
        <v>1730</v>
      </c>
      <c r="F511" s="0" t="n">
        <f aca="false">E511*$F$1</f>
        <v>3806</v>
      </c>
      <c r="G511" s="0" t="n">
        <v>3835</v>
      </c>
      <c r="H511" s="0" t="n">
        <f aca="false">D511+F511+G511</f>
        <v>17174.5</v>
      </c>
      <c r="J511" s="0" t="n">
        <v>0</v>
      </c>
      <c r="K511" s="0" t="n">
        <f aca="false">J511*$K$1</f>
        <v>0</v>
      </c>
      <c r="L511" s="0" t="n">
        <f aca="false">H511+K511</f>
        <v>17174.5</v>
      </c>
      <c r="M511" s="0" t="n">
        <v>160</v>
      </c>
      <c r="X511" s="0" t="s">
        <v>40</v>
      </c>
      <c r="Y511" s="0" t="n">
        <f aca="false">Y506</f>
        <v>16399</v>
      </c>
      <c r="Z511" s="0" t="n">
        <f aca="false">L511/Y511</f>
        <v>1.04728946887005</v>
      </c>
      <c r="AA511" s="0" t="n">
        <f aca="false">AVERAGEIF(X448:X510,"Friday",Z448:Z510)</f>
        <v>1.00447366887025</v>
      </c>
      <c r="AB511" s="0" t="n">
        <f aca="false">L511/$AA$12</f>
        <v>14963.9204330116</v>
      </c>
      <c r="AC511" s="0" t="n">
        <v>91</v>
      </c>
      <c r="AE511" s="0" t="n">
        <v>0</v>
      </c>
      <c r="AF511" s="0" t="n">
        <f aca="false">(AB511/AVERAGE(AB507:AB509,AB513:AB515))*MAX(AE510:AE512) + (1 - MAX(AE510:AE512))</f>
        <v>1</v>
      </c>
      <c r="AG511" s="0" t="n">
        <f aca="false">AB511/AF511</f>
        <v>14963.9204330116</v>
      </c>
      <c r="AH511" s="0" t="n">
        <f aca="false">(AG510+AG511*2+AG512)/4</f>
        <v>16359.807428234</v>
      </c>
      <c r="AI511" s="0" t="n">
        <f aca="false">ABS(1 - (AG511/AVERAGE(AG509:AG513)))</f>
        <v>0.100890890868341</v>
      </c>
      <c r="AJ511" s="0" t="n">
        <f aca="false">(AVERAGE(AG509:AG513)*AI511) + (AG511*(1-AI511))</f>
        <v>15133.3295997735</v>
      </c>
      <c r="AK511" s="0" t="n">
        <f aca="false">(AVERAGE(AG509:AG510,AG512:AG513)*AI511*2) + (AG511*(1-AI511*2))</f>
        <v>15387.4433499163</v>
      </c>
    </row>
    <row r="512" customFormat="false" ht="13.8" hidden="false" customHeight="false" outlineLevel="0" collapsed="false">
      <c r="A512" s="4" t="n">
        <v>43246</v>
      </c>
      <c r="B512" s="0" t="n">
        <v>510</v>
      </c>
      <c r="C512" s="0" t="n">
        <v>4665</v>
      </c>
      <c r="D512" s="0" t="n">
        <f aca="false">C512*$D$1</f>
        <v>10729.5</v>
      </c>
      <c r="E512" s="0" t="n">
        <v>2030</v>
      </c>
      <c r="F512" s="0" t="n">
        <f aca="false">E512*$F$1</f>
        <v>4466</v>
      </c>
      <c r="G512" s="0" t="n">
        <v>7130</v>
      </c>
      <c r="H512" s="0" t="n">
        <f aca="false">D512+F512+G512</f>
        <v>22325.5</v>
      </c>
      <c r="J512" s="0" t="n">
        <v>0</v>
      </c>
      <c r="K512" s="0" t="n">
        <f aca="false">J512*$K$1</f>
        <v>0</v>
      </c>
      <c r="L512" s="0" t="n">
        <f aca="false">H512+K512</f>
        <v>22325.5</v>
      </c>
      <c r="M512" s="0" t="n">
        <v>150</v>
      </c>
      <c r="X512" s="0" t="s">
        <v>42</v>
      </c>
      <c r="Y512" s="0" t="n">
        <f aca="false">Y506</f>
        <v>16399</v>
      </c>
      <c r="Z512" s="0" t="n">
        <f aca="false">L512/Y512</f>
        <v>1.36139398743826</v>
      </c>
      <c r="AA512" s="0" t="n">
        <f aca="false">AVERAGEIF(X449:X511,"Saturday",Z449:Z511)</f>
        <v>1.17461566445187</v>
      </c>
      <c r="AB512" s="0" t="n">
        <f aca="false">L512/$AA$14</f>
        <v>20064.6987028588</v>
      </c>
      <c r="AC512" s="0" t="n">
        <v>82</v>
      </c>
      <c r="AE512" s="0" t="n">
        <v>0</v>
      </c>
      <c r="AF512" s="0" t="n">
        <f aca="false">(AB512/AVERAGE(AB508:AB510,AB514:AB516))*MAX(AE511:AE513) + (1 - MAX(AE511:AE513))</f>
        <v>1</v>
      </c>
      <c r="AG512" s="0" t="n">
        <f aca="false">AB512/AF512</f>
        <v>20064.6987028588</v>
      </c>
      <c r="AH512" s="0" t="n">
        <f aca="false">(AG511+AG512*2+AG513)/4</f>
        <v>17585.840352876</v>
      </c>
      <c r="AI512" s="0" t="n">
        <f aca="false">ABS(1 - (AG512/AVERAGE(AG510:AG514)))</f>
        <v>0.239364755464327</v>
      </c>
      <c r="AJ512" s="0" t="n">
        <f aca="false">(AVERAGE(AG510:AG514)*AI512) + (AG512*(1-AI512))</f>
        <v>19137.1132912716</v>
      </c>
      <c r="AK512" s="0" t="n">
        <f aca="false">(AVERAGE(AG510:AG511,AG513:AG514)*AI512*2) + (AG512*(1-AI512*2))</f>
        <v>17745.7351738908</v>
      </c>
    </row>
    <row r="513" customFormat="false" ht="13.8" hidden="false" customHeight="false" outlineLevel="0" collapsed="false">
      <c r="A513" s="4" t="n">
        <v>43247</v>
      </c>
      <c r="B513" s="0" t="n">
        <v>511</v>
      </c>
      <c r="C513" s="0" t="n">
        <v>4520</v>
      </c>
      <c r="D513" s="0" t="n">
        <f aca="false">C513*$D$1</f>
        <v>10396</v>
      </c>
      <c r="E513" s="0" t="n">
        <v>2325</v>
      </c>
      <c r="F513" s="0" t="n">
        <f aca="false">E513*$F$1</f>
        <v>5115</v>
      </c>
      <c r="G513" s="0" t="n">
        <v>14510</v>
      </c>
      <c r="H513" s="0" t="n">
        <f aca="false">D513+F513+G513</f>
        <v>30021</v>
      </c>
      <c r="J513" s="0" t="n">
        <v>0</v>
      </c>
      <c r="K513" s="0" t="n">
        <f aca="false">J513*$K$1</f>
        <v>0</v>
      </c>
      <c r="L513" s="0" t="n">
        <f aca="false">H513+K513</f>
        <v>30021</v>
      </c>
      <c r="M513" s="0" t="n">
        <v>165</v>
      </c>
      <c r="X513" s="0" t="s">
        <v>33</v>
      </c>
      <c r="Y513" s="0" t="n">
        <f aca="false">AVERAGE(L513:L519)</f>
        <v>16809.5</v>
      </c>
      <c r="Z513" s="0" t="n">
        <f aca="false">L513/Y513</f>
        <v>1.78595437104019</v>
      </c>
      <c r="AA513" s="0" t="n">
        <f aca="false">AVERAGEIF(X450:X512,"Sunday",Z450:Z512)</f>
        <v>1.01282982431035</v>
      </c>
      <c r="AB513" s="0" t="n">
        <f aca="false">L513/$AA$2</f>
        <v>30217.6626807055</v>
      </c>
      <c r="AC513" s="0" t="n">
        <v>84</v>
      </c>
      <c r="AE513" s="0" t="n">
        <v>0</v>
      </c>
      <c r="AF513" s="0" t="n">
        <f aca="false">(AB513/AVERAGE(AB509:AB511,AB515:AB517))*MAX(AE512:AE514) + (1 - MAX(AE512:AE514))</f>
        <v>1.98148041587575</v>
      </c>
      <c r="AG513" s="0" t="n">
        <f aca="false">AB513/AF513</f>
        <v>15250.043572775</v>
      </c>
      <c r="AH513" s="0" t="n">
        <f aca="false">(AG512+AG513*2+AG514)/4</f>
        <v>16446.7362688908</v>
      </c>
      <c r="AI513" s="0" t="n">
        <f aca="false">ABS(1 - (AG513/AVERAGE(AG511:AG515)))</f>
        <v>0.0811346274562328</v>
      </c>
      <c r="AJ513" s="0" t="n">
        <f aca="false">(AVERAGE(AG511:AG515)*AI513) + (AG513*(1-AI513))</f>
        <v>15359.2961503144</v>
      </c>
      <c r="AK513" s="0" t="n">
        <f aca="false">(AVERAGE(AG511:AG512,AG514:AG515)*AI513*2) + (AG513*(1-AI513*2))</f>
        <v>15523.1750166235</v>
      </c>
    </row>
    <row r="514" customFormat="false" ht="13.8" hidden="false" customHeight="false" outlineLevel="0" collapsed="false">
      <c r="A514" s="4" t="n">
        <v>43248</v>
      </c>
      <c r="B514" s="0" t="n">
        <v>512</v>
      </c>
      <c r="C514" s="0" t="n">
        <v>3550</v>
      </c>
      <c r="D514" s="0" t="n">
        <f aca="false">C514*$D$1</f>
        <v>8165</v>
      </c>
      <c r="E514" s="0" t="n">
        <v>1940</v>
      </c>
      <c r="F514" s="0" t="n">
        <f aca="false">E514*$F$1</f>
        <v>4268</v>
      </c>
      <c r="G514" s="0" t="n">
        <v>4860</v>
      </c>
      <c r="H514" s="0" t="n">
        <f aca="false">D514+F514+G514</f>
        <v>17293</v>
      </c>
      <c r="J514" s="0" t="n">
        <v>0</v>
      </c>
      <c r="K514" s="0" t="n">
        <f aca="false">J514*$K$1</f>
        <v>0</v>
      </c>
      <c r="L514" s="0" t="n">
        <f aca="false">H514+K514</f>
        <v>17293</v>
      </c>
      <c r="M514" s="0" t="n">
        <v>185</v>
      </c>
      <c r="X514" s="0" t="s">
        <v>34</v>
      </c>
      <c r="Y514" s="0" t="n">
        <f aca="false">Y513</f>
        <v>16809.5</v>
      </c>
      <c r="Z514" s="0" t="n">
        <f aca="false">L514/Y514</f>
        <v>1.02876349683215</v>
      </c>
      <c r="AA514" s="0" t="n">
        <f aca="false">AVERAGEIF(X451:X513,"Monday",Z451:Z513)</f>
        <v>0.9739015067099</v>
      </c>
      <c r="AB514" s="0" t="n">
        <f aca="false">L514/$AA$4</f>
        <v>18350.3683583892</v>
      </c>
      <c r="AC514" s="0" t="n">
        <v>84</v>
      </c>
      <c r="AE514" s="0" t="n">
        <v>1</v>
      </c>
      <c r="AF514" s="0" t="n">
        <f aca="false">(AB514/AVERAGE(AB510:AB512,AB516:AB518))*MAX(AE513:AE515) + (1 - MAX(AE513:AE515))</f>
        <v>1.20550364009163</v>
      </c>
      <c r="AG514" s="0" t="n">
        <f aca="false">AB514/AF514</f>
        <v>15222.1592271546</v>
      </c>
      <c r="AH514" s="0" t="n">
        <f aca="false">(AG513+AG514*2+AG515)/4</f>
        <v>15794.1384656746</v>
      </c>
      <c r="AI514" s="0" t="n">
        <f aca="false">ABS(1 - (AG514/AVERAGE(AG512:AG516)))</f>
        <v>0.0804715749461022</v>
      </c>
      <c r="AJ514" s="0" t="n">
        <f aca="false">(AVERAGE(AG512:AG516)*AI514) + (AG514*(1-AI514))</f>
        <v>15329.3595526074</v>
      </c>
      <c r="AK514" s="0" t="n">
        <f aca="false">(AVERAGE(AG512:AG513,AG515:AG516)*AI514*2) + (AG514*(1-AI514*2))</f>
        <v>15490.1600407866</v>
      </c>
    </row>
    <row r="515" customFormat="false" ht="13.8" hidden="false" customHeight="false" outlineLevel="0" collapsed="false">
      <c r="A515" s="4" t="n">
        <v>43249</v>
      </c>
      <c r="B515" s="0" t="n">
        <v>513</v>
      </c>
      <c r="C515" s="0" t="n">
        <v>3350</v>
      </c>
      <c r="D515" s="0" t="n">
        <f aca="false">C515*$D$1</f>
        <v>7705</v>
      </c>
      <c r="E515" s="0" t="n">
        <v>1595</v>
      </c>
      <c r="F515" s="0" t="n">
        <f aca="false">E515*$F$1</f>
        <v>3509</v>
      </c>
      <c r="G515" s="0" t="n">
        <v>2580</v>
      </c>
      <c r="H515" s="0" t="n">
        <f aca="false">D515+F515+G515</f>
        <v>13794</v>
      </c>
      <c r="J515" s="0" t="n">
        <v>0</v>
      </c>
      <c r="K515" s="0" t="n">
        <f aca="false">J515*$K$1</f>
        <v>0</v>
      </c>
      <c r="L515" s="0" t="n">
        <f aca="false">H515+K515</f>
        <v>13794</v>
      </c>
      <c r="M515" s="0" t="n">
        <v>195</v>
      </c>
      <c r="X515" s="0" t="s">
        <v>36</v>
      </c>
      <c r="Y515" s="0" t="n">
        <f aca="false">Y513</f>
        <v>16809.5</v>
      </c>
      <c r="Z515" s="0" t="n">
        <f aca="false">L515/Y515</f>
        <v>0.820607394628038</v>
      </c>
      <c r="AA515" s="0" t="n">
        <f aca="false">AVERAGEIF(X452:X514,"Tuesday",Z452:Z514)</f>
        <v>0.920075047148766</v>
      </c>
      <c r="AB515" s="0" t="n">
        <f aca="false">L515/$AA$6</f>
        <v>14946.6474761564</v>
      </c>
      <c r="AC515" s="0" t="n">
        <v>91</v>
      </c>
      <c r="AE515" s="0" t="n">
        <v>0</v>
      </c>
      <c r="AF515" s="0" t="n">
        <f aca="false">(AB515/AVERAGE(AB511:AB513,AB517:AB519))*MAX(AE514:AE516) + (1 - MAX(AE514:AE516))</f>
        <v>0.854964161056029</v>
      </c>
      <c r="AG515" s="0" t="n">
        <f aca="false">AB515/AF515</f>
        <v>17482.1918356141</v>
      </c>
      <c r="AH515" s="0" t="n">
        <f aca="false">(AG514+AG515*2+AG516)/4</f>
        <v>16234.7507396161</v>
      </c>
      <c r="AI515" s="0" t="n">
        <f aca="false">ABS(1 - (AG515/AVERAGE(AG513:AG517)))</f>
        <v>0.141023718539876</v>
      </c>
      <c r="AJ515" s="0" t="n">
        <f aca="false">(AVERAGE(AG513:AG517)*AI515) + (AG515*(1-AI515))</f>
        <v>17177.4826591513</v>
      </c>
      <c r="AK515" s="0" t="n">
        <f aca="false">(AVERAGE(AG513:AG514,AG516:AG517)*AI515*2) + (AG515*(1-AI515*2))</f>
        <v>16720.418894457</v>
      </c>
    </row>
    <row r="516" customFormat="false" ht="13.8" hidden="false" customHeight="false" outlineLevel="0" collapsed="false">
      <c r="A516" s="4" t="n">
        <v>43250</v>
      </c>
      <c r="B516" s="0" t="n">
        <v>514</v>
      </c>
      <c r="C516" s="0" t="n">
        <v>3345</v>
      </c>
      <c r="D516" s="0" t="n">
        <f aca="false">C516*$D$1</f>
        <v>7693.5</v>
      </c>
      <c r="E516" s="0" t="n">
        <v>1560</v>
      </c>
      <c r="F516" s="0" t="n">
        <f aca="false">E516*$F$1</f>
        <v>3432</v>
      </c>
      <c r="G516" s="0" t="n">
        <v>2350</v>
      </c>
      <c r="H516" s="0" t="n">
        <f aca="false">D516+F516+G516</f>
        <v>13475.5</v>
      </c>
      <c r="J516" s="0" t="n">
        <v>0</v>
      </c>
      <c r="K516" s="0" t="n">
        <f aca="false">J516*$K$1</f>
        <v>0</v>
      </c>
      <c r="L516" s="0" t="n">
        <f aca="false">H516+K516</f>
        <v>13475.5</v>
      </c>
      <c r="M516" s="0" t="n">
        <v>195</v>
      </c>
      <c r="X516" s="0" t="s">
        <v>37</v>
      </c>
      <c r="Y516" s="0" t="n">
        <f aca="false">Y513</f>
        <v>16809.5</v>
      </c>
      <c r="Z516" s="0" t="n">
        <f aca="false">L516/Y516</f>
        <v>0.801659775722062</v>
      </c>
      <c r="AA516" s="0" t="n">
        <f aca="false">AVERAGEIF(X453:X515,"Wednesday",Z453:Z515)</f>
        <v>0.952467078996351</v>
      </c>
      <c r="AB516" s="0" t="n">
        <f aca="false">L516/$AA$8</f>
        <v>14752.4600600817</v>
      </c>
      <c r="AC516" s="0" t="n">
        <v>97</v>
      </c>
      <c r="AE516" s="0" t="n">
        <v>0</v>
      </c>
      <c r="AF516" s="0" t="n">
        <f aca="false">(AB516/AVERAGE(AB512:AB514,AB518:AB520))*MAX(AE515:AE517) + (1 - MAX(AE515:AE517))</f>
        <v>1</v>
      </c>
      <c r="AG516" s="0" t="n">
        <f aca="false">AB516/AF516</f>
        <v>14752.4600600817</v>
      </c>
      <c r="AH516" s="0" t="n">
        <f aca="false">(AG515+AG516*2+AG517)/4</f>
        <v>15221.9359540271</v>
      </c>
      <c r="AI516" s="0" t="n">
        <f aca="false">ABS(1 - (AG516/AVERAGE(AG514:AG518)))</f>
        <v>0.00272291621229215</v>
      </c>
      <c r="AJ516" s="0" t="n">
        <f aca="false">(AVERAGE(AG514:AG518)*AI516) + (AG516*(1-AI516))</f>
        <v>14752.3509783403</v>
      </c>
      <c r="AK516" s="0" t="n">
        <f aca="false">(AVERAGE(AG514:AG515,AG517:AG518)*AI516*2) + (AG516*(1-AI516*2))</f>
        <v>14752.1873557281</v>
      </c>
    </row>
    <row r="517" customFormat="false" ht="13.8" hidden="false" customHeight="false" outlineLevel="0" collapsed="false">
      <c r="A517" s="4" t="n">
        <v>43251</v>
      </c>
      <c r="B517" s="0" t="n">
        <v>515</v>
      </c>
      <c r="C517" s="0" t="n">
        <v>3330</v>
      </c>
      <c r="D517" s="0" t="n">
        <f aca="false">C517*$D$1</f>
        <v>7659</v>
      </c>
      <c r="E517" s="0" t="n">
        <v>1520</v>
      </c>
      <c r="F517" s="0" t="n">
        <f aca="false">E517*$F$1</f>
        <v>3344</v>
      </c>
      <c r="G517" s="0" t="n">
        <v>3005</v>
      </c>
      <c r="H517" s="0" t="n">
        <f aca="false">D517+F517+G517</f>
        <v>14008</v>
      </c>
      <c r="J517" s="0" t="n">
        <v>0</v>
      </c>
      <c r="K517" s="0" t="n">
        <f aca="false">J517*$K$1</f>
        <v>0</v>
      </c>
      <c r="L517" s="0" t="n">
        <f aca="false">H517+K517</f>
        <v>14008</v>
      </c>
      <c r="M517" s="0" t="n">
        <v>170</v>
      </c>
      <c r="X517" s="0" t="s">
        <v>39</v>
      </c>
      <c r="Y517" s="0" t="n">
        <f aca="false">Y513</f>
        <v>16809.5</v>
      </c>
      <c r="Z517" s="0" t="n">
        <f aca="false">L517/Y517</f>
        <v>0.833338290847438</v>
      </c>
      <c r="AA517" s="0" t="n">
        <f aca="false">AVERAGEIF(X454:X516,"Thursday",Z454:Z516)</f>
        <v>0.94309904220373</v>
      </c>
      <c r="AB517" s="0" t="n">
        <f aca="false">L517/$AA$10</f>
        <v>13900.6318603308</v>
      </c>
      <c r="AC517" s="0" t="n">
        <v>91</v>
      </c>
      <c r="AE517" s="0" t="n">
        <v>0</v>
      </c>
      <c r="AF517" s="0" t="n">
        <f aca="false">(AB517/AVERAGE(AB513:AB515,AB519:AB521))*MAX(AE516:AE518) + (1 - MAX(AE516:AE518))</f>
        <v>1</v>
      </c>
      <c r="AG517" s="0" t="n">
        <f aca="false">AB517/AF517</f>
        <v>13900.6318603308</v>
      </c>
      <c r="AH517" s="0" t="n">
        <f aca="false">(AG516+AG517*2+AG518)/4</f>
        <v>13689.5694858335</v>
      </c>
      <c r="AI517" s="0" t="n">
        <f aca="false">ABS(1 - (AG517/AVERAGE(AG515:AG519)))</f>
        <v>0.0330872490591857</v>
      </c>
      <c r="AJ517" s="0" t="n">
        <f aca="false">(AVERAGE(AG515:AG519)*AI517) + (AG517*(1-AI517))</f>
        <v>13916.3705501181</v>
      </c>
      <c r="AK517" s="0" t="n">
        <f aca="false">(AVERAGE(AG515:AG516,AG518:AG519)*AI517*2) + (AG517*(1-AI517*2))</f>
        <v>13939.9785847991</v>
      </c>
    </row>
    <row r="518" customFormat="false" ht="13.8" hidden="false" customHeight="false" outlineLevel="0" collapsed="false">
      <c r="A518" s="4" t="n">
        <v>43252</v>
      </c>
      <c r="B518" s="0" t="n">
        <v>516</v>
      </c>
      <c r="C518" s="0" t="n">
        <v>3415</v>
      </c>
      <c r="D518" s="0" t="n">
        <f aca="false">C518*$D$1</f>
        <v>7854.5</v>
      </c>
      <c r="E518" s="0" t="n">
        <v>1465</v>
      </c>
      <c r="F518" s="0" t="n">
        <f aca="false">E518*$F$1</f>
        <v>3223</v>
      </c>
      <c r="G518" s="0" t="n">
        <v>2930</v>
      </c>
      <c r="H518" s="0" t="n">
        <f aca="false">D518+F518+G518</f>
        <v>14007.5</v>
      </c>
      <c r="J518" s="0" t="n">
        <v>0</v>
      </c>
      <c r="K518" s="0" t="n">
        <f aca="false">J518*$K$1</f>
        <v>0</v>
      </c>
      <c r="L518" s="0" t="n">
        <f aca="false">H518+K518</f>
        <v>14007.5</v>
      </c>
      <c r="M518" s="0" t="n">
        <v>165</v>
      </c>
      <c r="X518" s="0" t="s">
        <v>40</v>
      </c>
      <c r="Y518" s="0" t="n">
        <f aca="false">Y513</f>
        <v>16809.5</v>
      </c>
      <c r="Z518" s="0" t="n">
        <f aca="false">L518/Y518</f>
        <v>0.833308545762813</v>
      </c>
      <c r="AA518" s="0" t="n">
        <f aca="false">AVERAGEIF(X455:X517,"Friday",Z455:Z517)</f>
        <v>1.01344497556361</v>
      </c>
      <c r="AB518" s="0" t="n">
        <f aca="false">L518/$AA$12</f>
        <v>12204.5541625905</v>
      </c>
      <c r="AC518" s="0" t="n">
        <v>91</v>
      </c>
      <c r="AE518" s="0" t="n">
        <v>0</v>
      </c>
      <c r="AF518" s="0" t="n">
        <f aca="false">(AB518/AVERAGE(AB514:AB516,AB520:AB522))*MAX(AE517:AE519) + (1 - MAX(AE517:AE519))</f>
        <v>1</v>
      </c>
      <c r="AG518" s="0" t="n">
        <f aca="false">AB518/AF518</f>
        <v>12204.5541625905</v>
      </c>
      <c r="AH518" s="0" t="n">
        <f aca="false">(AG517+AG518*2+AG519)/4</f>
        <v>12962.8558399249</v>
      </c>
      <c r="AI518" s="0" t="n">
        <f aca="false">ABS(1 - (AG518/AVERAGE(AG516:AG520)))</f>
        <v>0.116395550016394</v>
      </c>
      <c r="AJ518" s="0" t="n">
        <f aca="false">(AVERAGE(AG516:AG520)*AI518) + (AG518*(1-AI518))</f>
        <v>12391.681301921</v>
      </c>
      <c r="AK518" s="0" t="n">
        <f aca="false">(AVERAGE(AG516:AG517,AG519:AG520)*AI518*2) + (AG518*(1-AI518*2))</f>
        <v>12672.3720109167</v>
      </c>
    </row>
    <row r="519" customFormat="false" ht="13.8" hidden="false" customHeight="false" outlineLevel="0" collapsed="false">
      <c r="A519" s="4" t="n">
        <v>43253</v>
      </c>
      <c r="B519" s="0" t="n">
        <v>517</v>
      </c>
      <c r="C519" s="0" t="n">
        <v>3505</v>
      </c>
      <c r="D519" s="0" t="n">
        <f aca="false">C519*$D$1</f>
        <v>8061.5</v>
      </c>
      <c r="E519" s="0" t="n">
        <v>1630</v>
      </c>
      <c r="F519" s="0" t="n">
        <f aca="false">E519*$F$1</f>
        <v>3586</v>
      </c>
      <c r="G519" s="0" t="n">
        <v>3420</v>
      </c>
      <c r="H519" s="0" t="n">
        <f aca="false">D519+F519+G519</f>
        <v>15067.5</v>
      </c>
      <c r="J519" s="0" t="n">
        <v>0</v>
      </c>
      <c r="K519" s="0" t="n">
        <f aca="false">J519*$K$1</f>
        <v>0</v>
      </c>
      <c r="L519" s="0" t="n">
        <f aca="false">H519+K519</f>
        <v>15067.5</v>
      </c>
      <c r="M519" s="0" t="n">
        <v>175</v>
      </c>
      <c r="X519" s="0" t="s">
        <v>42</v>
      </c>
      <c r="Y519" s="0" t="n">
        <f aca="false">Y513</f>
        <v>16809.5</v>
      </c>
      <c r="Z519" s="0" t="n">
        <f aca="false">L519/Y519</f>
        <v>0.896368125167316</v>
      </c>
      <c r="AA519" s="0" t="n">
        <f aca="false">AVERAGEIF(X456:X518,"Saturday",Z456:Z518)</f>
        <v>1.18418252506729</v>
      </c>
      <c r="AB519" s="0" t="n">
        <f aca="false">L519/$AA$14</f>
        <v>13541.6831741876</v>
      </c>
      <c r="AC519" s="0" t="n">
        <v>99</v>
      </c>
      <c r="AE519" s="0" t="n">
        <v>0</v>
      </c>
      <c r="AF519" s="0" t="n">
        <f aca="false">(AB519/AVERAGE(AB515:AB517,AB521:AB523))*MAX(AE518:AE520) + (1 - MAX(AE518:AE520))</f>
        <v>1</v>
      </c>
      <c r="AG519" s="0" t="n">
        <f aca="false">AB519/AF519</f>
        <v>13541.6831741876</v>
      </c>
      <c r="AH519" s="0" t="n">
        <f aca="false">(AG518+AG519*2+AG520)/4</f>
        <v>13487.4441839195</v>
      </c>
      <c r="AI519" s="0" t="n">
        <f aca="false">ABS(1 - (AG519/AVERAGE(AG517:AG521)))</f>
        <v>0.0119386581797813</v>
      </c>
      <c r="AJ519" s="0" t="n">
        <f aca="false">(AVERAGE(AG517:AG521)*AI519) + (AG519*(1-AI519))</f>
        <v>13543.6366128401</v>
      </c>
      <c r="AK519" s="0" t="n">
        <f aca="false">(AVERAGE(AG517:AG518,AG520:AG521)*AI519*2) + (AG519*(1-AI519*2))</f>
        <v>13546.5667708187</v>
      </c>
    </row>
    <row r="520" customFormat="false" ht="13.8" hidden="false" customHeight="false" outlineLevel="0" collapsed="false">
      <c r="A520" s="4" t="n">
        <v>43254</v>
      </c>
      <c r="B520" s="0" t="n">
        <v>518</v>
      </c>
      <c r="C520" s="0" t="n">
        <v>3300</v>
      </c>
      <c r="D520" s="0" t="n">
        <f aca="false">C520*$D$1</f>
        <v>7590</v>
      </c>
      <c r="E520" s="0" t="n">
        <v>1630</v>
      </c>
      <c r="F520" s="0" t="n">
        <f aca="false">E520*$F$1</f>
        <v>3586</v>
      </c>
      <c r="G520" s="0" t="n">
        <v>3490</v>
      </c>
      <c r="H520" s="0" t="n">
        <f aca="false">D520+F520+G520</f>
        <v>14666</v>
      </c>
      <c r="J520" s="0" t="n">
        <v>0</v>
      </c>
      <c r="K520" s="0" t="n">
        <f aca="false">J520*$K$1</f>
        <v>0</v>
      </c>
      <c r="L520" s="0" t="n">
        <f aca="false">H520+K520</f>
        <v>14666</v>
      </c>
      <c r="M520" s="0" t="n">
        <v>150</v>
      </c>
      <c r="X520" s="0" t="s">
        <v>33</v>
      </c>
      <c r="Y520" s="0" t="n">
        <f aca="false">AVERAGE(L520:L526)</f>
        <v>15225.4285714286</v>
      </c>
      <c r="Z520" s="0" t="n">
        <f aca="false">L520/Y520</f>
        <v>0.963256957345792</v>
      </c>
      <c r="AA520" s="0" t="n">
        <f aca="false">AVERAGEIF(X457:X519,"Sunday",Z457:Z519)</f>
        <v>1.10919813236879</v>
      </c>
      <c r="AB520" s="0" t="n">
        <f aca="false">L520/$AA$2</f>
        <v>14762.0745769704</v>
      </c>
      <c r="AC520" s="0" t="n">
        <v>100</v>
      </c>
      <c r="AE520" s="0" t="n">
        <v>0</v>
      </c>
      <c r="AF520" s="0" t="n">
        <f aca="false">(AB520/AVERAGE(AB516:AB518,AB522:AB524))*MAX(AE519:AE521) + (1 - MAX(AE519:AE521))</f>
        <v>1.00683531134955</v>
      </c>
      <c r="AG520" s="0" t="n">
        <f aca="false">AB520/AF520</f>
        <v>14661.8562247122</v>
      </c>
      <c r="AH520" s="0" t="n">
        <f aca="false">(AG519+AG520*2+AG521)/4</f>
        <v>14270.8002247422</v>
      </c>
      <c r="AI520" s="0" t="n">
        <f aca="false">ABS(1 - (AG520/AVERAGE(AG518:AG522)))</f>
        <v>0.0655689403125004</v>
      </c>
      <c r="AJ520" s="0" t="n">
        <f aca="false">(AVERAGE(AG518:AG522)*AI520) + (AG520*(1-AI520))</f>
        <v>14602.6995527746</v>
      </c>
      <c r="AK520" s="0" t="n">
        <f aca="false">(AVERAGE(AG518:AG519,AG521:AG522)*AI520*2) + (AG520*(1-AI520*2))</f>
        <v>14513.9645448683</v>
      </c>
    </row>
    <row r="521" customFormat="false" ht="13.8" hidden="false" customHeight="false" outlineLevel="0" collapsed="false">
      <c r="A521" s="4" t="n">
        <v>43255</v>
      </c>
      <c r="B521" s="0" t="n">
        <v>519</v>
      </c>
      <c r="C521" s="0" t="n">
        <v>3515</v>
      </c>
      <c r="D521" s="0" t="n">
        <f aca="false">C521*$D$1</f>
        <v>8084.5</v>
      </c>
      <c r="E521" s="0" t="n">
        <v>1570</v>
      </c>
      <c r="F521" s="0" t="n">
        <f aca="false">E521*$F$1</f>
        <v>3454</v>
      </c>
      <c r="G521" s="0" t="n">
        <v>3405</v>
      </c>
      <c r="H521" s="0" t="n">
        <f aca="false">D521+F521+G521</f>
        <v>14943.5</v>
      </c>
      <c r="J521" s="0" t="n">
        <v>0</v>
      </c>
      <c r="K521" s="0" t="n">
        <f aca="false">J521*$K$1</f>
        <v>0</v>
      </c>
      <c r="L521" s="0" t="n">
        <f aca="false">H521+K521</f>
        <v>14943.5</v>
      </c>
      <c r="M521" s="0" t="n">
        <v>180</v>
      </c>
      <c r="X521" s="0" t="s">
        <v>34</v>
      </c>
      <c r="Y521" s="0" t="n">
        <f aca="false">Y520</f>
        <v>15225.4285714286</v>
      </c>
      <c r="Z521" s="0" t="n">
        <f aca="false">L521/Y521</f>
        <v>0.981483045281388</v>
      </c>
      <c r="AA521" s="0" t="n">
        <f aca="false">AVERAGEIF(X458:X520,"Monday",Z458:Z520)</f>
        <v>0.987394501092039</v>
      </c>
      <c r="AB521" s="0" t="n">
        <f aca="false">L521/$AA$4</f>
        <v>15857.2098284618</v>
      </c>
      <c r="AC521" s="0" t="n">
        <v>100</v>
      </c>
      <c r="AE521" s="0" t="n">
        <v>1</v>
      </c>
      <c r="AF521" s="0" t="n">
        <f aca="false">(AB521/AVERAGE(AB517:AB519,AB523:AB525))*MAX(AE520:AE522) + (1 - MAX(AE520:AE522))</f>
        <v>1.11530644296743</v>
      </c>
      <c r="AG521" s="0" t="n">
        <f aca="false">AB521/AF521</f>
        <v>14217.8052753568</v>
      </c>
      <c r="AH521" s="0" t="n">
        <f aca="false">(AG520+AG521*2+AG522)/4</f>
        <v>14317.455135871</v>
      </c>
      <c r="AI521" s="0" t="n">
        <f aca="false">ABS(1 - (AG521/AVERAGE(AG519:AG523)))</f>
        <v>0.0208077304551721</v>
      </c>
      <c r="AJ521" s="0" t="n">
        <f aca="false">(AVERAGE(AG519:AG523)*AI521) + (AG521*(1-AI521))</f>
        <v>14224.0918490726</v>
      </c>
      <c r="AK521" s="0" t="n">
        <f aca="false">(AVERAGE(AG519:AG520,AG522:AG523)*AI521*2) + (AG521*(1-AI521*2))</f>
        <v>14233.5217096463</v>
      </c>
    </row>
    <row r="522" customFormat="false" ht="13.8" hidden="false" customHeight="false" outlineLevel="0" collapsed="false">
      <c r="A522" s="4" t="n">
        <v>43256</v>
      </c>
      <c r="B522" s="0" t="n">
        <v>520</v>
      </c>
      <c r="C522" s="0" t="n">
        <v>3305</v>
      </c>
      <c r="D522" s="0" t="n">
        <f aca="false">C522*$D$1</f>
        <v>7601.5</v>
      </c>
      <c r="E522" s="0" t="n">
        <v>1555</v>
      </c>
      <c r="F522" s="0" t="n">
        <f aca="false">E522*$F$1</f>
        <v>3421</v>
      </c>
      <c r="G522" s="0" t="n">
        <v>2975</v>
      </c>
      <c r="H522" s="0" t="n">
        <f aca="false">D522+F522+G522</f>
        <v>13997.5</v>
      </c>
      <c r="J522" s="0" t="n">
        <v>0</v>
      </c>
      <c r="K522" s="0" t="n">
        <f aca="false">J522*$K$1</f>
        <v>0</v>
      </c>
      <c r="L522" s="0" t="n">
        <f aca="false">H522+K522</f>
        <v>13997.5</v>
      </c>
      <c r="M522" s="0" t="n">
        <v>190</v>
      </c>
      <c r="X522" s="0" t="s">
        <v>36</v>
      </c>
      <c r="Y522" s="0" t="n">
        <f aca="false">Y520</f>
        <v>15225.4285714286</v>
      </c>
      <c r="Z522" s="0" t="n">
        <f aca="false">L522/Y522</f>
        <v>0.91935014730995</v>
      </c>
      <c r="AA522" s="0" t="n">
        <f aca="false">AVERAGEIF(X459:X521,"Tuesday",Z459:Z521)</f>
        <v>0.891760922377992</v>
      </c>
      <c r="AB522" s="0" t="n">
        <f aca="false">L522/$AA$6</f>
        <v>15167.1522435479</v>
      </c>
      <c r="AC522" s="0" t="n">
        <v>99</v>
      </c>
      <c r="AE522" s="0" t="n">
        <v>0</v>
      </c>
      <c r="AF522" s="0" t="n">
        <f aca="false">(AB522/AVERAGE(AB518:AB520,AB524:AB526))*MAX(AE521:AE523) + (1 - MAX(AE521:AE523))</f>
        <v>1.07019289045209</v>
      </c>
      <c r="AG522" s="0" t="n">
        <f aca="false">AB522/AF522</f>
        <v>14172.3537680583</v>
      </c>
      <c r="AH522" s="0" t="n">
        <f aca="false">(AG521+AG522*2+AG523)/4</f>
        <v>14642.1187284226</v>
      </c>
      <c r="AI522" s="0" t="n">
        <f aca="false">ABS(1 - (AG522/AVERAGE(AG520:AG524)))</f>
        <v>0.0551556829309975</v>
      </c>
      <c r="AJ522" s="0" t="n">
        <f aca="false">(AVERAGE(AG520:AG524)*AI522) + (AG522*(1-AI522))</f>
        <v>14217.9850071529</v>
      </c>
      <c r="AK522" s="0" t="n">
        <f aca="false">(AVERAGE(AG520:AG521,AG523:AG524)*AI522*2) + (AG522*(1-AI522*2))</f>
        <v>14286.4318657947</v>
      </c>
    </row>
    <row r="523" customFormat="false" ht="13.8" hidden="false" customHeight="false" outlineLevel="0" collapsed="false">
      <c r="A523" s="4" t="n">
        <v>43257</v>
      </c>
      <c r="B523" s="0" t="n">
        <v>521</v>
      </c>
      <c r="C523" s="0" t="n">
        <v>3335</v>
      </c>
      <c r="D523" s="0" t="n">
        <f aca="false">C523*$D$1</f>
        <v>7670.5</v>
      </c>
      <c r="E523" s="0" t="n">
        <v>1575</v>
      </c>
      <c r="F523" s="0" t="n">
        <f aca="false">E523*$F$1</f>
        <v>3465</v>
      </c>
      <c r="G523" s="0" t="n">
        <v>3485</v>
      </c>
      <c r="H523" s="0" t="n">
        <f aca="false">D523+F523+G523</f>
        <v>14620.5</v>
      </c>
      <c r="J523" s="0" t="n">
        <v>0</v>
      </c>
      <c r="K523" s="0" t="n">
        <f aca="false">J523*$K$1</f>
        <v>0</v>
      </c>
      <c r="L523" s="0" t="n">
        <f aca="false">H523+K523</f>
        <v>14620.5</v>
      </c>
      <c r="M523" s="0" t="n">
        <v>220</v>
      </c>
      <c r="X523" s="0" t="s">
        <v>37</v>
      </c>
      <c r="Y523" s="0" t="n">
        <f aca="false">Y520</f>
        <v>15225.4285714286</v>
      </c>
      <c r="Z523" s="0" t="n">
        <f aca="false">L523/Y523</f>
        <v>0.960268535720316</v>
      </c>
      <c r="AA523" s="0" t="n">
        <f aca="false">AVERAGEIF(X460:X522,"Wednesday",Z460:Z522)</f>
        <v>0.916339681302462</v>
      </c>
      <c r="AB523" s="0" t="n">
        <f aca="false">L523/$AA$8</f>
        <v>16005.9621022169</v>
      </c>
      <c r="AC523" s="0" t="n">
        <v>97</v>
      </c>
      <c r="AE523" s="0" t="n">
        <v>0</v>
      </c>
      <c r="AF523" s="0" t="n">
        <f aca="false">(AB523/AVERAGE(AB519:AB521,AB525:AB527))*MAX(AE522:AE524) + (1 - MAX(AE522:AE524))</f>
        <v>1</v>
      </c>
      <c r="AG523" s="0" t="n">
        <f aca="false">AB523/AF523</f>
        <v>16005.9621022169</v>
      </c>
      <c r="AH523" s="0" t="n">
        <f aca="false">(AG522+AG523*2+AG524)/4</f>
        <v>15531.1637229993</v>
      </c>
      <c r="AI523" s="0" t="n">
        <f aca="false">ABS(1 - (AG523/AVERAGE(AG521:AG525)))</f>
        <v>0.0807519135908878</v>
      </c>
      <c r="AJ523" s="0" t="n">
        <f aca="false">(AVERAGE(AG521:AG525)*AI523) + (AG523*(1-AI523))</f>
        <v>15909.3878361271</v>
      </c>
      <c r="AK523" s="0" t="n">
        <f aca="false">(AVERAGE(AG521:AG522,AG524:AG525)*AI523*2) + (AG523*(1-AI523*2))</f>
        <v>15764.5264369925</v>
      </c>
    </row>
    <row r="524" customFormat="false" ht="13.8" hidden="false" customHeight="false" outlineLevel="0" collapsed="false">
      <c r="A524" s="4" t="n">
        <v>43258</v>
      </c>
      <c r="B524" s="0" t="n">
        <v>522</v>
      </c>
      <c r="C524" s="0" t="n">
        <v>3635</v>
      </c>
      <c r="D524" s="0" t="n">
        <f aca="false">C524*$D$1</f>
        <v>8360.5</v>
      </c>
      <c r="E524" s="0" t="n">
        <v>1515</v>
      </c>
      <c r="F524" s="0" t="n">
        <f aca="false">E524*$F$1</f>
        <v>3333</v>
      </c>
      <c r="G524" s="0" t="n">
        <v>4370</v>
      </c>
      <c r="H524" s="0" t="n">
        <f aca="false">D524+F524+G524</f>
        <v>16063.5</v>
      </c>
      <c r="J524" s="0" t="n">
        <v>0</v>
      </c>
      <c r="K524" s="0" t="n">
        <f aca="false">J524*$K$1</f>
        <v>0</v>
      </c>
      <c r="L524" s="0" t="n">
        <f aca="false">H524+K524</f>
        <v>16063.5</v>
      </c>
      <c r="M524" s="0" t="n">
        <v>170</v>
      </c>
      <c r="X524" s="0" t="s">
        <v>39</v>
      </c>
      <c r="Y524" s="0" t="n">
        <f aca="false">Y520</f>
        <v>15225.4285714286</v>
      </c>
      <c r="Z524" s="0" t="n">
        <f aca="false">L524/Y524</f>
        <v>1.05504419298542</v>
      </c>
      <c r="AA524" s="0" t="n">
        <f aca="false">AVERAGEIF(X461:X523,"Thursday",Z461:Z523)</f>
        <v>0.927677908062946</v>
      </c>
      <c r="AB524" s="0" t="n">
        <f aca="false">L524/$AA$10</f>
        <v>15940.3769195049</v>
      </c>
      <c r="AC524" s="0" t="n">
        <v>97</v>
      </c>
      <c r="AE524" s="0" t="n">
        <v>0</v>
      </c>
      <c r="AF524" s="0" t="n">
        <f aca="false">(AB524/AVERAGE(AB520:AB522,AB526:AB528))*MAX(AE523:AE525) + (1 - MAX(AE523:AE525))</f>
        <v>1</v>
      </c>
      <c r="AG524" s="0" t="n">
        <f aca="false">AB524/AF524</f>
        <v>15940.3769195049</v>
      </c>
      <c r="AH524" s="0" t="n">
        <f aca="false">(AG523+AG524*2+AG525)/4</f>
        <v>15400.0848436342</v>
      </c>
      <c r="AI524" s="0" t="n">
        <f aca="false">ABS(1 - (AG524/AVERAGE(AG522:AG526)))</f>
        <v>0.0669006956169602</v>
      </c>
      <c r="AJ524" s="0" t="n">
        <f aca="false">(AVERAGE(AG522:AG526)*AI524) + (AG524*(1-AI524))</f>
        <v>15873.506221723</v>
      </c>
      <c r="AK524" s="0" t="n">
        <f aca="false">(AVERAGE(AG522:AG523,AG525:AG526)*AI524*2) + (AG524*(1-AI524*2))</f>
        <v>15773.2001750502</v>
      </c>
    </row>
    <row r="525" customFormat="false" ht="13.8" hidden="false" customHeight="false" outlineLevel="0" collapsed="false">
      <c r="A525" s="4" t="n">
        <v>43259</v>
      </c>
      <c r="B525" s="0" t="n">
        <v>523</v>
      </c>
      <c r="C525" s="0" t="n">
        <v>3705</v>
      </c>
      <c r="D525" s="0" t="n">
        <f aca="false">C525*$D$1</f>
        <v>8521.5</v>
      </c>
      <c r="E525" s="0" t="n">
        <v>1615</v>
      </c>
      <c r="F525" s="0" t="n">
        <f aca="false">E525*$F$1</f>
        <v>3553</v>
      </c>
      <c r="G525" s="0" t="n">
        <v>3665</v>
      </c>
      <c r="H525" s="0" t="n">
        <f aca="false">D525+F525+G525</f>
        <v>15739.5</v>
      </c>
      <c r="J525" s="0" t="n">
        <v>0</v>
      </c>
      <c r="K525" s="0" t="n">
        <f aca="false">J525*$K$1</f>
        <v>0</v>
      </c>
      <c r="L525" s="0" t="n">
        <f aca="false">H525+K525</f>
        <v>15739.5</v>
      </c>
      <c r="M525" s="0" t="n">
        <v>160</v>
      </c>
      <c r="X525" s="0" t="s">
        <v>40</v>
      </c>
      <c r="Y525" s="0" t="n">
        <f aca="false">Y520</f>
        <v>15225.4285714286</v>
      </c>
      <c r="Z525" s="0" t="n">
        <f aca="false">L525/Y525</f>
        <v>1.03376400382818</v>
      </c>
      <c r="AA525" s="0" t="n">
        <f aca="false">AVERAGEIF(X462:X524,"Friday",Z462:Z524)</f>
        <v>0.990787240569737</v>
      </c>
      <c r="AB525" s="0" t="n">
        <f aca="false">L525/$AA$12</f>
        <v>13713.6234333102</v>
      </c>
      <c r="AC525" s="0" t="n">
        <v>99</v>
      </c>
      <c r="AE525" s="0" t="n">
        <v>0</v>
      </c>
      <c r="AF525" s="0" t="n">
        <f aca="false">(AB525/AVERAGE(AB521:AB523,AB527:AB529))*MAX(AE524:AE526) + (1 - MAX(AE524:AE526))</f>
        <v>1</v>
      </c>
      <c r="AG525" s="0" t="n">
        <f aca="false">AB525/AF525</f>
        <v>13713.6234333102</v>
      </c>
      <c r="AH525" s="0" t="n">
        <f aca="false">(AG524+AG525*2+AG526)/4</f>
        <v>14559.858531978</v>
      </c>
      <c r="AI525" s="0" t="n">
        <f aca="false">ABS(1 - (AG525/AVERAGE(AG523:AG527)))</f>
        <v>0.102906306102327</v>
      </c>
      <c r="AJ525" s="0" t="n">
        <f aca="false">(AVERAGE(AG523:AG527)*AI525) + (AG525*(1-AI525))</f>
        <v>13875.505371077</v>
      </c>
      <c r="AK525" s="0" t="n">
        <f aca="false">(AVERAGE(AG523:AG524,AG526:AG527)*AI525*2) + (AG525*(1-AI525*2))</f>
        <v>14118.3282777272</v>
      </c>
    </row>
    <row r="526" customFormat="false" ht="13.8" hidden="false" customHeight="false" outlineLevel="0" collapsed="false">
      <c r="A526" s="4" t="n">
        <v>43260</v>
      </c>
      <c r="B526" s="0" t="n">
        <v>524</v>
      </c>
      <c r="C526" s="0" t="n">
        <v>3705</v>
      </c>
      <c r="D526" s="0" t="n">
        <f aca="false">C526*$D$1</f>
        <v>8521.5</v>
      </c>
      <c r="E526" s="0" t="n">
        <v>1730</v>
      </c>
      <c r="F526" s="0" t="n">
        <f aca="false">E526*$F$1</f>
        <v>3806</v>
      </c>
      <c r="G526" s="0" t="n">
        <v>4220</v>
      </c>
      <c r="H526" s="0" t="n">
        <f aca="false">D526+F526+G526</f>
        <v>16547.5</v>
      </c>
      <c r="J526" s="0" t="n">
        <v>0</v>
      </c>
      <c r="K526" s="0" t="n">
        <f aca="false">J526*$K$1</f>
        <v>0</v>
      </c>
      <c r="L526" s="0" t="n">
        <f aca="false">H526+K526</f>
        <v>16547.5</v>
      </c>
      <c r="M526" s="0" t="n">
        <v>130</v>
      </c>
      <c r="X526" s="0" t="s">
        <v>42</v>
      </c>
      <c r="Y526" s="0" t="n">
        <f aca="false">Y520</f>
        <v>15225.4285714286</v>
      </c>
      <c r="Z526" s="0" t="n">
        <f aca="false">L526/Y526</f>
        <v>1.08683311752894</v>
      </c>
      <c r="AA526" s="0" t="n">
        <f aca="false">AVERAGEIF(X463:X525,"Saturday",Z463:Z525)</f>
        <v>1.17684161422604</v>
      </c>
      <c r="AB526" s="0" t="n">
        <f aca="false">L526/$AA$14</f>
        <v>14871.8103417865</v>
      </c>
      <c r="AC526" s="0" t="n">
        <v>100</v>
      </c>
      <c r="AE526" s="0" t="n">
        <v>0</v>
      </c>
      <c r="AF526" s="0" t="n">
        <f aca="false">(AB526/AVERAGE(AB522:AB524,AB528:AB530))*MAX(AE525:AE527) + (1 - MAX(AE525:AE527))</f>
        <v>1</v>
      </c>
      <c r="AG526" s="0" t="n">
        <f aca="false">AB526/AF526</f>
        <v>14871.8103417865</v>
      </c>
      <c r="AH526" s="0" t="n">
        <f aca="false">(AG525+AG526*2+AG527)/4</f>
        <v>14839.7724573628</v>
      </c>
      <c r="AI526" s="0" t="n">
        <f aca="false">ABS(1 - (AG526/AVERAGE(AG524:AG528)))</f>
        <v>0.0159571844850966</v>
      </c>
      <c r="AJ526" s="0" t="n">
        <f aca="false">(AVERAGE(AG524:AG528)*AI526) + (AG526*(1-AI526))</f>
        <v>14875.6585837892</v>
      </c>
      <c r="AK526" s="0" t="n">
        <f aca="false">(AVERAGE(AG524:AG525,AG527:AG528)*AI526*2) + (AG526*(1-AI526*2))</f>
        <v>14881.4309467931</v>
      </c>
    </row>
    <row r="527" customFormat="false" ht="13.8" hidden="false" customHeight="false" outlineLevel="0" collapsed="false">
      <c r="A527" s="4" t="n">
        <v>43261</v>
      </c>
      <c r="B527" s="0" t="n">
        <v>525</v>
      </c>
      <c r="C527" s="0" t="n">
        <v>3600</v>
      </c>
      <c r="D527" s="0" t="n">
        <f aca="false">C527*$D$1</f>
        <v>8280</v>
      </c>
      <c r="E527" s="0" t="n">
        <v>1620</v>
      </c>
      <c r="F527" s="0" t="n">
        <f aca="false">E527*$F$1</f>
        <v>3564</v>
      </c>
      <c r="G527" s="0" t="n">
        <v>3750</v>
      </c>
      <c r="H527" s="0" t="n">
        <f aca="false">D527+F527+G527</f>
        <v>15594</v>
      </c>
      <c r="J527" s="0" t="n">
        <v>0</v>
      </c>
      <c r="K527" s="0" t="n">
        <f aca="false">J527*$K$1</f>
        <v>0</v>
      </c>
      <c r="L527" s="0" t="n">
        <f aca="false">H527+K527</f>
        <v>15594</v>
      </c>
      <c r="M527" s="0" t="n">
        <v>185</v>
      </c>
      <c r="W527" s="0" t="s">
        <v>51</v>
      </c>
      <c r="X527" s="0" t="s">
        <v>33</v>
      </c>
      <c r="Y527" s="0" t="n">
        <f aca="false">AVERAGE(L527:L533)</f>
        <v>15954.7142857143</v>
      </c>
      <c r="Z527" s="0" t="n">
        <f aca="false">L527/Y527</f>
        <v>0.977391366635924</v>
      </c>
      <c r="AA527" s="0" t="n">
        <f aca="false">AVERAGEIF(X464:X526,"Sunday",Z464:Z526)</f>
        <v>1.116708235312</v>
      </c>
      <c r="AB527" s="0" t="n">
        <f aca="false">L527/$AA$2</f>
        <v>15696.1537538031</v>
      </c>
      <c r="AC527" s="0" t="n">
        <v>93</v>
      </c>
      <c r="AE527" s="0" t="n">
        <v>0</v>
      </c>
      <c r="AF527" s="0" t="n">
        <f aca="false">(AB527/AVERAGE(AB523:AB525,AB529:AB531))*MAX(AE526:AE528) + (1 - MAX(AE526:AE528))</f>
        <v>0.987064900359195</v>
      </c>
      <c r="AG527" s="0" t="n">
        <f aca="false">AB527/AF527</f>
        <v>15901.8457125679</v>
      </c>
      <c r="AH527" s="0" t="n">
        <f aca="false">(AG526+AG527*2+AG528)/4</f>
        <v>15453.1748462387</v>
      </c>
      <c r="AI527" s="0" t="n">
        <f aca="false">ABS(1 - (AG527/AVERAGE(AG525:AG529)))</f>
        <v>0.0705498951319374</v>
      </c>
      <c r="AJ527" s="0" t="n">
        <f aca="false">(AVERAGE(AG525:AG529)*AI527) + (AG527*(1-AI527))</f>
        <v>15827.9135572502</v>
      </c>
      <c r="AK527" s="0" t="n">
        <f aca="false">(AVERAGE(AG525:AG526,AG528:AG529)*AI527*2) + (AG527*(1-AI527*2))</f>
        <v>15717.0153242737</v>
      </c>
    </row>
    <row r="528" customFormat="false" ht="13.8" hidden="false" customHeight="false" outlineLevel="0" collapsed="false">
      <c r="A528" s="4" t="n">
        <v>43262</v>
      </c>
      <c r="B528" s="0" t="n">
        <v>526</v>
      </c>
      <c r="C528" s="0" t="n">
        <v>3500</v>
      </c>
      <c r="D528" s="0" t="n">
        <f aca="false">C528*$D$1</f>
        <v>8050</v>
      </c>
      <c r="E528" s="0" t="n">
        <v>1560</v>
      </c>
      <c r="F528" s="0" t="n">
        <f aca="false">E528*$F$1</f>
        <v>3432</v>
      </c>
      <c r="G528" s="0" t="n">
        <v>5825</v>
      </c>
      <c r="H528" s="0" t="n">
        <f aca="false">D528+F528+G528</f>
        <v>17307</v>
      </c>
      <c r="J528" s="0" t="n">
        <v>0</v>
      </c>
      <c r="K528" s="0" t="n">
        <f aca="false">J528*$K$1</f>
        <v>0</v>
      </c>
      <c r="L528" s="0" t="n">
        <f aca="false">H528+K528</f>
        <v>17307</v>
      </c>
      <c r="M528" s="0" t="n">
        <v>185</v>
      </c>
      <c r="X528" s="0" t="s">
        <v>34</v>
      </c>
      <c r="Y528" s="0" t="n">
        <f aca="false">Y527</f>
        <v>15954.7142857143</v>
      </c>
      <c r="Z528" s="0" t="n">
        <f aca="false">L528/Y528</f>
        <v>1.08475775185122</v>
      </c>
      <c r="AA528" s="0" t="n">
        <f aca="false">AVERAGEIF(X465:X527,"Monday",Z465:Z527)</f>
        <v>0.972967476457547</v>
      </c>
      <c r="AB528" s="0" t="n">
        <f aca="false">L528/$AA$4</f>
        <v>18365.2243785718</v>
      </c>
      <c r="AC528" s="0" t="n">
        <v>99</v>
      </c>
      <c r="AE528" s="0" t="n">
        <v>1</v>
      </c>
      <c r="AF528" s="0" t="n">
        <f aca="false">(AB528/AVERAGE(AB524:AB526,AB530:AB532))*MAX(AE527:AE529) + (1 - MAX(AE527:AE529))</f>
        <v>1.21325127952969</v>
      </c>
      <c r="AG528" s="0" t="n">
        <f aca="false">AB528/AF528</f>
        <v>15137.1976180326</v>
      </c>
      <c r="AH528" s="0" t="n">
        <f aca="false">(AG527+AG528*2+AG529)/4</f>
        <v>15205.3213613085</v>
      </c>
      <c r="AI528" s="0" t="n">
        <f aca="false">ABS(1 - (AG528/AVERAGE(AG526:AG530)))</f>
        <v>0.0297872563291208</v>
      </c>
      <c r="AJ528" s="0" t="n">
        <f aca="false">(AVERAGE(AG526:AG530)*AI528) + (AG528*(1-AI528))</f>
        <v>15151.0409142294</v>
      </c>
      <c r="AK528" s="0" t="n">
        <f aca="false">(AVERAGE(AG526:AG527,AG529:AG530)*AI528*2) + (AG528*(1-AI528*2))</f>
        <v>15171.8058585245</v>
      </c>
    </row>
    <row r="529" customFormat="false" ht="13.8" hidden="false" customHeight="false" outlineLevel="0" collapsed="false">
      <c r="A529" s="4" t="n">
        <v>43263</v>
      </c>
      <c r="B529" s="0" t="n">
        <v>527</v>
      </c>
      <c r="C529" s="0" t="n">
        <v>3535</v>
      </c>
      <c r="D529" s="0" t="n">
        <f aca="false">C529*$D$1</f>
        <v>8130.5</v>
      </c>
      <c r="E529" s="0" t="n">
        <v>1540</v>
      </c>
      <c r="F529" s="0" t="n">
        <f aca="false">E529*$F$1</f>
        <v>3388</v>
      </c>
      <c r="G529" s="0" t="n">
        <v>3980</v>
      </c>
      <c r="H529" s="0" t="n">
        <f aca="false">D529+F529+G529</f>
        <v>15498.5</v>
      </c>
      <c r="J529" s="0" t="n">
        <v>0</v>
      </c>
      <c r="K529" s="0" t="n">
        <f aca="false">J529*$K$1</f>
        <v>0</v>
      </c>
      <c r="L529" s="0" t="n">
        <f aca="false">H529+K529</f>
        <v>15498.5</v>
      </c>
      <c r="M529" s="0" t="n">
        <v>155</v>
      </c>
      <c r="X529" s="0" t="s">
        <v>36</v>
      </c>
      <c r="Y529" s="0" t="n">
        <f aca="false">Y527</f>
        <v>15954.7142857143</v>
      </c>
      <c r="Z529" s="0" t="n">
        <f aca="false">L529/Y529</f>
        <v>0.971405674990821</v>
      </c>
      <c r="AA529" s="0" t="n">
        <f aca="false">AVERAGEIF(X466:X528,"Tuesday",Z466:Z528)</f>
        <v>0.863260347067092</v>
      </c>
      <c r="AB529" s="0" t="n">
        <f aca="false">L529/$AA$6</f>
        <v>16793.5780708431</v>
      </c>
      <c r="AC529" s="0" t="n">
        <v>102</v>
      </c>
      <c r="AE529" s="0" t="n">
        <v>0</v>
      </c>
      <c r="AF529" s="0" t="n">
        <f aca="false">(AB529/AVERAGE(AB525:AB527,AB531:AB533))*MAX(AE528:AE530) + (1 - MAX(AE528:AE530))</f>
        <v>1.14670720698328</v>
      </c>
      <c r="AG529" s="0" t="n">
        <f aca="false">AB529/AF529</f>
        <v>14645.0444966009</v>
      </c>
      <c r="AH529" s="0" t="n">
        <f aca="false">(AG528+AG529*2+AG530)/4</f>
        <v>15470.2677352895</v>
      </c>
      <c r="AI529" s="0" t="n">
        <f aca="false">ABS(1 - (AG529/AVERAGE(AG527:AG531)))</f>
        <v>0.0688744583991555</v>
      </c>
      <c r="AJ529" s="0" t="n">
        <f aca="false">(AVERAGE(AG527:AG531)*AI529) + (AG529*(1-AI529))</f>
        <v>14719.6548074118</v>
      </c>
      <c r="AK529" s="0" t="n">
        <f aca="false">(AVERAGE(AG527:AG528,AG530:AG531)*AI529*2) + (AG529*(1-AI529*2))</f>
        <v>14831.5702736281</v>
      </c>
    </row>
    <row r="530" customFormat="false" ht="13.8" hidden="false" customHeight="false" outlineLevel="0" collapsed="false">
      <c r="A530" s="4" t="n">
        <v>43264</v>
      </c>
      <c r="B530" s="0" t="n">
        <v>528</v>
      </c>
      <c r="C530" s="0" t="n">
        <v>3620</v>
      </c>
      <c r="D530" s="0" t="n">
        <f aca="false">C530*$D$1</f>
        <v>8326</v>
      </c>
      <c r="E530" s="0" t="n">
        <v>1685</v>
      </c>
      <c r="F530" s="0" t="n">
        <f aca="false">E530*$F$1</f>
        <v>3707</v>
      </c>
      <c r="G530" s="0" t="n">
        <v>3910</v>
      </c>
      <c r="H530" s="0" t="n">
        <f aca="false">D530+F530+G530</f>
        <v>15943</v>
      </c>
      <c r="J530" s="0" t="n">
        <v>0</v>
      </c>
      <c r="K530" s="0" t="n">
        <f aca="false">J530*$K$1</f>
        <v>0</v>
      </c>
      <c r="L530" s="0" t="n">
        <f aca="false">H530+K530</f>
        <v>15943</v>
      </c>
      <c r="M530" s="0" t="n">
        <v>220</v>
      </c>
      <c r="X530" s="0" t="s">
        <v>37</v>
      </c>
      <c r="Y530" s="0" t="n">
        <f aca="false">Y527</f>
        <v>15954.7142857143</v>
      </c>
      <c r="Z530" s="0" t="n">
        <f aca="false">L530/Y530</f>
        <v>0.999265779035304</v>
      </c>
      <c r="AA530" s="0" t="n">
        <f aca="false">AVERAGEIF(X467:X529,"Wednesday",Z467:Z529)</f>
        <v>0.915183532174027</v>
      </c>
      <c r="AB530" s="0" t="n">
        <f aca="false">L530/$AA$8</f>
        <v>17453.7843299234</v>
      </c>
      <c r="AC530" s="0" t="n">
        <v>102</v>
      </c>
      <c r="AE530" s="0" t="n">
        <v>0</v>
      </c>
      <c r="AF530" s="0" t="n">
        <f aca="false">(AB530/AVERAGE(AB526:AB528,AB532:AB534))*MAX(AE529:AE531) + (1 - MAX(AE529:AE531))</f>
        <v>1</v>
      </c>
      <c r="AG530" s="0" t="n">
        <f aca="false">AB530/AF530</f>
        <v>17453.7843299234</v>
      </c>
      <c r="AH530" s="0" t="n">
        <f aca="false">(AG529+AG530*2+AG531)/4</f>
        <v>16264.0906440141</v>
      </c>
      <c r="AI530" s="0" t="n">
        <f aca="false">ABS(1 - (AG530/AVERAGE(AG528:AG532)))</f>
        <v>0.147073617662022</v>
      </c>
      <c r="AJ530" s="0" t="n">
        <f aca="false">(AVERAGE(AG528:AG532)*AI530) + (AG530*(1-AI530))</f>
        <v>17124.6540309068</v>
      </c>
      <c r="AK530" s="0" t="n">
        <f aca="false">(AVERAGE(AG528:AG529,AG531:AG532)*AI530*2) + (AG530*(1-AI530*2))</f>
        <v>16630.958582382</v>
      </c>
    </row>
    <row r="531" customFormat="false" ht="13.8" hidden="false" customHeight="false" outlineLevel="0" collapsed="false">
      <c r="A531" s="4" t="n">
        <v>43265</v>
      </c>
      <c r="B531" s="0" t="n">
        <v>529</v>
      </c>
      <c r="C531" s="0" t="n">
        <v>3665</v>
      </c>
      <c r="D531" s="0" t="n">
        <f aca="false">C531*$D$1</f>
        <v>8429.5</v>
      </c>
      <c r="E531" s="0" t="n">
        <v>1570</v>
      </c>
      <c r="F531" s="0" t="n">
        <f aca="false">E531*$F$1</f>
        <v>3454</v>
      </c>
      <c r="G531" s="0" t="n">
        <v>3740</v>
      </c>
      <c r="H531" s="0" t="n">
        <f aca="false">D531+F531+G531</f>
        <v>15623.5</v>
      </c>
      <c r="J531" s="0" t="n">
        <v>0</v>
      </c>
      <c r="K531" s="0" t="n">
        <f aca="false">J531*$K$1</f>
        <v>0</v>
      </c>
      <c r="L531" s="0" t="n">
        <f aca="false">H531+K531</f>
        <v>15623.5</v>
      </c>
      <c r="M531" s="0" t="n">
        <v>170</v>
      </c>
      <c r="X531" s="0" t="s">
        <v>39</v>
      </c>
      <c r="Y531" s="0" t="n">
        <f aca="false">Y527</f>
        <v>15954.7142857143</v>
      </c>
      <c r="Z531" s="0" t="n">
        <f aca="false">L531/Y531</f>
        <v>0.979240349918966</v>
      </c>
      <c r="AA531" s="0" t="n">
        <f aca="false">AVERAGEIF(X468:X530,"Thursday",Z468:Z530)</f>
        <v>0.933679644711282</v>
      </c>
      <c r="AB531" s="0" t="n">
        <f aca="false">L531/$AA$10</f>
        <v>15503.7494196087</v>
      </c>
      <c r="AC531" s="0" t="n">
        <v>104</v>
      </c>
      <c r="AE531" s="0" t="n">
        <v>0</v>
      </c>
      <c r="AF531" s="0" t="n">
        <f aca="false">(AB531/AVERAGE(AB527:AB529,AB533:AB535))*MAX(AE530:AE532) + (1 - MAX(AE530:AE532))</f>
        <v>1</v>
      </c>
      <c r="AG531" s="0" t="n">
        <f aca="false">AB531/AF531</f>
        <v>15503.7494196087</v>
      </c>
      <c r="AH531" s="0" t="n">
        <f aca="false">(AG530+AG531*2+AG532)/4</f>
        <v>15450.2811083006</v>
      </c>
      <c r="AI531" s="0" t="n">
        <f aca="false">ABS(1 - (AG531/AVERAGE(AG529:AG533)))</f>
        <v>0.0241947299164065</v>
      </c>
      <c r="AJ531" s="0" t="n">
        <f aca="false">(AVERAGE(AG529:AG533)*AI531) + (AG531*(1-AI531))</f>
        <v>15494.8881538723</v>
      </c>
      <c r="AK531" s="0" t="n">
        <f aca="false">(AVERAGE(AG529:AG530,AG532:AG533)*AI531*2) + (AG531*(1-AI531*2))</f>
        <v>15481.5962552677</v>
      </c>
    </row>
    <row r="532" customFormat="false" ht="13.8" hidden="false" customHeight="false" outlineLevel="0" collapsed="false">
      <c r="A532" s="4" t="n">
        <v>43266</v>
      </c>
      <c r="B532" s="0" t="n">
        <v>530</v>
      </c>
      <c r="C532" s="0" t="n">
        <v>3525</v>
      </c>
      <c r="D532" s="0" t="n">
        <f aca="false">C532*$D$1</f>
        <v>8107.5</v>
      </c>
      <c r="E532" s="0" t="n">
        <v>1615</v>
      </c>
      <c r="F532" s="0" t="n">
        <f aca="false">E532*$F$1</f>
        <v>3553</v>
      </c>
      <c r="G532" s="0" t="n">
        <v>3650</v>
      </c>
      <c r="H532" s="0" t="n">
        <f aca="false">D532+F532+G532</f>
        <v>15310.5</v>
      </c>
      <c r="J532" s="0" t="n">
        <v>0</v>
      </c>
      <c r="K532" s="0" t="n">
        <f aca="false">J532*$K$1</f>
        <v>0</v>
      </c>
      <c r="L532" s="0" t="n">
        <f aca="false">H532+K532</f>
        <v>15310.5</v>
      </c>
      <c r="M532" s="0" t="n">
        <v>170</v>
      </c>
      <c r="X532" s="0" t="s">
        <v>40</v>
      </c>
      <c r="Y532" s="0" t="n">
        <f aca="false">Y527</f>
        <v>15954.7142857143</v>
      </c>
      <c r="Z532" s="0" t="n">
        <f aca="false">L532/Y532</f>
        <v>0.959622323898891</v>
      </c>
      <c r="AA532" s="0" t="n">
        <f aca="false">AVERAGEIF(X469:X531,"Friday",Z469:Z531)</f>
        <v>0.992512790053046</v>
      </c>
      <c r="AB532" s="0" t="n">
        <f aca="false">L532/$AA$12</f>
        <v>13339.8412640615</v>
      </c>
      <c r="AC532" s="0" t="n">
        <v>97</v>
      </c>
      <c r="AE532" s="0" t="n">
        <v>0</v>
      </c>
      <c r="AF532" s="0" t="n">
        <f aca="false">(AB532/AVERAGE(AB528:AB530,AB534:AB536))*MAX(AE531:AE533) + (1 - MAX(AE531:AE533))</f>
        <v>1</v>
      </c>
      <c r="AG532" s="0" t="n">
        <f aca="false">AB532/AF532</f>
        <v>13339.8412640615</v>
      </c>
      <c r="AH532" s="0" t="n">
        <f aca="false">(AG531+AG532*2+AG533)/4</f>
        <v>14232.1301786918</v>
      </c>
      <c r="AI532" s="0" t="n">
        <f aca="false">ABS(1 - (AG532/AVERAGE(AG530:AG534)))</f>
        <v>0.128706089997094</v>
      </c>
      <c r="AJ532" s="0" t="n">
        <f aca="false">(AVERAGE(AG530:AG534)*AI532) + (AG532*(1-AI532))</f>
        <v>13593.4616605506</v>
      </c>
      <c r="AK532" s="0" t="n">
        <f aca="false">(AVERAGE(AG530:AG531,AG533:AG534)*AI532*2) + (AG532*(1-AI532*2))</f>
        <v>13973.8922552843</v>
      </c>
    </row>
    <row r="533" customFormat="false" ht="13.8" hidden="false" customHeight="false" outlineLevel="0" collapsed="false">
      <c r="A533" s="4" t="n">
        <v>43267</v>
      </c>
      <c r="B533" s="0" t="n">
        <v>531</v>
      </c>
      <c r="C533" s="0" t="n">
        <v>3485</v>
      </c>
      <c r="D533" s="0" t="n">
        <f aca="false">C533*$D$1</f>
        <v>8015.5</v>
      </c>
      <c r="E533" s="0" t="n">
        <v>1680</v>
      </c>
      <c r="F533" s="0" t="n">
        <f aca="false">E533*$F$1</f>
        <v>3696</v>
      </c>
      <c r="G533" s="0" t="n">
        <v>4695</v>
      </c>
      <c r="H533" s="0" t="n">
        <f aca="false">D533+F533+G533</f>
        <v>16406.5</v>
      </c>
      <c r="J533" s="0" t="n">
        <v>0</v>
      </c>
      <c r="K533" s="0" t="n">
        <f aca="false">J533*$K$1</f>
        <v>0</v>
      </c>
      <c r="L533" s="0" t="n">
        <f aca="false">H533+K533</f>
        <v>16406.5</v>
      </c>
      <c r="M533" s="0" t="n">
        <v>180</v>
      </c>
      <c r="X533" s="0" t="s">
        <v>42</v>
      </c>
      <c r="Y533" s="0" t="n">
        <f aca="false">Y527</f>
        <v>15954.7142857143</v>
      </c>
      <c r="Z533" s="0" t="n">
        <f aca="false">L533/Y533</f>
        <v>1.02831675366887</v>
      </c>
      <c r="AA533" s="0" t="n">
        <f aca="false">AVERAGEIF(X470:X532,"Saturday",Z470:Z532)</f>
        <v>1.20568797422501</v>
      </c>
      <c r="AB533" s="0" t="n">
        <f aca="false">L533/$AA$14</f>
        <v>14745.0887670356</v>
      </c>
      <c r="AC533" s="0" t="n">
        <v>91</v>
      </c>
      <c r="AE533" s="0" t="n">
        <v>0</v>
      </c>
      <c r="AF533" s="0" t="n">
        <f aca="false">(AB533/AVERAGE(AB529:AB531,AB535:AB537))*MAX(AE532:AE534) + (1 - MAX(AE532:AE534))</f>
        <v>1</v>
      </c>
      <c r="AG533" s="0" t="n">
        <f aca="false">AB533/AF533</f>
        <v>14745.0887670356</v>
      </c>
      <c r="AH533" s="0" t="n">
        <f aca="false">(AG532+AG533*2+AG534)/4</f>
        <v>14584.8643429132</v>
      </c>
      <c r="AI533" s="0" t="n">
        <f aca="false">ABS(1 - (AG533/AVERAGE(AG531:AG535)))</f>
        <v>0.0054942035651312</v>
      </c>
      <c r="AJ533" s="0" t="n">
        <f aca="false">(AVERAGE(AG531:AG535)*AI533) + (AG533*(1-AI533))</f>
        <v>14745.5363252839</v>
      </c>
      <c r="AK533" s="0" t="n">
        <f aca="false">(AVERAGE(AG531:AG532,AG534:AG535)*AI533*2) + (AG533*(1-AI533*2))</f>
        <v>14746.2076626564</v>
      </c>
    </row>
    <row r="534" customFormat="false" ht="13.8" hidden="false" customHeight="false" outlineLevel="0" collapsed="false">
      <c r="A534" s="4" t="n">
        <v>43268</v>
      </c>
      <c r="B534" s="0" t="n">
        <v>532</v>
      </c>
      <c r="C534" s="0" t="n">
        <v>3375</v>
      </c>
      <c r="D534" s="0" t="n">
        <f aca="false">C534*$D$1</f>
        <v>7762.5</v>
      </c>
      <c r="E534" s="0" t="n">
        <v>1780</v>
      </c>
      <c r="F534" s="0" t="n">
        <f aca="false">E534*$F$1</f>
        <v>3916</v>
      </c>
      <c r="G534" s="0" t="n">
        <v>3730</v>
      </c>
      <c r="H534" s="0" t="n">
        <f aca="false">D534+F534+G534</f>
        <v>15408.5</v>
      </c>
      <c r="J534" s="0" t="n">
        <v>0</v>
      </c>
      <c r="K534" s="0" t="n">
        <f aca="false">J534*$K$1</f>
        <v>0</v>
      </c>
      <c r="L534" s="0" t="n">
        <f aca="false">H534+K534</f>
        <v>15408.5</v>
      </c>
      <c r="M534" s="0" t="n">
        <v>175</v>
      </c>
      <c r="X534" s="0" t="s">
        <v>33</v>
      </c>
      <c r="Y534" s="0" t="n">
        <f aca="false">AVERAGE(L534:L540)</f>
        <v>15700.9285714286</v>
      </c>
      <c r="Z534" s="0" t="n">
        <f aca="false">L534/Y534</f>
        <v>0.981375077907128</v>
      </c>
      <c r="AA534" s="0" t="n">
        <f aca="false">AVERAGEIF(X471:X533,"Sunday",Z471:Z533)</f>
        <v>1.10375271102656</v>
      </c>
      <c r="AB534" s="0" t="n">
        <f aca="false">L534/$AA$2</f>
        <v>15509.4385735202</v>
      </c>
      <c r="AC534" s="0" t="n">
        <v>91</v>
      </c>
      <c r="AE534" s="0" t="n">
        <v>0</v>
      </c>
      <c r="AF534" s="0" t="n">
        <f aca="false">(AB534/AVERAGE(AB530:AB532,AB536:AB538))*MAX(AE533:AE535) + (1 - MAX(AE533:AE535))</f>
        <v>1</v>
      </c>
      <c r="AG534" s="0" t="n">
        <f aca="false">AB534/AF534</f>
        <v>15509.4385735202</v>
      </c>
      <c r="AH534" s="0" t="n">
        <f aca="false">(AG533+AG534*2+AG535)/4</f>
        <v>15199.6480281574</v>
      </c>
      <c r="AI534" s="0" t="n">
        <f aca="false">ABS(1 - (AG534/AVERAGE(AG532:AG536)))</f>
        <v>0.0582264888112447</v>
      </c>
      <c r="AJ534" s="0" t="n">
        <f aca="false">(AVERAGE(AG532:AG536)*AI534) + (AG534*(1-AI534))</f>
        <v>15459.7497570266</v>
      </c>
      <c r="AK534" s="0" t="n">
        <f aca="false">(AVERAGE(AG532:AG533,AG535:AG536)*AI534*2) + (AG534*(1-AI534*2))</f>
        <v>15385.2165322861</v>
      </c>
    </row>
    <row r="535" customFormat="false" ht="13.8" hidden="false" customHeight="false" outlineLevel="0" collapsed="false">
      <c r="A535" s="4" t="n">
        <v>43269</v>
      </c>
      <c r="B535" s="0" t="n">
        <v>533</v>
      </c>
      <c r="C535" s="0" t="n">
        <v>3495</v>
      </c>
      <c r="D535" s="0" t="n">
        <f aca="false">C535*$D$1</f>
        <v>8038.5</v>
      </c>
      <c r="E535" s="0" t="n">
        <v>1515</v>
      </c>
      <c r="F535" s="0" t="n">
        <f aca="false">E535*$F$1</f>
        <v>3333</v>
      </c>
      <c r="G535" s="0" t="n">
        <v>4640</v>
      </c>
      <c r="H535" s="0" t="n">
        <f aca="false">D535+F535+G535</f>
        <v>16011.5</v>
      </c>
      <c r="J535" s="0" t="n">
        <v>0</v>
      </c>
      <c r="K535" s="0" t="n">
        <f aca="false">J535*$K$1</f>
        <v>0</v>
      </c>
      <c r="L535" s="0" t="n">
        <f aca="false">H535+K535</f>
        <v>16011.5</v>
      </c>
      <c r="M535" s="0" t="n">
        <v>205</v>
      </c>
      <c r="X535" s="0" t="s">
        <v>34</v>
      </c>
      <c r="Y535" s="0" t="n">
        <f aca="false">Y534</f>
        <v>15700.9285714286</v>
      </c>
      <c r="Z535" s="0" t="n">
        <f aca="false">L535/Y535</f>
        <v>1.01978044974592</v>
      </c>
      <c r="AA535" s="0" t="n">
        <f aca="false">AVERAGEIF(X472:X534,"Monday",Z472:Z534)</f>
        <v>0.981746872738253</v>
      </c>
      <c r="AB535" s="0" t="n">
        <f aca="false">L535/$AA$4</f>
        <v>16990.5119395333</v>
      </c>
      <c r="AC535" s="0" t="n">
        <v>90</v>
      </c>
      <c r="AE535" s="0" t="n">
        <v>0</v>
      </c>
      <c r="AF535" s="0" t="n">
        <f aca="false">(AB535/AVERAGE(AB531:AB533,AB537:AB539))*MAX(AE534:AE536) + (1 - MAX(AE534:AE536))</f>
        <v>1.13009207646065</v>
      </c>
      <c r="AG535" s="0" t="n">
        <f aca="false">AB535/AF535</f>
        <v>15034.6261985538</v>
      </c>
      <c r="AH535" s="0" t="n">
        <f aca="false">(AG534+AG535*2+AG536)/4</f>
        <v>15057.5080899193</v>
      </c>
      <c r="AI535" s="0" t="n">
        <f aca="false">ABS(1 - (AG535/AVERAGE(AG533:AG537)))</f>
        <v>0.000440104414733078</v>
      </c>
      <c r="AJ535" s="0" t="n">
        <f aca="false">(AVERAGE(AG533:AG537)*AI535) + (AG535*(1-AI535))</f>
        <v>15034.6232877496</v>
      </c>
      <c r="AK535" s="0" t="n">
        <f aca="false">(AVERAGE(AG533:AG534,AG536:AG537)*AI535*2) + (AG535*(1-AI535*2))</f>
        <v>15034.6189215433</v>
      </c>
    </row>
    <row r="536" customFormat="false" ht="13.8" hidden="false" customHeight="false" outlineLevel="0" collapsed="false">
      <c r="A536" s="4" t="n">
        <v>43270</v>
      </c>
      <c r="B536" s="0" t="n">
        <v>534</v>
      </c>
      <c r="C536" s="0" t="n">
        <v>3560</v>
      </c>
      <c r="D536" s="0" t="n">
        <f aca="false">C536*$D$1</f>
        <v>8188</v>
      </c>
      <c r="E536" s="0" t="n">
        <v>1640</v>
      </c>
      <c r="F536" s="0" t="n">
        <f aca="false">E536*$F$1</f>
        <v>3608</v>
      </c>
      <c r="G536" s="0" t="n">
        <v>2935</v>
      </c>
      <c r="H536" s="0" t="n">
        <f aca="false">D536+F536+G536</f>
        <v>14731</v>
      </c>
      <c r="J536" s="0" t="n">
        <v>0</v>
      </c>
      <c r="K536" s="0" t="n">
        <f aca="false">J536*$K$1</f>
        <v>0</v>
      </c>
      <c r="L536" s="0" t="n">
        <f aca="false">H536+K536</f>
        <v>14731</v>
      </c>
      <c r="M536" s="0" t="n">
        <v>190</v>
      </c>
      <c r="X536" s="0" t="s">
        <v>36</v>
      </c>
      <c r="Y536" s="0" t="n">
        <f aca="false">Y534</f>
        <v>15700.9285714286</v>
      </c>
      <c r="Z536" s="0" t="n">
        <f aca="false">L536/Y536</f>
        <v>0.938224763776481</v>
      </c>
      <c r="AA536" s="0" t="n">
        <f aca="false">AVERAGEIF(X473:X535,"Tuesday",Z473:Z535)</f>
        <v>0.866731198777123</v>
      </c>
      <c r="AB536" s="0" t="n">
        <f aca="false">L536/$AA$6</f>
        <v>15961.9446115166</v>
      </c>
      <c r="AC536" s="0" t="n">
        <v>97</v>
      </c>
      <c r="AE536" s="0" t="n">
        <v>1</v>
      </c>
      <c r="AF536" s="0" t="n">
        <f aca="false">(AB536/AVERAGE(AB532:AB534,AB538:AB540))*MAX(AE535:AE537) + (1 - MAX(AE535:AE537))</f>
        <v>1.0894527803063</v>
      </c>
      <c r="AG536" s="0" t="n">
        <f aca="false">AB536/AF536</f>
        <v>14651.3413890494</v>
      </c>
      <c r="AH536" s="0" t="n">
        <f aca="false">(AG535+AG536*2+AG537)/4</f>
        <v>14884.218892116</v>
      </c>
      <c r="AI536" s="0" t="n">
        <f aca="false">ABS(1 - (AG536/AVERAGE(AG534:AG538)))</f>
        <v>0.0380589457441775</v>
      </c>
      <c r="AJ536" s="0" t="n">
        <f aca="false">(AVERAGE(AG534:AG538)*AI536) + (AG536*(1-AI536))</f>
        <v>14673.403264858</v>
      </c>
      <c r="AK536" s="0" t="n">
        <f aca="false">(AVERAGE(AG534:AG535,AG537:AG538)*AI536*2) + (AG536*(1-AI536*2))</f>
        <v>14706.4960785708</v>
      </c>
    </row>
    <row r="537" customFormat="false" ht="13.8" hidden="false" customHeight="false" outlineLevel="0" collapsed="false">
      <c r="A537" s="4" t="n">
        <v>43271</v>
      </c>
      <c r="B537" s="0" t="n">
        <v>535</v>
      </c>
      <c r="C537" s="0" t="n">
        <v>3640</v>
      </c>
      <c r="D537" s="0" t="n">
        <f aca="false">C537*$D$1</f>
        <v>8372</v>
      </c>
      <c r="E537" s="0" t="n">
        <v>1650</v>
      </c>
      <c r="F537" s="0" t="n">
        <f aca="false">E537*$F$1</f>
        <v>3630</v>
      </c>
      <c r="G537" s="0" t="n">
        <v>3580</v>
      </c>
      <c r="H537" s="0" t="n">
        <f aca="false">D537+F537+G537</f>
        <v>15582</v>
      </c>
      <c r="J537" s="0" t="n">
        <v>0</v>
      </c>
      <c r="K537" s="0" t="n">
        <f aca="false">J537*$K$1</f>
        <v>0</v>
      </c>
      <c r="L537" s="0" t="n">
        <f aca="false">H537+K537</f>
        <v>15582</v>
      </c>
      <c r="M537" s="0" t="n">
        <v>215</v>
      </c>
      <c r="X537" s="0" t="s">
        <v>37</v>
      </c>
      <c r="Y537" s="0" t="n">
        <f aca="false">Y534</f>
        <v>15700.9285714286</v>
      </c>
      <c r="Z537" s="0" t="n">
        <f aca="false">L537/Y537</f>
        <v>0.992425379754608</v>
      </c>
      <c r="AA537" s="0" t="n">
        <f aca="false">AVERAGEIF(X474:X536,"Wednesday",Z474:Z536)</f>
        <v>0.924554873186141</v>
      </c>
      <c r="AB537" s="0" t="n">
        <f aca="false">L537/$AA$8</f>
        <v>17058.5753891279</v>
      </c>
      <c r="AC537" s="0" t="n">
        <v>102</v>
      </c>
      <c r="AE537" s="0" t="n">
        <v>1</v>
      </c>
      <c r="AF537" s="0" t="n">
        <f aca="false">(AB537/AVERAGE(AB533:AB535,AB539:AB541))*MAX(AE536:AE538) + (1 - MAX(AE536:AE538))</f>
        <v>1.12230669776583</v>
      </c>
      <c r="AG537" s="0" t="n">
        <f aca="false">AB537/AF537</f>
        <v>15199.5665918116</v>
      </c>
      <c r="AH537" s="0" t="n">
        <f aca="false">(AG536+AG537*2+AG538)/4</f>
        <v>15202.6477947634</v>
      </c>
      <c r="AI537" s="0" t="n">
        <f aca="false">ABS(1 - (AG537/AVERAGE(AG535:AG539)))</f>
        <v>0.0172263411391942</v>
      </c>
      <c r="AJ537" s="0" t="n">
        <f aca="false">(AVERAGE(AG535:AG539)*AI537) + (AG537*(1-AI537))</f>
        <v>15195.1325509236</v>
      </c>
      <c r="AK537" s="0" t="n">
        <f aca="false">(AVERAGE(AG535:AG536,AG538:AG539)*AI537*2) + (AG537*(1-AI537*2))</f>
        <v>15188.4814895916</v>
      </c>
    </row>
    <row r="538" customFormat="false" ht="13.8" hidden="false" customHeight="false" outlineLevel="0" collapsed="false">
      <c r="A538" s="4" t="n">
        <v>43272</v>
      </c>
      <c r="B538" s="0" t="n">
        <v>536</v>
      </c>
      <c r="C538" s="0" t="n">
        <v>3720</v>
      </c>
      <c r="D538" s="0" t="n">
        <f aca="false">C538*$D$1</f>
        <v>8556</v>
      </c>
      <c r="E538" s="0" t="n">
        <v>1595</v>
      </c>
      <c r="F538" s="0" t="n">
        <f aca="false">E538*$F$1</f>
        <v>3509</v>
      </c>
      <c r="G538" s="0" t="n">
        <v>3550</v>
      </c>
      <c r="H538" s="0" t="n">
        <f aca="false">D538+F538+G538</f>
        <v>15615</v>
      </c>
      <c r="J538" s="0" t="n">
        <v>0</v>
      </c>
      <c r="K538" s="0" t="n">
        <f aca="false">J538*$K$1</f>
        <v>0</v>
      </c>
      <c r="L538" s="0" t="n">
        <f aca="false">H538+K538</f>
        <v>15615</v>
      </c>
      <c r="M538" s="0" t="n">
        <v>190</v>
      </c>
      <c r="X538" s="0" t="s">
        <v>39</v>
      </c>
      <c r="Y538" s="0" t="n">
        <f aca="false">Y534</f>
        <v>15700.9285714286</v>
      </c>
      <c r="Z538" s="0" t="n">
        <f aca="false">L538/Y538</f>
        <v>0.994527166273148</v>
      </c>
      <c r="AA538" s="0" t="n">
        <f aca="false">AVERAGEIF(X475:X537,"Thursday",Z475:Z537)</f>
        <v>0.946264344047955</v>
      </c>
      <c r="AB538" s="0" t="n">
        <f aca="false">L538/$AA$10</f>
        <v>15495.3145701789</v>
      </c>
      <c r="AC538" s="0" t="n">
        <v>106</v>
      </c>
      <c r="AE538" s="0" t="n">
        <v>0</v>
      </c>
      <c r="AF538" s="0" t="n">
        <f aca="false">(AB538/AVERAGE(AB534:AB536,AB540:AB542))*MAX(AE537:AE539) + (1 - MAX(AE537:AE539))</f>
        <v>0.983197964658777</v>
      </c>
      <c r="AG538" s="0" t="n">
        <f aca="false">AB538/AF538</f>
        <v>15760.1166063811</v>
      </c>
      <c r="AH538" s="0" t="n">
        <f aca="false">(AG537+AG538*2+AG539)/4</f>
        <v>15196.2468964709</v>
      </c>
      <c r="AI538" s="0" t="n">
        <f aca="false">ABS(1 - (AG538/AVERAGE(AG536:AG540)))</f>
        <v>0.0587293984276558</v>
      </c>
      <c r="AJ538" s="0" t="n">
        <f aca="false">(AVERAGE(AG536:AG540)*AI538) + (AG538*(1-AI538))</f>
        <v>15708.7730959714</v>
      </c>
      <c r="AK538" s="0" t="n">
        <f aca="false">(AVERAGE(AG536:AG537,AG539:AG540)*AI538*2) + (AG538*(1-AI538*2))</f>
        <v>15631.7578303568</v>
      </c>
    </row>
    <row r="539" customFormat="false" ht="13.8" hidden="false" customHeight="false" outlineLevel="0" collapsed="false">
      <c r="A539" s="4" t="n">
        <v>43273</v>
      </c>
      <c r="B539" s="0" t="n">
        <v>537</v>
      </c>
      <c r="C539" s="0" t="n">
        <v>3680</v>
      </c>
      <c r="D539" s="0" t="n">
        <f aca="false">C539*$D$1</f>
        <v>8464</v>
      </c>
      <c r="E539" s="0" t="n">
        <v>1545</v>
      </c>
      <c r="F539" s="0" t="n">
        <f aca="false">E539*$F$1</f>
        <v>3399</v>
      </c>
      <c r="G539" s="0" t="n">
        <v>4280</v>
      </c>
      <c r="H539" s="0" t="n">
        <f aca="false">D539+F539+G539</f>
        <v>16143</v>
      </c>
      <c r="J539" s="0" t="n">
        <v>0</v>
      </c>
      <c r="K539" s="0" t="n">
        <f aca="false">J539*$K$1</f>
        <v>0</v>
      </c>
      <c r="L539" s="0" t="n">
        <f aca="false">H539+K539</f>
        <v>16143</v>
      </c>
      <c r="M539" s="0" t="n">
        <v>160</v>
      </c>
      <c r="X539" s="0" t="s">
        <v>40</v>
      </c>
      <c r="Y539" s="0" t="n">
        <f aca="false">Y534</f>
        <v>15700.9285714286</v>
      </c>
      <c r="Z539" s="0" t="n">
        <f aca="false">L539/Y539</f>
        <v>1.0281557505698</v>
      </c>
      <c r="AA539" s="0" t="n">
        <f aca="false">AVERAGEIF(X476:X538,"Friday",Z476:Z538)</f>
        <v>0.994736288830161</v>
      </c>
      <c r="AB539" s="0" t="n">
        <f aca="false">L539/$AA$12</f>
        <v>14065.1877813099</v>
      </c>
      <c r="AC539" s="0" t="n">
        <v>102</v>
      </c>
      <c r="AE539" s="0" t="n">
        <v>0</v>
      </c>
      <c r="AF539" s="0" t="n">
        <f aca="false">(AB539/AVERAGE(AB535:AB537,AB541:AB543))*MAX(AE538:AE540) + (1 - MAX(AE538:AE540))</f>
        <v>1</v>
      </c>
      <c r="AG539" s="0" t="n">
        <f aca="false">AB539/AF539</f>
        <v>14065.1877813099</v>
      </c>
      <c r="AH539" s="0" t="n">
        <f aca="false">(AG538+AG539*2+AG540)/4</f>
        <v>14660.9173867977</v>
      </c>
      <c r="AI539" s="0" t="n">
        <f aca="false">ABS(1 - (AG539/AVERAGE(AG537:AG541)))</f>
        <v>0.061219856648589</v>
      </c>
      <c r="AJ539" s="0" t="n">
        <f aca="false">(AVERAGE(AG537:AG541)*AI539) + (AG539*(1-AI539))</f>
        <v>14121.3399140873</v>
      </c>
      <c r="AK539" s="0" t="n">
        <f aca="false">(AVERAGE(AG537:AG538,AG540:AG541)*AI539*2) + (AG539*(1-AI539*2))</f>
        <v>14205.5681132534</v>
      </c>
    </row>
    <row r="540" customFormat="false" ht="13.8" hidden="false" customHeight="false" outlineLevel="0" collapsed="false">
      <c r="A540" s="4" t="n">
        <v>43274</v>
      </c>
      <c r="B540" s="0" t="n">
        <v>538</v>
      </c>
      <c r="C540" s="0" t="n">
        <v>3775</v>
      </c>
      <c r="D540" s="0" t="n">
        <f aca="false">C540*$D$1</f>
        <v>8682.5</v>
      </c>
      <c r="E540" s="0" t="n">
        <v>1540</v>
      </c>
      <c r="F540" s="0" t="n">
        <f aca="false">E540*$F$1</f>
        <v>3388</v>
      </c>
      <c r="G540" s="0" t="n">
        <v>4345</v>
      </c>
      <c r="H540" s="0" t="n">
        <f aca="false">D540+F540+G540</f>
        <v>16415.5</v>
      </c>
      <c r="J540" s="0" t="n">
        <v>0</v>
      </c>
      <c r="K540" s="0" t="n">
        <f aca="false">J540*$K$1</f>
        <v>0</v>
      </c>
      <c r="L540" s="0" t="n">
        <f aca="false">H540+K540</f>
        <v>16415.5</v>
      </c>
      <c r="M540" s="0" t="n">
        <v>130</v>
      </c>
      <c r="X540" s="0" t="s">
        <v>42</v>
      </c>
      <c r="Y540" s="0" t="n">
        <f aca="false">Y534</f>
        <v>15700.9285714286</v>
      </c>
      <c r="Z540" s="0" t="n">
        <f aca="false">L540/Y540</f>
        <v>1.0455114119729</v>
      </c>
      <c r="AA540" s="0" t="n">
        <f aca="false">AVERAGEIF(X477:X539,"Saturday",Z477:Z539)</f>
        <v>1.18221371139381</v>
      </c>
      <c r="AB540" s="0" t="n">
        <f aca="false">L540/$AA$14</f>
        <v>14753.1773781899</v>
      </c>
      <c r="AC540" s="0" t="n">
        <v>106</v>
      </c>
      <c r="AE540" s="0" t="n">
        <v>0</v>
      </c>
      <c r="AF540" s="0" t="n">
        <f aca="false">(AB540/AVERAGE(AB536:AB538,AB542:AB544))*MAX(AE539:AE541) + (1 - MAX(AE539:AE541))</f>
        <v>1</v>
      </c>
      <c r="AG540" s="0" t="n">
        <f aca="false">AB540/AF540</f>
        <v>14753.1773781899</v>
      </c>
      <c r="AH540" s="0" t="n">
        <f aca="false">(AG539+AG540*2+AG541)/4</f>
        <v>14676.3844122425</v>
      </c>
      <c r="AI540" s="0" t="n">
        <f aca="false">ABS(1 - (AG540/AVERAGE(AG538:AG542)))</f>
        <v>0.028426043343633</v>
      </c>
      <c r="AJ540" s="0" t="n">
        <f aca="false">(AVERAGE(AG538:AG542)*AI540) + (AG540*(1-AI540))</f>
        <v>14765.4473206728</v>
      </c>
      <c r="AK540" s="0" t="n">
        <f aca="false">(AVERAGE(AG538:AG539,AG541:AG542)*AI540*2) + (AG540*(1-AI540*2))</f>
        <v>14783.8522343971</v>
      </c>
    </row>
    <row r="541" customFormat="false" ht="13.8" hidden="false" customHeight="false" outlineLevel="0" collapsed="false">
      <c r="A541" s="4" t="n">
        <v>43275</v>
      </c>
      <c r="B541" s="0" t="n">
        <v>539</v>
      </c>
      <c r="C541" s="0" t="n">
        <v>3455</v>
      </c>
      <c r="D541" s="0" t="n">
        <f aca="false">C541*$D$1</f>
        <v>7946.5</v>
      </c>
      <c r="E541" s="0" t="n">
        <v>1795</v>
      </c>
      <c r="F541" s="0" t="n">
        <f aca="false">E541*$F$1</f>
        <v>3949</v>
      </c>
      <c r="G541" s="0" t="n">
        <v>3140</v>
      </c>
      <c r="H541" s="0" t="n">
        <f aca="false">D541+F541+G541</f>
        <v>15035.5</v>
      </c>
      <c r="J541" s="0" t="n">
        <v>0</v>
      </c>
      <c r="K541" s="0" t="n">
        <f aca="false">J541*$K$1</f>
        <v>0</v>
      </c>
      <c r="L541" s="0" t="n">
        <f aca="false">H541+K541</f>
        <v>15035.5</v>
      </c>
      <c r="M541" s="0" t="n">
        <v>135</v>
      </c>
      <c r="X541" s="0" t="s">
        <v>33</v>
      </c>
      <c r="Y541" s="0" t="n">
        <f aca="false">AVERAGE(L541:L547)</f>
        <v>15302</v>
      </c>
      <c r="Z541" s="0" t="n">
        <f aca="false">L541/Y541</f>
        <v>0.982583975950856</v>
      </c>
      <c r="AA541" s="0" t="n">
        <f aca="false">AVERAGEIF(X478:X540,"Sunday",Z478:Z540)</f>
        <v>1.09680945965597</v>
      </c>
      <c r="AB541" s="0" t="n">
        <f aca="false">L541/$AA$2</f>
        <v>15133.9951112804</v>
      </c>
      <c r="AC541" s="0" t="n">
        <v>100</v>
      </c>
      <c r="AE541" s="0" t="n">
        <v>0</v>
      </c>
      <c r="AF541" s="0" t="n">
        <f aca="false">(AB541/AVERAGE(AB537:AB539,AB543:AB545))*MAX(AE540:AE542) + (1 - MAX(AE540:AE542))</f>
        <v>1</v>
      </c>
      <c r="AG541" s="0" t="n">
        <f aca="false">AB541/AF541</f>
        <v>15133.9951112804</v>
      </c>
      <c r="AH541" s="0" t="n">
        <f aca="false">(AG540+AG541*2+AG542)/4</f>
        <v>15308.1999062493</v>
      </c>
      <c r="AI541" s="0" t="n">
        <f aca="false">ABS(1 - (AG541/AVERAGE(AG539:AG543)))</f>
        <v>0.00271047014479886</v>
      </c>
      <c r="AJ541" s="0" t="n">
        <f aca="false">(AVERAGE(AG539:AG543)*AI541) + (AG541*(1-AI541))</f>
        <v>15134.1065976018</v>
      </c>
      <c r="AK541" s="0" t="n">
        <f aca="false">(AVERAGE(AG539:AG540,AG542:AG543)*AI541*2) + (AG541*(1-AI541*2))</f>
        <v>15134.2738270839</v>
      </c>
    </row>
    <row r="542" customFormat="false" ht="13.8" hidden="false" customHeight="false" outlineLevel="0" collapsed="false">
      <c r="A542" s="4" t="n">
        <v>43276</v>
      </c>
      <c r="B542" s="0" t="n">
        <v>540</v>
      </c>
      <c r="C542" s="0" t="n">
        <v>3835</v>
      </c>
      <c r="D542" s="0" t="n">
        <f aca="false">C542*$D$1</f>
        <v>8820.5</v>
      </c>
      <c r="E542" s="0" t="n">
        <v>1460</v>
      </c>
      <c r="F542" s="0" t="n">
        <f aca="false">E542*$F$1</f>
        <v>3212</v>
      </c>
      <c r="G542" s="0" t="n">
        <v>3245</v>
      </c>
      <c r="H542" s="0" t="n">
        <f aca="false">D542+F542+G542</f>
        <v>15277.5</v>
      </c>
      <c r="J542" s="0" t="n">
        <v>0</v>
      </c>
      <c r="K542" s="0" t="n">
        <f aca="false">J542*$K$1</f>
        <v>0</v>
      </c>
      <c r="L542" s="0" t="n">
        <f aca="false">H542+K542</f>
        <v>15277.5</v>
      </c>
      <c r="M542" s="0" t="n">
        <v>165</v>
      </c>
      <c r="X542" s="0" t="s">
        <v>34</v>
      </c>
      <c r="Y542" s="0" t="n">
        <f aca="false">Y541</f>
        <v>15302</v>
      </c>
      <c r="Z542" s="0" t="n">
        <f aca="false">L542/Y542</f>
        <v>0.9983989021043</v>
      </c>
      <c r="AA542" s="0" t="n">
        <f aca="false">AVERAGEIF(X479:X541,"Monday",Z479:Z541)</f>
        <v>0.993441588728936</v>
      </c>
      <c r="AB542" s="0" t="n">
        <f aca="false">L542/$AA$4</f>
        <v>16211.6320242463</v>
      </c>
      <c r="AC542" s="0" t="n">
        <v>104</v>
      </c>
      <c r="AE542" s="0" t="n">
        <v>0</v>
      </c>
      <c r="AF542" s="0" t="n">
        <f aca="false">(AB542/AVERAGE(AB538:AB540,AB544:AB546))*MAX(AE541:AE543) + (1 - MAX(AE541:AE543))</f>
        <v>1</v>
      </c>
      <c r="AG542" s="0" t="n">
        <f aca="false">AB542/AF542</f>
        <v>16211.6320242463</v>
      </c>
      <c r="AH542" s="0" t="n">
        <f aca="false">(AG541+AG542*2+AG543)/4</f>
        <v>15817.2252655897</v>
      </c>
      <c r="AI542" s="0" t="n">
        <f aca="false">ABS(1 - (AG542/AVERAGE(AG540:AG544)))</f>
        <v>0.0591524004961586</v>
      </c>
      <c r="AJ542" s="0" t="n">
        <f aca="false">(AVERAGE(AG540:AG544)*AI542) + (AG542*(1-AI542))</f>
        <v>16158.0754203526</v>
      </c>
      <c r="AK542" s="0" t="n">
        <f aca="false">(AVERAGE(AG540:AG541,AG543:AG544)*AI542*2) + (AG542*(1-AI542*2))</f>
        <v>16077.7405145119</v>
      </c>
    </row>
    <row r="543" customFormat="false" ht="13.8" hidden="false" customHeight="false" outlineLevel="0" collapsed="false">
      <c r="A543" s="4" t="n">
        <v>43277</v>
      </c>
      <c r="B543" s="0" t="n">
        <v>541</v>
      </c>
      <c r="C543" s="0" t="n">
        <v>3470</v>
      </c>
      <c r="D543" s="0" t="n">
        <f aca="false">C543*$D$1</f>
        <v>7981</v>
      </c>
      <c r="E543" s="0" t="n">
        <v>1595</v>
      </c>
      <c r="F543" s="0" t="n">
        <f aca="false">E543*$F$1</f>
        <v>3509</v>
      </c>
      <c r="G543" s="0" t="n">
        <v>3010</v>
      </c>
      <c r="H543" s="0" t="n">
        <f aca="false">D543+F543+G543</f>
        <v>14500</v>
      </c>
      <c r="J543" s="0" t="n">
        <v>0</v>
      </c>
      <c r="K543" s="0" t="n">
        <f aca="false">J543*$K$1</f>
        <v>0</v>
      </c>
      <c r="L543" s="0" t="n">
        <f aca="false">H543+K543</f>
        <v>14500</v>
      </c>
      <c r="M543" s="0" t="n">
        <v>160</v>
      </c>
      <c r="X543" s="0" t="s">
        <v>36</v>
      </c>
      <c r="Y543" s="0" t="n">
        <f aca="false">Y541</f>
        <v>15302</v>
      </c>
      <c r="Z543" s="0" t="n">
        <f aca="false">L543/Y543</f>
        <v>0.947588550516272</v>
      </c>
      <c r="AA543" s="0" t="n">
        <f aca="false">AVERAGEIF(X480:X542,"Tuesday",Z480:Z542)</f>
        <v>0.872636889419756</v>
      </c>
      <c r="AB543" s="0" t="n">
        <f aca="false">L543/$AA$6</f>
        <v>15711.6419025858</v>
      </c>
      <c r="AC543" s="0" t="n">
        <v>104</v>
      </c>
      <c r="AE543" s="0" t="n">
        <v>0</v>
      </c>
      <c r="AF543" s="0" t="n">
        <f aca="false">(AB543/AVERAGE(AB539:AB541,AB545:AB547))*MAX(AE542:AE544) + (1 - MAX(AE542:AE544))</f>
        <v>1</v>
      </c>
      <c r="AG543" s="0" t="n">
        <f aca="false">AB543/AF543</f>
        <v>15711.6419025858</v>
      </c>
      <c r="AH543" s="0" t="n">
        <f aca="false">(AG542+AG543*2+AG544)/4</f>
        <v>15588.9069507107</v>
      </c>
      <c r="AI543" s="0" t="n">
        <f aca="false">ABS(1 - (AG543/AVERAGE(AG541:AG545)))</f>
        <v>0.0170461210886359</v>
      </c>
      <c r="AJ543" s="0" t="n">
        <f aca="false">(AVERAGE(AG541:AG545)*AI543) + (AG543*(1-AI543))</f>
        <v>15707.1530839086</v>
      </c>
      <c r="AK543" s="0" t="n">
        <f aca="false">(AVERAGE(AG541:AG542,AG544:AG545)*AI543*2) + (AG543*(1-AI543*2))</f>
        <v>15700.4198558928</v>
      </c>
    </row>
    <row r="544" customFormat="false" ht="13.8" hidden="false" customHeight="false" outlineLevel="0" collapsed="false">
      <c r="A544" s="4" t="n">
        <v>43278</v>
      </c>
      <c r="B544" s="0" t="n">
        <v>542</v>
      </c>
      <c r="C544" s="0" t="n">
        <v>3475</v>
      </c>
      <c r="D544" s="0" t="n">
        <f aca="false">C544*$D$1</f>
        <v>7992.5</v>
      </c>
      <c r="E544" s="0" t="n">
        <v>1595</v>
      </c>
      <c r="F544" s="0" t="n">
        <f aca="false">E544*$F$1</f>
        <v>3509</v>
      </c>
      <c r="G544" s="0" t="n">
        <v>1945</v>
      </c>
      <c r="H544" s="0" t="n">
        <f aca="false">D544+F544+G544</f>
        <v>13446.5</v>
      </c>
      <c r="J544" s="0" t="n">
        <v>0</v>
      </c>
      <c r="K544" s="0" t="n">
        <f aca="false">J544*$K$1</f>
        <v>0</v>
      </c>
      <c r="L544" s="0" t="n">
        <f aca="false">H544+K544</f>
        <v>13446.5</v>
      </c>
      <c r="M544" s="0" t="n">
        <v>175</v>
      </c>
      <c r="X544" s="0" t="s">
        <v>37</v>
      </c>
      <c r="Y544" s="0" t="n">
        <f aca="false">Y541</f>
        <v>15302</v>
      </c>
      <c r="Z544" s="0" t="n">
        <f aca="false">L544/Y544</f>
        <v>0.878741341001176</v>
      </c>
      <c r="AA544" s="0" t="n">
        <f aca="false">AVERAGEIF(X481:X543,"Wednesday",Z481:Z543)</f>
        <v>0.926989231133695</v>
      </c>
      <c r="AB544" s="0" t="n">
        <f aca="false">L544/$AA$8</f>
        <v>14720.711973425</v>
      </c>
      <c r="AC544" s="0" t="n">
        <v>106</v>
      </c>
      <c r="AE544" s="0" t="n">
        <v>0</v>
      </c>
      <c r="AF544" s="0" t="n">
        <f aca="false">(AB544/AVERAGE(AB540:AB542,AB546:AB548))*MAX(AE543:AE545) + (1 - MAX(AE543:AE545))</f>
        <v>1</v>
      </c>
      <c r="AG544" s="0" t="n">
        <f aca="false">AB544/AF544</f>
        <v>14720.711973425</v>
      </c>
      <c r="AH544" s="0" t="n">
        <f aca="false">(AG543+AG544*2+AG545)/4</f>
        <v>15154.1564230874</v>
      </c>
      <c r="AI544" s="0" t="n">
        <f aca="false">ABS(1 - (AG544/AVERAGE(AG542:AG546)))</f>
        <v>0.0271069502796879</v>
      </c>
      <c r="AJ544" s="0" t="n">
        <f aca="false">(AVERAGE(AG542:AG546)*AI544) + (AG544*(1-AI544))</f>
        <v>14731.829931522</v>
      </c>
      <c r="AK544" s="0" t="n">
        <f aca="false">(AVERAGE(AG542:AG543,AG545:AG546)*AI544*2) + (AG544*(1-AI544*2))</f>
        <v>14748.5068686675</v>
      </c>
    </row>
    <row r="545" customFormat="false" ht="13.8" hidden="false" customHeight="false" outlineLevel="0" collapsed="false">
      <c r="A545" s="4" t="n">
        <v>43279</v>
      </c>
      <c r="B545" s="0" t="n">
        <v>543</v>
      </c>
      <c r="C545" s="0" t="n">
        <v>3630</v>
      </c>
      <c r="D545" s="0" t="n">
        <f aca="false">C545*$D$1</f>
        <v>8349</v>
      </c>
      <c r="E545" s="0" t="n">
        <v>1520</v>
      </c>
      <c r="F545" s="0" t="n">
        <f aca="false">E545*$F$1</f>
        <v>3344</v>
      </c>
      <c r="G545" s="0" t="n">
        <v>3890</v>
      </c>
      <c r="H545" s="0" t="n">
        <f aca="false">D545+F545+G545</f>
        <v>15583</v>
      </c>
      <c r="J545" s="0" t="n">
        <v>0</v>
      </c>
      <c r="K545" s="0" t="n">
        <f aca="false">J545*$K$1</f>
        <v>0</v>
      </c>
      <c r="L545" s="0" t="n">
        <f aca="false">H545+K545</f>
        <v>15583</v>
      </c>
      <c r="M545" s="0" t="n">
        <v>210</v>
      </c>
      <c r="X545" s="0" t="s">
        <v>39</v>
      </c>
      <c r="Y545" s="0" t="n">
        <f aca="false">Y541</f>
        <v>15302</v>
      </c>
      <c r="Z545" s="0" t="n">
        <f aca="false">L545/Y545</f>
        <v>1.01836361259966</v>
      </c>
      <c r="AA545" s="0" t="n">
        <f aca="false">AVERAGEIF(X482:X544,"Thursday",Z482:Z544)</f>
        <v>0.963078966761611</v>
      </c>
      <c r="AB545" s="0" t="n">
        <f aca="false">L545/$AA$10</f>
        <v>15463.5598429137</v>
      </c>
      <c r="AC545" s="0" t="n">
        <v>102</v>
      </c>
      <c r="AE545" s="0" t="n">
        <v>0</v>
      </c>
      <c r="AF545" s="0" t="n">
        <f aca="false">(AB545/AVERAGE(AB541:AB543,AB547:AB549))*MAX(AE544:AE546) + (1 - MAX(AE544:AE546))</f>
        <v>1</v>
      </c>
      <c r="AG545" s="0" t="n">
        <f aca="false">AB545/AF545</f>
        <v>15463.5598429137</v>
      </c>
      <c r="AH545" s="0" t="n">
        <f aca="false">(AG544+AG545*2+AG546)/4</f>
        <v>14798.6509028545</v>
      </c>
      <c r="AI545" s="0" t="n">
        <f aca="false">ABS(1 - (AG545/AVERAGE(AG543:AG547)))</f>
        <v>0.0258240014242797</v>
      </c>
      <c r="AJ545" s="0" t="n">
        <f aca="false">(AVERAGE(AG543:AG547)*AI545) + (AG545*(1-AI545))</f>
        <v>15453.5071203448</v>
      </c>
      <c r="AK545" s="0" t="n">
        <f aca="false">(AVERAGE(AG543:AG544,AG546:AG547)*AI545*2) + (AG545*(1-AI545*2))</f>
        <v>15438.4280364914</v>
      </c>
    </row>
    <row r="546" customFormat="false" ht="13.8" hidden="false" customHeight="false" outlineLevel="0" collapsed="false">
      <c r="A546" s="4" t="n">
        <v>43280</v>
      </c>
      <c r="B546" s="0" t="n">
        <v>544</v>
      </c>
      <c r="C546" s="0" t="n">
        <v>3580</v>
      </c>
      <c r="D546" s="0" t="n">
        <f aca="false">C546*$D$1</f>
        <v>8234</v>
      </c>
      <c r="E546" s="0" t="n">
        <v>1520</v>
      </c>
      <c r="F546" s="0" t="n">
        <f aca="false">E546*$F$1</f>
        <v>3344</v>
      </c>
      <c r="G546" s="0" t="n">
        <v>3970</v>
      </c>
      <c r="H546" s="0" t="n">
        <f aca="false">D546+F546+G546</f>
        <v>15548</v>
      </c>
      <c r="J546" s="0" t="n">
        <v>0</v>
      </c>
      <c r="K546" s="0" t="n">
        <f aca="false">J546*$K$1</f>
        <v>0</v>
      </c>
      <c r="L546" s="0" t="n">
        <f aca="false">H546+K546</f>
        <v>15548</v>
      </c>
      <c r="M546" s="0" t="n">
        <v>160</v>
      </c>
      <c r="X546" s="0" t="s">
        <v>40</v>
      </c>
      <c r="Y546" s="0" t="n">
        <f aca="false">Y541</f>
        <v>15302</v>
      </c>
      <c r="Z546" s="0" t="n">
        <f aca="false">L546/Y546</f>
        <v>1.01607632989152</v>
      </c>
      <c r="AA546" s="0" t="n">
        <f aca="false">AVERAGEIF(X483:X545,"Friday",Z483:Z545)</f>
        <v>0.994595252904517</v>
      </c>
      <c r="AB546" s="0" t="n">
        <f aca="false">L546/$AA$12</f>
        <v>13546.7719521654</v>
      </c>
      <c r="AC546" s="0" t="n">
        <v>97</v>
      </c>
      <c r="AE546" s="0" t="n">
        <v>0</v>
      </c>
      <c r="AF546" s="0" t="n">
        <f aca="false">(AB546/AVERAGE(AB542:AB544,AB548:AB550))*MAX(AE545:AE547) + (1 - MAX(AE545:AE547))</f>
        <v>1</v>
      </c>
      <c r="AG546" s="0" t="n">
        <f aca="false">AB546/AF546</f>
        <v>13546.7719521654</v>
      </c>
      <c r="AH546" s="0" t="n">
        <f aca="false">(AG545+AG546*2+AG547)/4</f>
        <v>14621.4564866322</v>
      </c>
      <c r="AI546" s="0" t="n">
        <f aca="false">ABS(1 - (AG546/AVERAGE(AG544:AG548)))</f>
        <v>0.109909796042097</v>
      </c>
      <c r="AJ546" s="0" t="n">
        <f aca="false">(AVERAGE(AG544:AG548)*AI546) + (AG546*(1-AI546))</f>
        <v>13730.6265954161</v>
      </c>
      <c r="AK546" s="0" t="n">
        <f aca="false">(AVERAGE(AG544:AG545,AG547:AG548)*AI546*2) + (AG546*(1-AI546*2))</f>
        <v>14006.4085602922</v>
      </c>
    </row>
    <row r="547" customFormat="false" ht="13.8" hidden="false" customHeight="false" outlineLevel="0" collapsed="false">
      <c r="A547" s="4" t="n">
        <v>43281</v>
      </c>
      <c r="B547" s="0" t="n">
        <v>545</v>
      </c>
      <c r="C547" s="0" t="n">
        <v>3695</v>
      </c>
      <c r="D547" s="0" t="n">
        <f aca="false">C547*$D$1</f>
        <v>8498.5</v>
      </c>
      <c r="E547" s="0" t="n">
        <v>2025</v>
      </c>
      <c r="F547" s="0" t="n">
        <f aca="false">E547*$F$1</f>
        <v>4455</v>
      </c>
      <c r="G547" s="0" t="n">
        <v>4770</v>
      </c>
      <c r="H547" s="0" t="n">
        <f aca="false">D547+F547+G547</f>
        <v>17723.5</v>
      </c>
      <c r="J547" s="0" t="n">
        <v>0</v>
      </c>
      <c r="K547" s="0" t="n">
        <f aca="false">J547*$K$1</f>
        <v>0</v>
      </c>
      <c r="L547" s="0" t="n">
        <f aca="false">H547+K547</f>
        <v>17723.5</v>
      </c>
      <c r="M547" s="0" t="n">
        <v>160</v>
      </c>
      <c r="X547" s="0" t="s">
        <v>42</v>
      </c>
      <c r="Y547" s="0" t="n">
        <f aca="false">Y541</f>
        <v>15302</v>
      </c>
      <c r="Z547" s="0" t="n">
        <f aca="false">L547/Y547</f>
        <v>1.15824728793622</v>
      </c>
      <c r="AA547" s="0" t="n">
        <f aca="false">AVERAGEIF(X484:X546,"Saturday",Z484:Z546)</f>
        <v>1.15244861139552</v>
      </c>
      <c r="AB547" s="0" t="n">
        <f aca="false">L547/$AA$14</f>
        <v>15928.7221992841</v>
      </c>
      <c r="AC547" s="0" t="n">
        <v>99</v>
      </c>
      <c r="AE547" s="0" t="n">
        <v>0</v>
      </c>
      <c r="AF547" s="0" t="n">
        <f aca="false">(AB547/AVERAGE(AB543:AB545,AB549:AB551))*MAX(AE546:AE548) + (1 - MAX(AE546:AE548))</f>
        <v>1</v>
      </c>
      <c r="AG547" s="0" t="n">
        <f aca="false">AB547/AF547</f>
        <v>15928.7221992841</v>
      </c>
      <c r="AH547" s="0" t="n">
        <f aca="false">(AG546+AG547*2+AG548)/4</f>
        <v>15460.5495178706</v>
      </c>
      <c r="AI547" s="0" t="n">
        <f aca="false">ABS(1 - (AG547/AVERAGE(AG545:AG549)))</f>
        <v>0.0209904134200991</v>
      </c>
      <c r="AJ547" s="0" t="n">
        <f aca="false">(AVERAGE(AG545:AG549)*AI547) + (AG547*(1-AI547))</f>
        <v>15921.8483301675</v>
      </c>
      <c r="AK547" s="0" t="n">
        <f aca="false">(AVERAGE(AG545:AG546,AG548:AG549)*AI547*2) + (AG547*(1-AI547*2))</f>
        <v>15911.5375264927</v>
      </c>
    </row>
    <row r="548" customFormat="false" ht="13.8" hidden="false" customHeight="false" outlineLevel="0" collapsed="false">
      <c r="A548" s="4" t="n">
        <v>43282</v>
      </c>
      <c r="B548" s="0" t="n">
        <v>546</v>
      </c>
      <c r="C548" s="0" t="n">
        <v>3760</v>
      </c>
      <c r="D548" s="0" t="n">
        <f aca="false">C548*$D$1</f>
        <v>8648</v>
      </c>
      <c r="E548" s="0" t="n">
        <v>1715</v>
      </c>
      <c r="F548" s="0" t="n">
        <f aca="false">E548*$F$1</f>
        <v>3773</v>
      </c>
      <c r="G548" s="0" t="n">
        <v>3910</v>
      </c>
      <c r="H548" s="0" t="n">
        <f aca="false">D548+F548+G548</f>
        <v>16331</v>
      </c>
      <c r="J548" s="0" t="n">
        <v>0</v>
      </c>
      <c r="K548" s="0" t="n">
        <f aca="false">J548*$K$1</f>
        <v>0</v>
      </c>
      <c r="L548" s="0" t="n">
        <f aca="false">H548+K548</f>
        <v>16331</v>
      </c>
      <c r="M548" s="0" t="n">
        <v>165</v>
      </c>
      <c r="X548" s="0" t="s">
        <v>33</v>
      </c>
      <c r="Y548" s="0" t="n">
        <f aca="false">AVERAGE(L548:L554)</f>
        <v>15296.8571428571</v>
      </c>
      <c r="Z548" s="0" t="n">
        <f aca="false">L548/Y548</f>
        <v>1.0676049235137</v>
      </c>
      <c r="AA548" s="0" t="n">
        <f aca="false">AVERAGEIF(X485:X547,"Sunday",Z485:Z547)</f>
        <v>1.08346986855006</v>
      </c>
      <c r="AB548" s="0" t="n">
        <f aca="false">L548/$AA$2</f>
        <v>16437.9817207489</v>
      </c>
      <c r="AC548" s="0" t="n">
        <v>100</v>
      </c>
      <c r="AE548" s="0" t="n">
        <v>0</v>
      </c>
      <c r="AF548" s="0" t="n">
        <f aca="false">(AB548/AVERAGE(AB544:AB546,AB550:AB552))*MAX(AE547:AE549) + (1 - MAX(AE547:AE549))</f>
        <v>1</v>
      </c>
      <c r="AG548" s="0" t="n">
        <f aca="false">AB548/AF548</f>
        <v>16437.9817207489</v>
      </c>
      <c r="AH548" s="0" t="n">
        <f aca="false">(AG547+AG548*2+AG549)/4</f>
        <v>16358.4694866472</v>
      </c>
      <c r="AI548" s="0" t="n">
        <f aca="false">ABS(1 - (AG548/AVERAGE(AG546:AG550)))</f>
        <v>0.059543725711944</v>
      </c>
      <c r="AJ548" s="0" t="n">
        <f aca="false">(AVERAGE(AG546:AG550)*AI548) + (AG548*(1-AI548))</f>
        <v>16382.9767902935</v>
      </c>
      <c r="AK548" s="0" t="n">
        <f aca="false">(AVERAGE(AG546:AG547,AG549:AG550)*AI548*2) + (AG548*(1-AI548*2))</f>
        <v>16300.4693946103</v>
      </c>
    </row>
    <row r="549" customFormat="false" ht="13.8" hidden="false" customHeight="false" outlineLevel="0" collapsed="false">
      <c r="A549" s="4" t="n">
        <v>43283</v>
      </c>
      <c r="B549" s="0" t="n">
        <v>547</v>
      </c>
      <c r="C549" s="0" t="n">
        <v>3760</v>
      </c>
      <c r="D549" s="0" t="n">
        <f aca="false">C549*$D$1</f>
        <v>8648</v>
      </c>
      <c r="E549" s="0" t="n">
        <v>1715</v>
      </c>
      <c r="F549" s="0" t="n">
        <f aca="false">E549*$F$1</f>
        <v>3773</v>
      </c>
      <c r="G549" s="0" t="n">
        <v>3250</v>
      </c>
      <c r="H549" s="0" t="n">
        <f aca="false">D549+F549+G549</f>
        <v>15671</v>
      </c>
      <c r="J549" s="0" t="n">
        <v>0</v>
      </c>
      <c r="K549" s="0" t="n">
        <f aca="false">J549*$K$1</f>
        <v>0</v>
      </c>
      <c r="L549" s="0" t="n">
        <f aca="false">H549+K549</f>
        <v>15671</v>
      </c>
      <c r="M549" s="0" t="n">
        <v>170</v>
      </c>
      <c r="X549" s="0" t="s">
        <v>34</v>
      </c>
      <c r="Y549" s="0" t="n">
        <f aca="false">Y548</f>
        <v>15296.8571428571</v>
      </c>
      <c r="Z549" s="0" t="n">
        <f aca="false">L549/Y549</f>
        <v>1.02445880573041</v>
      </c>
      <c r="AA549" s="0" t="n">
        <f aca="false">AVERAGEIF(X486:X548,"Monday",Z486:Z548)</f>
        <v>0.984205762551139</v>
      </c>
      <c r="AB549" s="0" t="n">
        <f aca="false">L549/$AA$4</f>
        <v>16629.1923058068</v>
      </c>
      <c r="AC549" s="0" t="n">
        <v>102</v>
      </c>
      <c r="AE549" s="0" t="n">
        <v>0</v>
      </c>
      <c r="AF549" s="0" t="n">
        <f aca="false">(AB549/AVERAGE(AB545:AB547,AB551:AB553))*MAX(AE548:AE550) + (1 - MAX(AE548:AE550))</f>
        <v>1</v>
      </c>
      <c r="AG549" s="0" t="n">
        <f aca="false">AB549/AF549</f>
        <v>16629.1923058068</v>
      </c>
      <c r="AH549" s="0" t="n">
        <f aca="false">(AG548+AG549*2+AG550)/4</f>
        <v>16181.184509047</v>
      </c>
      <c r="AI549" s="0" t="n">
        <f aca="false">ABS(1 - (AG549/AVERAGE(AG547:AG551)))</f>
        <v>0.0521424796579324</v>
      </c>
      <c r="AJ549" s="0" t="n">
        <f aca="false">(AVERAGE(AG547:AG551)*AI549) + (AG549*(1-AI549))</f>
        <v>16586.2208604951</v>
      </c>
      <c r="AK549" s="0" t="n">
        <f aca="false">(AVERAGE(AG547:AG548,AG550:AG551)*AI549*2) + (AG549*(1-AI549*2))</f>
        <v>16521.7636925276</v>
      </c>
    </row>
    <row r="550" customFormat="false" ht="13.8" hidden="false" customHeight="false" outlineLevel="0" collapsed="false">
      <c r="A550" s="4" t="n">
        <v>43284</v>
      </c>
      <c r="B550" s="0" t="n">
        <v>548</v>
      </c>
      <c r="C550" s="0" t="n">
        <v>3515</v>
      </c>
      <c r="D550" s="0" t="n">
        <f aca="false">C550*$D$1</f>
        <v>8084.5</v>
      </c>
      <c r="E550" s="0" t="n">
        <v>1500</v>
      </c>
      <c r="F550" s="0" t="n">
        <f aca="false">E550*$F$1</f>
        <v>3300</v>
      </c>
      <c r="G550" s="0" t="n">
        <v>2520</v>
      </c>
      <c r="H550" s="0" t="n">
        <f aca="false">D550+F550+G550</f>
        <v>13904.5</v>
      </c>
      <c r="J550" s="0" t="n">
        <v>0</v>
      </c>
      <c r="K550" s="0" t="n">
        <f aca="false">J550*$K$1</f>
        <v>0</v>
      </c>
      <c r="L550" s="0" t="n">
        <f aca="false">H550+K550</f>
        <v>13904.5</v>
      </c>
      <c r="M550" s="0" t="n">
        <v>155</v>
      </c>
      <c r="X550" s="0" t="s">
        <v>36</v>
      </c>
      <c r="Y550" s="0" t="n">
        <f aca="false">Y548</f>
        <v>15296.8571428571</v>
      </c>
      <c r="Z550" s="0" t="n">
        <f aca="false">L550/Y550</f>
        <v>0.90897756775435</v>
      </c>
      <c r="AA550" s="0" t="n">
        <f aca="false">AVERAGEIF(X487:X549,"Tuesday",Z487:Z549)</f>
        <v>0.895132356767545</v>
      </c>
      <c r="AB550" s="0" t="n">
        <f aca="false">L550/$AA$6</f>
        <v>15066.3810230692</v>
      </c>
      <c r="AC550" s="0" t="n">
        <v>100</v>
      </c>
      <c r="AE550" s="0" t="n">
        <v>0</v>
      </c>
      <c r="AF550" s="0" t="n">
        <f aca="false">(AB550/AVERAGE(AB546:AB548,AB552:AB554))*MAX(AE549:AE551) + (1 - MAX(AE549:AE551))</f>
        <v>1.00252917082389</v>
      </c>
      <c r="AG550" s="0" t="n">
        <f aca="false">AB550/AF550</f>
        <v>15028.3717038253</v>
      </c>
      <c r="AH550" s="0" t="n">
        <f aca="false">(AG549+AG550*2+AG551)/4</f>
        <v>15421.7624829294</v>
      </c>
      <c r="AI550" s="0" t="n">
        <f aca="false">ABS(1 - (AG550/AVERAGE(AG548:AG552)))</f>
        <v>0.0333204051880033</v>
      </c>
      <c r="AJ550" s="0" t="n">
        <f aca="false">(AVERAGE(AG548:AG552)*AI550) + (AG550*(1-AI550))</f>
        <v>15045.6320668092</v>
      </c>
      <c r="AK550" s="0" t="n">
        <f aca="false">(AVERAGE(AG548:AG549,AG551:AG552)*AI550*2) + (AG550*(1-AI550*2))</f>
        <v>15071.5226112851</v>
      </c>
    </row>
    <row r="551" customFormat="false" ht="13.8" hidden="false" customHeight="false" outlineLevel="0" collapsed="false">
      <c r="A551" s="4" t="n">
        <v>43285</v>
      </c>
      <c r="B551" s="0" t="n">
        <v>549</v>
      </c>
      <c r="C551" s="0" t="n">
        <v>3110</v>
      </c>
      <c r="D551" s="0" t="n">
        <f aca="false">C551*$D$1</f>
        <v>7153</v>
      </c>
      <c r="E551" s="0" t="n">
        <v>1435</v>
      </c>
      <c r="F551" s="0" t="n">
        <f aca="false">E551*$F$1</f>
        <v>3157</v>
      </c>
      <c r="G551" s="0" t="n">
        <v>2780</v>
      </c>
      <c r="H551" s="0" t="n">
        <f aca="false">D551+F551+G551</f>
        <v>13090</v>
      </c>
      <c r="J551" s="0" t="n">
        <v>0</v>
      </c>
      <c r="K551" s="0" t="n">
        <f aca="false">J551*$K$1</f>
        <v>0</v>
      </c>
      <c r="L551" s="0" t="n">
        <f aca="false">H551+K551</f>
        <v>13090</v>
      </c>
      <c r="M551" s="0" t="n">
        <v>145</v>
      </c>
      <c r="X551" s="0" t="s">
        <v>37</v>
      </c>
      <c r="Y551" s="0" t="n">
        <f aca="false">Y548</f>
        <v>15296.8571428571</v>
      </c>
      <c r="Z551" s="0" t="n">
        <f aca="false">L551/Y551</f>
        <v>0.855731336035416</v>
      </c>
      <c r="AA551" s="0" t="n">
        <f aca="false">AVERAGEIF(X488:X550,"Wednesday",Z488:Z550)</f>
        <v>0.92529867424308</v>
      </c>
      <c r="AB551" s="0" t="n">
        <f aca="false">L551/$AA$8</f>
        <v>14330.4294598693</v>
      </c>
      <c r="AC551" s="0" t="n">
        <v>100</v>
      </c>
      <c r="AE551" s="0" t="n">
        <v>1</v>
      </c>
      <c r="AF551" s="0" t="n">
        <f aca="false">(AB551/AVERAGE(AB547:AB549,AB553:AB555))*MAX(AE550:AE552) + (1 - MAX(AE550:AE552))</f>
        <v>0.955291003812594</v>
      </c>
      <c r="AG551" s="0" t="n">
        <f aca="false">AB551/AF551</f>
        <v>15001.1142182603</v>
      </c>
      <c r="AH551" s="0" t="n">
        <f aca="false">(AG550+AG551*2+AG552)/4</f>
        <v>14916.4644245469</v>
      </c>
      <c r="AI551" s="0" t="n">
        <f aca="false">ABS(1 - (AG551/AVERAGE(AG549:AG553)))</f>
        <v>0.00950708422546343</v>
      </c>
      <c r="AJ551" s="0" t="n">
        <f aca="false">(AVERAGE(AG549:AG553)*AI551) + (AG551*(1-AI551))</f>
        <v>15002.4831028265</v>
      </c>
      <c r="AK551" s="0" t="n">
        <f aca="false">(AVERAGE(AG549:AG550,AG552:AG553)*AI551*2) + (AG551*(1-AI551*2))</f>
        <v>15004.5364296757</v>
      </c>
    </row>
    <row r="552" customFormat="false" ht="13.8" hidden="false" customHeight="false" outlineLevel="0" collapsed="false">
      <c r="A552" s="4" t="n">
        <v>43286</v>
      </c>
      <c r="B552" s="0" t="n">
        <v>550</v>
      </c>
      <c r="C552" s="0" t="n">
        <v>3715</v>
      </c>
      <c r="D552" s="0" t="n">
        <f aca="false">C552*$D$1</f>
        <v>8544.5</v>
      </c>
      <c r="E552" s="0" t="n">
        <v>1720</v>
      </c>
      <c r="F552" s="0" t="n">
        <f aca="false">E552*$F$1</f>
        <v>3784</v>
      </c>
      <c r="G552" s="0" t="n">
        <v>3685</v>
      </c>
      <c r="H552" s="0" t="n">
        <f aca="false">D552+F552+G552</f>
        <v>16013.5</v>
      </c>
      <c r="J552" s="0" t="n">
        <v>0</v>
      </c>
      <c r="K552" s="0" t="n">
        <f aca="false">J552*$K$1</f>
        <v>0</v>
      </c>
      <c r="L552" s="0" t="n">
        <f aca="false">H552+K552</f>
        <v>16013.5</v>
      </c>
      <c r="M552" s="0" t="n">
        <v>160</v>
      </c>
      <c r="X552" s="0" t="s">
        <v>39</v>
      </c>
      <c r="Y552" s="0" t="n">
        <f aca="false">Y548</f>
        <v>15296.8571428571</v>
      </c>
      <c r="Z552" s="0" t="n">
        <f aca="false">L552/Y552</f>
        <v>1.04684902594371</v>
      </c>
      <c r="AA552" s="0" t="n">
        <f aca="false">AVERAGEIF(X489:X551,"Thursday",Z489:Z551)</f>
        <v>0.974378680029363</v>
      </c>
      <c r="AB552" s="0" t="n">
        <f aca="false">L552/$AA$10</f>
        <v>15890.760158153</v>
      </c>
      <c r="AC552" s="0" t="n">
        <v>104</v>
      </c>
      <c r="AE552" s="0" t="n">
        <v>0</v>
      </c>
      <c r="AF552" s="0" t="n">
        <f aca="false">(AB552/AVERAGE(AB548:AB550,AB554:AB556))*MAX(AE551:AE553) + (1 - MAX(AE551:AE553))</f>
        <v>1.08578616367695</v>
      </c>
      <c r="AG552" s="0" t="n">
        <f aca="false">AB552/AF552</f>
        <v>14635.2575578417</v>
      </c>
      <c r="AH552" s="0" t="n">
        <f aca="false">(AG551+AG552*2+AG553)/4</f>
        <v>14675.7983360215</v>
      </c>
      <c r="AI552" s="0" t="n">
        <f aca="false">ABS(1 - (AG552/AVERAGE(AG550:AG554)))</f>
        <v>0.00199299803506037</v>
      </c>
      <c r="AJ552" s="0" t="n">
        <f aca="false">(AVERAGE(AG550:AG554)*AI552) + (AG552*(1-AI552))</f>
        <v>14635.1995416224</v>
      </c>
      <c r="AK552" s="0" t="n">
        <f aca="false">(AVERAGE(AG550:AG551,AG553:AG554)*AI552*2) + (AG552*(1-AI552*2))</f>
        <v>14635.1125172934</v>
      </c>
    </row>
    <row r="553" customFormat="false" ht="13.8" hidden="false" customHeight="false" outlineLevel="0" collapsed="false">
      <c r="A553" s="4" t="n">
        <v>43287</v>
      </c>
      <c r="B553" s="0" t="n">
        <v>551</v>
      </c>
      <c r="C553" s="0" t="n">
        <v>3935</v>
      </c>
      <c r="D553" s="0" t="n">
        <f aca="false">C553*$D$1</f>
        <v>9050.5</v>
      </c>
      <c r="E553" s="0" t="n">
        <v>1740</v>
      </c>
      <c r="F553" s="0" t="n">
        <f aca="false">E553*$F$1</f>
        <v>3828</v>
      </c>
      <c r="G553" s="0" t="n">
        <v>3685</v>
      </c>
      <c r="H553" s="0" t="n">
        <f aca="false">D553+F553+G553</f>
        <v>16563.5</v>
      </c>
      <c r="J553" s="0" t="n">
        <v>0</v>
      </c>
      <c r="K553" s="0" t="n">
        <f aca="false">J553*$K$1</f>
        <v>0</v>
      </c>
      <c r="L553" s="0" t="n">
        <f aca="false">H553+K553</f>
        <v>16563.5</v>
      </c>
      <c r="M553" s="0" t="n">
        <v>160</v>
      </c>
      <c r="X553" s="0" t="s">
        <v>40</v>
      </c>
      <c r="Y553" s="0" t="n">
        <f aca="false">Y548</f>
        <v>15296.8571428571</v>
      </c>
      <c r="Z553" s="0" t="n">
        <f aca="false">L553/Y553</f>
        <v>1.08280412409646</v>
      </c>
      <c r="AA553" s="0" t="n">
        <f aca="false">AVERAGEIF(X490:X552,"Friday",Z490:Z552)</f>
        <v>0.992440922384833</v>
      </c>
      <c r="AB553" s="0" t="n">
        <f aca="false">L553/$AA$12</f>
        <v>14431.5640101423</v>
      </c>
      <c r="AC553" s="0" t="n">
        <v>108</v>
      </c>
      <c r="AE553" s="0" t="n">
        <v>0</v>
      </c>
      <c r="AF553" s="0" t="n">
        <f aca="false">(AB553/AVERAGE(AB549:AB551,AB555:AB557))*MAX(AE552:AE554) + (1 - MAX(AE552:AE554))</f>
        <v>1</v>
      </c>
      <c r="AG553" s="0" t="n">
        <f aca="false">AB553/AF553</f>
        <v>14431.5640101423</v>
      </c>
      <c r="AH553" s="0" t="n">
        <f aca="false">(AG552+AG553*2+AG554)/4</f>
        <v>14358.2039401462</v>
      </c>
      <c r="AI553" s="0" t="n">
        <f aca="false">ABS(1 - (AG553/AVERAGE(AG551:AG555)))</f>
        <v>0.0213831549987491</v>
      </c>
      <c r="AJ553" s="0" t="n">
        <f aca="false">(AVERAGE(AG551:AG555)*AI553) + (AG553*(1-AI553))</f>
        <v>14425.1034782165</v>
      </c>
      <c r="AK553" s="0" t="n">
        <f aca="false">(AVERAGE(AG551:AG552,AG554:AG555)*AI553*2) + (AG553*(1-AI553*2))</f>
        <v>14415.4126803278</v>
      </c>
    </row>
    <row r="554" customFormat="false" ht="13.8" hidden="false" customHeight="false" outlineLevel="0" collapsed="false">
      <c r="A554" s="4" t="n">
        <v>43288</v>
      </c>
      <c r="B554" s="0" t="n">
        <v>552</v>
      </c>
      <c r="C554" s="0" t="n">
        <v>3665</v>
      </c>
      <c r="D554" s="0" t="n">
        <f aca="false">C554*$D$1</f>
        <v>8429.5</v>
      </c>
      <c r="E554" s="0" t="n">
        <v>1700</v>
      </c>
      <c r="F554" s="0" t="n">
        <f aca="false">E554*$F$1</f>
        <v>3740</v>
      </c>
      <c r="G554" s="0" t="n">
        <v>3335</v>
      </c>
      <c r="H554" s="0" t="n">
        <f aca="false">D554+F554+G554</f>
        <v>15504.5</v>
      </c>
      <c r="J554" s="0" t="n">
        <v>0</v>
      </c>
      <c r="K554" s="0" t="n">
        <f aca="false">J554*$K$1</f>
        <v>0</v>
      </c>
      <c r="L554" s="0" t="n">
        <f aca="false">H554+K554</f>
        <v>15504.5</v>
      </c>
      <c r="M554" s="0" t="n">
        <v>145</v>
      </c>
      <c r="X554" s="0" t="s">
        <v>42</v>
      </c>
      <c r="Y554" s="0" t="n">
        <f aca="false">Y548</f>
        <v>15296.8571428571</v>
      </c>
      <c r="Z554" s="0" t="n">
        <f aca="false">L554/Y554</f>
        <v>1.01357421692598</v>
      </c>
      <c r="AA554" s="0" t="n">
        <f aca="false">AVERAGEIF(X491:X553,"Saturday",Z491:Z553)</f>
        <v>1.14507373547398</v>
      </c>
      <c r="AB554" s="0" t="n">
        <f aca="false">L554/$AA$14</f>
        <v>13934.4301824584</v>
      </c>
      <c r="AC554" s="0" t="n">
        <v>106</v>
      </c>
      <c r="AE554" s="0" t="n">
        <v>0</v>
      </c>
      <c r="AF554" s="0" t="n">
        <f aca="false">(AB554/AVERAGE(AB550:AB552,AB556:AB558))*MAX(AE553:AE555) + (1 - MAX(AE553:AE555))</f>
        <v>1</v>
      </c>
      <c r="AG554" s="0" t="n">
        <f aca="false">AB554/AF554</f>
        <v>13934.4301824584</v>
      </c>
      <c r="AH554" s="0" t="n">
        <f aca="false">(AG553+AG554*2+AG555)/4</f>
        <v>13736.3048165452</v>
      </c>
      <c r="AI554" s="0" t="n">
        <f aca="false">ABS(1 - (AG554/AVERAGE(AG552:AG556)))</f>
        <v>0.0134895859297468</v>
      </c>
      <c r="AJ554" s="0" t="n">
        <f aca="false">(AVERAGE(AG552:AG556)*AI554) + (AG554*(1-AI554))</f>
        <v>13931.9282985066</v>
      </c>
      <c r="AK554" s="0" t="n">
        <f aca="false">(AVERAGE(AG552:AG553,AG555:AG556)*AI554*2) + (AG554*(1-AI554*2))</f>
        <v>13928.1754725789</v>
      </c>
    </row>
    <row r="555" customFormat="false" ht="13.8" hidden="false" customHeight="false" outlineLevel="0" collapsed="false">
      <c r="A555" s="4" t="n">
        <v>43289</v>
      </c>
      <c r="B555" s="0" t="n">
        <v>553</v>
      </c>
      <c r="C555" s="0" t="n">
        <v>2625</v>
      </c>
      <c r="D555" s="0" t="n">
        <f aca="false">C555*$D$1</f>
        <v>6037.5</v>
      </c>
      <c r="E555" s="0" t="n">
        <v>1625</v>
      </c>
      <c r="F555" s="0" t="n">
        <f aca="false">E555*$F$1</f>
        <v>3575</v>
      </c>
      <c r="G555" s="0" t="n">
        <v>2950</v>
      </c>
      <c r="H555" s="0" t="n">
        <f aca="false">D555+F555+G555</f>
        <v>12562.5</v>
      </c>
      <c r="J555" s="0" t="n">
        <v>0</v>
      </c>
      <c r="K555" s="0" t="n">
        <f aca="false">J555*$K$1</f>
        <v>0</v>
      </c>
      <c r="L555" s="0" t="n">
        <f aca="false">H555+K555</f>
        <v>12562.5</v>
      </c>
      <c r="M555" s="0" t="n">
        <v>160</v>
      </c>
      <c r="X555" s="0" t="s">
        <v>33</v>
      </c>
      <c r="Y555" s="0" t="n">
        <f aca="false">AVERAGE(L555:L561)</f>
        <v>12122.8571428571</v>
      </c>
      <c r="Z555" s="0" t="n">
        <f aca="false">L555/Y555</f>
        <v>1.0362656139524</v>
      </c>
      <c r="AA555" s="0" t="n">
        <f aca="false">AVERAGEIF(X492:X554,"Sunday",Z492:Z554)</f>
        <v>1.08246360452204</v>
      </c>
      <c r="AB555" s="0" t="n">
        <f aca="false">L555/$AA$2</f>
        <v>12644.7948911216</v>
      </c>
      <c r="AC555" s="0" t="n">
        <v>106</v>
      </c>
      <c r="AE555" s="0" t="n">
        <v>0</v>
      </c>
      <c r="AF555" s="0" t="n">
        <f aca="false">(AB555/AVERAGE(AB551:AB553,AB557:AB559))*MAX(AE554:AE556) + (1 - MAX(AE554:AE556))</f>
        <v>1</v>
      </c>
      <c r="AG555" s="0" t="n">
        <f aca="false">AB555/AF555</f>
        <v>12644.7948911216</v>
      </c>
      <c r="AH555" s="0" t="n">
        <f aca="false">(AG554+AG555*2+AG556)/4</f>
        <v>13080.6962971367</v>
      </c>
      <c r="AI555" s="0" t="n">
        <f aca="false">ABS(1 - (AG555/AVERAGE(AG553:AG557)))</f>
        <v>0.067892631107961</v>
      </c>
      <c r="AJ555" s="0" t="n">
        <f aca="false">(AVERAGE(AG553:AG557)*AI555) + (AG555*(1-AI555))</f>
        <v>12707.3252796326</v>
      </c>
      <c r="AK555" s="0" t="n">
        <f aca="false">(AVERAGE(AG553:AG554,AG556:AG557)*AI555*2) + (AG555*(1-AI555*2))</f>
        <v>12801.120862399</v>
      </c>
    </row>
    <row r="556" customFormat="false" ht="13.8" hidden="false" customHeight="false" outlineLevel="0" collapsed="false">
      <c r="A556" s="4" t="n">
        <v>43290</v>
      </c>
      <c r="B556" s="0" t="n">
        <v>554</v>
      </c>
      <c r="C556" s="0" t="n">
        <v>3100</v>
      </c>
      <c r="D556" s="0" t="n">
        <f aca="false">C556*$D$1</f>
        <v>7130</v>
      </c>
      <c r="E556" s="0" t="n">
        <v>1370</v>
      </c>
      <c r="F556" s="0" t="n">
        <f aca="false">E556*$F$1</f>
        <v>3014</v>
      </c>
      <c r="G556" s="0" t="n">
        <v>2200</v>
      </c>
      <c r="H556" s="0" t="n">
        <f aca="false">D556+F556+G556</f>
        <v>12344</v>
      </c>
      <c r="J556" s="0" t="n">
        <v>0</v>
      </c>
      <c r="K556" s="0" t="n">
        <f aca="false">J556*$K$1</f>
        <v>0</v>
      </c>
      <c r="L556" s="0" t="n">
        <f aca="false">H556+K556</f>
        <v>12344</v>
      </c>
      <c r="M556" s="0" t="n">
        <v>150</v>
      </c>
      <c r="X556" s="0" t="s">
        <v>34</v>
      </c>
      <c r="Y556" s="0" t="n">
        <f aca="false">Y555</f>
        <v>12122.8571428571</v>
      </c>
      <c r="Z556" s="0" t="n">
        <f aca="false">L556/Y556</f>
        <v>1.01824181004007</v>
      </c>
      <c r="AA556" s="0" t="n">
        <f aca="false">AVERAGEIF(X493:X555,"Monday",Z493:Z555)</f>
        <v>0.996063402428027</v>
      </c>
      <c r="AB556" s="0" t="n">
        <f aca="false">L556/$AA$4</f>
        <v>13098.7652238453</v>
      </c>
      <c r="AC556" s="0" t="n">
        <v>102</v>
      </c>
      <c r="AE556" s="0" t="n">
        <v>0</v>
      </c>
      <c r="AF556" s="0" t="n">
        <f aca="false">(AB556/AVERAGE(AB552:AB554,AB558:AB560))*MAX(AE555:AE557) + (1 - MAX(AE555:AE557))</f>
        <v>1</v>
      </c>
      <c r="AG556" s="0" t="n">
        <f aca="false">AB556/AF556</f>
        <v>13098.7652238453</v>
      </c>
      <c r="AH556" s="0" t="n">
        <f aca="false">(AG555+AG556*2+AG557)/4</f>
        <v>13140.4598510753</v>
      </c>
      <c r="AI556" s="0" t="n">
        <f aca="false">ABS(1 - (AG556/AVERAGE(AG554:AG558)))</f>
        <v>0.0286845807065579</v>
      </c>
      <c r="AJ556" s="0" t="n">
        <f aca="false">(AVERAGE(AG554:AG558)*AI556) + (AG556*(1-AI556))</f>
        <v>13109.861240172</v>
      </c>
      <c r="AK556" s="0" t="n">
        <f aca="false">(AVERAGE(AG554:AG555,AG557:AG558)*AI556*2) + (AG556*(1-AI556*2))</f>
        <v>13126.5052646621</v>
      </c>
    </row>
    <row r="557" customFormat="false" ht="13.8" hidden="false" customHeight="false" outlineLevel="0" collapsed="false">
      <c r="A557" s="4" t="n">
        <v>43291</v>
      </c>
      <c r="B557" s="0" t="n">
        <v>555</v>
      </c>
      <c r="C557" s="0" t="n">
        <v>3105</v>
      </c>
      <c r="D557" s="0" t="n">
        <f aca="false">C557*$D$1</f>
        <v>7141.5</v>
      </c>
      <c r="E557" s="0" t="n">
        <v>1450</v>
      </c>
      <c r="F557" s="0" t="n">
        <f aca="false">E557*$F$1</f>
        <v>3190</v>
      </c>
      <c r="G557" s="0" t="n">
        <v>2330</v>
      </c>
      <c r="H557" s="0" t="n">
        <f aca="false">D557+F557+G557</f>
        <v>12661.5</v>
      </c>
      <c r="J557" s="0" t="n">
        <v>0</v>
      </c>
      <c r="K557" s="0" t="n">
        <f aca="false">J557*$K$1</f>
        <v>0</v>
      </c>
      <c r="L557" s="0" t="n">
        <f aca="false">H557+K557</f>
        <v>12661.5</v>
      </c>
      <c r="M557" s="0" t="n">
        <v>140</v>
      </c>
      <c r="X557" s="0" t="s">
        <v>36</v>
      </c>
      <c r="Y557" s="0" t="n">
        <f aca="false">Y555</f>
        <v>12122.8571428571</v>
      </c>
      <c r="Z557" s="0" t="n">
        <f aca="false">L557/Y557</f>
        <v>1.04443200565638</v>
      </c>
      <c r="AA557" s="0" t="n">
        <f aca="false">AVERAGEIF(X494:X556,"Tuesday",Z494:Z556)</f>
        <v>0.913524315245584</v>
      </c>
      <c r="AB557" s="0" t="n">
        <f aca="false">L557/$AA$6</f>
        <v>13719.514065489</v>
      </c>
      <c r="AC557" s="0" t="n">
        <v>99</v>
      </c>
      <c r="AE557" s="0" t="n">
        <v>0</v>
      </c>
      <c r="AF557" s="0" t="n">
        <f aca="false">(AB557/AVERAGE(AB553:AB555,AB559:AB561))*MAX(AE556:AE558) + (1 - MAX(AE556:AE558))</f>
        <v>1</v>
      </c>
      <c r="AG557" s="0" t="n">
        <f aca="false">AB557/AF557</f>
        <v>13719.514065489</v>
      </c>
      <c r="AH557" s="0" t="n">
        <f aca="false">(AG556+AG557*2+AG558)/4</f>
        <v>13642.0645334668</v>
      </c>
      <c r="AI557" s="0" t="n">
        <f aca="false">ABS(1 - (AG557/AVERAGE(AG555:AG559)))</f>
        <v>0.0985732533113726</v>
      </c>
      <c r="AJ557" s="0" t="n">
        <f aca="false">(AVERAGE(AG555:AG559)*AI557) + (AG557*(1-AI557))</f>
        <v>13598.1673883081</v>
      </c>
      <c r="AK557" s="0" t="n">
        <f aca="false">(AVERAGE(AG555:AG556,AG558:AG559)*AI557*2) + (AG557*(1-AI557*2))</f>
        <v>13416.1473725369</v>
      </c>
    </row>
    <row r="558" customFormat="false" ht="13.8" hidden="false" customHeight="false" outlineLevel="0" collapsed="false">
      <c r="A558" s="4" t="n">
        <v>43292</v>
      </c>
      <c r="B558" s="0" t="n">
        <v>556</v>
      </c>
      <c r="C558" s="0" t="n">
        <v>3220</v>
      </c>
      <c r="D558" s="0" t="n">
        <f aca="false">C558*$D$1</f>
        <v>7406</v>
      </c>
      <c r="E558" s="0" t="n">
        <v>1400</v>
      </c>
      <c r="F558" s="0" t="n">
        <f aca="false">E558*$F$1</f>
        <v>3080</v>
      </c>
      <c r="G558" s="0" t="n">
        <v>2330</v>
      </c>
      <c r="H558" s="0" t="n">
        <f aca="false">D558+F558+G558</f>
        <v>12816</v>
      </c>
      <c r="J558" s="0" t="n">
        <v>0</v>
      </c>
      <c r="K558" s="0" t="n">
        <f aca="false">J558*$K$1</f>
        <v>0</v>
      </c>
      <c r="L558" s="0" t="n">
        <f aca="false">H558+K558</f>
        <v>12816</v>
      </c>
      <c r="M558" s="0" t="n">
        <v>180</v>
      </c>
      <c r="X558" s="0" t="s">
        <v>37</v>
      </c>
      <c r="Y558" s="0" t="n">
        <f aca="false">Y555</f>
        <v>12122.8571428571</v>
      </c>
      <c r="Z558" s="0" t="n">
        <f aca="false">L558/Y558</f>
        <v>1.0571765260429</v>
      </c>
      <c r="AA558" s="0" t="n">
        <f aca="false">AVERAGEIF(X495:X557,"Wednesday",Z495:Z557)</f>
        <v>0.926971463857215</v>
      </c>
      <c r="AB558" s="0" t="n">
        <f aca="false">L558/$AA$8</f>
        <v>14030.464779044</v>
      </c>
      <c r="AC558" s="0" t="n">
        <v>99</v>
      </c>
      <c r="AE558" s="0" t="n">
        <v>0</v>
      </c>
      <c r="AF558" s="0" t="n">
        <f aca="false">(AB558/AVERAGE(AB554:AB556,AB560:AB562))*MAX(AE557:AE559) + (1 - MAX(AE557:AE559))</f>
        <v>1</v>
      </c>
      <c r="AG558" s="0" t="n">
        <f aca="false">AB558/AF558</f>
        <v>14030.464779044</v>
      </c>
      <c r="AH558" s="0" t="n">
        <f aca="false">(AG557+AG558*2+AG559)/4</f>
        <v>12682.3306752486</v>
      </c>
      <c r="AI558" s="0" t="n">
        <f aca="false">ABS(1 - (AG558/AVERAGE(AG556:AG560)))</f>
        <v>0.167925707675674</v>
      </c>
      <c r="AJ558" s="0" t="n">
        <f aca="false">(AVERAGE(AG556:AG560)*AI558) + (AG558*(1-AI558))</f>
        <v>13691.7054887909</v>
      </c>
      <c r="AK558" s="0" t="n">
        <f aca="false">(AVERAGE(AG556:AG557,AG559:AG560)*AI558*2) + (AG558*(1-AI558*2))</f>
        <v>13183.5665534112</v>
      </c>
    </row>
    <row r="559" customFormat="false" ht="13.8" hidden="false" customHeight="false" outlineLevel="0" collapsed="false">
      <c r="A559" s="4" t="n">
        <v>43293</v>
      </c>
      <c r="B559" s="0" t="n">
        <v>557</v>
      </c>
      <c r="C559" s="0" t="n">
        <v>2960</v>
      </c>
      <c r="D559" s="0" t="n">
        <f aca="false">C559*$D$1</f>
        <v>6808</v>
      </c>
      <c r="E559" s="0" t="n">
        <v>0</v>
      </c>
      <c r="F559" s="0" t="n">
        <f aca="false">E559*$F$1</f>
        <v>0</v>
      </c>
      <c r="G559" s="0" t="n">
        <v>2210</v>
      </c>
      <c r="H559" s="0" t="n">
        <f aca="false">D559+F559+G559</f>
        <v>9018</v>
      </c>
      <c r="J559" s="0" t="n">
        <v>0</v>
      </c>
      <c r="K559" s="0" t="n">
        <f aca="false">J559*$K$1</f>
        <v>0</v>
      </c>
      <c r="L559" s="0" t="n">
        <f aca="false">H559+K559</f>
        <v>9018</v>
      </c>
      <c r="M559" s="0" t="n">
        <v>0</v>
      </c>
      <c r="X559" s="0" t="s">
        <v>39</v>
      </c>
      <c r="Y559" s="0" t="n">
        <f aca="false">Y555</f>
        <v>12122.8571428571</v>
      </c>
      <c r="Z559" s="0" t="n">
        <f aca="false">L559/Y559</f>
        <v>0.743884044308275</v>
      </c>
      <c r="AA559" s="0" t="n">
        <f aca="false">AVERAGEIF(X496:X558,"Thursday",Z496:Z558)</f>
        <v>0.983540183822744</v>
      </c>
      <c r="AB559" s="0" t="n">
        <f aca="false">L559/$AA$10</f>
        <v>8948.87907741743</v>
      </c>
      <c r="AC559" s="0" t="n">
        <v>93</v>
      </c>
      <c r="AE559" s="0" t="n">
        <v>0</v>
      </c>
      <c r="AF559" s="0" t="n">
        <f aca="false">(AB559/AVERAGE(AB555:AB557,AB561:AB563))*MAX(AE558:AE560) + (1 - MAX(AE558:AE560))</f>
        <v>1</v>
      </c>
      <c r="AG559" s="0" t="n">
        <f aca="false">AB559/AF559</f>
        <v>8948.87907741743</v>
      </c>
      <c r="AH559" s="0" t="n">
        <f aca="false">(AG558+AG559*2+AG560)/4</f>
        <v>10549.0853748427</v>
      </c>
      <c r="AI559" s="0" t="n">
        <f aca="false">ABS(1 - (AG559/AVERAGE(AG557:AG561)))</f>
        <v>0.244888823745235</v>
      </c>
      <c r="AJ559" s="0" t="n">
        <f aca="false">(AVERAGE(AG557:AG561)*AI559) + (AG559*(1-AI559))</f>
        <v>9659.59438889231</v>
      </c>
      <c r="AK559" s="0" t="n">
        <f aca="false">(AVERAGE(AG557:AG558,AG560:AG561)*AI559*2) + (AG559*(1-AI559*2))</f>
        <v>10725.6673561046</v>
      </c>
    </row>
    <row r="560" customFormat="false" ht="13.8" hidden="false" customHeight="false" outlineLevel="0" collapsed="false">
      <c r="A560" s="4" t="n">
        <v>43294</v>
      </c>
      <c r="B560" s="0" t="n">
        <v>558</v>
      </c>
      <c r="C560" s="0" t="n">
        <v>2580</v>
      </c>
      <c r="D560" s="0" t="n">
        <f aca="false">C560*$D$1</f>
        <v>5934</v>
      </c>
      <c r="E560" s="0" t="n">
        <v>630</v>
      </c>
      <c r="F560" s="0" t="n">
        <f aca="false">E560*$F$1</f>
        <v>1386</v>
      </c>
      <c r="G560" s="0" t="n">
        <v>4465</v>
      </c>
      <c r="H560" s="0" t="n">
        <f aca="false">D560+F560+G560</f>
        <v>11785</v>
      </c>
      <c r="J560" s="0" t="n">
        <v>0</v>
      </c>
      <c r="K560" s="0" t="n">
        <f aca="false">J560*$K$1</f>
        <v>0</v>
      </c>
      <c r="L560" s="0" t="n">
        <f aca="false">H560+K560</f>
        <v>11785</v>
      </c>
      <c r="M560" s="0" t="n">
        <v>25</v>
      </c>
      <c r="X560" s="0" t="s">
        <v>40</v>
      </c>
      <c r="Y560" s="0" t="n">
        <f aca="false">Y555</f>
        <v>12122.8571428571</v>
      </c>
      <c r="Z560" s="0" t="n">
        <f aca="false">L560/Y560</f>
        <v>0.972130567994347</v>
      </c>
      <c r="AA560" s="0" t="n">
        <f aca="false">AVERAGEIF(X497:X559,"Friday",Z497:Z559)</f>
        <v>0.99494088621236</v>
      </c>
      <c r="AB560" s="0" t="n">
        <f aca="false">L560/$AA$12</f>
        <v>10268.118565492</v>
      </c>
      <c r="AC560" s="0" t="n">
        <v>91</v>
      </c>
      <c r="AE560" s="0" t="n">
        <v>0</v>
      </c>
      <c r="AF560" s="0" t="n">
        <f aca="false">(AB560/AVERAGE(AB556:AB558,AB562:AB564))*MAX(AE559:AE561) + (1 - MAX(AE559:AE561))</f>
        <v>1</v>
      </c>
      <c r="AG560" s="0" t="n">
        <f aca="false">AB560/AF560</f>
        <v>10268.118565492</v>
      </c>
      <c r="AH560" s="0" t="n">
        <f aca="false">(AG559+AG560*2+AG561)/4</f>
        <v>10443.378505239</v>
      </c>
      <c r="AI560" s="0" t="n">
        <f aca="false">ABS(1 - (AG560/AVERAGE(AG558:AG562)))</f>
        <v>0.135080678219439</v>
      </c>
      <c r="AJ560" s="0" t="n">
        <f aca="false">(AVERAGE(AG558:AG562)*AI560) + (AG560*(1-AI560))</f>
        <v>10484.7401562277</v>
      </c>
      <c r="AK560" s="0" t="n">
        <f aca="false">(AVERAGE(AG558:AG559,AG561:AG562)*AI560*2) + (AG560*(1-AI560*2))</f>
        <v>10809.6725423314</v>
      </c>
    </row>
    <row r="561" customFormat="false" ht="13.8" hidden="false" customHeight="false" outlineLevel="0" collapsed="false">
      <c r="A561" s="4" t="n">
        <v>43295</v>
      </c>
      <c r="B561" s="0" t="n">
        <v>559</v>
      </c>
      <c r="C561" s="0" t="n">
        <v>3000</v>
      </c>
      <c r="D561" s="0" t="n">
        <f aca="false">C561*$D$1</f>
        <v>6900</v>
      </c>
      <c r="E561" s="0" t="n">
        <v>1315</v>
      </c>
      <c r="F561" s="0" t="n">
        <f aca="false">E561*$F$1</f>
        <v>2893</v>
      </c>
      <c r="G561" s="0" t="n">
        <v>3880</v>
      </c>
      <c r="H561" s="0" t="n">
        <f aca="false">D561+F561+G561</f>
        <v>13673</v>
      </c>
      <c r="J561" s="0" t="n">
        <v>0</v>
      </c>
      <c r="K561" s="0" t="n">
        <f aca="false">J561*$K$1</f>
        <v>0</v>
      </c>
      <c r="L561" s="0" t="n">
        <f aca="false">H561+K561</f>
        <v>13673</v>
      </c>
      <c r="M561" s="0" t="n">
        <v>110</v>
      </c>
      <c r="X561" s="0" t="s">
        <v>42</v>
      </c>
      <c r="Y561" s="0" t="n">
        <f aca="false">Y555</f>
        <v>12122.8571428571</v>
      </c>
      <c r="Z561" s="0" t="n">
        <f aca="false">L561/Y561</f>
        <v>1.12786943200566</v>
      </c>
      <c r="AA561" s="0" t="n">
        <f aca="false">AVERAGEIF(X498:X560,"Saturday",Z498:Z560)</f>
        <v>1.10249614391202</v>
      </c>
      <c r="AB561" s="0" t="n">
        <f aca="false">L561/$AA$14</f>
        <v>12288.3978125546</v>
      </c>
      <c r="AC561" s="0" t="n">
        <v>95</v>
      </c>
      <c r="AE561" s="0" t="n">
        <v>0</v>
      </c>
      <c r="AF561" s="0" t="n">
        <f aca="false">(AB561/AVERAGE(AB557:AB559,AB563:AB565))*MAX(AE560:AE562) + (1 - MAX(AE560:AE562))</f>
        <v>1</v>
      </c>
      <c r="AG561" s="0" t="n">
        <f aca="false">AB561/AF561</f>
        <v>12288.3978125546</v>
      </c>
      <c r="AH561" s="0" t="n">
        <f aca="false">(AG560+AG561*2+AG562)/4</f>
        <v>12166.9692091383</v>
      </c>
      <c r="AI561" s="0" t="n">
        <f aca="false">ABS(1 - (AG561/AVERAGE(AG559:AG563)))</f>
        <v>0.0374779842605493</v>
      </c>
      <c r="AJ561" s="0" t="n">
        <f aca="false">(AVERAGE(AG559:AG563)*AI561) + (AG561*(1-AI561))</f>
        <v>12271.7610498671</v>
      </c>
      <c r="AK561" s="0" t="n">
        <f aca="false">(AVERAGE(AG559:AG560,AG562:AG563)*AI561*2) + (AG561*(1-AI561*2))</f>
        <v>12246.8059058358</v>
      </c>
    </row>
    <row r="562" customFormat="false" ht="13.8" hidden="false" customHeight="false" outlineLevel="0" collapsed="false">
      <c r="A562" s="4" t="n">
        <v>43296</v>
      </c>
      <c r="B562" s="0" t="n">
        <v>560</v>
      </c>
      <c r="C562" s="0" t="n">
        <v>3090</v>
      </c>
      <c r="D562" s="0" t="n">
        <f aca="false">C562*$D$1</f>
        <v>7107</v>
      </c>
      <c r="E562" s="0" t="n">
        <v>1430</v>
      </c>
      <c r="F562" s="0" t="n">
        <f aca="false">E562*$F$1</f>
        <v>3146</v>
      </c>
      <c r="G562" s="0" t="n">
        <v>3480</v>
      </c>
      <c r="H562" s="0" t="n">
        <f aca="false">D562+F562+G562</f>
        <v>13733</v>
      </c>
      <c r="J562" s="0" t="n">
        <v>0</v>
      </c>
      <c r="K562" s="0" t="n">
        <f aca="false">J562*$K$1</f>
        <v>0</v>
      </c>
      <c r="L562" s="0" t="n">
        <f aca="false">H562+K562</f>
        <v>13733</v>
      </c>
      <c r="M562" s="0" t="n">
        <v>140</v>
      </c>
      <c r="X562" s="0" t="s">
        <v>33</v>
      </c>
      <c r="Y562" s="0" t="n">
        <f aca="false">AVERAGE(L562:L568)</f>
        <v>13234.5714285714</v>
      </c>
      <c r="Z562" s="0" t="n">
        <f aca="false">L562/Y562</f>
        <v>1.03766110403489</v>
      </c>
      <c r="AA562" s="0" t="n">
        <f aca="false">AVERAGEIF(X499:X561,"Sunday",Z499:Z561)</f>
        <v>1.0759351260833</v>
      </c>
      <c r="AB562" s="0" t="n">
        <f aca="false">L562/$AA$2</f>
        <v>13822.9626459521</v>
      </c>
      <c r="AC562" s="0" t="n">
        <v>99</v>
      </c>
      <c r="AE562" s="0" t="n">
        <v>0</v>
      </c>
      <c r="AF562" s="0" t="n">
        <f aca="false">(AB562/AVERAGE(AB558:AB560,AB564:AB566))*MAX(AE561:AE563) + (1 - MAX(AE561:AE563))</f>
        <v>1</v>
      </c>
      <c r="AG562" s="0" t="n">
        <f aca="false">AB562/AF562</f>
        <v>13822.9626459521</v>
      </c>
      <c r="AH562" s="0" t="n">
        <f aca="false">(AG561+AG562*2+AG563)/4</f>
        <v>13457.1039950555</v>
      </c>
      <c r="AI562" s="0" t="n">
        <f aca="false">ABS(1 - (AG562/AVERAGE(AG560:AG564)))</f>
        <v>0.0740071079825182</v>
      </c>
      <c r="AJ562" s="0" t="n">
        <f aca="false">(AVERAGE(AG560:AG564)*AI562) + (AG562*(1-AI562))</f>
        <v>13752.4704815291</v>
      </c>
      <c r="AK562" s="0" t="n">
        <f aca="false">(AVERAGE(AG560:AG561,AG563:AG564)*AI562*2) + (AG562*(1-AI562*2))</f>
        <v>13646.7322348946</v>
      </c>
    </row>
    <row r="563" customFormat="false" ht="13.8" hidden="false" customHeight="false" outlineLevel="0" collapsed="false">
      <c r="A563" s="4" t="n">
        <v>43297</v>
      </c>
      <c r="B563" s="0" t="n">
        <v>561</v>
      </c>
      <c r="C563" s="0" t="n">
        <v>3195</v>
      </c>
      <c r="D563" s="0" t="n">
        <f aca="false">C563*$D$1</f>
        <v>7348.5</v>
      </c>
      <c r="E563" s="0" t="n">
        <v>1400</v>
      </c>
      <c r="F563" s="0" t="n">
        <f aca="false">E563*$F$1</f>
        <v>3080</v>
      </c>
      <c r="G563" s="0" t="n">
        <v>2665</v>
      </c>
      <c r="H563" s="0" t="n">
        <f aca="false">D563+F563+G563</f>
        <v>13093.5</v>
      </c>
      <c r="J563" s="0" t="n">
        <v>0</v>
      </c>
      <c r="K563" s="0" t="n">
        <f aca="false">J563*$K$1</f>
        <v>0</v>
      </c>
      <c r="L563" s="0" t="n">
        <f aca="false">H563+K563</f>
        <v>13093.5</v>
      </c>
      <c r="M563" s="0" t="n">
        <v>175</v>
      </c>
      <c r="X563" s="0" t="s">
        <v>34</v>
      </c>
      <c r="Y563" s="0" t="n">
        <f aca="false">Y562</f>
        <v>13234.5714285714</v>
      </c>
      <c r="Z563" s="0" t="n">
        <f aca="false">L563/Y563</f>
        <v>0.989340687808987</v>
      </c>
      <c r="AA563" s="0" t="n">
        <f aca="false">AVERAGEIF(X500:X562,"Monday",Z500:Z562)</f>
        <v>1.00668144418599</v>
      </c>
      <c r="AB563" s="0" t="n">
        <f aca="false">L563/$AA$4</f>
        <v>13894.092875763</v>
      </c>
      <c r="AC563" s="0" t="n">
        <v>106</v>
      </c>
      <c r="AE563" s="0" t="n">
        <v>0</v>
      </c>
      <c r="AF563" s="0" t="n">
        <f aca="false">(AB563/AVERAGE(AB559:AB561,AB565:AB567))*MAX(AE562:AE564) + (1 - MAX(AE562:AE564))</f>
        <v>1</v>
      </c>
      <c r="AG563" s="0" t="n">
        <f aca="false">AB563/AF563</f>
        <v>13894.092875763</v>
      </c>
      <c r="AH563" s="0" t="n">
        <f aca="false">(AG562+AG563*2+AG564)/4</f>
        <v>13922.4657759264</v>
      </c>
      <c r="AI563" s="0" t="n">
        <f aca="false">ABS(1 - (AG563/AVERAGE(AG561:AG565)))</f>
        <v>0.000401565268434378</v>
      </c>
      <c r="AJ563" s="0" t="n">
        <f aca="false">(AVERAGE(AG561:AG565)*AI563) + (AG563*(1-AI563))</f>
        <v>13894.0906361751</v>
      </c>
      <c r="AK563" s="0" t="n">
        <f aca="false">(AVERAGE(AG561:AG562,AG564:AG565)*AI563*2) + (AG563*(1-AI563*2))</f>
        <v>13894.0872767931</v>
      </c>
    </row>
    <row r="564" customFormat="false" ht="13.8" hidden="false" customHeight="false" outlineLevel="0" collapsed="false">
      <c r="A564" s="4" t="n">
        <v>43298</v>
      </c>
      <c r="B564" s="0" t="n">
        <v>562</v>
      </c>
      <c r="C564" s="0" t="n">
        <v>3000</v>
      </c>
      <c r="D564" s="0" t="n">
        <f aca="false">C564*$D$1</f>
        <v>6900</v>
      </c>
      <c r="E564" s="0" t="n">
        <v>1440</v>
      </c>
      <c r="F564" s="0" t="n">
        <f aca="false">E564*$F$1</f>
        <v>3168</v>
      </c>
      <c r="G564" s="0" t="n">
        <v>2925</v>
      </c>
      <c r="H564" s="0" t="n">
        <f aca="false">D564+F564+G564</f>
        <v>12993</v>
      </c>
      <c r="J564" s="0" t="n">
        <v>0</v>
      </c>
      <c r="K564" s="0" t="n">
        <f aca="false">J564*$K$1</f>
        <v>0</v>
      </c>
      <c r="L564" s="0" t="n">
        <f aca="false">H564+K564</f>
        <v>12993</v>
      </c>
      <c r="M564" s="0" t="n">
        <v>150</v>
      </c>
      <c r="X564" s="0" t="s">
        <v>36</v>
      </c>
      <c r="Y564" s="0" t="n">
        <f aca="false">Y562</f>
        <v>13234.5714285714</v>
      </c>
      <c r="Z564" s="0" t="n">
        <f aca="false">L564/Y564</f>
        <v>0.981746939832907</v>
      </c>
      <c r="AA564" s="0" t="n">
        <f aca="false">AVERAGEIF(X501:X563,"Tuesday",Z501:Z563)</f>
        <v>0.93121145629173</v>
      </c>
      <c r="AB564" s="0" t="n">
        <f aca="false">L564/$AA$6</f>
        <v>14078.7147062274</v>
      </c>
      <c r="AC564" s="0" t="n">
        <v>106</v>
      </c>
      <c r="AE564" s="0" t="n">
        <v>0</v>
      </c>
      <c r="AF564" s="0" t="n">
        <f aca="false">(AB564/AVERAGE(AB560:AB562,AB566:AB568))*MAX(AE563:AE565) + (1 - MAX(AE563:AE565))</f>
        <v>1</v>
      </c>
      <c r="AG564" s="0" t="n">
        <f aca="false">AB564/AF564</f>
        <v>14078.7147062274</v>
      </c>
      <c r="AH564" s="0" t="n">
        <f aca="false">(AG563+AG564*2+AG565)/4</f>
        <v>14352.4832246997</v>
      </c>
      <c r="AI564" s="0" t="n">
        <f aca="false">ABS(1 - (AG564/AVERAGE(AG562:AG566)))</f>
        <v>0.00202918568041266</v>
      </c>
      <c r="AJ564" s="0" t="n">
        <f aca="false">(AVERAGE(AG562:AG566)*AI564) + (AG564*(1-AI564))</f>
        <v>14078.6568531834</v>
      </c>
      <c r="AK564" s="0" t="n">
        <f aca="false">(AVERAGE(AG562:AG563,AG565:AG566)*AI564*2) + (AG564*(1-AI564*2))</f>
        <v>14078.5700736173</v>
      </c>
    </row>
    <row r="565" customFormat="false" ht="13.8" hidden="false" customHeight="false" outlineLevel="0" collapsed="false">
      <c r="A565" s="4" t="n">
        <v>43299</v>
      </c>
      <c r="B565" s="0" t="n">
        <v>563</v>
      </c>
      <c r="C565" s="0" t="n">
        <v>3140</v>
      </c>
      <c r="D565" s="0" t="n">
        <f aca="false">C565*$D$1</f>
        <v>7222</v>
      </c>
      <c r="E565" s="0" t="n">
        <v>1385</v>
      </c>
      <c r="F565" s="0" t="n">
        <f aca="false">E565*$F$1</f>
        <v>3047</v>
      </c>
      <c r="G565" s="0" t="n">
        <v>3760</v>
      </c>
      <c r="H565" s="0" t="n">
        <f aca="false">D565+F565+G565</f>
        <v>14029</v>
      </c>
      <c r="J565" s="0" t="n">
        <v>0</v>
      </c>
      <c r="K565" s="0" t="n">
        <f aca="false">J565*$K$1</f>
        <v>0</v>
      </c>
      <c r="L565" s="0" t="n">
        <f aca="false">H565+K565</f>
        <v>14029</v>
      </c>
      <c r="M565" s="0" t="n">
        <v>170</v>
      </c>
      <c r="X565" s="0" t="s">
        <v>37</v>
      </c>
      <c r="Y565" s="0" t="n">
        <f aca="false">Y562</f>
        <v>13234.5714285714</v>
      </c>
      <c r="Z565" s="0" t="n">
        <f aca="false">L565/Y565</f>
        <v>1.06002676971568</v>
      </c>
      <c r="AA565" s="0" t="n">
        <f aca="false">AVERAGEIF(X502:X564,"Wednesday",Z502:Z564)</f>
        <v>0.943221210062584</v>
      </c>
      <c r="AB565" s="0" t="n">
        <f aca="false">L565/$AA$8</f>
        <v>15358.4106105811</v>
      </c>
      <c r="AC565" s="0" t="n">
        <v>102</v>
      </c>
      <c r="AE565" s="0" t="n">
        <v>0</v>
      </c>
      <c r="AF565" s="0" t="n">
        <f aca="false">(AB565/AVERAGE(AB561:AB563,AB567:AB569))*MAX(AE564:AE566) + (1 - MAX(AE564:AE566))</f>
        <v>1</v>
      </c>
      <c r="AG565" s="0" t="n">
        <f aca="false">AB565/AF565</f>
        <v>15358.4106105811</v>
      </c>
      <c r="AH565" s="0" t="n">
        <f aca="false">(AG564+AG565*2+AG566)/4</f>
        <v>14473.0940634552</v>
      </c>
      <c r="AI565" s="0" t="n">
        <f aca="false">ABS(1 - (AG565/AVERAGE(AG563:AG567)))</f>
        <v>0.134249745458256</v>
      </c>
      <c r="AJ565" s="0" t="n">
        <f aca="false">(AVERAGE(AG563:AG567)*AI565) + (AG565*(1-AI565))</f>
        <v>15114.3686385355</v>
      </c>
      <c r="AK565" s="0" t="n">
        <f aca="false">(AVERAGE(AG563:AG564,AG566:AG567)*AI565*2) + (AG565*(1-AI565*2))</f>
        <v>14748.305680467</v>
      </c>
    </row>
    <row r="566" customFormat="false" ht="13.8" hidden="false" customHeight="false" outlineLevel="0" collapsed="false">
      <c r="A566" s="4" t="n">
        <v>43300</v>
      </c>
      <c r="B566" s="0" t="n">
        <v>564</v>
      </c>
      <c r="C566" s="0" t="n">
        <v>3170</v>
      </c>
      <c r="D566" s="0" t="n">
        <f aca="false">C566*$D$1</f>
        <v>7291</v>
      </c>
      <c r="E566" s="0" t="n">
        <v>1460</v>
      </c>
      <c r="F566" s="0" t="n">
        <f aca="false">E566*$F$1</f>
        <v>3212</v>
      </c>
      <c r="G566" s="0" t="n">
        <v>2695</v>
      </c>
      <c r="H566" s="0" t="n">
        <f aca="false">D566+F566+G566</f>
        <v>13198</v>
      </c>
      <c r="J566" s="0" t="n">
        <v>0</v>
      </c>
      <c r="K566" s="0" t="n">
        <f aca="false">J566*$K$1</f>
        <v>0</v>
      </c>
      <c r="L566" s="0" t="n">
        <f aca="false">H566+K566</f>
        <v>13198</v>
      </c>
      <c r="M566" s="0" t="n">
        <v>195</v>
      </c>
      <c r="X566" s="0" t="s">
        <v>39</v>
      </c>
      <c r="Y566" s="0" t="n">
        <f aca="false">Y562</f>
        <v>13234.5714285714</v>
      </c>
      <c r="Z566" s="0" t="n">
        <f aca="false">L566/Y566</f>
        <v>0.997236674510483</v>
      </c>
      <c r="AA566" s="0" t="n">
        <f aca="false">AVERAGEIF(X503:X565,"Thursday",Z503:Z565)</f>
        <v>0.958542355901553</v>
      </c>
      <c r="AB566" s="0" t="n">
        <f aca="false">L566/$AA$10</f>
        <v>13096.8403264311</v>
      </c>
      <c r="AC566" s="0" t="n">
        <v>104</v>
      </c>
      <c r="AE566" s="0" t="n">
        <v>0</v>
      </c>
      <c r="AF566" s="0" t="n">
        <f aca="false">(AB566/AVERAGE(AB562:AB564,AB568:AB570))*MAX(AE565:AE567) + (1 - MAX(AE565:AE567))</f>
        <v>1</v>
      </c>
      <c r="AG566" s="0" t="n">
        <f aca="false">AB566/AF566</f>
        <v>13096.8403264311</v>
      </c>
      <c r="AH566" s="0" t="n">
        <f aca="false">(AG565+AG566*2+AG567)/4</f>
        <v>13206.7455205013</v>
      </c>
      <c r="AI566" s="0" t="n">
        <f aca="false">ABS(1 - (AG566/AVERAGE(AG564:AG568)))</f>
        <v>0.004630995777819</v>
      </c>
      <c r="AJ566" s="0" t="n">
        <f aca="false">(AVERAGE(AG564:AG568)*AI566) + (AG566*(1-AI566))</f>
        <v>13096.5607447387</v>
      </c>
      <c r="AK566" s="0" t="n">
        <f aca="false">(AVERAGE(AG564:AG565,AG567:AG568)*AI566*2) + (AG566*(1-AI566*2))</f>
        <v>13096.1413722</v>
      </c>
    </row>
    <row r="567" customFormat="false" ht="13.8" hidden="false" customHeight="false" outlineLevel="0" collapsed="false">
      <c r="A567" s="4" t="n">
        <v>43301</v>
      </c>
      <c r="B567" s="0" t="n">
        <v>565</v>
      </c>
      <c r="C567" s="0" t="n">
        <v>3305</v>
      </c>
      <c r="D567" s="0" t="n">
        <f aca="false">C567*$D$1</f>
        <v>7601.5</v>
      </c>
      <c r="E567" s="0" t="n">
        <v>1495</v>
      </c>
      <c r="F567" s="0" t="n">
        <f aca="false">E567*$F$1</f>
        <v>3289</v>
      </c>
      <c r="G567" s="0" t="n">
        <v>2050</v>
      </c>
      <c r="H567" s="0" t="n">
        <f aca="false">D567+F567+G567</f>
        <v>12940.5</v>
      </c>
      <c r="J567" s="0" t="n">
        <v>0</v>
      </c>
      <c r="K567" s="0" t="n">
        <f aca="false">J567*$K$1</f>
        <v>0</v>
      </c>
      <c r="L567" s="0" t="n">
        <f aca="false">H567+K567</f>
        <v>12940.5</v>
      </c>
      <c r="M567" s="0" t="n">
        <v>145</v>
      </c>
      <c r="X567" s="0" t="s">
        <v>40</v>
      </c>
      <c r="Y567" s="0" t="n">
        <f aca="false">Y562</f>
        <v>13234.5714285714</v>
      </c>
      <c r="Z567" s="0" t="n">
        <f aca="false">L567/Y567</f>
        <v>0.977780056561821</v>
      </c>
      <c r="AA567" s="0" t="n">
        <f aca="false">AVERAGEIF(X504:X566,"Friday",Z504:Z566)</f>
        <v>0.993521321336733</v>
      </c>
      <c r="AB567" s="0" t="n">
        <f aca="false">L567/$AA$12</f>
        <v>11274.8908185617</v>
      </c>
      <c r="AC567" s="0" t="n">
        <v>100</v>
      </c>
      <c r="AE567" s="0" t="n">
        <v>0</v>
      </c>
      <c r="AF567" s="0" t="n">
        <f aca="false">(AB567/AVERAGE(AB563:AB565,AB569:AB571))*MAX(AE566:AE568) + (1 - MAX(AE566:AE568))</f>
        <v>1</v>
      </c>
      <c r="AG567" s="0" t="n">
        <f aca="false">AB567/AF567</f>
        <v>11274.8908185617</v>
      </c>
      <c r="AH567" s="0" t="n">
        <f aca="false">(AG566+AG567*2+AG568)/4</f>
        <v>11755.0269952746</v>
      </c>
      <c r="AI567" s="0" t="n">
        <f aca="false">ABS(1 - (AG567/AVERAGE(AG565:AG569)))</f>
        <v>0.153408537624047</v>
      </c>
      <c r="AJ567" s="0" t="n">
        <f aca="false">(AVERAGE(AG565:AG569)*AI567) + (AG567*(1-AI567))</f>
        <v>11588.3186231306</v>
      </c>
      <c r="AK567" s="0" t="n">
        <f aca="false">(AVERAGE(AG565:AG566,AG568:AG569)*AI567*2) + (AG567*(1-AI567*2))</f>
        <v>12058.4603299839</v>
      </c>
    </row>
    <row r="568" customFormat="false" ht="13.8" hidden="false" customHeight="false" outlineLevel="0" collapsed="false">
      <c r="A568" s="4" t="n">
        <v>43302</v>
      </c>
      <c r="B568" s="0" t="n">
        <v>566</v>
      </c>
      <c r="C568" s="0" t="n">
        <v>3110</v>
      </c>
      <c r="D568" s="0" t="n">
        <f aca="false">C568*$D$1</f>
        <v>7153</v>
      </c>
      <c r="E568" s="0" t="n">
        <v>1585</v>
      </c>
      <c r="F568" s="0" t="n">
        <f aca="false">E568*$F$1</f>
        <v>3487</v>
      </c>
      <c r="G568" s="0" t="n">
        <v>2015</v>
      </c>
      <c r="H568" s="0" t="n">
        <f aca="false">D568+F568+G568</f>
        <v>12655</v>
      </c>
      <c r="J568" s="0" t="n">
        <v>0</v>
      </c>
      <c r="K568" s="0" t="n">
        <f aca="false">J568*$K$1</f>
        <v>0</v>
      </c>
      <c r="L568" s="0" t="n">
        <f aca="false">H568+K568</f>
        <v>12655</v>
      </c>
      <c r="M568" s="0" t="n">
        <v>145</v>
      </c>
      <c r="X568" s="0" t="s">
        <v>42</v>
      </c>
      <c r="Y568" s="0" t="n">
        <f aca="false">Y562</f>
        <v>13234.5714285714</v>
      </c>
      <c r="Z568" s="0" t="n">
        <f aca="false">L568/Y568</f>
        <v>0.956207767535245</v>
      </c>
      <c r="AA568" s="0" t="n">
        <f aca="false">AVERAGEIF(X505:X567,"Saturday",Z505:Z567)</f>
        <v>1.09088708613811</v>
      </c>
      <c r="AB568" s="0" t="n">
        <f aca="false">L568/$AA$14</f>
        <v>11373.486017544</v>
      </c>
      <c r="AC568" s="0" t="n">
        <v>94</v>
      </c>
      <c r="AE568" s="0" t="n">
        <v>0</v>
      </c>
      <c r="AF568" s="0" t="n">
        <f aca="false">(AB568/AVERAGE(AB564:AB566,AB570:AB572))*MAX(AE567:AE569) + (1 - MAX(AE567:AE569))</f>
        <v>1</v>
      </c>
      <c r="AG568" s="0" t="n">
        <f aca="false">AB568/AF568</f>
        <v>11373.486017544</v>
      </c>
      <c r="AH568" s="0" t="n">
        <f aca="false">(AG567+AG568*2+AG569)/4</f>
        <v>12377.0376894791</v>
      </c>
      <c r="AI568" s="0" t="n">
        <f aca="false">ABS(1 - (AG568/AVERAGE(AG566:AG570)))</f>
        <v>0.116772042214346</v>
      </c>
      <c r="AJ568" s="0" t="n">
        <f aca="false">(AVERAGE(AG566:AG570)*AI568) + (AG568*(1-AI568))</f>
        <v>11549.0755172542</v>
      </c>
      <c r="AK568" s="0" t="n">
        <f aca="false">(AVERAGE(AG566:AG567,AG569:AG570)*AI568*2) + (AG568*(1-AI568*2))</f>
        <v>11812.4597668194</v>
      </c>
    </row>
    <row r="569" customFormat="false" ht="13.8" hidden="false" customHeight="false" outlineLevel="0" collapsed="false">
      <c r="A569" s="4" t="n">
        <v>43303</v>
      </c>
      <c r="B569" s="0" t="n">
        <v>567</v>
      </c>
      <c r="C569" s="0" t="n">
        <v>3405</v>
      </c>
      <c r="D569" s="0" t="n">
        <f aca="false">C569*$D$1</f>
        <v>7831.5</v>
      </c>
      <c r="E569" s="0" t="n">
        <v>1745</v>
      </c>
      <c r="F569" s="0" t="n">
        <f aca="false">E569*$F$1</f>
        <v>3839</v>
      </c>
      <c r="G569" s="0" t="n">
        <v>3715</v>
      </c>
      <c r="H569" s="0" t="n">
        <f aca="false">D569+F569+G569</f>
        <v>15385.5</v>
      </c>
      <c r="J569" s="0" t="n">
        <v>0</v>
      </c>
      <c r="K569" s="0" t="n">
        <f aca="false">J569*$K$1</f>
        <v>0</v>
      </c>
      <c r="L569" s="0" t="n">
        <f aca="false">H569+K569</f>
        <v>15385.5</v>
      </c>
      <c r="M569" s="0" t="n">
        <v>195</v>
      </c>
      <c r="X569" s="0" t="s">
        <v>33</v>
      </c>
      <c r="Y569" s="0" t="n">
        <f aca="false">AVERAGE(L569:L575)</f>
        <v>14643</v>
      </c>
      <c r="Z569" s="0" t="n">
        <f aca="false">L569/Y569</f>
        <v>1.05070682237246</v>
      </c>
      <c r="AA569" s="0" t="n">
        <f aca="false">AVERAGEIF(X506:X568,"Sunday",Z506:Z568)</f>
        <v>1.08048932190212</v>
      </c>
      <c r="AB569" s="0" t="n">
        <f aca="false">L569/$AA$2</f>
        <v>15486.2879042668</v>
      </c>
      <c r="AC569" s="0" t="n">
        <v>100</v>
      </c>
      <c r="AE569" s="0" t="n">
        <v>0</v>
      </c>
      <c r="AF569" s="0" t="n">
        <f aca="false">(AB569/AVERAGE(AB565:AB567,AB571:AB573))*MAX(AE568:AE570) + (1 - MAX(AE568:AE570))</f>
        <v>1</v>
      </c>
      <c r="AG569" s="0" t="n">
        <f aca="false">AB569/AF569</f>
        <v>15486.2879042668</v>
      </c>
      <c r="AH569" s="0" t="n">
        <f aca="false">(AG568+AG569*2+AG570)/4</f>
        <v>13875.1150730924</v>
      </c>
      <c r="AI569" s="0" t="n">
        <f aca="false">ABS(1 - (AG569/AVERAGE(AG567:AG571)))</f>
        <v>0.205377846420934</v>
      </c>
      <c r="AJ569" s="0" t="n">
        <f aca="false">(AVERAGE(AG567:AG571)*AI569) + (AG569*(1-AI569))</f>
        <v>14944.3727265246</v>
      </c>
      <c r="AK569" s="0" t="n">
        <f aca="false">(AVERAGE(AG567:AG568,AG570:AG571)*AI569*2) + (AG569*(1-AI569*2))</f>
        <v>14131.4999599112</v>
      </c>
    </row>
    <row r="570" customFormat="false" ht="13.8" hidden="false" customHeight="false" outlineLevel="0" collapsed="false">
      <c r="A570" s="4" t="n">
        <v>43304</v>
      </c>
      <c r="B570" s="0" t="n">
        <v>568</v>
      </c>
      <c r="C570" s="0" t="n">
        <v>3295</v>
      </c>
      <c r="D570" s="0" t="n">
        <f aca="false">C570*$D$1</f>
        <v>7578.5</v>
      </c>
      <c r="E570" s="0" t="n">
        <v>1495</v>
      </c>
      <c r="F570" s="0" t="n">
        <f aca="false">E570*$F$1</f>
        <v>3289</v>
      </c>
      <c r="G570" s="0" t="n">
        <v>3160</v>
      </c>
      <c r="H570" s="0" t="n">
        <f aca="false">D570+F570+G570</f>
        <v>14027.5</v>
      </c>
      <c r="J570" s="0" t="n">
        <v>0</v>
      </c>
      <c r="K570" s="0" t="n">
        <f aca="false">J570*$K$1</f>
        <v>0</v>
      </c>
      <c r="L570" s="0" t="n">
        <f aca="false">H570+K570</f>
        <v>14027.5</v>
      </c>
      <c r="M570" s="0" t="n">
        <v>200</v>
      </c>
      <c r="X570" s="0" t="s">
        <v>34</v>
      </c>
      <c r="Y570" s="0" t="n">
        <f aca="false">Y569</f>
        <v>14643</v>
      </c>
      <c r="Z570" s="0" t="n">
        <f aca="false">L570/Y570</f>
        <v>0.957966263743768</v>
      </c>
      <c r="AA570" s="0" t="n">
        <f aca="false">AVERAGEIF(X507:X569,"Monday",Z507:Z569)</f>
        <v>1.00696887984443</v>
      </c>
      <c r="AB570" s="0" t="n">
        <f aca="false">L570/$AA$4</f>
        <v>14885.2016508012</v>
      </c>
      <c r="AC570" s="0" t="n">
        <v>106</v>
      </c>
      <c r="AE570" s="0" t="n">
        <v>0</v>
      </c>
      <c r="AF570" s="0" t="n">
        <f aca="false">(AB570/AVERAGE(AB566:AB568,AB572:AB574))*MAX(AE569:AE571) + (1 - MAX(AE569:AE571))</f>
        <v>1.1315760039461</v>
      </c>
      <c r="AG570" s="0" t="n">
        <f aca="false">AB570/AF570</f>
        <v>13154.3984662918</v>
      </c>
      <c r="AH570" s="0" t="n">
        <f aca="false">(AG569+AG570*2+AG571)/4</f>
        <v>13686.0836865167</v>
      </c>
      <c r="AI570" s="0" t="n">
        <f aca="false">ABS(1 - (AG570/AVERAGE(AG568:AG572)))</f>
        <v>0.0146460910665376</v>
      </c>
      <c r="AJ570" s="0" t="n">
        <f aca="false">(AVERAGE(AG568:AG572)*AI570) + (AG570*(1-AI570))</f>
        <v>13157.2621312796</v>
      </c>
      <c r="AK570" s="0" t="n">
        <f aca="false">(AVERAGE(AG568:AG569,AG571:AG572)*AI570*2) + (AG570*(1-AI570*2))</f>
        <v>13161.5576287612</v>
      </c>
    </row>
    <row r="571" customFormat="false" ht="13.8" hidden="false" customHeight="false" outlineLevel="0" collapsed="false">
      <c r="A571" s="4" t="n">
        <v>43305</v>
      </c>
      <c r="B571" s="0" t="n">
        <v>569</v>
      </c>
      <c r="C571" s="0" t="n">
        <v>3290</v>
      </c>
      <c r="D571" s="0" t="n">
        <f aca="false">C571*$D$1</f>
        <v>7567</v>
      </c>
      <c r="E571" s="0" t="n">
        <v>1485</v>
      </c>
      <c r="F571" s="0" t="n">
        <f aca="false">E571*$F$1</f>
        <v>3267</v>
      </c>
      <c r="G571" s="0" t="n">
        <v>3945</v>
      </c>
      <c r="H571" s="0" t="n">
        <f aca="false">D571+F571+G571</f>
        <v>14779</v>
      </c>
      <c r="J571" s="0" t="n">
        <v>0</v>
      </c>
      <c r="K571" s="0" t="n">
        <f aca="false">J571*$K$1</f>
        <v>0</v>
      </c>
      <c r="L571" s="0" t="n">
        <f aca="false">H571+K571</f>
        <v>14779</v>
      </c>
      <c r="M571" s="0" t="n">
        <v>165</v>
      </c>
      <c r="X571" s="0" t="s">
        <v>36</v>
      </c>
      <c r="Y571" s="0" t="n">
        <f aca="false">Y569</f>
        <v>14643</v>
      </c>
      <c r="Z571" s="0" t="n">
        <f aca="false">L571/Y571</f>
        <v>1.0092877142662</v>
      </c>
      <c r="AA571" s="0" t="n">
        <f aca="false">AVERAGEIF(X508:X570,"Tuesday",Z508:Z570)</f>
        <v>0.932270460910115</v>
      </c>
      <c r="AB571" s="0" t="n">
        <f aca="false">L571/$AA$6</f>
        <v>16013.9555640217</v>
      </c>
      <c r="AC571" s="0" t="n">
        <v>109</v>
      </c>
      <c r="AE571" s="0" t="n">
        <v>1</v>
      </c>
      <c r="AF571" s="0" t="n">
        <f aca="false">(AB571/AVERAGE(AB567:AB569,AB573:AB575))*MAX(AE570:AE572) + (1 - MAX(AE570:AE572))</f>
        <v>1.23667051576663</v>
      </c>
      <c r="AG571" s="0" t="n">
        <f aca="false">AB571/AF571</f>
        <v>12949.2499092165</v>
      </c>
      <c r="AH571" s="0" t="n">
        <f aca="false">(AG570+AG571*2+AG572)/4</f>
        <v>13209.7723082794</v>
      </c>
      <c r="AI571" s="0" t="n">
        <f aca="false">ABS(1 - (AG571/AVERAGE(AG569:AG573)))</f>
        <v>0.0618900131396938</v>
      </c>
      <c r="AJ571" s="0" t="n">
        <f aca="false">(AVERAGE(AG569:AG573)*AI571) + (AG571*(1-AI571))</f>
        <v>13002.1226718178</v>
      </c>
      <c r="AK571" s="0" t="n">
        <f aca="false">(AVERAGE(AG569:AG570,AG572:AG573)*AI571*2) + (AG571*(1-AI571*2))</f>
        <v>13081.4318157199</v>
      </c>
    </row>
    <row r="572" customFormat="false" ht="13.8" hidden="false" customHeight="false" outlineLevel="0" collapsed="false">
      <c r="A572" s="4" t="n">
        <v>43306</v>
      </c>
      <c r="B572" s="0" t="n">
        <v>570</v>
      </c>
      <c r="C572" s="0" t="n">
        <v>3930</v>
      </c>
      <c r="D572" s="0" t="n">
        <f aca="false">C572*$D$1</f>
        <v>9039</v>
      </c>
      <c r="E572" s="0" t="n">
        <v>1495</v>
      </c>
      <c r="F572" s="0" t="n">
        <f aca="false">E572*$F$1</f>
        <v>3289</v>
      </c>
      <c r="G572" s="0" t="n">
        <v>2945</v>
      </c>
      <c r="H572" s="0" t="n">
        <f aca="false">D572+F572+G572</f>
        <v>15273</v>
      </c>
      <c r="J572" s="0" t="n">
        <v>0</v>
      </c>
      <c r="K572" s="0" t="n">
        <f aca="false">J572*$K$1</f>
        <v>0</v>
      </c>
      <c r="L572" s="0" t="n">
        <f aca="false">H572+K572</f>
        <v>15273</v>
      </c>
      <c r="M572" s="0" t="n">
        <v>195</v>
      </c>
      <c r="X572" s="0" t="s">
        <v>37</v>
      </c>
      <c r="Y572" s="0" t="n">
        <f aca="false">Y569</f>
        <v>14643</v>
      </c>
      <c r="Z572" s="0" t="n">
        <f aca="false">L572/Y572</f>
        <v>1.04302397049785</v>
      </c>
      <c r="AA572" s="0" t="n">
        <f aca="false">AVERAGEIF(X509:X571,"Wednesday",Z509:Z571)</f>
        <v>0.953277909697795</v>
      </c>
      <c r="AB572" s="0" t="n">
        <f aca="false">L572/$AA$8</f>
        <v>16720.2940519927</v>
      </c>
      <c r="AC572" s="0" t="n">
        <v>108</v>
      </c>
      <c r="AE572" s="0" t="n">
        <v>0</v>
      </c>
      <c r="AF572" s="0" t="n">
        <f aca="false">(AB572/AVERAGE(AB568:AB570,AB574:AB576))*MAX(AE571:AE573) + (1 - MAX(AE571:AE573))</f>
        <v>1.2128291356607</v>
      </c>
      <c r="AG572" s="0" t="n">
        <f aca="false">AB572/AF572</f>
        <v>13786.1909483929</v>
      </c>
      <c r="AH572" s="0" t="n">
        <f aca="false">(AG571+AG572*2+AG573)/4</f>
        <v>13540.8160430191</v>
      </c>
      <c r="AI572" s="0" t="n">
        <f aca="false">ABS(1 - (AG572/AVERAGE(AG570:AG574)))</f>
        <v>0.0388878353895958</v>
      </c>
      <c r="AJ572" s="0" t="n">
        <f aca="false">(AVERAGE(AG570:AG574)*AI572) + (AG572*(1-AI572))</f>
        <v>13766.1229911105</v>
      </c>
      <c r="AK572" s="0" t="n">
        <f aca="false">(AVERAGE(AG570:AG571,AG573:AG574)*AI572*2) + (AG572*(1-AI572*2))</f>
        <v>13736.021055187</v>
      </c>
    </row>
    <row r="573" customFormat="false" ht="13.8" hidden="false" customHeight="false" outlineLevel="0" collapsed="false">
      <c r="A573" s="4" t="n">
        <v>43307</v>
      </c>
      <c r="B573" s="0" t="n">
        <v>571</v>
      </c>
      <c r="C573" s="0" t="n">
        <v>3220</v>
      </c>
      <c r="D573" s="0" t="n">
        <f aca="false">C573*$D$1</f>
        <v>7406</v>
      </c>
      <c r="E573" s="0" t="n">
        <v>1505</v>
      </c>
      <c r="F573" s="0" t="n">
        <f aca="false">E573*$F$1</f>
        <v>3311</v>
      </c>
      <c r="G573" s="0" t="n">
        <v>3030</v>
      </c>
      <c r="H573" s="0" t="n">
        <f aca="false">D573+F573+G573</f>
        <v>13747</v>
      </c>
      <c r="J573" s="0" t="n">
        <v>0</v>
      </c>
      <c r="K573" s="0" t="n">
        <f aca="false">J573*$K$1</f>
        <v>0</v>
      </c>
      <c r="L573" s="0" t="n">
        <f aca="false">H573+K573</f>
        <v>13747</v>
      </c>
      <c r="M573" s="0" t="n">
        <v>175</v>
      </c>
      <c r="X573" s="0" t="s">
        <v>39</v>
      </c>
      <c r="Y573" s="0" t="n">
        <f aca="false">Y569</f>
        <v>14643</v>
      </c>
      <c r="Z573" s="0" t="n">
        <f aca="false">L573/Y573</f>
        <v>0.938810353069726</v>
      </c>
      <c r="AA573" s="0" t="n">
        <f aca="false">AVERAGEIF(X510:X572,"Thursday",Z510:Z572)</f>
        <v>0.957520841906288</v>
      </c>
      <c r="AB573" s="0" t="n">
        <f aca="false">L573/$AA$10</f>
        <v>13641.6323660742</v>
      </c>
      <c r="AC573" s="0" t="n">
        <v>108</v>
      </c>
      <c r="AE573" s="0" t="n">
        <v>0</v>
      </c>
      <c r="AF573" s="0" t="n">
        <f aca="false">(AB573/AVERAGE(AB569:AB571,AB575:AB577))*MAX(AE572:AE574) + (1 - MAX(AE572:AE574))</f>
        <v>1</v>
      </c>
      <c r="AG573" s="0" t="n">
        <f aca="false">AB573/AF573</f>
        <v>13641.6323660742</v>
      </c>
      <c r="AH573" s="0" t="n">
        <f aca="false">(AG572+AG573*2+AG574)/4</f>
        <v>13472.1757244222</v>
      </c>
      <c r="AI573" s="0" t="n">
        <f aca="false">ABS(1 - (AG573/AVERAGE(AG571:AG575)))</f>
        <v>0.0288385168144727</v>
      </c>
      <c r="AJ573" s="0" t="n">
        <f aca="false">(AVERAGE(AG571:AG575)*AI573) + (AG573*(1-AI573))</f>
        <v>13630.6051732754</v>
      </c>
      <c r="AK573" s="0" t="n">
        <f aca="false">(AVERAGE(AG571:AG572,AG574:AG575)*AI573*2) + (AG573*(1-AI573*2))</f>
        <v>13614.0643840772</v>
      </c>
    </row>
    <row r="574" customFormat="false" ht="13.8" hidden="false" customHeight="false" outlineLevel="0" collapsed="false">
      <c r="A574" s="4" t="n">
        <v>43308</v>
      </c>
      <c r="B574" s="0" t="n">
        <v>572</v>
      </c>
      <c r="C574" s="0" t="n">
        <v>3490</v>
      </c>
      <c r="D574" s="0" t="n">
        <f aca="false">C574*$D$1</f>
        <v>8027</v>
      </c>
      <c r="E574" s="0" t="n">
        <v>1580</v>
      </c>
      <c r="F574" s="0" t="n">
        <f aca="false">E574*$F$1</f>
        <v>3476</v>
      </c>
      <c r="G574" s="0" t="n">
        <v>3210</v>
      </c>
      <c r="H574" s="0" t="n">
        <f aca="false">D574+F574+G574</f>
        <v>14713</v>
      </c>
      <c r="J574" s="0" t="n">
        <v>0</v>
      </c>
      <c r="K574" s="0" t="n">
        <f aca="false">J574*$K$1</f>
        <v>0</v>
      </c>
      <c r="L574" s="0" t="n">
        <f aca="false">H574+K574</f>
        <v>14713</v>
      </c>
      <c r="M574" s="0" t="n">
        <v>180</v>
      </c>
      <c r="X574" s="0" t="s">
        <v>40</v>
      </c>
      <c r="Y574" s="0" t="n">
        <f aca="false">Y569</f>
        <v>14643</v>
      </c>
      <c r="Z574" s="0" t="n">
        <f aca="false">L574/Y574</f>
        <v>1.00478044116643</v>
      </c>
      <c r="AA574" s="0" t="n">
        <f aca="false">AVERAGEIF(X511:X573,"Friday",Z511:Z573)</f>
        <v>0.994547907941542</v>
      </c>
      <c r="AB574" s="0" t="n">
        <f aca="false">L574/$AA$12</f>
        <v>12819.2472171475</v>
      </c>
      <c r="AC574" s="0" t="n">
        <v>108</v>
      </c>
      <c r="AE574" s="0" t="n">
        <v>0</v>
      </c>
      <c r="AF574" s="0" t="n">
        <f aca="false">(AB574/AVERAGE(AB570:AB572,AB576:AB578))*MAX(AE573:AE575) + (1 - MAX(AE573:AE575))</f>
        <v>1</v>
      </c>
      <c r="AG574" s="0" t="n">
        <f aca="false">AB574/AF574</f>
        <v>12819.2472171475</v>
      </c>
      <c r="AH574" s="0" t="n">
        <f aca="false">(AG573+AG574*2+AG575)/4</f>
        <v>13095.0204830184</v>
      </c>
      <c r="AI574" s="0" t="n">
        <f aca="false">ABS(1 - (AG574/AVERAGE(AG572:AG576)))</f>
        <v>0.0629204350836713</v>
      </c>
      <c r="AJ574" s="0" t="n">
        <f aca="false">(AVERAGE(AG572:AG576)*AI574) + (AG574*(1-AI574))</f>
        <v>12873.4060740945</v>
      </c>
      <c r="AK574" s="0" t="n">
        <f aca="false">(AVERAGE(AG572:AG573,AG575:AG576)*AI574*2) + (AG574*(1-AI574*2))</f>
        <v>12954.6443595149</v>
      </c>
    </row>
    <row r="575" customFormat="false" ht="13.8" hidden="false" customHeight="false" outlineLevel="0" collapsed="false">
      <c r="A575" s="4" t="n">
        <v>43309</v>
      </c>
      <c r="B575" s="0" t="n">
        <v>573</v>
      </c>
      <c r="C575" s="0" t="n">
        <v>3400</v>
      </c>
      <c r="D575" s="0" t="n">
        <f aca="false">C575*$D$1</f>
        <v>7820</v>
      </c>
      <c r="E575" s="0" t="n">
        <v>1630</v>
      </c>
      <c r="F575" s="0" t="n">
        <f aca="false">E575*$F$1</f>
        <v>3586</v>
      </c>
      <c r="G575" s="0" t="n">
        <v>3170</v>
      </c>
      <c r="H575" s="0" t="n">
        <f aca="false">D575+F575+G575</f>
        <v>14576</v>
      </c>
      <c r="J575" s="0" t="n">
        <v>0</v>
      </c>
      <c r="K575" s="0" t="n">
        <f aca="false">J575*$K$1</f>
        <v>0</v>
      </c>
      <c r="L575" s="0" t="n">
        <f aca="false">H575+K575</f>
        <v>14576</v>
      </c>
      <c r="M575" s="0" t="n">
        <v>155</v>
      </c>
      <c r="X575" s="0" t="s">
        <v>42</v>
      </c>
      <c r="Y575" s="0" t="n">
        <f aca="false">Y569</f>
        <v>14643</v>
      </c>
      <c r="Z575" s="0" t="n">
        <f aca="false">L575/Y575</f>
        <v>0.995424434883562</v>
      </c>
      <c r="AA575" s="0" t="n">
        <f aca="false">AVERAGEIF(X512:X574,"Saturday",Z512:Z574)</f>
        <v>1.07492467779771</v>
      </c>
      <c r="AB575" s="0" t="n">
        <f aca="false">L575/$AA$14</f>
        <v>13099.9551317045</v>
      </c>
      <c r="AC575" s="0" t="n">
        <v>108</v>
      </c>
      <c r="AE575" s="0" t="n">
        <v>0</v>
      </c>
      <c r="AF575" s="0" t="n">
        <f aca="false">(AB575/AVERAGE(AB571:AB573,AB577:AB579))*MAX(AE574:AE576) + (1 - MAX(AE574:AE576))</f>
        <v>1</v>
      </c>
      <c r="AG575" s="0" t="n">
        <f aca="false">AB575/AF575</f>
        <v>13099.9551317045</v>
      </c>
      <c r="AH575" s="0" t="n">
        <f aca="false">(AG574+AG575*2+AG576)/4</f>
        <v>13518.0313123625</v>
      </c>
      <c r="AI575" s="0" t="n">
        <f aca="false">ABS(1 - (AG575/AVERAGE(AG573:AG577)))</f>
        <v>0.0575364853208553</v>
      </c>
      <c r="AJ575" s="0" t="n">
        <f aca="false">(AVERAGE(AG573:AG577)*AI575) + (AG575*(1-AI575))</f>
        <v>13145.9693363551</v>
      </c>
      <c r="AK575" s="0" t="n">
        <f aca="false">(AVERAGE(AG573:AG574,AG576:AG577)*AI575*2) + (AG575*(1-AI575*2))</f>
        <v>13214.990643331</v>
      </c>
    </row>
    <row r="576" customFormat="false" ht="13.8" hidden="false" customHeight="false" outlineLevel="0" collapsed="false">
      <c r="A576" s="4" t="n">
        <v>43310</v>
      </c>
      <c r="B576" s="0" t="n">
        <v>574</v>
      </c>
      <c r="C576" s="0" t="n">
        <v>3450</v>
      </c>
      <c r="D576" s="0" t="n">
        <f aca="false">C576*$D$1</f>
        <v>7935</v>
      </c>
      <c r="E576" s="0" t="n">
        <v>1650</v>
      </c>
      <c r="F576" s="0" t="n">
        <f aca="false">E576*$F$1</f>
        <v>3630</v>
      </c>
      <c r="G576" s="0" t="n">
        <v>3390</v>
      </c>
      <c r="H576" s="0" t="n">
        <f aca="false">D576+F576+G576</f>
        <v>14955</v>
      </c>
      <c r="J576" s="0" t="n">
        <v>0</v>
      </c>
      <c r="K576" s="0" t="n">
        <f aca="false">J576*$K$1</f>
        <v>0</v>
      </c>
      <c r="L576" s="0" t="n">
        <f aca="false">H576+K576</f>
        <v>14955</v>
      </c>
      <c r="M576" s="0" t="n">
        <v>200</v>
      </c>
      <c r="X576" s="0" t="s">
        <v>33</v>
      </c>
      <c r="Y576" s="0" t="n">
        <f aca="false">AVERAGE(L576:L582)</f>
        <v>14764.7857142857</v>
      </c>
      <c r="Z576" s="0" t="n">
        <f aca="false">L576/Y576</f>
        <v>1.012882969614</v>
      </c>
      <c r="AA576" s="0" t="n">
        <f aca="false">AVERAGEIF(X513:X575,"Sunday",Z513:Z575)</f>
        <v>1.09808891252815</v>
      </c>
      <c r="AB576" s="0" t="n">
        <f aca="false">L576/$AA$2</f>
        <v>15052.9677688935</v>
      </c>
      <c r="AC576" s="0" t="n">
        <v>104</v>
      </c>
      <c r="AE576" s="0" t="n">
        <v>0</v>
      </c>
      <c r="AF576" s="0" t="n">
        <f aca="false">(AB576/AVERAGE(AB572:AB574,AB578:AB580))*MAX(AE575:AE577) + (1 - MAX(AE575:AE577))</f>
        <v>1</v>
      </c>
      <c r="AG576" s="0" t="n">
        <f aca="false">AB576/AF576</f>
        <v>15052.9677688935</v>
      </c>
      <c r="AH576" s="0" t="n">
        <f aca="false">(AG575+AG576*2+AG577)/4</f>
        <v>14522.6404370358</v>
      </c>
      <c r="AI576" s="0" t="n">
        <f aca="false">ABS(1 - (AG576/AVERAGE(AG574:AG578)))</f>
        <v>0.0497564847030791</v>
      </c>
      <c r="AJ576" s="0" t="n">
        <f aca="false">(AVERAGE(AG574:AG578)*AI576) + (AG576*(1-AI576))</f>
        <v>15017.467393511</v>
      </c>
      <c r="AK576" s="0" t="n">
        <f aca="false">(AVERAGE(AG574:AG575,AG577:AG578)*AI576*2) + (AG576*(1-AI576*2))</f>
        <v>14964.2168304374</v>
      </c>
    </row>
    <row r="577" customFormat="false" ht="13.8" hidden="false" customHeight="false" outlineLevel="0" collapsed="false">
      <c r="A577" s="4" t="n">
        <v>43311</v>
      </c>
      <c r="B577" s="0" t="n">
        <v>575</v>
      </c>
      <c r="C577" s="0" t="n">
        <v>3300</v>
      </c>
      <c r="D577" s="0" t="n">
        <f aca="false">C577*$D$1</f>
        <v>7590</v>
      </c>
      <c r="E577" s="0" t="n">
        <v>1485</v>
      </c>
      <c r="F577" s="0" t="n">
        <f aca="false">E577*$F$1</f>
        <v>3267</v>
      </c>
      <c r="G577" s="0" t="n">
        <v>3170</v>
      </c>
      <c r="H577" s="0" t="n">
        <f aca="false">D577+F577+G577</f>
        <v>14027</v>
      </c>
      <c r="J577" s="0" t="n">
        <v>0</v>
      </c>
      <c r="K577" s="0" t="n">
        <f aca="false">J577*$K$1</f>
        <v>0</v>
      </c>
      <c r="L577" s="0" t="n">
        <f aca="false">H577+K577</f>
        <v>14027</v>
      </c>
      <c r="M577" s="0" t="n">
        <v>155</v>
      </c>
      <c r="X577" s="0" t="s">
        <v>34</v>
      </c>
      <c r="Y577" s="0" t="n">
        <f aca="false">Y576</f>
        <v>14764.7857142857</v>
      </c>
      <c r="Z577" s="0" t="n">
        <f aca="false">L577/Y577</f>
        <v>0.950030719811135</v>
      </c>
      <c r="AA577" s="0" t="n">
        <f aca="false">AVERAGEIF(X514:X576,"Monday",Z514:Z576)</f>
        <v>1.01146569034869</v>
      </c>
      <c r="AB577" s="0" t="n">
        <f aca="false">L577/$AA$4</f>
        <v>14884.6710786518</v>
      </c>
      <c r="AC577" s="0" t="n">
        <v>106</v>
      </c>
      <c r="AE577" s="0" t="n">
        <v>0</v>
      </c>
      <c r="AF577" s="0" t="n">
        <f aca="false">(AB577/AVERAGE(AB573:AB575,AB579:AB581))*MAX(AE576:AE578) + (1 - MAX(AE576:AE578))</f>
        <v>1</v>
      </c>
      <c r="AG577" s="0" t="n">
        <f aca="false">AB577/AF577</f>
        <v>14884.6710786518</v>
      </c>
      <c r="AH577" s="0" t="n">
        <f aca="false">(AG576+AG577*2+AG578)/4</f>
        <v>15165.7239121338</v>
      </c>
      <c r="AI577" s="0" t="n">
        <f aca="false">ABS(1 - (AG577/AVERAGE(AG575:AG579)))</f>
        <v>0.00432652699951897</v>
      </c>
      <c r="AJ577" s="0" t="n">
        <f aca="false">(AVERAGE(AG575:AG579)*AI577) + (AG577*(1-AI577))</f>
        <v>14884.950913078</v>
      </c>
      <c r="AK577" s="0" t="n">
        <f aca="false">(AVERAGE(AG575:AG576,AG578:AG579)*AI577*2) + (AG577*(1-AI577*2))</f>
        <v>14885.3706647173</v>
      </c>
    </row>
    <row r="578" customFormat="false" ht="13.8" hidden="false" customHeight="false" outlineLevel="0" collapsed="false">
      <c r="A578" s="4" t="n">
        <v>43312</v>
      </c>
      <c r="B578" s="0" t="n">
        <v>576</v>
      </c>
      <c r="C578" s="0" t="n">
        <v>3450</v>
      </c>
      <c r="D578" s="0" t="n">
        <f aca="false">C578*$D$1</f>
        <v>7935</v>
      </c>
      <c r="E578" s="0" t="n">
        <v>1520</v>
      </c>
      <c r="F578" s="0" t="n">
        <f aca="false">E578*$F$1</f>
        <v>3344</v>
      </c>
      <c r="G578" s="0" t="n">
        <v>3340</v>
      </c>
      <c r="H578" s="0" t="n">
        <f aca="false">D578+F578+G578</f>
        <v>14619</v>
      </c>
      <c r="J578" s="0" t="n">
        <v>0</v>
      </c>
      <c r="K578" s="0" t="n">
        <f aca="false">J578*$K$1</f>
        <v>0</v>
      </c>
      <c r="L578" s="0" t="n">
        <f aca="false">H578+K578</f>
        <v>14619</v>
      </c>
      <c r="M578" s="0" t="n">
        <v>180</v>
      </c>
      <c r="X578" s="0" t="s">
        <v>36</v>
      </c>
      <c r="Y578" s="0" t="n">
        <f aca="false">Y576</f>
        <v>14764.7857142857</v>
      </c>
      <c r="Z578" s="0" t="n">
        <f aca="false">L578/Y578</f>
        <v>0.990126120547443</v>
      </c>
      <c r="AA578" s="0" t="n">
        <f aca="false">AVERAGEIF(X515:X577,"Tuesday",Z515:Z577)</f>
        <v>0.949068973192377</v>
      </c>
      <c r="AB578" s="0" t="n">
        <f aca="false">L578/$AA$6</f>
        <v>15840.585722338</v>
      </c>
      <c r="AC578" s="0" t="n">
        <v>104</v>
      </c>
      <c r="AE578" s="0" t="n">
        <v>0</v>
      </c>
      <c r="AF578" s="0" t="n">
        <f aca="false">(AB578/AVERAGE(AB574:AB576,AB580:AB582))*MAX(AE577:AE579) + (1 - MAX(AE577:AE579))</f>
        <v>1</v>
      </c>
      <c r="AG578" s="0" t="n">
        <f aca="false">AB578/AF578</f>
        <v>15840.585722338</v>
      </c>
      <c r="AH578" s="0" t="n">
        <f aca="false">(AG577+AG578*2+AG579)/4</f>
        <v>15608.6030109085</v>
      </c>
      <c r="AI578" s="0" t="n">
        <f aca="false">ABS(1 - (AG578/AVERAGE(AG576:AG580)))</f>
        <v>0.0526802142008993</v>
      </c>
      <c r="AJ578" s="0" t="n">
        <f aca="false">(AVERAGE(AG576:AG580)*AI578) + (AG578*(1-AI578))</f>
        <v>15798.8248232505</v>
      </c>
      <c r="AK578" s="0" t="n">
        <f aca="false">(AVERAGE(AG576:AG577,AG579:AG580)*AI578*2) + (AG578*(1-AI578*2))</f>
        <v>15736.1834746192</v>
      </c>
    </row>
    <row r="579" customFormat="false" ht="13.8" hidden="false" customHeight="false" outlineLevel="0" collapsed="false">
      <c r="A579" s="4" t="n">
        <v>43313</v>
      </c>
      <c r="B579" s="0" t="n">
        <v>577</v>
      </c>
      <c r="C579" s="0" t="n">
        <v>3360</v>
      </c>
      <c r="D579" s="0" t="n">
        <f aca="false">C579*$D$1</f>
        <v>7728</v>
      </c>
      <c r="E579" s="0" t="n">
        <v>1610</v>
      </c>
      <c r="F579" s="0" t="n">
        <f aca="false">E579*$F$1</f>
        <v>3542</v>
      </c>
      <c r="G579" s="0" t="n">
        <v>3225</v>
      </c>
      <c r="H579" s="0" t="n">
        <f aca="false">D579+F579+G579</f>
        <v>14495</v>
      </c>
      <c r="J579" s="0" t="n">
        <v>0</v>
      </c>
      <c r="K579" s="0" t="n">
        <f aca="false">J579*$K$1</f>
        <v>0</v>
      </c>
      <c r="L579" s="0" t="n">
        <f aca="false">H579+K579</f>
        <v>14495</v>
      </c>
      <c r="M579" s="0" t="n">
        <v>190</v>
      </c>
      <c r="X579" s="0" t="s">
        <v>37</v>
      </c>
      <c r="Y579" s="0" t="n">
        <f aca="false">Y576</f>
        <v>14764.7857142857</v>
      </c>
      <c r="Z579" s="0" t="n">
        <f aca="false">L579/Y579</f>
        <v>0.981727759582405</v>
      </c>
      <c r="AA579" s="0" t="n">
        <f aca="false">AVERAGEIF(X516:X578,"Wednesday",Z516:Z578)</f>
        <v>0.96092437928059</v>
      </c>
      <c r="AB579" s="0" t="n">
        <f aca="false">L579/$AA$8</f>
        <v>15868.569520306</v>
      </c>
      <c r="AC579" s="0" t="n">
        <v>106</v>
      </c>
      <c r="AE579" s="0" t="n">
        <v>0</v>
      </c>
      <c r="AF579" s="0" t="n">
        <f aca="false">(AB579/AVERAGE(AB575:AB577,AB581:AB583))*MAX(AE578:AE580) + (1 - MAX(AE578:AE580))</f>
        <v>1</v>
      </c>
      <c r="AG579" s="0" t="n">
        <f aca="false">AB579/AF579</f>
        <v>15868.569520306</v>
      </c>
      <c r="AH579" s="0" t="n">
        <f aca="false">(AG578+AG579*2+AG580)/4</f>
        <v>15292.5591338215</v>
      </c>
      <c r="AI579" s="0" t="n">
        <f aca="false">ABS(1 - (AG579/AVERAGE(AG577:AG581)))</f>
        <v>0.0806147901263925</v>
      </c>
      <c r="AJ579" s="0" t="n">
        <f aca="false">(AVERAGE(AG577:AG581)*AI579) + (AG579*(1-AI579))</f>
        <v>15773.1370146213</v>
      </c>
      <c r="AK579" s="0" t="n">
        <f aca="false">(AVERAGE(AG577:AG578,AG580:AG581)*AI579*2) + (AG579*(1-AI579*2))</f>
        <v>15629.9882560942</v>
      </c>
    </row>
    <row r="580" customFormat="false" ht="13.8" hidden="false" customHeight="false" outlineLevel="0" collapsed="false">
      <c r="A580" s="4" t="n">
        <v>43314</v>
      </c>
      <c r="B580" s="0" t="n">
        <v>578</v>
      </c>
      <c r="C580" s="0" t="n">
        <v>3235</v>
      </c>
      <c r="D580" s="0" t="n">
        <f aca="false">C580*$D$1</f>
        <v>7440.5</v>
      </c>
      <c r="E580" s="0" t="n">
        <v>1460</v>
      </c>
      <c r="F580" s="0" t="n">
        <f aca="false">E580*$F$1</f>
        <v>3212</v>
      </c>
      <c r="G580" s="0" t="n">
        <v>3045</v>
      </c>
      <c r="H580" s="0" t="n">
        <f aca="false">D580+F580+G580</f>
        <v>13697.5</v>
      </c>
      <c r="J580" s="0" t="n">
        <v>0</v>
      </c>
      <c r="K580" s="0" t="n">
        <f aca="false">J580*$K$1</f>
        <v>0</v>
      </c>
      <c r="L580" s="0" t="n">
        <f aca="false">H580+K580</f>
        <v>13697.5</v>
      </c>
      <c r="M580" s="0" t="n">
        <v>165</v>
      </c>
      <c r="X580" s="0" t="s">
        <v>39</v>
      </c>
      <c r="Y580" s="0" t="n">
        <f aca="false">Y576</f>
        <v>14764.7857142857</v>
      </c>
      <c r="Z580" s="0" t="n">
        <f aca="false">L580/Y580</f>
        <v>0.927714107408071</v>
      </c>
      <c r="AA580" s="0" t="n">
        <f aca="false">AVERAGEIF(X517:X579,"Thursday",Z517:Z579)</f>
        <v>0.956365967828535</v>
      </c>
      <c r="AB580" s="0" t="n">
        <f aca="false">L580/$AA$10</f>
        <v>13592.5117723359</v>
      </c>
      <c r="AC580" s="0" t="n">
        <v>104</v>
      </c>
      <c r="AE580" s="0" t="n">
        <v>0</v>
      </c>
      <c r="AF580" s="0" t="n">
        <f aca="false">(AB580/AVERAGE(AB576:AB578,AB582:AB584))*MAX(AE579:AE581) + (1 - MAX(AE579:AE581))</f>
        <v>1</v>
      </c>
      <c r="AG580" s="0" t="n">
        <f aca="false">AB580/AF580</f>
        <v>13592.5117723359</v>
      </c>
      <c r="AH580" s="0" t="n">
        <f aca="false">(AG579+AG580*2+AG581)/4</f>
        <v>14072.764523468</v>
      </c>
      <c r="AI580" s="0" t="n">
        <f aca="false">ABS(1 - (AG580/AVERAGE(AG578:AG582)))</f>
        <v>0.0721672935201424</v>
      </c>
      <c r="AJ580" s="0" t="n">
        <f aca="false">(AVERAGE(AG578:AG582)*AI580) + (AG580*(1-AI580))</f>
        <v>13668.8093723074</v>
      </c>
      <c r="AK580" s="0" t="n">
        <f aca="false">(AVERAGE(AG578:AG579,AG581:AG582)*AI580*2) + (AG580*(1-AI580*2))</f>
        <v>13783.2557722648</v>
      </c>
    </row>
    <row r="581" customFormat="false" ht="13.8" hidden="false" customHeight="false" outlineLevel="0" collapsed="false">
      <c r="A581" s="4" t="n">
        <v>43315</v>
      </c>
      <c r="B581" s="0" t="n">
        <v>579</v>
      </c>
      <c r="C581" s="0" t="n">
        <v>3560</v>
      </c>
      <c r="D581" s="0" t="n">
        <f aca="false">C581*$D$1</f>
        <v>8188</v>
      </c>
      <c r="E581" s="0" t="n">
        <v>1550</v>
      </c>
      <c r="F581" s="0" t="n">
        <f aca="false">E581*$F$1</f>
        <v>3410</v>
      </c>
      <c r="G581" s="0" t="n">
        <v>3595</v>
      </c>
      <c r="H581" s="0" t="n">
        <f aca="false">D581+F581+G581</f>
        <v>15193</v>
      </c>
      <c r="J581" s="0" t="n">
        <v>0</v>
      </c>
      <c r="K581" s="0" t="n">
        <f aca="false">J581*$K$1</f>
        <v>0</v>
      </c>
      <c r="L581" s="0" t="n">
        <f aca="false">H581+K581</f>
        <v>15193</v>
      </c>
      <c r="M581" s="0" t="n">
        <v>170</v>
      </c>
      <c r="X581" s="0" t="s">
        <v>40</v>
      </c>
      <c r="Y581" s="0" t="n">
        <f aca="false">Y576</f>
        <v>14764.7857142857</v>
      </c>
      <c r="Z581" s="0" t="n">
        <f aca="false">L581/Y581</f>
        <v>1.02900240436947</v>
      </c>
      <c r="AA581" s="0" t="n">
        <f aca="false">AVERAGEIF(X518:X580,"Friday",Z518:Z580)</f>
        <v>0.989824682641139</v>
      </c>
      <c r="AB581" s="0" t="n">
        <f aca="false">L581/$AA$12</f>
        <v>13237.4650288943</v>
      </c>
      <c r="AC581" s="0" t="n">
        <v>99</v>
      </c>
      <c r="AE581" s="0" t="n">
        <v>0</v>
      </c>
      <c r="AF581" s="0" t="n">
        <f aca="false">(AB581/AVERAGE(AB577:AB579,AB583:AB585))*MAX(AE580:AE582) + (1 - MAX(AE580:AE582))</f>
        <v>1</v>
      </c>
      <c r="AG581" s="0" t="n">
        <f aca="false">AB581/AF581</f>
        <v>13237.4650288943</v>
      </c>
      <c r="AH581" s="0" t="n">
        <f aca="false">(AG580+AG581*2+AG582)/4</f>
        <v>13694.2576453846</v>
      </c>
      <c r="AI581" s="0" t="n">
        <f aca="false">ABS(1 - (AG581/AVERAGE(AG579:AG583)))</f>
        <v>0.0850116288654924</v>
      </c>
      <c r="AJ581" s="0" t="n">
        <f aca="false">(AVERAGE(AG579:AG583)*AI581) + (AG581*(1-AI581))</f>
        <v>13342.0202985359</v>
      </c>
      <c r="AK581" s="0" t="n">
        <f aca="false">(AVERAGE(AG579:AG580,AG582:AG583)*AI581*2) + (AG581*(1-AI581*2))</f>
        <v>13498.8532029984</v>
      </c>
    </row>
    <row r="582" customFormat="false" ht="13.8" hidden="false" customHeight="false" outlineLevel="0" collapsed="false">
      <c r="A582" s="4" t="n">
        <v>43316</v>
      </c>
      <c r="B582" s="0" t="n">
        <v>580</v>
      </c>
      <c r="C582" s="0" t="n">
        <v>3650</v>
      </c>
      <c r="D582" s="0" t="n">
        <f aca="false">C582*$D$1</f>
        <v>8395</v>
      </c>
      <c r="E582" s="0" t="n">
        <v>1660</v>
      </c>
      <c r="F582" s="0" t="n">
        <f aca="false">E582*$F$1</f>
        <v>3652</v>
      </c>
      <c r="G582" s="0" t="n">
        <v>4320</v>
      </c>
      <c r="H582" s="0" t="n">
        <f aca="false">D582+F582+G582</f>
        <v>16367</v>
      </c>
      <c r="J582" s="0" t="n">
        <v>0</v>
      </c>
      <c r="K582" s="0" t="n">
        <f aca="false">J582*$K$1</f>
        <v>0</v>
      </c>
      <c r="L582" s="0" t="n">
        <f aca="false">H582+K582</f>
        <v>16367</v>
      </c>
      <c r="M582" s="0" t="n">
        <v>145</v>
      </c>
      <c r="X582" s="0" t="s">
        <v>42</v>
      </c>
      <c r="Y582" s="0" t="n">
        <f aca="false">Y576</f>
        <v>14764.7857142857</v>
      </c>
      <c r="Z582" s="0" t="n">
        <f aca="false">L582/Y582</f>
        <v>1.10851591866749</v>
      </c>
      <c r="AA582" s="0" t="n">
        <f aca="false">AVERAGEIF(X519:X581,"Saturday",Z519:Z581)</f>
        <v>1.03426139418052</v>
      </c>
      <c r="AB582" s="0" t="n">
        <f aca="false">L582/$AA$14</f>
        <v>14709.5887514138</v>
      </c>
      <c r="AC582" s="0" t="n">
        <v>104</v>
      </c>
      <c r="AE582" s="0" t="n">
        <v>0</v>
      </c>
      <c r="AF582" s="0" t="n">
        <f aca="false">(AB582/AVERAGE(AB578:AB580,AB584:AB586))*MAX(AE581:AE583) + (1 - MAX(AE581:AE583))</f>
        <v>1</v>
      </c>
      <c r="AG582" s="0" t="n">
        <f aca="false">AB582/AF582</f>
        <v>14709.5887514138</v>
      </c>
      <c r="AH582" s="0" t="n">
        <f aca="false">(AG581+AG582*2+AG583)/4</f>
        <v>14396.3253180583</v>
      </c>
      <c r="AI582" s="0" t="n">
        <f aca="false">ABS(1 - (AG582/AVERAGE(AG580:AG584)))</f>
        <v>0.014179889232032</v>
      </c>
      <c r="AJ582" s="0" t="n">
        <f aca="false">(AVERAGE(AG580:AG584)*AI582) + (AG582*(1-AI582))</f>
        <v>14706.672458026</v>
      </c>
      <c r="AK582" s="0" t="n">
        <f aca="false">(AVERAGE(AG580:AG581,AG583:AG584)*AI582*2) + (AG582*(1-AI582*2))</f>
        <v>14702.2980179442</v>
      </c>
    </row>
    <row r="583" customFormat="false" ht="13.8" hidden="false" customHeight="false" outlineLevel="0" collapsed="false">
      <c r="A583" s="4" t="n">
        <v>43317</v>
      </c>
      <c r="B583" s="0" t="n">
        <v>581</v>
      </c>
      <c r="C583" s="0" t="n">
        <v>3375</v>
      </c>
      <c r="D583" s="0" t="n">
        <f aca="false">C583*$D$1</f>
        <v>7762.5</v>
      </c>
      <c r="E583" s="0" t="n">
        <v>1645</v>
      </c>
      <c r="F583" s="0" t="n">
        <f aca="false">E583*$F$1</f>
        <v>3619</v>
      </c>
      <c r="G583" s="0" t="n">
        <v>3450</v>
      </c>
      <c r="H583" s="0" t="n">
        <f aca="false">D583+F583+G583</f>
        <v>14831.5</v>
      </c>
      <c r="J583" s="0" t="n">
        <v>0</v>
      </c>
      <c r="K583" s="0" t="n">
        <f aca="false">J583*$K$1</f>
        <v>0</v>
      </c>
      <c r="L583" s="0" t="n">
        <f aca="false">H583+K583</f>
        <v>14831.5</v>
      </c>
      <c r="M583" s="0" t="n">
        <v>175</v>
      </c>
      <c r="X583" s="0" t="s">
        <v>33</v>
      </c>
      <c r="Y583" s="0" t="n">
        <f aca="false">AVERAGE(L583:L589)</f>
        <v>14903.5714285714</v>
      </c>
      <c r="Z583" s="0" t="n">
        <f aca="false">L583/Y583</f>
        <v>0.995164150491255</v>
      </c>
      <c r="AA583" s="0" t="n">
        <f aca="false">AVERAGEIF(X520:X582,"Sunday",Z520:Z582)</f>
        <v>1.01219209014746</v>
      </c>
      <c r="AB583" s="0" t="n">
        <f aca="false">L583/$AA$2</f>
        <v>14928.6587405111</v>
      </c>
      <c r="AC583" s="0" t="n">
        <v>102</v>
      </c>
      <c r="AE583" s="0" t="n">
        <v>0</v>
      </c>
      <c r="AF583" s="0" t="n">
        <f aca="false">(AB583/AVERAGE(AB579:AB581,AB585:AB587))*MAX(AE582:AE584) + (1 - MAX(AE582:AE584))</f>
        <v>1</v>
      </c>
      <c r="AG583" s="0" t="n">
        <f aca="false">AB583/AF583</f>
        <v>14928.6587405111</v>
      </c>
      <c r="AH583" s="0" t="n">
        <f aca="false">(AG582+AG583*2+AG584)/4</f>
        <v>15154.5763668925</v>
      </c>
      <c r="AI583" s="0" t="n">
        <f aca="false">ABS(1 - (AG583/AVERAGE(AG581:AG585)))</f>
        <v>0.00178420957791503</v>
      </c>
      <c r="AJ583" s="0" t="n">
        <f aca="false">(AVERAGE(AG581:AG585)*AI583) + (AG583*(1-AI583))</f>
        <v>14928.6113012035</v>
      </c>
      <c r="AK583" s="0" t="n">
        <f aca="false">(AVERAGE(AG581:AG582,AG584:AG585)*AI583*2) + (AG583*(1-AI583*2))</f>
        <v>14928.5401422422</v>
      </c>
    </row>
    <row r="584" customFormat="false" ht="13.8" hidden="false" customHeight="false" outlineLevel="0" collapsed="false">
      <c r="A584" s="4" t="n">
        <v>43318</v>
      </c>
      <c r="B584" s="0" t="n">
        <v>582</v>
      </c>
      <c r="C584" s="0" t="n">
        <v>3505</v>
      </c>
      <c r="D584" s="0" t="n">
        <f aca="false">C584*$D$1</f>
        <v>8061.5</v>
      </c>
      <c r="E584" s="0" t="n">
        <v>1575</v>
      </c>
      <c r="F584" s="0" t="n">
        <f aca="false">E584*$F$1</f>
        <v>3465</v>
      </c>
      <c r="G584" s="0" t="n">
        <v>3600</v>
      </c>
      <c r="H584" s="0" t="n">
        <f aca="false">D584+F584+G584</f>
        <v>15126.5</v>
      </c>
      <c r="J584" s="0" t="n">
        <v>0</v>
      </c>
      <c r="K584" s="0" t="n">
        <f aca="false">J584*$K$1</f>
        <v>0</v>
      </c>
      <c r="L584" s="0" t="n">
        <f aca="false">H584+K584</f>
        <v>15126.5</v>
      </c>
      <c r="M584" s="0" t="n">
        <v>160</v>
      </c>
      <c r="X584" s="0" t="s">
        <v>34</v>
      </c>
      <c r="Y584" s="0" t="n">
        <f aca="false">Y583</f>
        <v>14903.5714285714</v>
      </c>
      <c r="Z584" s="0" t="n">
        <f aca="false">L584/Y584</f>
        <v>1.01495806374311</v>
      </c>
      <c r="AA584" s="0" t="n">
        <f aca="false">AVERAGEIF(X521:X583,"Monday",Z521:Z583)</f>
        <v>1.00271760401302</v>
      </c>
      <c r="AB584" s="0" t="n">
        <f aca="false">L584/$AA$4</f>
        <v>16051.3992351341</v>
      </c>
      <c r="AC584" s="0" t="n">
        <v>106</v>
      </c>
      <c r="AE584" s="0" t="n">
        <v>0</v>
      </c>
      <c r="AF584" s="0" t="n">
        <f aca="false">(AB584/AVERAGE(AB580:AB582,AB586:AB588))*MAX(AE583:AE585) + (1 - MAX(AE583:AE585))</f>
        <v>1</v>
      </c>
      <c r="AG584" s="0" t="n">
        <f aca="false">AB584/AF584</f>
        <v>16051.3992351341</v>
      </c>
      <c r="AH584" s="0" t="n">
        <f aca="false">(AG583+AG584*2+AG585)/4</f>
        <v>15653.674268592</v>
      </c>
      <c r="AI584" s="0" t="n">
        <f aca="false">ABS(1 - (AG584/AVERAGE(AG582:AG586)))</f>
        <v>0.0454391810305042</v>
      </c>
      <c r="AJ584" s="0" t="n">
        <f aca="false">(AVERAGE(AG582:AG586)*AI584) + (AG584*(1-AI584))</f>
        <v>16019.6980780021</v>
      </c>
      <c r="AK584" s="0" t="n">
        <f aca="false">(AVERAGE(AG582:AG583,AG585:AG586)*AI584*2) + (AG584*(1-AI584*2))</f>
        <v>15972.1463423041</v>
      </c>
    </row>
    <row r="585" customFormat="false" ht="13.8" hidden="false" customHeight="false" outlineLevel="0" collapsed="false">
      <c r="A585" s="4" t="n">
        <v>43319</v>
      </c>
      <c r="B585" s="0" t="n">
        <v>583</v>
      </c>
      <c r="C585" s="0" t="n">
        <v>3525</v>
      </c>
      <c r="D585" s="0" t="n">
        <f aca="false">C585*$D$1</f>
        <v>8107.5</v>
      </c>
      <c r="E585" s="0" t="n">
        <v>1620</v>
      </c>
      <c r="F585" s="0" t="n">
        <f aca="false">E585*$F$1</f>
        <v>3564</v>
      </c>
      <c r="G585" s="0" t="n">
        <v>2710</v>
      </c>
      <c r="H585" s="0" t="n">
        <f aca="false">D585+F585+G585</f>
        <v>14381.5</v>
      </c>
      <c r="J585" s="0" t="n">
        <v>0</v>
      </c>
      <c r="K585" s="0" t="n">
        <f aca="false">J585*$K$1</f>
        <v>0</v>
      </c>
      <c r="L585" s="0" t="n">
        <f aca="false">H585+K585</f>
        <v>14381.5</v>
      </c>
      <c r="M585" s="0" t="n">
        <v>175</v>
      </c>
      <c r="X585" s="0" t="s">
        <v>36</v>
      </c>
      <c r="Y585" s="0" t="n">
        <f aca="false">Y583</f>
        <v>14903.5714285714</v>
      </c>
      <c r="Z585" s="0" t="n">
        <f aca="false">L585/Y585</f>
        <v>0.964970045530795</v>
      </c>
      <c r="AA585" s="0" t="n">
        <f aca="false">AVERAGEIF(X522:X584,"Tuesday",Z522:Z584)</f>
        <v>0.967904387183422</v>
      </c>
      <c r="AB585" s="0" t="n">
        <f aca="false">L585/$AA$6</f>
        <v>15583.2398635888</v>
      </c>
      <c r="AC585" s="0" t="n">
        <v>106</v>
      </c>
      <c r="AE585" s="0" t="n">
        <v>0</v>
      </c>
      <c r="AF585" s="0" t="n">
        <f aca="false">(AB585/AVERAGE(AB581:AB583,AB587:AB589))*MAX(AE584:AE586) + (1 - MAX(AE584:AE586))</f>
        <v>1</v>
      </c>
      <c r="AG585" s="0" t="n">
        <f aca="false">AB585/AF585</f>
        <v>15583.2398635888</v>
      </c>
      <c r="AH585" s="0" t="n">
        <f aca="false">(AG584+AG585*2+AG586)/4</f>
        <v>15678.4205387009</v>
      </c>
      <c r="AI585" s="0" t="n">
        <f aca="false">ABS(1 - (AG585/AVERAGE(AG583:AG587)))</f>
        <v>0.0133784048281851</v>
      </c>
      <c r="AJ585" s="0" t="n">
        <f aca="false">(AVERAGE(AG583:AG587)*AI585) + (AG585*(1-AI585))</f>
        <v>15580.4875698806</v>
      </c>
      <c r="AK585" s="0" t="n">
        <f aca="false">(AVERAGE(AG583:AG584,AG586:AG587)*AI585*2) + (AG585*(1-AI585*2))</f>
        <v>15576.3591293182</v>
      </c>
    </row>
    <row r="586" customFormat="false" ht="13.8" hidden="false" customHeight="false" outlineLevel="0" collapsed="false">
      <c r="A586" s="4" t="n">
        <v>43320</v>
      </c>
      <c r="B586" s="0" t="n">
        <v>584</v>
      </c>
      <c r="C586" s="0" t="n">
        <v>3455</v>
      </c>
      <c r="D586" s="0" t="n">
        <f aca="false">C586*$D$1</f>
        <v>7946.5</v>
      </c>
      <c r="E586" s="0" t="n">
        <v>1590</v>
      </c>
      <c r="F586" s="0" t="n">
        <f aca="false">E586*$F$1</f>
        <v>3498</v>
      </c>
      <c r="G586" s="0" t="n">
        <v>2710</v>
      </c>
      <c r="H586" s="0" t="n">
        <f aca="false">D586+F586+G586</f>
        <v>14154.5</v>
      </c>
      <c r="J586" s="0" t="n">
        <v>0</v>
      </c>
      <c r="K586" s="0" t="n">
        <f aca="false">J586*$K$1</f>
        <v>0</v>
      </c>
      <c r="L586" s="0" t="n">
        <f aca="false">H586+K586</f>
        <v>14154.5</v>
      </c>
      <c r="M586" s="0" t="n">
        <v>170</v>
      </c>
      <c r="X586" s="0" t="s">
        <v>37</v>
      </c>
      <c r="Y586" s="0" t="n">
        <f aca="false">Y583</f>
        <v>14903.5714285714</v>
      </c>
      <c r="Z586" s="0" t="n">
        <f aca="false">L586/Y586</f>
        <v>0.949738797028518</v>
      </c>
      <c r="AA586" s="0" t="n">
        <f aca="false">AVERAGEIF(X523:X585,"Wednesday",Z523:Z585)</f>
        <v>0.98093193304285</v>
      </c>
      <c r="AB586" s="0" t="n">
        <f aca="false">L586/$AA$8</f>
        <v>15495.803192492</v>
      </c>
      <c r="AC586" s="0" t="n">
        <v>104</v>
      </c>
      <c r="AE586" s="0" t="n">
        <v>0</v>
      </c>
      <c r="AF586" s="0" t="n">
        <f aca="false">(AB586/AVERAGE(AB582:AB584,AB588:AB590))*MAX(AE585:AE587) + (1 - MAX(AE585:AE587))</f>
        <v>1</v>
      </c>
      <c r="AG586" s="0" t="n">
        <f aca="false">AB586/AF586</f>
        <v>15495.803192492</v>
      </c>
      <c r="AH586" s="0" t="n">
        <f aca="false">(AG585+AG586*2+AG587)/4</f>
        <v>15350.8278865458</v>
      </c>
      <c r="AI586" s="0" t="n">
        <f aca="false">ABS(1 - (AG586/AVERAGE(AG584:AG588)))</f>
        <v>0.0253540329895063</v>
      </c>
      <c r="AJ586" s="0" t="n">
        <f aca="false">(AVERAGE(AG584:AG588)*AI586) + (AG586*(1-AI586))</f>
        <v>15486.0883816215</v>
      </c>
      <c r="AK586" s="0" t="n">
        <f aca="false">(AVERAGE(AG584:AG585,AG587:AG588)*AI586*2) + (AG586*(1-AI586*2))</f>
        <v>15471.5161653158</v>
      </c>
    </row>
    <row r="587" customFormat="false" ht="13.8" hidden="false" customHeight="false" outlineLevel="0" collapsed="false">
      <c r="A587" s="4" t="n">
        <v>43321</v>
      </c>
      <c r="B587" s="0" t="n">
        <v>585</v>
      </c>
      <c r="C587" s="0" t="n">
        <v>3420</v>
      </c>
      <c r="D587" s="0" t="n">
        <f aca="false">C587*$D$1</f>
        <v>7866</v>
      </c>
      <c r="E587" s="0" t="n">
        <v>1560</v>
      </c>
      <c r="F587" s="0" t="n">
        <f aca="false">E587*$F$1</f>
        <v>3432</v>
      </c>
      <c r="G587" s="0" t="n">
        <v>3645</v>
      </c>
      <c r="H587" s="0" t="n">
        <f aca="false">D587+F587+G587</f>
        <v>14943</v>
      </c>
      <c r="J587" s="0" t="n">
        <v>0</v>
      </c>
      <c r="K587" s="0" t="n">
        <f aca="false">J587*$K$1</f>
        <v>0</v>
      </c>
      <c r="L587" s="0" t="n">
        <f aca="false">H587+K587</f>
        <v>14943</v>
      </c>
      <c r="M587" s="0" t="n">
        <v>175</v>
      </c>
      <c r="X587" s="0" t="s">
        <v>39</v>
      </c>
      <c r="Y587" s="0" t="n">
        <f aca="false">Y583</f>
        <v>14903.5714285714</v>
      </c>
      <c r="Z587" s="0" t="n">
        <f aca="false">L587/Y587</f>
        <v>1.00264557872035</v>
      </c>
      <c r="AA587" s="0" t="n">
        <f aca="false">AVERAGEIF(X524:X586,"Thursday",Z524:Z586)</f>
        <v>0.966852169668606</v>
      </c>
      <c r="AB587" s="0" t="n">
        <f aca="false">L587/$AA$10</f>
        <v>14828.4652976102</v>
      </c>
      <c r="AC587" s="0" t="n">
        <v>102</v>
      </c>
      <c r="AE587" s="0" t="n">
        <v>0</v>
      </c>
      <c r="AF587" s="0" t="n">
        <f aca="false">(AB587/AVERAGE(AB583:AB585,AB589:AB591))*MAX(AE586:AE588) + (1 - MAX(AE586:AE588))</f>
        <v>1</v>
      </c>
      <c r="AG587" s="0" t="n">
        <f aca="false">AB587/AF587</f>
        <v>14828.4652976102</v>
      </c>
      <c r="AH587" s="0" t="n">
        <f aca="false">(AG586+AG587*2+AG588)/4</f>
        <v>14689.2526722483</v>
      </c>
      <c r="AI587" s="0" t="n">
        <f aca="false">ABS(1 - (AG587/AVERAGE(AG585:AG589)))</f>
        <v>0.012333164914567</v>
      </c>
      <c r="AJ587" s="0" t="n">
        <f aca="false">(AVERAGE(AG585:AG589)*AI587) + (AG587*(1-AI587))</f>
        <v>14826.2372635906</v>
      </c>
      <c r="AK587" s="0" t="n">
        <f aca="false">(AVERAGE(AG585:AG586,AG588:AG589)*AI587*2) + (AG587*(1-AI587*2))</f>
        <v>14822.8952125612</v>
      </c>
    </row>
    <row r="588" customFormat="false" ht="13.8" hidden="false" customHeight="false" outlineLevel="0" collapsed="false">
      <c r="A588" s="4" t="n">
        <v>43322</v>
      </c>
      <c r="B588" s="0" t="n">
        <v>586</v>
      </c>
      <c r="C588" s="0" t="n">
        <v>3610</v>
      </c>
      <c r="D588" s="0" t="n">
        <f aca="false">C588*$D$1</f>
        <v>8303</v>
      </c>
      <c r="E588" s="0" t="n">
        <v>1555</v>
      </c>
      <c r="F588" s="0" t="n">
        <f aca="false">E588*$F$1</f>
        <v>3421</v>
      </c>
      <c r="G588" s="0" t="n">
        <v>3890</v>
      </c>
      <c r="H588" s="0" t="n">
        <f aca="false">D588+F588+G588</f>
        <v>15614</v>
      </c>
      <c r="J588" s="0" t="n">
        <v>0</v>
      </c>
      <c r="K588" s="0" t="n">
        <f aca="false">J588*$K$1</f>
        <v>0</v>
      </c>
      <c r="L588" s="0" t="n">
        <f aca="false">H588+K588</f>
        <v>15614</v>
      </c>
      <c r="M588" s="0" t="n">
        <v>185</v>
      </c>
      <c r="X588" s="0" t="s">
        <v>40</v>
      </c>
      <c r="Y588" s="0" t="n">
        <f aca="false">Y583</f>
        <v>14903.5714285714</v>
      </c>
      <c r="Z588" s="0" t="n">
        <f aca="false">L588/Y588</f>
        <v>1.04766834411694</v>
      </c>
      <c r="AA588" s="0" t="n">
        <f aca="false">AVERAGEIF(X525:X587,"Friday",Z525:Z587)</f>
        <v>1.01156844470855</v>
      </c>
      <c r="AB588" s="0" t="n">
        <f aca="false">L588/$AA$12</f>
        <v>13604.2769012806</v>
      </c>
      <c r="AC588" s="0" t="n">
        <v>102</v>
      </c>
      <c r="AE588" s="0" t="n">
        <v>0</v>
      </c>
      <c r="AF588" s="0" t="n">
        <f aca="false">(AB588/AVERAGE(AB584:AB586,AB590:AB592))*MAX(AE587:AE589) + (1 - MAX(AE587:AE589))</f>
        <v>1</v>
      </c>
      <c r="AG588" s="0" t="n">
        <f aca="false">AB588/AF588</f>
        <v>13604.2769012806</v>
      </c>
      <c r="AH588" s="0" t="n">
        <f aca="false">(AG587+AG588*2+AG589)/4</f>
        <v>13941.0727409055</v>
      </c>
      <c r="AI588" s="0" t="n">
        <f aca="false">ABS(1 - (AG588/AVERAGE(AG586:AG590)))</f>
        <v>0.0545571956989238</v>
      </c>
      <c r="AJ588" s="0" t="n">
        <f aca="false">(AVERAGE(AG586:AG590)*AI588) + (AG588*(1-AI588))</f>
        <v>13647.106527096</v>
      </c>
      <c r="AK588" s="0" t="n">
        <f aca="false">(AVERAGE(AG586:AG587,AG589:AG590)*AI588*2) + (AG588*(1-AI588*2))</f>
        <v>13711.350965819</v>
      </c>
    </row>
    <row r="589" customFormat="false" ht="13.8" hidden="false" customHeight="false" outlineLevel="0" collapsed="false">
      <c r="A589" s="4" t="n">
        <v>43323</v>
      </c>
      <c r="B589" s="0" t="n">
        <v>587</v>
      </c>
      <c r="C589" s="0" t="n">
        <v>3450</v>
      </c>
      <c r="D589" s="0" t="n">
        <f aca="false">C589*$D$1</f>
        <v>7935</v>
      </c>
      <c r="E589" s="0" t="n">
        <v>1670</v>
      </c>
      <c r="F589" s="0" t="n">
        <f aca="false">E589*$F$1</f>
        <v>3674</v>
      </c>
      <c r="G589" s="0" t="n">
        <v>3665</v>
      </c>
      <c r="H589" s="0" t="n">
        <f aca="false">D589+F589+G589</f>
        <v>15274</v>
      </c>
      <c r="J589" s="0" t="n">
        <v>0</v>
      </c>
      <c r="K589" s="0" t="n">
        <f aca="false">J589*$K$1</f>
        <v>0</v>
      </c>
      <c r="L589" s="0" t="n">
        <f aca="false">H589+K589</f>
        <v>15274</v>
      </c>
      <c r="M589" s="0" t="n">
        <v>170</v>
      </c>
      <c r="X589" s="0" t="s">
        <v>42</v>
      </c>
      <c r="Y589" s="0" t="n">
        <f aca="false">Y583</f>
        <v>14903.5714285714</v>
      </c>
      <c r="Z589" s="0" t="n">
        <f aca="false">L589/Y589</f>
        <v>1.02485502036904</v>
      </c>
      <c r="AA589" s="0" t="n">
        <f aca="false">AVERAGEIF(X526:X588,"Saturday",Z526:Z588)</f>
        <v>1.0578333712361</v>
      </c>
      <c r="AB589" s="0" t="n">
        <f aca="false">L589/$AA$14</f>
        <v>13727.2718634505</v>
      </c>
      <c r="AC589" s="0" t="n">
        <v>100</v>
      </c>
      <c r="AE589" s="0" t="n">
        <v>0</v>
      </c>
      <c r="AF589" s="0" t="n">
        <f aca="false">(AB589/AVERAGE(AB585:AB587,AB591:AB593))*MAX(AE588:AE590) + (1 - MAX(AE588:AE590))</f>
        <v>1</v>
      </c>
      <c r="AG589" s="0" t="n">
        <f aca="false">AB589/AF589</f>
        <v>13727.2718634505</v>
      </c>
      <c r="AH589" s="0" t="n">
        <f aca="false">(AG588+AG589*2+AG590)/4</f>
        <v>13837.3979987639</v>
      </c>
      <c r="AI589" s="0" t="n">
        <f aca="false">ABS(1 - (AG589/AVERAGE(AG587:AG591)))</f>
        <v>0.0168184337398296</v>
      </c>
      <c r="AJ589" s="0" t="n">
        <f aca="false">(AVERAGE(AG587:AG591)*AI589) + (AG589*(1-AI589))</f>
        <v>13731.221176903</v>
      </c>
      <c r="AK589" s="0" t="n">
        <f aca="false">(AVERAGE(AG587:AG588,AG590:AG591)*AI589*2) + (AG589*(1-AI589*2))</f>
        <v>13737.1451470818</v>
      </c>
    </row>
    <row r="590" customFormat="false" ht="13.8" hidden="false" customHeight="false" outlineLevel="0" collapsed="false">
      <c r="A590" s="4" t="n">
        <v>43324</v>
      </c>
      <c r="B590" s="0" t="n">
        <v>588</v>
      </c>
      <c r="C590" s="0" t="n">
        <v>3975</v>
      </c>
      <c r="D590" s="0" t="n">
        <f aca="false">C590*$D$1</f>
        <v>9142.5</v>
      </c>
      <c r="E590" s="0" t="n">
        <v>1845</v>
      </c>
      <c r="F590" s="0" t="n">
        <f aca="false">E590*$F$1</f>
        <v>4059</v>
      </c>
      <c r="G590" s="0" t="n">
        <v>3330</v>
      </c>
      <c r="H590" s="0" t="n">
        <f aca="false">D590+F590+G590</f>
        <v>16531.5</v>
      </c>
      <c r="J590" s="0" t="n">
        <v>0</v>
      </c>
      <c r="K590" s="0" t="n">
        <f aca="false">J590*$K$1</f>
        <v>0</v>
      </c>
      <c r="L590" s="0" t="n">
        <f aca="false">H590+K590</f>
        <v>16531.5</v>
      </c>
      <c r="M590" s="0" t="n">
        <v>205</v>
      </c>
      <c r="X590" s="0" t="s">
        <v>33</v>
      </c>
      <c r="Y590" s="0" t="n">
        <f aca="false">AVERAGE(L590:L596)</f>
        <v>13810.0714285714</v>
      </c>
      <c r="Z590" s="0" t="n">
        <f aca="false">L590/Y590</f>
        <v>1.19706115102332</v>
      </c>
      <c r="AA590" s="0" t="n">
        <f aca="false">AVERAGEIF(X527:X589,"Sunday",Z527:Z589)</f>
        <v>1.01573733383029</v>
      </c>
      <c r="AB590" s="0" t="n">
        <f aca="false">L590/$AA$2</f>
        <v>16639.7951635883</v>
      </c>
      <c r="AC590" s="0" t="n">
        <v>99</v>
      </c>
      <c r="AE590" s="0" t="n">
        <v>0</v>
      </c>
      <c r="AF590" s="0" t="n">
        <f aca="false">(AB590/AVERAGE(AB586:AB588,AB592:AB594))*MAX(AE589:AE591) + (1 - MAX(AE589:AE591))</f>
        <v>1.16437347826858</v>
      </c>
      <c r="AG590" s="0" t="n">
        <f aca="false">AB590/AF590</f>
        <v>14290.7713668742</v>
      </c>
      <c r="AH590" s="0" t="n">
        <f aca="false">(AG589+AG590*2+AG591)/4</f>
        <v>13917.1227784547</v>
      </c>
      <c r="AI590" s="0" t="n">
        <f aca="false">ABS(1 - (AG590/AVERAGE(AG588:AG592)))</f>
        <v>0.043407319777937</v>
      </c>
      <c r="AJ590" s="0" t="n">
        <f aca="false">(AVERAGE(AG588:AG592)*AI590) + (AG590*(1-AI590))</f>
        <v>14264.9649485093</v>
      </c>
      <c r="AK590" s="0" t="n">
        <f aca="false">(AVERAGE(AG588:AG589,AG591:AG592)*AI590*2) + (AG590*(1-AI590*2))</f>
        <v>14226.255320962</v>
      </c>
    </row>
    <row r="591" customFormat="false" ht="13.8" hidden="false" customHeight="false" outlineLevel="0" collapsed="false">
      <c r="A591" s="4" t="n">
        <v>43325</v>
      </c>
      <c r="B591" s="0" t="n">
        <v>589</v>
      </c>
      <c r="C591" s="0" t="n">
        <v>3270</v>
      </c>
      <c r="D591" s="0" t="n">
        <f aca="false">C591*$D$1</f>
        <v>7521</v>
      </c>
      <c r="E591" s="0" t="n">
        <v>1475</v>
      </c>
      <c r="F591" s="0" t="n">
        <f aca="false">E591*$F$1</f>
        <v>3245</v>
      </c>
      <c r="G591" s="0" t="n">
        <v>2500</v>
      </c>
      <c r="H591" s="0" t="n">
        <f aca="false">D591+F591+G591</f>
        <v>13266</v>
      </c>
      <c r="J591" s="0" t="n">
        <v>0</v>
      </c>
      <c r="K591" s="0" t="n">
        <f aca="false">J591*$K$1</f>
        <v>0</v>
      </c>
      <c r="L591" s="0" t="n">
        <f aca="false">H591+K591</f>
        <v>13266</v>
      </c>
      <c r="M591" s="0" t="n">
        <v>145</v>
      </c>
      <c r="X591" s="0" t="s">
        <v>34</v>
      </c>
      <c r="Y591" s="0" t="n">
        <f aca="false">Y590</f>
        <v>13810.0714285714</v>
      </c>
      <c r="Z591" s="0" t="n">
        <f aca="false">L591/Y591</f>
        <v>0.960603286421402</v>
      </c>
      <c r="AA591" s="0" t="n">
        <f aca="false">AVERAGEIF(X528:X590,"Monday",Z528:Z590)</f>
        <v>1.00643705050877</v>
      </c>
      <c r="AB591" s="0" t="n">
        <f aca="false">L591/$AA$4</f>
        <v>14077.1402672984</v>
      </c>
      <c r="AC591" s="0" t="n">
        <v>100</v>
      </c>
      <c r="AE591" s="0" t="n">
        <v>1</v>
      </c>
      <c r="AF591" s="0" t="n">
        <f aca="false">(AB591/AVERAGE(AB587:AB589,AB593:AB595))*MAX(AE590:AE592) + (1 - MAX(AE590:AE592))</f>
        <v>1.05370367686567</v>
      </c>
      <c r="AG591" s="0" t="n">
        <f aca="false">AB591/AF591</f>
        <v>13359.67651662</v>
      </c>
      <c r="AH591" s="0" t="n">
        <f aca="false">(AG590+AG591*2+AG592)/4</f>
        <v>13627.3490662769</v>
      </c>
      <c r="AI591" s="0" t="n">
        <f aca="false">ABS(1 - (AG591/AVERAGE(AG589:AG593)))</f>
        <v>0.0246595450625466</v>
      </c>
      <c r="AJ591" s="0" t="n">
        <f aca="false">(AVERAGE(AG589:AG593)*AI591) + (AG591*(1-AI591))</f>
        <v>13368.0058419385</v>
      </c>
      <c r="AK591" s="0" t="n">
        <f aca="false">(AVERAGE(AG589:AG590,AG592:AG593)*AI591*2) + (AG591*(1-AI591*2))</f>
        <v>13380.4998299164</v>
      </c>
    </row>
    <row r="592" customFormat="false" ht="13.8" hidden="false" customHeight="false" outlineLevel="0" collapsed="false">
      <c r="A592" s="4" t="n">
        <v>43326</v>
      </c>
      <c r="B592" s="0" t="n">
        <v>590</v>
      </c>
      <c r="C592" s="0" t="n">
        <v>3275</v>
      </c>
      <c r="D592" s="0" t="n">
        <f aca="false">C592*$D$1</f>
        <v>7532.5</v>
      </c>
      <c r="E592" s="0" t="n">
        <v>1565</v>
      </c>
      <c r="F592" s="0" t="n">
        <f aca="false">E592*$F$1</f>
        <v>3443</v>
      </c>
      <c r="G592" s="0" t="n">
        <v>3405</v>
      </c>
      <c r="H592" s="0" t="n">
        <f aca="false">D592+F592+G592</f>
        <v>14380.5</v>
      </c>
      <c r="J592" s="0" t="n">
        <v>0</v>
      </c>
      <c r="K592" s="0" t="n">
        <f aca="false">J592*$K$1</f>
        <v>0</v>
      </c>
      <c r="L592" s="0" t="n">
        <f aca="false">H592+K592</f>
        <v>14380.5</v>
      </c>
      <c r="M592" s="0" t="n">
        <v>170</v>
      </c>
      <c r="X592" s="0" t="s">
        <v>36</v>
      </c>
      <c r="Y592" s="0" t="n">
        <f aca="false">Y590</f>
        <v>13810.0714285714</v>
      </c>
      <c r="Z592" s="0" t="n">
        <f aca="false">L592/Y592</f>
        <v>1.04130525858458</v>
      </c>
      <c r="AA592" s="0" t="n">
        <f aca="false">AVERAGEIF(X529:X591,"Tuesday",Z529:Z591)</f>
        <v>0.972973264763516</v>
      </c>
      <c r="AB592" s="0" t="n">
        <f aca="false">L592/$AA$6</f>
        <v>15582.1563020783</v>
      </c>
      <c r="AC592" s="0" t="n">
        <v>102</v>
      </c>
      <c r="AE592" s="0" t="n">
        <v>0</v>
      </c>
      <c r="AF592" s="0" t="n">
        <f aca="false">(AB592/AVERAGE(AB588:AB590,AB594:AB596))*MAX(AE591:AE593) + (1 - MAX(AE591:AE593))</f>
        <v>1.15429605818119</v>
      </c>
      <c r="AG592" s="0" t="n">
        <f aca="false">AB592/AF592</f>
        <v>13499.2718649936</v>
      </c>
      <c r="AH592" s="0" t="n">
        <f aca="false">(AG591+AG592*2+AG593)/4</f>
        <v>13492.1188924437</v>
      </c>
      <c r="AI592" s="0" t="n">
        <f aca="false">ABS(1 - (AG592/AVERAGE(AG590:AG594)))</f>
        <v>0.0177759818096658</v>
      </c>
      <c r="AJ592" s="0" t="n">
        <f aca="false">(AVERAGE(AG590:AG594)*AI592) + (AG592*(1-AI592))</f>
        <v>13503.6146365878</v>
      </c>
      <c r="AK592" s="0" t="n">
        <f aca="false">(AVERAGE(AG590:AG591,AG593:AG594)*AI592*2) + (AG592*(1-AI592*2))</f>
        <v>13510.1287939792</v>
      </c>
    </row>
    <row r="593" customFormat="false" ht="13.8" hidden="false" customHeight="false" outlineLevel="0" collapsed="false">
      <c r="A593" s="4" t="n">
        <v>43327</v>
      </c>
      <c r="B593" s="0" t="n">
        <v>591</v>
      </c>
      <c r="C593" s="0" t="n">
        <v>3160</v>
      </c>
      <c r="D593" s="0" t="n">
        <f aca="false">C593*$D$1</f>
        <v>7268</v>
      </c>
      <c r="E593" s="0" t="n">
        <v>1445</v>
      </c>
      <c r="F593" s="0" t="n">
        <f aca="false">E593*$F$1</f>
        <v>3179</v>
      </c>
      <c r="G593" s="0" t="n">
        <v>1785</v>
      </c>
      <c r="H593" s="0" t="n">
        <f aca="false">D593+F593+G593</f>
        <v>12232</v>
      </c>
      <c r="J593" s="0" t="n">
        <v>0</v>
      </c>
      <c r="K593" s="0" t="n">
        <f aca="false">J593*$K$1</f>
        <v>0</v>
      </c>
      <c r="L593" s="0" t="n">
        <f aca="false">H593+K593</f>
        <v>12232</v>
      </c>
      <c r="M593" s="0" t="n">
        <v>155</v>
      </c>
      <c r="X593" s="0" t="s">
        <v>37</v>
      </c>
      <c r="Y593" s="0" t="n">
        <f aca="false">Y590</f>
        <v>13810.0714285714</v>
      </c>
      <c r="Z593" s="0" t="n">
        <f aca="false">L593/Y593</f>
        <v>0.885730393449917</v>
      </c>
      <c r="AA593" s="0" t="n">
        <f aca="false">AVERAGEIF(X530:X592,"Wednesday",Z530:Z592)</f>
        <v>0.979761962077094</v>
      </c>
      <c r="AB593" s="0" t="n">
        <f aca="false">L593/$AA$8</f>
        <v>13391.1239994745</v>
      </c>
      <c r="AC593" s="0" t="n">
        <v>99</v>
      </c>
      <c r="AE593" s="0" t="n">
        <v>0</v>
      </c>
      <c r="AF593" s="0" t="n">
        <f aca="false">(AB593/AVERAGE(AB589:AB591,AB595:AB597))*MAX(AE592:AE594) + (1 - MAX(AE592:AE594))</f>
        <v>0.983899543506717</v>
      </c>
      <c r="AG593" s="0" t="n">
        <f aca="false">AB593/AF593</f>
        <v>13610.2553231676</v>
      </c>
      <c r="AH593" s="0" t="n">
        <f aca="false">(AG592+AG593*2+AG594)/4</f>
        <v>13669.423669548</v>
      </c>
      <c r="AI593" s="0" t="n">
        <f aca="false">ABS(1 - (AG593/AVERAGE(AG591:AG595)))</f>
        <v>0.00781451313244141</v>
      </c>
      <c r="AJ593" s="0" t="n">
        <f aca="false">(AVERAGE(AG591:AG595)*AI593) + (AG593*(1-AI593))</f>
        <v>13609.4306354718</v>
      </c>
      <c r="AK593" s="0" t="n">
        <f aca="false">(AVERAGE(AG591:AG592,AG594:AG595)*AI593*2) + (AG593*(1-AI593*2))</f>
        <v>13608.1936039281</v>
      </c>
    </row>
    <row r="594" customFormat="false" ht="13.8" hidden="false" customHeight="false" outlineLevel="0" collapsed="false">
      <c r="A594" s="4" t="n">
        <v>43328</v>
      </c>
      <c r="B594" s="0" t="n">
        <v>592</v>
      </c>
      <c r="C594" s="0" t="n">
        <v>3020</v>
      </c>
      <c r="D594" s="0" t="n">
        <f aca="false">C594*$D$1</f>
        <v>6946</v>
      </c>
      <c r="E594" s="0" t="n">
        <v>1380</v>
      </c>
      <c r="F594" s="0" t="n">
        <f aca="false">E594*$F$1</f>
        <v>3036</v>
      </c>
      <c r="G594" s="0" t="n">
        <v>2960</v>
      </c>
      <c r="H594" s="0" t="n">
        <f aca="false">D594+F594+G594</f>
        <v>12942</v>
      </c>
      <c r="J594" s="0" t="n">
        <v>0</v>
      </c>
      <c r="K594" s="0" t="n">
        <f aca="false">J594*$K$1</f>
        <v>0</v>
      </c>
      <c r="L594" s="0" t="n">
        <f aca="false">H594+K594</f>
        <v>12942</v>
      </c>
      <c r="M594" s="0" t="n">
        <v>155</v>
      </c>
      <c r="X594" s="0" t="s">
        <v>39</v>
      </c>
      <c r="Y594" s="0" t="n">
        <f aca="false">Y590</f>
        <v>13810.0714285714</v>
      </c>
      <c r="Z594" s="0" t="n">
        <f aca="false">L594/Y594</f>
        <v>0.937142147811382</v>
      </c>
      <c r="AA594" s="0" t="n">
        <f aca="false">AVERAGEIF(X531:X593,"Thursday",Z531:Z593)</f>
        <v>0.961030101416931</v>
      </c>
      <c r="AB594" s="0" t="n">
        <f aca="false">L594/$AA$10</f>
        <v>12842.8025083097</v>
      </c>
      <c r="AC594" s="0" t="n">
        <v>97</v>
      </c>
      <c r="AE594" s="0" t="n">
        <v>1</v>
      </c>
      <c r="AF594" s="0" t="n">
        <f aca="false">(AB594/AVERAGE(AB590:AB592,AB596:AB598))*MAX(AE593:AE595) + (1 - MAX(AE593:AE595))</f>
        <v>0.920109136293274</v>
      </c>
      <c r="AG594" s="0" t="n">
        <f aca="false">AB594/AF594</f>
        <v>13957.912166863</v>
      </c>
      <c r="AH594" s="0" t="n">
        <f aca="false">(AG593+AG594*2+AG595)/4</f>
        <v>13655.6440611932</v>
      </c>
      <c r="AI594" s="0" t="n">
        <f aca="false">ABS(1 - (AG594/AVERAGE(AG592:AG596)))</f>
        <v>0.0457293366709324</v>
      </c>
      <c r="AJ594" s="0" t="n">
        <f aca="false">(AVERAGE(AG592:AG596)*AI594) + (AG594*(1-AI594))</f>
        <v>13930.0001658112</v>
      </c>
      <c r="AK594" s="0" t="n">
        <f aca="false">(AVERAGE(AG592:AG593,AG595:AG596)*AI594*2) + (AG594*(1-AI594*2))</f>
        <v>13888.1321642334</v>
      </c>
    </row>
    <row r="595" customFormat="false" ht="13.8" hidden="false" customHeight="false" outlineLevel="0" collapsed="false">
      <c r="A595" s="4" t="n">
        <v>43329</v>
      </c>
      <c r="B595" s="0" t="n">
        <v>593</v>
      </c>
      <c r="C595" s="0" t="n">
        <v>3240</v>
      </c>
      <c r="D595" s="0" t="n">
        <f aca="false">C595*$D$1</f>
        <v>7452</v>
      </c>
      <c r="E595" s="0" t="n">
        <v>1400</v>
      </c>
      <c r="F595" s="0" t="n">
        <f aca="false">E595*$F$1</f>
        <v>3080</v>
      </c>
      <c r="G595" s="0" t="n">
        <v>2970</v>
      </c>
      <c r="H595" s="0" t="n">
        <f aca="false">D595+F595+G595</f>
        <v>13502</v>
      </c>
      <c r="J595" s="0" t="n">
        <v>0</v>
      </c>
      <c r="K595" s="0" t="n">
        <f aca="false">J595*$K$1</f>
        <v>0</v>
      </c>
      <c r="L595" s="0" t="n">
        <f aca="false">H595+K595</f>
        <v>13502</v>
      </c>
      <c r="M595" s="0" t="n">
        <v>155</v>
      </c>
      <c r="X595" s="0" t="s">
        <v>40</v>
      </c>
      <c r="Y595" s="0" t="n">
        <f aca="false">Y590</f>
        <v>13810.0714285714</v>
      </c>
      <c r="Z595" s="0" t="n">
        <f aca="false">L595/Y595</f>
        <v>0.977692263927467</v>
      </c>
      <c r="AA595" s="0" t="n">
        <f aca="false">AVERAGEIF(X532:X594,"Friday",Z532:Z594)</f>
        <v>1.0131133714073</v>
      </c>
      <c r="AB595" s="0" t="n">
        <f aca="false">L595/$AA$12</f>
        <v>11764.1185295946</v>
      </c>
      <c r="AC595" s="0" t="n">
        <v>99</v>
      </c>
      <c r="AE595" s="0" t="n">
        <v>1</v>
      </c>
      <c r="AF595" s="0" t="n">
        <f aca="false">(AB595/AVERAGE(AB591:AB593,AB597:AB599))*MAX(AE594:AE596) + (1 - MAX(AE594:AE596))</f>
        <v>0.89826454354841</v>
      </c>
      <c r="AG595" s="0" t="n">
        <f aca="false">AB595/AF595</f>
        <v>13096.4965878792</v>
      </c>
      <c r="AH595" s="0" t="n">
        <f aca="false">(AG594+AG595*2+AG596)/4</f>
        <v>13181.1649789458</v>
      </c>
      <c r="AI595" s="0" t="n">
        <f aca="false">ABS(1 - (AG595/AVERAGE(AG593:AG597)))</f>
        <v>0.0119469552798672</v>
      </c>
      <c r="AJ595" s="0" t="n">
        <f aca="false">(AVERAGE(AG593:AG597)*AI595) + (AG595*(1-AI595))</f>
        <v>13098.3884494234</v>
      </c>
      <c r="AK595" s="0" t="n">
        <f aca="false">(AVERAGE(AG593:AG594,AG596:AG597)*AI595*2) + (AG595*(1-AI595*2))</f>
        <v>13101.2262417396</v>
      </c>
    </row>
    <row r="596" customFormat="false" ht="13.8" hidden="false" customHeight="false" outlineLevel="0" collapsed="false">
      <c r="A596" s="4" t="n">
        <v>43330</v>
      </c>
      <c r="B596" s="0" t="n">
        <v>594</v>
      </c>
      <c r="C596" s="0" t="n">
        <v>3155</v>
      </c>
      <c r="D596" s="0" t="n">
        <f aca="false">C596*$D$1</f>
        <v>7256.5</v>
      </c>
      <c r="E596" s="0" t="n">
        <v>1400</v>
      </c>
      <c r="F596" s="0" t="n">
        <f aca="false">E596*$F$1</f>
        <v>3080</v>
      </c>
      <c r="G596" s="0" t="n">
        <v>3480</v>
      </c>
      <c r="H596" s="0" t="n">
        <f aca="false">D596+F596+G596</f>
        <v>13816.5</v>
      </c>
      <c r="J596" s="0" t="n">
        <v>0</v>
      </c>
      <c r="K596" s="0" t="n">
        <f aca="false">J596*$K$1</f>
        <v>0</v>
      </c>
      <c r="L596" s="0" t="n">
        <f aca="false">H596+K596</f>
        <v>13816.5</v>
      </c>
      <c r="M596" s="0" t="n">
        <v>105</v>
      </c>
      <c r="X596" s="0" t="s">
        <v>42</v>
      </c>
      <c r="Y596" s="0" t="n">
        <f aca="false">Y590</f>
        <v>13810.0714285714</v>
      </c>
      <c r="Z596" s="0" t="n">
        <f aca="false">L596/Y596</f>
        <v>1.00046549878195</v>
      </c>
      <c r="AA596" s="0" t="n">
        <f aca="false">AVERAGEIF(X533:X595,"Saturday",Z533:Z595)</f>
        <v>1.05094691599611</v>
      </c>
      <c r="AB596" s="0" t="n">
        <f aca="false">L596/$AA$14</f>
        <v>12417.3662237374</v>
      </c>
      <c r="AC596" s="0" t="n">
        <v>102</v>
      </c>
      <c r="AE596" s="0" t="n">
        <v>0</v>
      </c>
      <c r="AF596" s="0" t="n">
        <f aca="false">(AB596/AVERAGE(AB592:AB594,AB598:AB600))*MAX(AE595:AE597) + (1 - MAX(AE595:AE597))</f>
        <v>0.987562318914797</v>
      </c>
      <c r="AG596" s="0" t="n">
        <f aca="false">AB596/AF596</f>
        <v>12573.754573162</v>
      </c>
      <c r="AH596" s="0" t="n">
        <f aca="false">(AG595+AG596*2+AG597)/4</f>
        <v>12819.9614063849</v>
      </c>
      <c r="AI596" s="0" t="n">
        <f aca="false">ABS(1 - (AG596/AVERAGE(AG594:AG598)))</f>
        <v>0.0276898895352277</v>
      </c>
      <c r="AJ596" s="0" t="n">
        <f aca="false">(AVERAGE(AG594:AG598)*AI596) + (AG596*(1-AI596))</f>
        <v>12583.669799302</v>
      </c>
      <c r="AK596" s="0" t="n">
        <f aca="false">(AVERAGE(AG594:AG595,AG597:AG598)*AI596*2) + (AG596*(1-AI596*2))</f>
        <v>12598.5426385121</v>
      </c>
    </row>
    <row r="597" customFormat="false" ht="13.8" hidden="false" customHeight="false" outlineLevel="0" collapsed="false">
      <c r="A597" s="4" t="n">
        <v>43331</v>
      </c>
      <c r="B597" s="0" t="n">
        <v>595</v>
      </c>
      <c r="C597" s="0" t="n">
        <v>3030</v>
      </c>
      <c r="D597" s="0" t="n">
        <f aca="false">C597*$D$1</f>
        <v>6969</v>
      </c>
      <c r="E597" s="0" t="n">
        <v>1435</v>
      </c>
      <c r="F597" s="0" t="n">
        <f aca="false">E597*$F$1</f>
        <v>3157</v>
      </c>
      <c r="G597" s="0" t="n">
        <v>2825</v>
      </c>
      <c r="H597" s="0" t="n">
        <f aca="false">D597+F597+G597</f>
        <v>12951</v>
      </c>
      <c r="J597" s="0" t="n">
        <v>0</v>
      </c>
      <c r="K597" s="0" t="n">
        <f aca="false">J597*$K$1</f>
        <v>0</v>
      </c>
      <c r="L597" s="0" t="n">
        <f aca="false">H597+K597</f>
        <v>12951</v>
      </c>
      <c r="M597" s="0" t="n">
        <v>130</v>
      </c>
      <c r="X597" s="0" t="s">
        <v>33</v>
      </c>
      <c r="Y597" s="0" t="n">
        <f aca="false">AVERAGE(L597:L603)</f>
        <v>11174.6428571429</v>
      </c>
      <c r="Z597" s="0" t="n">
        <f aca="false">L597/Y597</f>
        <v>1.15896321390904</v>
      </c>
      <c r="AA597" s="0" t="n">
        <f aca="false">AVERAGEIF(X534:X596,"Sunday",Z534:Z596)</f>
        <v>1.04014508765111</v>
      </c>
      <c r="AB597" s="0" t="n">
        <f aca="false">L597/$AA$2</f>
        <v>13035.8398913366</v>
      </c>
      <c r="AC597" s="0" t="n">
        <v>106</v>
      </c>
      <c r="AE597" s="0" t="n">
        <v>0</v>
      </c>
      <c r="AF597" s="0" t="n">
        <f aca="false">(AB597/AVERAGE(AB593:AB595,AB599:AB601))*MAX(AE596:AE598) + (1 - MAX(AE596:AE598))</f>
        <v>1</v>
      </c>
      <c r="AG597" s="0" t="n">
        <f aca="false">AB597/AF597</f>
        <v>13035.8398913366</v>
      </c>
      <c r="AH597" s="0" t="n">
        <f aca="false">(AG596+AG597*2+AG598)/4</f>
        <v>12660.1523772436</v>
      </c>
      <c r="AI597" s="0" t="n">
        <f aca="false">ABS(1 - (AG597/AVERAGE(AG595:AG599)))</f>
        <v>0.0650403060034643</v>
      </c>
      <c r="AJ597" s="0" t="n">
        <f aca="false">(AVERAGE(AG595:AG599)*AI597) + (AG597*(1-AI597))</f>
        <v>12984.0627432355</v>
      </c>
      <c r="AK597" s="0" t="n">
        <f aca="false">(AVERAGE(AG595:AG596,AG598:AG599)*AI597*2) + (AG597*(1-AI597*2))</f>
        <v>12906.3970210838</v>
      </c>
    </row>
    <row r="598" customFormat="false" ht="13.8" hidden="false" customHeight="false" outlineLevel="0" collapsed="false">
      <c r="A598" s="4" t="n">
        <v>43332</v>
      </c>
      <c r="B598" s="0" t="n">
        <v>596</v>
      </c>
      <c r="C598" s="0" t="n">
        <v>2850</v>
      </c>
      <c r="D598" s="0" t="n">
        <f aca="false">C598*$D$1</f>
        <v>6555</v>
      </c>
      <c r="E598" s="0" t="n">
        <v>1270</v>
      </c>
      <c r="F598" s="0" t="n">
        <f aca="false">E598*$F$1</f>
        <v>2794</v>
      </c>
      <c r="G598" s="0" t="n">
        <v>1955</v>
      </c>
      <c r="H598" s="0" t="n">
        <f aca="false">D598+F598+G598</f>
        <v>11304</v>
      </c>
      <c r="J598" s="0" t="n">
        <v>0</v>
      </c>
      <c r="K598" s="0" t="n">
        <f aca="false">J598*$K$1</f>
        <v>0</v>
      </c>
      <c r="L598" s="0" t="n">
        <f aca="false">H598+K598</f>
        <v>11304</v>
      </c>
      <c r="M598" s="0" t="n">
        <v>115</v>
      </c>
      <c r="X598" s="0" t="s">
        <v>34</v>
      </c>
      <c r="Y598" s="0" t="n">
        <f aca="false">Y597</f>
        <v>11174.6428571429</v>
      </c>
      <c r="Z598" s="0" t="n">
        <f aca="false">L598/Y598</f>
        <v>1.01157595321039</v>
      </c>
      <c r="AA598" s="0" t="n">
        <f aca="false">AVERAGEIF(X535:X597,"Monday",Z535:Z597)</f>
        <v>0.992642109905454</v>
      </c>
      <c r="AB598" s="0" t="n">
        <f aca="false">L598/$AA$4</f>
        <v>11995.175153139</v>
      </c>
      <c r="AC598" s="0" t="n">
        <v>106</v>
      </c>
      <c r="AE598" s="0" t="n">
        <v>0</v>
      </c>
      <c r="AF598" s="0" t="n">
        <f aca="false">(AB598/AVERAGE(AB594:AB596,AB600:AB602))*MAX(AE597:AE599) + (1 - MAX(AE597:AE599))</f>
        <v>1</v>
      </c>
      <c r="AG598" s="0" t="n">
        <f aca="false">AB598/AF598</f>
        <v>11995.175153139</v>
      </c>
      <c r="AH598" s="0" t="n">
        <f aca="false">(AG597+AG598*2+AG599)/4</f>
        <v>11880.9335278907</v>
      </c>
      <c r="AI598" s="0" t="n">
        <f aca="false">ABS(1 - (AG598/AVERAGE(AG596:AG600)))</f>
        <v>0.0124896377848251</v>
      </c>
      <c r="AJ598" s="0" t="n">
        <f aca="false">(AVERAGE(AG596:AG600)*AI598) + (AG598*(1-AI598))</f>
        <v>11993.3270947281</v>
      </c>
      <c r="AK598" s="0" t="n">
        <f aca="false">(AVERAGE(AG596:AG597,AG599:AG600)*AI598*2) + (AG598*(1-AI598*2))</f>
        <v>11990.5550071119</v>
      </c>
    </row>
    <row r="599" customFormat="false" ht="13.8" hidden="false" customHeight="false" outlineLevel="0" collapsed="false">
      <c r="A599" s="4" t="n">
        <v>43333</v>
      </c>
      <c r="B599" s="0" t="n">
        <v>597</v>
      </c>
      <c r="C599" s="0" t="n">
        <v>2640</v>
      </c>
      <c r="D599" s="0" t="n">
        <f aca="false">C599*$D$1</f>
        <v>6072</v>
      </c>
      <c r="E599" s="0" t="n">
        <v>1205</v>
      </c>
      <c r="F599" s="0" t="n">
        <f aca="false">E599*$F$1</f>
        <v>2651</v>
      </c>
      <c r="G599" s="0" t="n">
        <v>965</v>
      </c>
      <c r="H599" s="0" t="n">
        <f aca="false">D599+F599+G599</f>
        <v>9688</v>
      </c>
      <c r="J599" s="0" t="n">
        <v>0</v>
      </c>
      <c r="K599" s="0" t="n">
        <f aca="false">J599*$K$1</f>
        <v>0</v>
      </c>
      <c r="L599" s="0" t="n">
        <f aca="false">H599+K599</f>
        <v>9688</v>
      </c>
      <c r="M599" s="0" t="n">
        <v>120</v>
      </c>
      <c r="X599" s="0" t="s">
        <v>36</v>
      </c>
      <c r="Y599" s="0" t="n">
        <f aca="false">Y597</f>
        <v>11174.6428571429</v>
      </c>
      <c r="Z599" s="0" t="n">
        <f aca="false">L599/Y599</f>
        <v>0.866962830387673</v>
      </c>
      <c r="AA599" s="0" t="n">
        <f aca="false">AVERAGEIF(X536:X598,"Tuesday",Z536:Z598)</f>
        <v>0.980739885162821</v>
      </c>
      <c r="AB599" s="0" t="n">
        <f aca="false">L599/$AA$6</f>
        <v>10497.5439139483</v>
      </c>
      <c r="AC599" s="0" t="n">
        <v>100</v>
      </c>
      <c r="AE599" s="0" t="n">
        <v>0</v>
      </c>
      <c r="AF599" s="0" t="n">
        <f aca="false">(AB599/AVERAGE(AB595:AB597,AB601:AB603))*MAX(AE598:AE600) + (1 - MAX(AE598:AE600))</f>
        <v>1</v>
      </c>
      <c r="AG599" s="0" t="n">
        <f aca="false">AB599/AF599</f>
        <v>10497.5439139483</v>
      </c>
      <c r="AH599" s="0" t="n">
        <f aca="false">(AG598+AG599*2+AG600)/4</f>
        <v>11030.9971357645</v>
      </c>
      <c r="AI599" s="0" t="n">
        <f aca="false">ABS(1 - (AG599/AVERAGE(AG597:AG601)))</f>
        <v>0.0883905363034827</v>
      </c>
      <c r="AJ599" s="0" t="n">
        <f aca="false">(AVERAGE(AG597:AG601)*AI599) + (AG599*(1-AI599))</f>
        <v>10587.5124001014</v>
      </c>
      <c r="AK599" s="0" t="n">
        <f aca="false">(AVERAGE(AG597:AG598,AG600:AG601)*AI599*2) + (AG599*(1-AI599*2))</f>
        <v>10722.4651293311</v>
      </c>
    </row>
    <row r="600" customFormat="false" ht="13.8" hidden="false" customHeight="false" outlineLevel="0" collapsed="false">
      <c r="A600" s="4" t="n">
        <v>43334</v>
      </c>
      <c r="B600" s="0" t="n">
        <v>598</v>
      </c>
      <c r="C600" s="0" t="n">
        <v>2620</v>
      </c>
      <c r="D600" s="0" t="n">
        <f aca="false">C600*$D$1</f>
        <v>6026</v>
      </c>
      <c r="E600" s="0" t="n">
        <v>1195</v>
      </c>
      <c r="F600" s="0" t="n">
        <f aca="false">E600*$F$1</f>
        <v>2629</v>
      </c>
      <c r="G600" s="0" t="n">
        <v>1515</v>
      </c>
      <c r="H600" s="0" t="n">
        <f aca="false">D600+F600+G600</f>
        <v>10170</v>
      </c>
      <c r="J600" s="0" t="n">
        <v>0</v>
      </c>
      <c r="K600" s="0" t="n">
        <f aca="false">J600*$K$1</f>
        <v>0</v>
      </c>
      <c r="L600" s="0" t="n">
        <f aca="false">H600+K600</f>
        <v>10170</v>
      </c>
      <c r="M600" s="0" t="n">
        <v>125</v>
      </c>
      <c r="X600" s="0" t="s">
        <v>37</v>
      </c>
      <c r="Y600" s="0" t="n">
        <f aca="false">Y597</f>
        <v>11174.6428571429</v>
      </c>
      <c r="Z600" s="0" t="n">
        <f aca="false">L600/Y600</f>
        <v>0.910096199942468</v>
      </c>
      <c r="AA600" s="0" t="n">
        <f aca="false">AVERAGEIF(X537:X599,"Wednesday",Z537:Z599)</f>
        <v>0.967146919234273</v>
      </c>
      <c r="AB600" s="0" t="n">
        <f aca="false">L600/$AA$8</f>
        <v>11133.7255620222</v>
      </c>
      <c r="AC600" s="0" t="n">
        <v>84</v>
      </c>
      <c r="AE600" s="0" t="n">
        <v>0</v>
      </c>
      <c r="AF600" s="0" t="n">
        <f aca="false">(AB600/AVERAGE(AB596:AB598,AB602:AB604))*MAX(AE599:AE601) + (1 - MAX(AE599:AE601))</f>
        <v>1</v>
      </c>
      <c r="AG600" s="0" t="n">
        <f aca="false">AB600/AF600</f>
        <v>11133.7255620222</v>
      </c>
      <c r="AH600" s="0" t="n">
        <f aca="false">(AG599+AG600*2+AG601)/4</f>
        <v>10919.9225500425</v>
      </c>
      <c r="AI600" s="0" t="n">
        <f aca="false">ABS(1 - (AG600/AVERAGE(AG598:AG602)))</f>
        <v>0.0303800170572153</v>
      </c>
      <c r="AJ600" s="0" t="n">
        <f aca="false">(AVERAGE(AG598:AG602)*AI600) + (AG600*(1-AI600))</f>
        <v>11123.7527160552</v>
      </c>
      <c r="AK600" s="0" t="n">
        <f aca="false">(AVERAGE(AG598:AG599,AG601:AG602)*AI600*2) + (AG600*(1-AI600*2))</f>
        <v>11108.7934471048</v>
      </c>
    </row>
    <row r="601" customFormat="false" ht="13.8" hidden="false" customHeight="false" outlineLevel="0" collapsed="false">
      <c r="A601" s="4" t="n">
        <v>43335</v>
      </c>
      <c r="B601" s="0" t="n">
        <v>599</v>
      </c>
      <c r="C601" s="0" t="n">
        <v>2860</v>
      </c>
      <c r="D601" s="0" t="n">
        <f aca="false">C601*$D$1</f>
        <v>6578</v>
      </c>
      <c r="E601" s="0" t="n">
        <v>1255</v>
      </c>
      <c r="F601" s="0" t="n">
        <f aca="false">E601*$F$1</f>
        <v>2761</v>
      </c>
      <c r="G601" s="0" t="n">
        <v>1660</v>
      </c>
      <c r="H601" s="0" t="n">
        <f aca="false">D601+F601+G601</f>
        <v>10999</v>
      </c>
      <c r="J601" s="0" t="n">
        <v>0</v>
      </c>
      <c r="K601" s="0" t="n">
        <f aca="false">J601*$K$1</f>
        <v>0</v>
      </c>
      <c r="L601" s="0" t="n">
        <f aca="false">H601+K601</f>
        <v>10999</v>
      </c>
      <c r="M601" s="0" t="n">
        <v>105</v>
      </c>
      <c r="X601" s="0" t="s">
        <v>39</v>
      </c>
      <c r="Y601" s="0" t="n">
        <f aca="false">Y597</f>
        <v>11174.6428571429</v>
      </c>
      <c r="Z601" s="0" t="n">
        <f aca="false">L601/Y601</f>
        <v>0.984282016043973</v>
      </c>
      <c r="AA601" s="0" t="n">
        <f aca="false">AVERAGEIF(X538:X600,"Thursday",Z538:Z600)</f>
        <v>0.956352523404977</v>
      </c>
      <c r="AB601" s="0" t="n">
        <f aca="false">L601/$AA$10</f>
        <v>10914.6951621772</v>
      </c>
      <c r="AC601" s="0" t="n">
        <v>95</v>
      </c>
      <c r="AE601" s="0" t="n">
        <v>0</v>
      </c>
      <c r="AF601" s="0" t="n">
        <f aca="false">(AB601/AVERAGE(AB597:AB599,AB603:AB605))*MAX(AE600:AE602) + (1 - MAX(AE600:AE602))</f>
        <v>1</v>
      </c>
      <c r="AG601" s="0" t="n">
        <f aca="false">AB601/AF601</f>
        <v>10914.6951621772</v>
      </c>
      <c r="AH601" s="0" t="n">
        <f aca="false">(AG600+AG601*2+AG602)/4</f>
        <v>10612.3135681532</v>
      </c>
      <c r="AI601" s="0" t="n">
        <f aca="false">ABS(1 - (AG601/AVERAGE(AG599:AG603)))</f>
        <v>0.0293515334866963</v>
      </c>
      <c r="AJ601" s="0" t="n">
        <f aca="false">(AVERAGE(AG599:AG603)*AI601) + (AG601*(1-AI601))</f>
        <v>10905.5601425005</v>
      </c>
      <c r="AK601" s="0" t="n">
        <f aca="false">(AVERAGE(AG599:AG600,AG602:AG603)*AI601*2) + (AG601*(1-AI601*2))</f>
        <v>10891.8576129856</v>
      </c>
    </row>
    <row r="602" customFormat="false" ht="13.8" hidden="false" customHeight="false" outlineLevel="0" collapsed="false">
      <c r="A602" s="4" t="n">
        <v>43336</v>
      </c>
      <c r="B602" s="0" t="n">
        <v>600</v>
      </c>
      <c r="C602" s="0" t="n">
        <v>2695</v>
      </c>
      <c r="D602" s="0" t="n">
        <f aca="false">C602*$D$1</f>
        <v>6198.5</v>
      </c>
      <c r="E602" s="0" t="n">
        <v>1145</v>
      </c>
      <c r="F602" s="0" t="n">
        <f aca="false">E602*$F$1</f>
        <v>2519</v>
      </c>
      <c r="G602" s="0" t="n">
        <v>2170</v>
      </c>
      <c r="H602" s="0" t="n">
        <f aca="false">D602+F602+G602</f>
        <v>10887.5</v>
      </c>
      <c r="J602" s="0" t="n">
        <v>0</v>
      </c>
      <c r="K602" s="0" t="n">
        <f aca="false">J602*$K$1</f>
        <v>0</v>
      </c>
      <c r="L602" s="0" t="n">
        <f aca="false">H602+K602</f>
        <v>10887.5</v>
      </c>
      <c r="M602" s="0" t="n">
        <v>95</v>
      </c>
      <c r="X602" s="0" t="s">
        <v>40</v>
      </c>
      <c r="Y602" s="0" t="n">
        <f aca="false">Y597</f>
        <v>11174.6428571429</v>
      </c>
      <c r="Z602" s="0" t="n">
        <f aca="false">L602/Y602</f>
        <v>0.97430406852248</v>
      </c>
      <c r="AA602" s="0" t="n">
        <f aca="false">AVERAGEIF(X539:X601,"Friday",Z539:Z601)</f>
        <v>1.01512114252158</v>
      </c>
      <c r="AB602" s="0" t="n">
        <f aca="false">L602/$AA$12</f>
        <v>9486.13838623624</v>
      </c>
      <c r="AC602" s="0" t="n">
        <v>97</v>
      </c>
      <c r="AE602" s="0" t="n">
        <v>0</v>
      </c>
      <c r="AF602" s="0" t="n">
        <f aca="false">(AB602/AVERAGE(AB598:AB600,AB604:AB606))*MAX(AE601:AE603) + (1 - MAX(AE601:AE603))</f>
        <v>1</v>
      </c>
      <c r="AG602" s="0" t="n">
        <f aca="false">AB602/AF602</f>
        <v>9486.13838623624</v>
      </c>
      <c r="AH602" s="0" t="n">
        <f aca="false">(AG601+AG602*2+AG603)/4</f>
        <v>10218.0511541966</v>
      </c>
      <c r="AI602" s="0" t="n">
        <f aca="false">ABS(1 - (AG602/AVERAGE(AG600:AG604)))</f>
        <v>0.102592287916097</v>
      </c>
      <c r="AJ602" s="0" t="n">
        <f aca="false">(AVERAGE(AG600:AG604)*AI602) + (AG602*(1-AI602))</f>
        <v>9597.39583292227</v>
      </c>
      <c r="AK602" s="0" t="n">
        <f aca="false">(AVERAGE(AG600:AG601,AG603:AG604)*AI602*2) + (AG602*(1-AI602*2))</f>
        <v>9764.28200295133</v>
      </c>
    </row>
    <row r="603" customFormat="false" ht="13.8" hidden="false" customHeight="false" outlineLevel="0" collapsed="false">
      <c r="A603" s="4" t="n">
        <v>43337</v>
      </c>
      <c r="B603" s="0" t="n">
        <v>601</v>
      </c>
      <c r="C603" s="0" t="n">
        <v>2950</v>
      </c>
      <c r="D603" s="0" t="n">
        <f aca="false">C603*$D$1</f>
        <v>6785</v>
      </c>
      <c r="E603" s="0" t="n">
        <v>1340</v>
      </c>
      <c r="F603" s="0" t="n">
        <f aca="false">E603*$F$1</f>
        <v>2948</v>
      </c>
      <c r="G603" s="0" t="n">
        <v>2490</v>
      </c>
      <c r="H603" s="0" t="n">
        <f aca="false">D603+F603+G603</f>
        <v>12223</v>
      </c>
      <c r="J603" s="0" t="n">
        <v>0</v>
      </c>
      <c r="K603" s="0" t="n">
        <f aca="false">J603*$K$1</f>
        <v>0</v>
      </c>
      <c r="L603" s="0" t="n">
        <f aca="false">H603+K603</f>
        <v>12223</v>
      </c>
      <c r="M603" s="0" t="n">
        <v>110</v>
      </c>
      <c r="X603" s="0" t="s">
        <v>42</v>
      </c>
      <c r="Y603" s="0" t="n">
        <f aca="false">Y597</f>
        <v>11174.6428571429</v>
      </c>
      <c r="Z603" s="0" t="n">
        <f aca="false">L603/Y603</f>
        <v>1.09381571798395</v>
      </c>
      <c r="AA603" s="0" t="n">
        <f aca="false">AVERAGEIF(X540:X602,"Saturday",Z540:Z602)</f>
        <v>1.04785233211978</v>
      </c>
      <c r="AB603" s="0" t="n">
        <f aca="false">L603/$AA$14</f>
        <v>10985.2326821367</v>
      </c>
      <c r="AC603" s="0" t="n">
        <v>97</v>
      </c>
      <c r="AE603" s="0" t="n">
        <v>0</v>
      </c>
      <c r="AF603" s="0" t="n">
        <f aca="false">(AB603/AVERAGE(AB599:AB601,AB605:AB607))*MAX(AE602:AE604) + (1 - MAX(AE602:AE604))</f>
        <v>1</v>
      </c>
      <c r="AG603" s="0" t="n">
        <f aca="false">AB603/AF603</f>
        <v>10985.2326821367</v>
      </c>
      <c r="AH603" s="0" t="n">
        <f aca="false">(AG602+AG603*2+AG604)/4</f>
        <v>10447.453581303</v>
      </c>
      <c r="AI603" s="0" t="n">
        <f aca="false">ABS(1 - (AG603/AVERAGE(AG601:AG605)))</f>
        <v>0.0538682762116725</v>
      </c>
      <c r="AJ603" s="0" t="n">
        <f aca="false">(AVERAGE(AG601:AG605)*AI603) + (AG603*(1-AI603))</f>
        <v>10954.9852099915</v>
      </c>
      <c r="AK603" s="0" t="n">
        <f aca="false">(AVERAGE(AG601:AG602,AG604:AG605)*AI603*2) + (AG603*(1-AI603*2))</f>
        <v>10909.6140017737</v>
      </c>
    </row>
    <row r="604" customFormat="false" ht="13.8" hidden="false" customHeight="false" outlineLevel="0" collapsed="false">
      <c r="A604" s="4" t="n">
        <v>43338</v>
      </c>
      <c r="B604" s="0" t="n">
        <v>602</v>
      </c>
      <c r="C604" s="0" t="n">
        <v>2785</v>
      </c>
      <c r="D604" s="0" t="n">
        <f aca="false">C604*$D$1</f>
        <v>6405.5</v>
      </c>
      <c r="E604" s="0" t="n">
        <v>1300</v>
      </c>
      <c r="F604" s="0" t="n">
        <f aca="false">E604*$F$1</f>
        <v>2860</v>
      </c>
      <c r="G604" s="0" t="n">
        <v>1810</v>
      </c>
      <c r="H604" s="0" t="n">
        <f aca="false">D604+F604+G604</f>
        <v>11075.5</v>
      </c>
      <c r="J604" s="0" t="n">
        <v>0</v>
      </c>
      <c r="K604" s="0" t="n">
        <f aca="false">J604*$K$1</f>
        <v>0</v>
      </c>
      <c r="L604" s="0" t="n">
        <f aca="false">H604+K604</f>
        <v>11075.5</v>
      </c>
      <c r="M604" s="0" t="n">
        <v>95</v>
      </c>
      <c r="X604" s="0" t="s">
        <v>33</v>
      </c>
      <c r="Y604" s="0" t="n">
        <f aca="false">AVERAGE(L604:L610)</f>
        <v>11555.1428571429</v>
      </c>
      <c r="Z604" s="0" t="n">
        <f aca="false">L604/Y604</f>
        <v>0.95849096258932</v>
      </c>
      <c r="AA604" s="0" t="n">
        <f aca="false">AVERAGEIF(X541:X603,"Sunday",Z541:Z603)</f>
        <v>1.05987710276243</v>
      </c>
      <c r="AB604" s="0" t="n">
        <f aca="false">L604/$AA$2</f>
        <v>11148.0537963477</v>
      </c>
      <c r="AC604" s="0" t="n">
        <v>97</v>
      </c>
      <c r="AE604" s="0" t="n">
        <v>0</v>
      </c>
      <c r="AF604" s="0" t="n">
        <f aca="false">(AB604/AVERAGE(AB600:AB602,AB606:AB608))*MAX(AE603:AE605) + (1 - MAX(AE603:AE605))</f>
        <v>1.07885673245062</v>
      </c>
      <c r="AG604" s="0" t="n">
        <f aca="false">AB604/AF604</f>
        <v>10333.2105747025</v>
      </c>
      <c r="AH604" s="0" t="n">
        <f aca="false">(AG603+AG604*2+AG605)/4</f>
        <v>10512.7500139611</v>
      </c>
      <c r="AI604" s="0" t="n">
        <f aca="false">ABS(1 - (AG604/AVERAGE(AG602:AG606)))</f>
        <v>0.0205146240257225</v>
      </c>
      <c r="AJ604" s="0" t="n">
        <f aca="false">(AVERAGE(AG602:AG606)*AI604) + (AG604*(1-AI604))</f>
        <v>10337.650385341</v>
      </c>
      <c r="AK604" s="0" t="n">
        <f aca="false">(AVERAGE(AG602:AG603,AG605:AG606)*AI604*2) + (AG604*(1-AI604*2))</f>
        <v>10344.3101012988</v>
      </c>
    </row>
    <row r="605" customFormat="false" ht="13.8" hidden="false" customHeight="false" outlineLevel="0" collapsed="false">
      <c r="A605" s="4" t="n">
        <v>43339</v>
      </c>
      <c r="B605" s="0" t="n">
        <v>603</v>
      </c>
      <c r="C605" s="0" t="n">
        <v>2585</v>
      </c>
      <c r="D605" s="0" t="n">
        <f aca="false">C605*$D$1</f>
        <v>5945.5</v>
      </c>
      <c r="E605" s="0" t="n">
        <v>1310</v>
      </c>
      <c r="F605" s="0" t="n">
        <f aca="false">E605*$F$1</f>
        <v>2882</v>
      </c>
      <c r="G605" s="0" t="n">
        <v>1015</v>
      </c>
      <c r="H605" s="0" t="n">
        <f aca="false">D605+F605+G605</f>
        <v>9842.5</v>
      </c>
      <c r="J605" s="0" t="n">
        <v>0</v>
      </c>
      <c r="K605" s="0" t="n">
        <f aca="false">J605*$K$1</f>
        <v>0</v>
      </c>
      <c r="L605" s="0" t="n">
        <f aca="false">H605+K605</f>
        <v>9842.5</v>
      </c>
      <c r="M605" s="0" t="n">
        <v>100</v>
      </c>
      <c r="X605" s="0" t="s">
        <v>34</v>
      </c>
      <c r="Y605" s="0" t="n">
        <f aca="false">Y604</f>
        <v>11555.1428571429</v>
      </c>
      <c r="Z605" s="0" t="n">
        <f aca="false">L605/Y605</f>
        <v>0.851785228593326</v>
      </c>
      <c r="AA605" s="0" t="n">
        <f aca="false">AVERAGEIF(X542:X604,"Monday",Z542:Z604)</f>
        <v>0.991730499179285</v>
      </c>
      <c r="AB605" s="0" t="n">
        <f aca="false">L605/$AA$4</f>
        <v>10444.3127605069</v>
      </c>
      <c r="AC605" s="0" t="n">
        <v>97</v>
      </c>
      <c r="AE605" s="0" t="n">
        <v>1</v>
      </c>
      <c r="AF605" s="0" t="n">
        <f aca="false">(AB605/AVERAGE(AB601:AB603,AB607:AB609))*MAX(AE604:AE606) + (1 - MAX(AE604:AE606))</f>
        <v>1.00432397722263</v>
      </c>
      <c r="AG605" s="0" t="n">
        <f aca="false">AB605/AF605</f>
        <v>10399.3462243028</v>
      </c>
      <c r="AH605" s="0" t="n">
        <f aca="false">(AG604+AG605*2+AG606)/4</f>
        <v>10669.034183057</v>
      </c>
      <c r="AI605" s="0" t="n">
        <f aca="false">ABS(1 - (AG605/AVERAGE(AG603:AG607)))</f>
        <v>0.0261398368104357</v>
      </c>
      <c r="AJ605" s="0" t="n">
        <f aca="false">(AVERAGE(AG603:AG607)*AI605) + (AG605*(1-AI605))</f>
        <v>10406.6427342758</v>
      </c>
      <c r="AK605" s="0" t="n">
        <f aca="false">(AVERAGE(AG603:AG604,AG606:AG607)*AI605*2) + (AG605*(1-AI605*2))</f>
        <v>10417.5874992354</v>
      </c>
    </row>
    <row r="606" customFormat="false" ht="13.8" hidden="false" customHeight="false" outlineLevel="0" collapsed="false">
      <c r="A606" s="4" t="n">
        <v>43340</v>
      </c>
      <c r="B606" s="0" t="n">
        <v>604</v>
      </c>
      <c r="C606" s="0" t="n">
        <v>2535</v>
      </c>
      <c r="D606" s="0" t="n">
        <f aca="false">C606*$D$1</f>
        <v>5830.5</v>
      </c>
      <c r="E606" s="0" t="n">
        <v>1100</v>
      </c>
      <c r="F606" s="0" t="n">
        <f aca="false">E606*$F$1</f>
        <v>2420</v>
      </c>
      <c r="G606" s="0" t="n">
        <v>1250</v>
      </c>
      <c r="H606" s="0" t="n">
        <f aca="false">D606+F606+G606</f>
        <v>9500.5</v>
      </c>
      <c r="J606" s="0" t="n">
        <v>0</v>
      </c>
      <c r="K606" s="0" t="n">
        <f aca="false">J606*$K$1</f>
        <v>0</v>
      </c>
      <c r="L606" s="0" t="n">
        <f aca="false">H606+K606</f>
        <v>9500.5</v>
      </c>
      <c r="M606" s="0" t="n">
        <v>90</v>
      </c>
      <c r="X606" s="0" t="s">
        <v>36</v>
      </c>
      <c r="Y606" s="0" t="n">
        <f aca="false">Y604</f>
        <v>11555.1428571429</v>
      </c>
      <c r="Z606" s="0" t="n">
        <f aca="false">L606/Y606</f>
        <v>0.822188017703926</v>
      </c>
      <c r="AA606" s="0" t="n">
        <f aca="false">AVERAGEIF(X543:X605,"Tuesday",Z543:Z605)</f>
        <v>0.972821892564065</v>
      </c>
      <c r="AB606" s="0" t="n">
        <f aca="false">L606/$AA$6</f>
        <v>10294.3761307253</v>
      </c>
      <c r="AC606" s="0" t="n">
        <v>93</v>
      </c>
      <c r="AE606" s="0" t="n">
        <v>0</v>
      </c>
      <c r="AF606" s="0" t="n">
        <f aca="false">(AB606/AVERAGE(AB602:AB604,AB608:AB610))*MAX(AE605:AE607) + (1 - MAX(AE605:AE607))</f>
        <v>0.891733170887822</v>
      </c>
      <c r="AG606" s="0" t="n">
        <f aca="false">AB606/AF606</f>
        <v>11544.23370892</v>
      </c>
      <c r="AH606" s="0" t="n">
        <f aca="false">(AG605+AG606*2+AG607)/4</f>
        <v>10904.5475474131</v>
      </c>
      <c r="AI606" s="0" t="n">
        <f aca="false">ABS(1 - (AG606/AVERAGE(AG604:AG608)))</f>
        <v>0.100559381694204</v>
      </c>
      <c r="AJ606" s="0" t="n">
        <f aca="false">(AVERAGE(AG604:AG608)*AI606) + (AG606*(1-AI606))</f>
        <v>11438.1626709418</v>
      </c>
      <c r="AK606" s="0" t="n">
        <f aca="false">(AVERAGE(AG604:AG605,AG607:AG608)*AI606*2) + (AG606*(1-AI606*2))</f>
        <v>11279.0561139744</v>
      </c>
    </row>
    <row r="607" customFormat="false" ht="13.8" hidden="false" customHeight="false" outlineLevel="0" collapsed="false">
      <c r="A607" s="4" t="n">
        <v>43341</v>
      </c>
      <c r="B607" s="0" t="n">
        <v>605</v>
      </c>
      <c r="C607" s="0" t="n">
        <v>2465</v>
      </c>
      <c r="D607" s="0" t="n">
        <f aca="false">C607*$D$1</f>
        <v>5669.5</v>
      </c>
      <c r="E607" s="0" t="n">
        <v>1020</v>
      </c>
      <c r="F607" s="0" t="n">
        <f aca="false">E607*$F$1</f>
        <v>2244</v>
      </c>
      <c r="G607" s="0" t="n">
        <v>1340</v>
      </c>
      <c r="H607" s="0" t="n">
        <f aca="false">D607+F607+G607</f>
        <v>9253.5</v>
      </c>
      <c r="J607" s="0" t="n">
        <v>0</v>
      </c>
      <c r="K607" s="0" t="n">
        <f aca="false">J607*$K$1</f>
        <v>0</v>
      </c>
      <c r="L607" s="0" t="n">
        <f aca="false">H607+K607</f>
        <v>9253.5</v>
      </c>
      <c r="M607" s="0" t="n">
        <v>115</v>
      </c>
      <c r="X607" s="0" t="s">
        <v>37</v>
      </c>
      <c r="Y607" s="0" t="n">
        <f aca="false">Y604</f>
        <v>11555.1428571429</v>
      </c>
      <c r="Z607" s="0" t="n">
        <f aca="false">L607/Y607</f>
        <v>0.800812254283804</v>
      </c>
      <c r="AA607" s="0" t="n">
        <f aca="false">AVERAGEIF(X544:X606,"Wednesday",Z544:Z606)</f>
        <v>0.95799923258848</v>
      </c>
      <c r="AB607" s="0" t="n">
        <f aca="false">L607/$AA$8</f>
        <v>10130.3765475096</v>
      </c>
      <c r="AC607" s="0" t="n">
        <v>93</v>
      </c>
      <c r="AE607" s="0" t="n">
        <v>0</v>
      </c>
      <c r="AF607" s="0" t="n">
        <f aca="false">(AB607/AVERAGE(AB603:AB605,AB609:AB611))*MAX(AE606:AE608) + (1 - MAX(AE606:AE608))</f>
        <v>1</v>
      </c>
      <c r="AG607" s="0" t="n">
        <f aca="false">AB607/AF607</f>
        <v>10130.3765475096</v>
      </c>
      <c r="AH607" s="0" t="n">
        <f aca="false">(AG606+AG607*2+AG608)/4</f>
        <v>10461.2346158709</v>
      </c>
      <c r="AI607" s="0" t="n">
        <f aca="false">ABS(1 - (AG607/AVERAGE(AG605:AG609)))</f>
        <v>0.043466519746198</v>
      </c>
      <c r="AJ607" s="0" t="n">
        <f aca="false">(AVERAGE(AG605:AG609)*AI607) + (AG607*(1-AI607))</f>
        <v>10150.3859974591</v>
      </c>
      <c r="AK607" s="0" t="n">
        <f aca="false">(AVERAGE(AG605:AG606,AG608:AG609)*AI607*2) + (AG607*(1-AI607*2))</f>
        <v>10180.4001723834</v>
      </c>
    </row>
    <row r="608" customFormat="false" ht="13.8" hidden="false" customHeight="false" outlineLevel="0" collapsed="false">
      <c r="A608" s="4" t="n">
        <v>43342</v>
      </c>
      <c r="B608" s="0" t="n">
        <v>606</v>
      </c>
      <c r="C608" s="0" t="n">
        <v>2795</v>
      </c>
      <c r="D608" s="0" t="n">
        <f aca="false">C608*$D$1</f>
        <v>6428.5</v>
      </c>
      <c r="E608" s="0" t="n">
        <v>1045</v>
      </c>
      <c r="F608" s="0" t="n">
        <f aca="false">E608*$F$1</f>
        <v>2299</v>
      </c>
      <c r="G608" s="0" t="n">
        <v>1390</v>
      </c>
      <c r="H608" s="0" t="n">
        <f aca="false">D608+F608+G608</f>
        <v>10117.5</v>
      </c>
      <c r="J608" s="0" t="n">
        <v>0</v>
      </c>
      <c r="K608" s="0" t="n">
        <f aca="false">J608*$K$1</f>
        <v>0</v>
      </c>
      <c r="L608" s="0" t="n">
        <f aca="false">H608+K608</f>
        <v>10117.5</v>
      </c>
      <c r="M608" s="0" t="n">
        <v>85</v>
      </c>
      <c r="X608" s="0" t="s">
        <v>39</v>
      </c>
      <c r="Y608" s="0" t="n">
        <f aca="false">Y604</f>
        <v>11555.1428571429</v>
      </c>
      <c r="Z608" s="0" t="n">
        <f aca="false">L608/Y608</f>
        <v>0.875584155478077</v>
      </c>
      <c r="AA608" s="0" t="n">
        <f aca="false">AVERAGEIF(X545:X607,"Thursday",Z545:Z607)</f>
        <v>0.955214173379513</v>
      </c>
      <c r="AB608" s="0" t="n">
        <f aca="false">L608/$AA$10</f>
        <v>10039.9516595443</v>
      </c>
      <c r="AC608" s="0" t="n">
        <v>97</v>
      </c>
      <c r="AE608" s="0" t="n">
        <v>0</v>
      </c>
      <c r="AF608" s="0" t="n">
        <f aca="false">(AB608/AVERAGE(AB604:AB606,AB610:AB612))*MAX(AE607:AE609) + (1 - MAX(AE607:AE609))</f>
        <v>1</v>
      </c>
      <c r="AG608" s="0" t="n">
        <f aca="false">AB608/AF608</f>
        <v>10039.9516595443</v>
      </c>
      <c r="AH608" s="0" t="n">
        <f aca="false">(AG607+AG608*2+AG609)/4</f>
        <v>10262.4906937027</v>
      </c>
      <c r="AI608" s="0" t="n">
        <f aca="false">ABS(1 - (AG608/AVERAGE(AG606:AG610)))</f>
        <v>0.153754871783388</v>
      </c>
      <c r="AJ608" s="0" t="n">
        <f aca="false">(AVERAGE(AG606:AG610)*AI608) + (AG608*(1-AI608))</f>
        <v>10320.4260489211</v>
      </c>
      <c r="AK608" s="0" t="n">
        <f aca="false">(AVERAGE(AG606:AG607,AG609:AG610)*AI608*2) + (AG608*(1-AI608*2))</f>
        <v>10741.1376329864</v>
      </c>
    </row>
    <row r="609" customFormat="false" ht="13.8" hidden="false" customHeight="false" outlineLevel="0" collapsed="false">
      <c r="A609" s="4" t="n">
        <v>43343</v>
      </c>
      <c r="B609" s="0" t="n">
        <v>607</v>
      </c>
      <c r="C609" s="0" t="n">
        <v>3410</v>
      </c>
      <c r="D609" s="0" t="n">
        <f aca="false">C609*$D$1</f>
        <v>7843</v>
      </c>
      <c r="E609" s="0" t="n">
        <v>1215</v>
      </c>
      <c r="F609" s="0" t="n">
        <f aca="false">E609*$F$1</f>
        <v>2673</v>
      </c>
      <c r="G609" s="0" t="n">
        <v>1925</v>
      </c>
      <c r="H609" s="0" t="n">
        <f aca="false">D609+F609+G609</f>
        <v>12441</v>
      </c>
      <c r="J609" s="0" t="n">
        <v>0</v>
      </c>
      <c r="K609" s="0" t="n">
        <f aca="false">J609*$K$1</f>
        <v>0</v>
      </c>
      <c r="L609" s="0" t="n">
        <f aca="false">H609+K609</f>
        <v>12441</v>
      </c>
      <c r="M609" s="0" t="n">
        <v>80</v>
      </c>
      <c r="X609" s="0" t="s">
        <v>40</v>
      </c>
      <c r="Y609" s="0" t="n">
        <f aca="false">Y604</f>
        <v>11555.1428571429</v>
      </c>
      <c r="Z609" s="0" t="n">
        <f aca="false">L609/Y609</f>
        <v>1.07666345226615</v>
      </c>
      <c r="AA609" s="0" t="n">
        <f aca="false">AVERAGEIF(X546:X608,"Friday",Z546:Z608)</f>
        <v>1.0091376222941</v>
      </c>
      <c r="AB609" s="0" t="n">
        <f aca="false">L609/$AA$12</f>
        <v>10839.6829082126</v>
      </c>
      <c r="AC609" s="0" t="n">
        <v>97</v>
      </c>
      <c r="AE609" s="0" t="n">
        <v>0</v>
      </c>
      <c r="AF609" s="0" t="n">
        <f aca="false">(AB609/AVERAGE(AB605:AB607,AB611:AB613))*MAX(AE608:AE610) + (1 - MAX(AE608:AE610))</f>
        <v>1</v>
      </c>
      <c r="AG609" s="0" t="n">
        <f aca="false">AB609/AF609</f>
        <v>10839.6829082126</v>
      </c>
      <c r="AH609" s="0" t="n">
        <f aca="false">(AG608+AG609*2+AG610)/4</f>
        <v>12121.415074253</v>
      </c>
      <c r="AI609" s="0" t="n">
        <f aca="false">ABS(1 - (AG609/AVERAGE(AG607:AG611)))</f>
        <v>0.0768951719909996</v>
      </c>
      <c r="AJ609" s="0" t="n">
        <f aca="false">(AVERAGE(AG607:AG611)*AI609) + (AG609*(1-AI609))</f>
        <v>10909.1155517957</v>
      </c>
      <c r="AK609" s="0" t="n">
        <f aca="false">(AVERAGE(AG607:AG608,AG610:AG611)*AI609*2) + (AG609*(1-AI609*2))</f>
        <v>11013.2645171703</v>
      </c>
    </row>
    <row r="610" customFormat="false" ht="13.8" hidden="false" customHeight="false" outlineLevel="0" collapsed="false">
      <c r="A610" s="4" t="n">
        <v>43344</v>
      </c>
      <c r="B610" s="0" t="n">
        <v>608</v>
      </c>
      <c r="C610" s="0" t="n">
        <v>4285</v>
      </c>
      <c r="D610" s="0" t="n">
        <f aca="false">C610*$D$1</f>
        <v>9855.5</v>
      </c>
      <c r="E610" s="0" t="n">
        <v>1625</v>
      </c>
      <c r="F610" s="0" t="n">
        <f aca="false">E610*$F$1</f>
        <v>3575</v>
      </c>
      <c r="G610" s="0" t="n">
        <v>5225</v>
      </c>
      <c r="H610" s="0" t="n">
        <f aca="false">D610+F610+G610</f>
        <v>18655.5</v>
      </c>
      <c r="J610" s="0" t="n">
        <v>0</v>
      </c>
      <c r="K610" s="0" t="n">
        <f aca="false">J610*$K$1</f>
        <v>0</v>
      </c>
      <c r="L610" s="0" t="n">
        <f aca="false">H610+K610</f>
        <v>18655.5</v>
      </c>
      <c r="M610" s="0" t="n">
        <v>100</v>
      </c>
      <c r="X610" s="0" t="s">
        <v>42</v>
      </c>
      <c r="Y610" s="0" t="n">
        <f aca="false">Y604</f>
        <v>11555.1428571429</v>
      </c>
      <c r="Z610" s="0" t="n">
        <f aca="false">L610/Y610</f>
        <v>1.61447592908537</v>
      </c>
      <c r="AA610" s="0" t="n">
        <f aca="false">AVERAGEIF(X547:X609,"Saturday",Z547:Z609)</f>
        <v>1.05321947723212</v>
      </c>
      <c r="AB610" s="0" t="n">
        <f aca="false">L610/$AA$14</f>
        <v>16766.3428210424</v>
      </c>
      <c r="AC610" s="0" t="n">
        <v>97</v>
      </c>
      <c r="AE610" s="0" t="n">
        <v>0</v>
      </c>
      <c r="AF610" s="0" t="n">
        <f aca="false">(AB610/AVERAGE(AB606:AB608,AB612:AB614))*MAX(AE609:AE611) + (1 - MAX(AE609:AE611))</f>
        <v>1</v>
      </c>
      <c r="AG610" s="0" t="n">
        <f aca="false">AB610/AF610</f>
        <v>16766.3428210424</v>
      </c>
      <c r="AH610" s="0" t="n">
        <f aca="false">(AG609+AG610*2+AG611)/4</f>
        <v>13827.2971951854</v>
      </c>
      <c r="AI610" s="0" t="n">
        <f aca="false">ABS(1 - (AG610/AVERAGE(AG608:AG612)))</f>
        <v>0.388687877819942</v>
      </c>
      <c r="AJ610" s="0" t="n">
        <f aca="false">(AVERAGE(AG608:AG612)*AI610) + (AG610*(1-AI610))</f>
        <v>14942.2972258242</v>
      </c>
      <c r="AK610" s="0" t="n">
        <f aca="false">(AVERAGE(AG608:AG609,AG611:AG612)*AI610*2) + (AG610*(1-AI610*2))</f>
        <v>12206.2288329968</v>
      </c>
    </row>
    <row r="611" customFormat="false" ht="13.8" hidden="false" customHeight="false" outlineLevel="0" collapsed="false">
      <c r="A611" s="4" t="n">
        <v>43345</v>
      </c>
      <c r="B611" s="0" t="n">
        <v>609</v>
      </c>
      <c r="C611" s="0" t="n">
        <v>4325</v>
      </c>
      <c r="D611" s="0" t="n">
        <f aca="false">C611*$D$1</f>
        <v>9947.5</v>
      </c>
      <c r="E611" s="0" t="n">
        <v>2035</v>
      </c>
      <c r="F611" s="0" t="n">
        <f aca="false">E611*$F$1</f>
        <v>4477</v>
      </c>
      <c r="G611" s="0" t="n">
        <v>7550</v>
      </c>
      <c r="H611" s="0" t="n">
        <f aca="false">D611+F611+G611</f>
        <v>21974.5</v>
      </c>
      <c r="J611" s="0" t="n">
        <v>0</v>
      </c>
      <c r="K611" s="0" t="n">
        <f aca="false">J611*$K$1</f>
        <v>0</v>
      </c>
      <c r="L611" s="0" t="n">
        <f aca="false">H611+K611</f>
        <v>21974.5</v>
      </c>
      <c r="M611" s="0" t="n">
        <v>100</v>
      </c>
      <c r="X611" s="0" t="s">
        <v>33</v>
      </c>
      <c r="Y611" s="0" t="n">
        <f aca="false">AVERAGE(L611:L617)</f>
        <v>13627</v>
      </c>
      <c r="Z611" s="0" t="n">
        <f aca="false">L611/Y611</f>
        <v>1.61257063183386</v>
      </c>
      <c r="AA611" s="0" t="n">
        <f aca="false">AVERAGEIF(X548:X610,"Sunday",Z548:Z610)</f>
        <v>1.05720010127782</v>
      </c>
      <c r="AB611" s="0" t="n">
        <f aca="false">L611/$AA$2</f>
        <v>22118.4513699465</v>
      </c>
      <c r="AC611" s="0" t="n">
        <v>97</v>
      </c>
      <c r="AE611" s="0" t="n">
        <v>0</v>
      </c>
      <c r="AF611" s="0" t="n">
        <f aca="false">(AB611/AVERAGE(AB607:AB609,AB613:AB615))*MAX(AE610:AE612) + (1 - MAX(AE610:AE612))</f>
        <v>2.02238410286537</v>
      </c>
      <c r="AG611" s="0" t="n">
        <f aca="false">AB611/AF611</f>
        <v>10936.8202304441</v>
      </c>
      <c r="AH611" s="0" t="n">
        <f aca="false">(AG610+AG611*2+AG612)/4</f>
        <v>12606.1891736069</v>
      </c>
      <c r="AI611" s="0" t="n">
        <f aca="false">ABS(1 - (AG611/AVERAGE(AG609:AG613)))</f>
        <v>0.150290814100517</v>
      </c>
      <c r="AJ611" s="0" t="n">
        <f aca="false">(AVERAGE(AG609:AG613)*AI611) + (AG611*(1-AI611))</f>
        <v>11227.5474094645</v>
      </c>
      <c r="AK611" s="0" t="n">
        <f aca="false">(AVERAGE(AG609:AG610,AG612:AG613)*AI611*2) + (AG611*(1-AI611*2))</f>
        <v>11663.6381779952</v>
      </c>
    </row>
    <row r="612" customFormat="false" ht="13.8" hidden="false" customHeight="false" outlineLevel="0" collapsed="false">
      <c r="A612" s="4" t="n">
        <v>43346</v>
      </c>
      <c r="B612" s="0" t="n">
        <v>610</v>
      </c>
      <c r="C612" s="0" t="n">
        <v>3305</v>
      </c>
      <c r="D612" s="0" t="n">
        <f aca="false">C612*$D$1</f>
        <v>7601.5</v>
      </c>
      <c r="E612" s="0" t="n">
        <v>1755</v>
      </c>
      <c r="F612" s="0" t="n">
        <f aca="false">E612*$F$1</f>
        <v>3861</v>
      </c>
      <c r="G612" s="0" t="n">
        <v>2730</v>
      </c>
      <c r="H612" s="0" t="n">
        <f aca="false">D612+F612+G612</f>
        <v>14192.5</v>
      </c>
      <c r="J612" s="0" t="n">
        <v>0</v>
      </c>
      <c r="K612" s="0" t="n">
        <f aca="false">J612*$K$1</f>
        <v>0</v>
      </c>
      <c r="L612" s="0" t="n">
        <f aca="false">H612+K612</f>
        <v>14192.5</v>
      </c>
      <c r="M612" s="0" t="n">
        <v>125</v>
      </c>
      <c r="X612" s="0" t="s">
        <v>34</v>
      </c>
      <c r="Y612" s="0" t="n">
        <f aca="false">Y611</f>
        <v>13627</v>
      </c>
      <c r="Z612" s="0" t="n">
        <f aca="false">L612/Y612</f>
        <v>1.04149849563367</v>
      </c>
      <c r="AA612" s="0" t="n">
        <f aca="false">AVERAGEIF(X549:X611,"Monday",Z549:Z611)</f>
        <v>0.975440091011399</v>
      </c>
      <c r="AB612" s="0" t="n">
        <f aca="false">L612/$AA$4</f>
        <v>15060.2904600959</v>
      </c>
      <c r="AC612" s="0" t="n">
        <v>95</v>
      </c>
      <c r="AE612" s="0" t="n">
        <v>1</v>
      </c>
      <c r="AF612" s="0" t="n">
        <f aca="false">(AB612/AVERAGE(AB608:AB610,AB614:AB616))*MAX(AE611:AE613) + (1 - MAX(AE611:AE613))</f>
        <v>1.27794484738464</v>
      </c>
      <c r="AG612" s="0" t="n">
        <f aca="false">AB612/AF612</f>
        <v>11784.7734124969</v>
      </c>
      <c r="AH612" s="0" t="n">
        <f aca="false">(AG611+AG612*2+AG613)/4</f>
        <v>12133.7507027717</v>
      </c>
      <c r="AI612" s="0" t="n">
        <f aca="false">ABS(1 - (AG612/AVERAGE(AG610:AG614)))</f>
        <v>0.0842801939374933</v>
      </c>
      <c r="AJ612" s="0" t="n">
        <f aca="false">(AVERAGE(AG610:AG614)*AI612) + (AG612*(1-AI612))</f>
        <v>11876.1867744858</v>
      </c>
      <c r="AK612" s="0" t="n">
        <f aca="false">(AVERAGE(AG610:AG611,AG613:AG614)*AI612*2) + (AG612*(1-AI612*2))</f>
        <v>12013.3068174693</v>
      </c>
    </row>
    <row r="613" customFormat="false" ht="13.8" hidden="false" customHeight="false" outlineLevel="0" collapsed="false">
      <c r="A613" s="4" t="n">
        <v>43347</v>
      </c>
      <c r="B613" s="0" t="n">
        <v>611</v>
      </c>
      <c r="C613" s="0" t="n">
        <v>2865</v>
      </c>
      <c r="D613" s="0" t="n">
        <f aca="false">C613*$D$1</f>
        <v>6589.5</v>
      </c>
      <c r="E613" s="0" t="n">
        <v>1155</v>
      </c>
      <c r="F613" s="0" t="n">
        <f aca="false">E613*$F$1</f>
        <v>2541</v>
      </c>
      <c r="G613" s="0" t="n">
        <v>2635</v>
      </c>
      <c r="H613" s="0" t="n">
        <f aca="false">D613+F613+G613</f>
        <v>11765.5</v>
      </c>
      <c r="J613" s="0" t="n">
        <v>0</v>
      </c>
      <c r="K613" s="0" t="n">
        <f aca="false">J613*$K$1</f>
        <v>0</v>
      </c>
      <c r="L613" s="0" t="n">
        <f aca="false">H613+K613</f>
        <v>11765.5</v>
      </c>
      <c r="M613" s="0" t="n">
        <v>100</v>
      </c>
      <c r="X613" s="0" t="s">
        <v>36</v>
      </c>
      <c r="Y613" s="0" t="n">
        <f aca="false">Y611</f>
        <v>13627</v>
      </c>
      <c r="Z613" s="0" t="n">
        <f aca="false">L613/Y613</f>
        <v>0.863396198723123</v>
      </c>
      <c r="AA613" s="0" t="n">
        <f aca="false">AVERAGEIF(X550:X612,"Tuesday",Z550:Z612)</f>
        <v>0.95888850002936</v>
      </c>
      <c r="AB613" s="0" t="n">
        <f aca="false">L613/$AA$6</f>
        <v>12748.6429520602</v>
      </c>
      <c r="AC613" s="0" t="n">
        <v>88</v>
      </c>
      <c r="AE613" s="0" t="n">
        <v>0</v>
      </c>
      <c r="AF613" s="0" t="n">
        <f aca="false">(AB613/AVERAGE(AB609:AB611,AB615:AB617))*MAX(AE612:AE614) + (1 - MAX(AE612:AE614))</f>
        <v>0.908758568838513</v>
      </c>
      <c r="AG613" s="0" t="n">
        <f aca="false">AB613/AF613</f>
        <v>14028.6357556488</v>
      </c>
      <c r="AH613" s="0" t="n">
        <f aca="false">(AG612+AG613*2+AG614)/4</f>
        <v>12668.1303800412</v>
      </c>
      <c r="AI613" s="0" t="n">
        <f aca="false">ABS(1 - (AG613/AVERAGE(AG611:AG615)))</f>
        <v>0.19672736550696</v>
      </c>
      <c r="AJ613" s="0" t="n">
        <f aca="false">(AVERAGE(AG611:AG615)*AI613) + (AG613*(1-AI613))</f>
        <v>13574.9556146465</v>
      </c>
      <c r="AK613" s="0" t="n">
        <f aca="false">(AVERAGE(AG611:AG612,AG614:AG615)*AI613*2) + (AG613*(1-AI613*2))</f>
        <v>12894.4354031432</v>
      </c>
    </row>
    <row r="614" customFormat="false" ht="13.8" hidden="false" customHeight="false" outlineLevel="0" collapsed="false">
      <c r="A614" s="4" t="n">
        <v>43348</v>
      </c>
      <c r="B614" s="0" t="n">
        <v>612</v>
      </c>
      <c r="C614" s="0" t="n">
        <v>2860</v>
      </c>
      <c r="D614" s="0" t="n">
        <f aca="false">C614*$D$1</f>
        <v>6578</v>
      </c>
      <c r="E614" s="0" t="n">
        <v>1050</v>
      </c>
      <c r="F614" s="0" t="n">
        <f aca="false">E614*$F$1</f>
        <v>2310</v>
      </c>
      <c r="G614" s="0" t="n">
        <v>1005</v>
      </c>
      <c r="H614" s="0" t="n">
        <f aca="false">D614+F614+G614</f>
        <v>9893</v>
      </c>
      <c r="J614" s="0" t="n">
        <v>0</v>
      </c>
      <c r="K614" s="0" t="n">
        <f aca="false">J614*$K$1</f>
        <v>0</v>
      </c>
      <c r="L614" s="0" t="n">
        <f aca="false">H614+K614</f>
        <v>9893</v>
      </c>
      <c r="M614" s="0" t="n">
        <v>90</v>
      </c>
      <c r="X614" s="0" t="s">
        <v>37</v>
      </c>
      <c r="Y614" s="0" t="n">
        <f aca="false">Y611</f>
        <v>13627</v>
      </c>
      <c r="Z614" s="0" t="n">
        <f aca="false">L614/Y614</f>
        <v>0.725985176487855</v>
      </c>
      <c r="AA614" s="0" t="n">
        <f aca="false">AVERAGEIF(X551:X613,"Wednesday",Z551:Z613)</f>
        <v>0.949340445175439</v>
      </c>
      <c r="AB614" s="0" t="n">
        <f aca="false">L614/$AA$8</f>
        <v>10830.4765963703</v>
      </c>
      <c r="AC614" s="0" t="n">
        <v>91</v>
      </c>
      <c r="AE614" s="0" t="n">
        <v>0</v>
      </c>
      <c r="AF614" s="0" t="n">
        <f aca="false">(AB614/AVERAGE(AB610:AB612,AB616:AB618))*MAX(AE613:AE615) + (1 - MAX(AE613:AE615))</f>
        <v>1</v>
      </c>
      <c r="AG614" s="0" t="n">
        <f aca="false">AB614/AF614</f>
        <v>10830.4765963703</v>
      </c>
      <c r="AH614" s="0" t="n">
        <f aca="false">(AG613+AG614*2+AG615)/4</f>
        <v>11680.3449168393</v>
      </c>
      <c r="AI614" s="0" t="n">
        <f aca="false">ABS(1 - (AG614/AVERAGE(AG612:AG616)))</f>
        <v>0.0802310529831441</v>
      </c>
      <c r="AJ614" s="0" t="n">
        <f aca="false">(AVERAGE(AG612:AG616)*AI614) + (AG614*(1-AI614))</f>
        <v>10906.2739092295</v>
      </c>
      <c r="AK614" s="0" t="n">
        <f aca="false">(AVERAGE(AG612:AG613,AG615:AG616)*AI614*2) + (AG614*(1-AI614*2))</f>
        <v>11019.9698785183</v>
      </c>
    </row>
    <row r="615" customFormat="false" ht="13.8" hidden="false" customHeight="false" outlineLevel="0" collapsed="false">
      <c r="A615" s="4" t="n">
        <v>43349</v>
      </c>
      <c r="B615" s="0" t="n">
        <v>613</v>
      </c>
      <c r="C615" s="0" t="n">
        <v>3070</v>
      </c>
      <c r="D615" s="0" t="n">
        <f aca="false">C615*$D$1</f>
        <v>7061</v>
      </c>
      <c r="E615" s="0" t="n">
        <v>930</v>
      </c>
      <c r="F615" s="0" t="n">
        <f aca="false">E615*$F$1</f>
        <v>2046</v>
      </c>
      <c r="G615" s="0" t="n">
        <v>2010</v>
      </c>
      <c r="H615" s="0" t="n">
        <f aca="false">D615+F615+G615</f>
        <v>11117</v>
      </c>
      <c r="J615" s="0" t="n">
        <v>0</v>
      </c>
      <c r="K615" s="0" t="n">
        <f aca="false">J615*$K$1</f>
        <v>0</v>
      </c>
      <c r="L615" s="0" t="n">
        <f aca="false">H615+K615</f>
        <v>11117</v>
      </c>
      <c r="M615" s="0" t="n">
        <v>80</v>
      </c>
      <c r="X615" s="0" t="s">
        <v>39</v>
      </c>
      <c r="Y615" s="0" t="n">
        <f aca="false">Y611</f>
        <v>13627</v>
      </c>
      <c r="Z615" s="0" t="n">
        <f aca="false">L615/Y615</f>
        <v>0.815806854039774</v>
      </c>
      <c r="AA615" s="0" t="n">
        <f aca="false">AVERAGEIF(X552:X614,"Thursday",Z552:Z614)</f>
        <v>0.939349789254893</v>
      </c>
      <c r="AB615" s="0" t="n">
        <f aca="false">L615/$AA$10</f>
        <v>11031.7907189676</v>
      </c>
      <c r="AC615" s="0" t="n">
        <v>95</v>
      </c>
      <c r="AE615" s="0" t="n">
        <v>0</v>
      </c>
      <c r="AF615" s="0" t="n">
        <f aca="false">(AB615/AVERAGE(AB611:AB613,AB617:AB619))*MAX(AE614:AE616) + (1 - MAX(AE614:AE616))</f>
        <v>1</v>
      </c>
      <c r="AG615" s="0" t="n">
        <f aca="false">AB615/AF615</f>
        <v>11031.7907189676</v>
      </c>
      <c r="AH615" s="0" t="n">
        <f aca="false">(AG614+AG615*2+AG616)/4</f>
        <v>11023.6134512875</v>
      </c>
      <c r="AI615" s="0" t="n">
        <f aca="false">ABS(1 - (AG615/AVERAGE(AG613:AG617)))</f>
        <v>0.0699333075371811</v>
      </c>
      <c r="AJ615" s="0" t="n">
        <f aca="false">(AVERAGE(AG613:AG617)*AI615) + (AG615*(1-AI615))</f>
        <v>11089.8003443067</v>
      </c>
      <c r="AK615" s="0" t="n">
        <f aca="false">(AVERAGE(AG613:AG614,AG616:AG617)*AI615*2) + (AG615*(1-AI615*2))</f>
        <v>11176.8147823154</v>
      </c>
    </row>
    <row r="616" customFormat="false" ht="13.8" hidden="false" customHeight="false" outlineLevel="0" collapsed="false">
      <c r="A616" s="4" t="n">
        <v>43350</v>
      </c>
      <c r="B616" s="0" t="n">
        <v>614</v>
      </c>
      <c r="C616" s="0" t="n">
        <v>3420</v>
      </c>
      <c r="D616" s="0" t="n">
        <f aca="false">C616*$D$1</f>
        <v>7866</v>
      </c>
      <c r="E616" s="0" t="n">
        <v>1395</v>
      </c>
      <c r="F616" s="0" t="n">
        <f aca="false">E616*$F$1</f>
        <v>3069</v>
      </c>
      <c r="G616" s="0" t="n">
        <v>1920</v>
      </c>
      <c r="H616" s="0" t="n">
        <f aca="false">D616+F616+G616</f>
        <v>12855</v>
      </c>
      <c r="J616" s="0" t="n">
        <v>0</v>
      </c>
      <c r="K616" s="0" t="n">
        <f aca="false">J616*$K$1</f>
        <v>0</v>
      </c>
      <c r="L616" s="0" t="n">
        <f aca="false">H616+K616</f>
        <v>12855</v>
      </c>
      <c r="M616" s="0" t="n">
        <v>170</v>
      </c>
      <c r="X616" s="0" t="s">
        <v>40</v>
      </c>
      <c r="Y616" s="0" t="n">
        <f aca="false">Y611</f>
        <v>13627</v>
      </c>
      <c r="Z616" s="0" t="n">
        <f aca="false">L616/Y616</f>
        <v>0.94334776546562</v>
      </c>
      <c r="AA616" s="0" t="n">
        <f aca="false">AVERAGEIF(X553:X615,"Friday",Z553:Z615)</f>
        <v>1.01586952478017</v>
      </c>
      <c r="AB616" s="0" t="n">
        <f aca="false">L616/$AA$12</f>
        <v>11200.3957708443</v>
      </c>
      <c r="AC616" s="0" t="n">
        <v>99</v>
      </c>
      <c r="AE616" s="0" t="n">
        <v>0</v>
      </c>
      <c r="AF616" s="0" t="n">
        <f aca="false">(AB616/AVERAGE(AB612:AB614,AB618:AB620))*MAX(AE615:AE617) + (1 - MAX(AE615:AE617))</f>
        <v>1</v>
      </c>
      <c r="AG616" s="0" t="n">
        <f aca="false">AB616/AF616</f>
        <v>11200.3957708443</v>
      </c>
      <c r="AH616" s="0" t="n">
        <f aca="false">(AG615+AG616*2+AG617)/4</f>
        <v>11411.9333013839</v>
      </c>
      <c r="AI616" s="0" t="n">
        <f aca="false">ABS(1 - (AG616/AVERAGE(AG614:AG618)))</f>
        <v>0.0391976056211513</v>
      </c>
      <c r="AJ616" s="0" t="n">
        <f aca="false">(AVERAGE(AG614:AG618)*AI616) + (AG616*(1-AI616))</f>
        <v>11218.3067104836</v>
      </c>
      <c r="AK616" s="0" t="n">
        <f aca="false">(AVERAGE(AG614:AG615,AG617:AG618)*AI616*2) + (AG616*(1-AI616*2))</f>
        <v>11245.1731199426</v>
      </c>
    </row>
    <row r="617" customFormat="false" ht="13.8" hidden="false" customHeight="false" outlineLevel="0" collapsed="false">
      <c r="A617" s="4" t="n">
        <v>43351</v>
      </c>
      <c r="B617" s="0" t="n">
        <v>615</v>
      </c>
      <c r="C617" s="0" t="n">
        <v>3355</v>
      </c>
      <c r="D617" s="0" t="n">
        <f aca="false">C617*$D$1</f>
        <v>7716.5</v>
      </c>
      <c r="E617" s="0" t="n">
        <v>1525</v>
      </c>
      <c r="F617" s="0" t="n">
        <f aca="false">E617*$F$1</f>
        <v>3355</v>
      </c>
      <c r="G617" s="0" t="n">
        <v>2520</v>
      </c>
      <c r="H617" s="0" t="n">
        <f aca="false">D617+F617+G617</f>
        <v>13591.5</v>
      </c>
      <c r="J617" s="0" t="n">
        <v>0</v>
      </c>
      <c r="K617" s="0" t="n">
        <f aca="false">J617*$K$1</f>
        <v>0</v>
      </c>
      <c r="L617" s="0" t="n">
        <f aca="false">H617+K617</f>
        <v>13591.5</v>
      </c>
      <c r="M617" s="0" t="n">
        <v>130</v>
      </c>
      <c r="X617" s="0" t="s">
        <v>42</v>
      </c>
      <c r="Y617" s="0" t="n">
        <f aca="false">Y611</f>
        <v>13627</v>
      </c>
      <c r="Z617" s="0" t="n">
        <f aca="false">L617/Y617</f>
        <v>0.9973948778161</v>
      </c>
      <c r="AA617" s="0" t="n">
        <f aca="false">AVERAGEIF(X554:X616,"Saturday",Z554:Z616)</f>
        <v>1.10391154847092</v>
      </c>
      <c r="AB617" s="0" t="n">
        <f aca="false">L617/$AA$14</f>
        <v>12215.1509448794</v>
      </c>
      <c r="AC617" s="0" t="n">
        <v>100</v>
      </c>
      <c r="AE617" s="0" t="n">
        <v>0</v>
      </c>
      <c r="AF617" s="0" t="n">
        <f aca="false">(AB617/AVERAGE(AB613:AB615,AB619:AB621))*MAX(AE616:AE618) + (1 - MAX(AE616:AE618))</f>
        <v>1</v>
      </c>
      <c r="AG617" s="0" t="n">
        <f aca="false">AB617/AF617</f>
        <v>12215.1509448794</v>
      </c>
      <c r="AH617" s="0" t="n">
        <f aca="false">(AG616+AG617*2+AG618)/4</f>
        <v>12159.8901657729</v>
      </c>
      <c r="AI617" s="0" t="n">
        <f aca="false">ABS(1 - (AG617/AVERAGE(AG615:AG619)))</f>
        <v>0.0137163672965304</v>
      </c>
      <c r="AJ617" s="0" t="n">
        <f aca="false">(AVERAGE(AG615:AG619)*AI617) + (AG617*(1-AI617))</f>
        <v>12212.8838975259</v>
      </c>
      <c r="AK617" s="0" t="n">
        <f aca="false">(AVERAGE(AG615:AG616,AG618:AG619)*AI617*2) + (AG617*(1-AI617*2))</f>
        <v>12209.4833264957</v>
      </c>
    </row>
    <row r="618" customFormat="false" ht="13.8" hidden="false" customHeight="false" outlineLevel="0" collapsed="false">
      <c r="A618" s="4" t="n">
        <v>43352</v>
      </c>
      <c r="B618" s="0" t="n">
        <v>616</v>
      </c>
      <c r="C618" s="0" t="n">
        <v>3340</v>
      </c>
      <c r="D618" s="0" t="n">
        <f aca="false">C618*$D$1</f>
        <v>7682</v>
      </c>
      <c r="E618" s="0" t="n">
        <v>1595</v>
      </c>
      <c r="F618" s="0" t="n">
        <f aca="false">E618*$F$1</f>
        <v>3509</v>
      </c>
      <c r="G618" s="0" t="n">
        <v>2240</v>
      </c>
      <c r="H618" s="0" t="n">
        <f aca="false">D618+F618+G618</f>
        <v>13431</v>
      </c>
      <c r="J618" s="0" t="n">
        <v>0</v>
      </c>
      <c r="K618" s="0" t="n">
        <f aca="false">J618*$K$1</f>
        <v>0</v>
      </c>
      <c r="L618" s="0" t="n">
        <f aca="false">H618+K618</f>
        <v>13431</v>
      </c>
      <c r="M618" s="0" t="n">
        <v>205</v>
      </c>
      <c r="X618" s="0" t="s">
        <v>33</v>
      </c>
      <c r="Y618" s="0" t="n">
        <f aca="false">AVERAGE(L618:L624)</f>
        <v>14155.1428571429</v>
      </c>
      <c r="Z618" s="0" t="n">
        <f aca="false">L618/Y618</f>
        <v>0.948842419716203</v>
      </c>
      <c r="AA618" s="0" t="n">
        <f aca="false">AVERAGEIF(X555:X617,"Sunday",Z555:Z617)</f>
        <v>1.11775184664673</v>
      </c>
      <c r="AB618" s="0" t="n">
        <f aca="false">L618/$AA$2</f>
        <v>13518.9842931467</v>
      </c>
      <c r="AC618" s="0" t="n">
        <v>100</v>
      </c>
      <c r="AE618" s="0" t="n">
        <v>0</v>
      </c>
      <c r="AF618" s="0" t="n">
        <f aca="false">(AB618/AVERAGE(AB614:AB616,AB620:AB622))*MAX(AE617:AE619) + (1 - MAX(AE617:AE619))</f>
        <v>1.03921336480834</v>
      </c>
      <c r="AG618" s="0" t="n">
        <f aca="false">AB618/AF618</f>
        <v>13008.8630024884</v>
      </c>
      <c r="AH618" s="0" t="n">
        <f aca="false">(AG617+AG618*2+AG619)/4</f>
        <v>12756.5072472821</v>
      </c>
      <c r="AI618" s="0" t="n">
        <f aca="false">ABS(1 - (AG618/AVERAGE(AG616:AG620)))</f>
        <v>0.0471262637699439</v>
      </c>
      <c r="AJ618" s="0" t="n">
        <f aca="false">(AVERAGE(AG616:AG620)*AI618) + (AG618*(1-AI618))</f>
        <v>12981.2720745493</v>
      </c>
      <c r="AK618" s="0" t="n">
        <f aca="false">(AVERAGE(AG616:AG617,AG619:AG620)*AI618*2) + (AG618*(1-AI618*2))</f>
        <v>12939.8856826406</v>
      </c>
    </row>
    <row r="619" customFormat="false" ht="13.8" hidden="false" customHeight="false" outlineLevel="0" collapsed="false">
      <c r="A619" s="4" t="n">
        <v>43353</v>
      </c>
      <c r="B619" s="0" t="n">
        <v>617</v>
      </c>
      <c r="C619" s="0" t="n">
        <v>3425</v>
      </c>
      <c r="D619" s="0" t="n">
        <f aca="false">C619*$D$1</f>
        <v>7877.5</v>
      </c>
      <c r="E619" s="0" t="n">
        <v>1410</v>
      </c>
      <c r="F619" s="0" t="n">
        <f aca="false">E619*$F$1</f>
        <v>3102</v>
      </c>
      <c r="G619" s="0" t="n">
        <v>2245</v>
      </c>
      <c r="H619" s="0" t="n">
        <f aca="false">D619+F619+G619</f>
        <v>13224.5</v>
      </c>
      <c r="J619" s="0" t="n">
        <v>0</v>
      </c>
      <c r="K619" s="0" t="n">
        <f aca="false">J619*$K$1</f>
        <v>0</v>
      </c>
      <c r="L619" s="0" t="n">
        <f aca="false">H619+K619</f>
        <v>13224.5</v>
      </c>
      <c r="M619" s="0" t="n">
        <v>170</v>
      </c>
      <c r="X619" s="0" t="s">
        <v>34</v>
      </c>
      <c r="Y619" s="0" t="n">
        <f aca="false">Y618</f>
        <v>14155.1428571429</v>
      </c>
      <c r="Z619" s="0" t="n">
        <f aca="false">L619/Y619</f>
        <v>0.934254082312332</v>
      </c>
      <c r="AA619" s="0" t="n">
        <f aca="false">AVERAGEIF(X556:X618,"Monday",Z556:Z618)</f>
        <v>0.977333389889539</v>
      </c>
      <c r="AB619" s="0" t="n">
        <f aca="false">L619/$AA$4</f>
        <v>14033.1027789</v>
      </c>
      <c r="AC619" s="0" t="n">
        <v>99</v>
      </c>
      <c r="AE619" s="0" t="n">
        <v>1</v>
      </c>
      <c r="AF619" s="0" t="n">
        <f aca="false">(AB619/AVERAGE(AB615:AB617,AB621:AB623))*MAX(AE618:AE620) + (1 - MAX(AE618:AE620))</f>
        <v>1.09692300504375</v>
      </c>
      <c r="AG619" s="0" t="n">
        <f aca="false">AB619/AF619</f>
        <v>12793.1520392722</v>
      </c>
      <c r="AH619" s="0" t="n">
        <f aca="false">(AG618+AG619*2+AG620)/4</f>
        <v>12873.6448574186</v>
      </c>
      <c r="AI619" s="0" t="n">
        <f aca="false">ABS(1 - (AG619/AVERAGE(AG617:AG621)))</f>
        <v>0.0406274304440071</v>
      </c>
      <c r="AJ619" s="0" t="n">
        <f aca="false">(AVERAGE(AG617:AG621)*AI619) + (AG619*(1-AI619))</f>
        <v>12815.1624919836</v>
      </c>
      <c r="AK619" s="0" t="n">
        <f aca="false">(AVERAGE(AG617:AG618,AG620:AG621)*AI619*2) + (AG619*(1-AI619*2))</f>
        <v>12848.1781710508</v>
      </c>
    </row>
    <row r="620" customFormat="false" ht="13.8" hidden="false" customHeight="false" outlineLevel="0" collapsed="false">
      <c r="A620" s="4" t="n">
        <v>43354</v>
      </c>
      <c r="B620" s="0" t="n">
        <v>618</v>
      </c>
      <c r="C620" s="0" t="n">
        <v>3205</v>
      </c>
      <c r="D620" s="0" t="n">
        <f aca="false">C620*$D$1</f>
        <v>7371.5</v>
      </c>
      <c r="E620" s="0" t="n">
        <v>1500</v>
      </c>
      <c r="F620" s="0" t="n">
        <f aca="false">E620*$F$1</f>
        <v>3300</v>
      </c>
      <c r="G620" s="0" t="n">
        <v>3375</v>
      </c>
      <c r="H620" s="0" t="n">
        <f aca="false">D620+F620+G620</f>
        <v>14046.5</v>
      </c>
      <c r="J620" s="0" t="n">
        <v>0</v>
      </c>
      <c r="K620" s="0" t="n">
        <f aca="false">J620*$K$1</f>
        <v>0</v>
      </c>
      <c r="L620" s="0" t="n">
        <f aca="false">H620+K620</f>
        <v>14046.5</v>
      </c>
      <c r="M620" s="0" t="n">
        <v>160</v>
      </c>
      <c r="X620" s="0" t="s">
        <v>36</v>
      </c>
      <c r="Y620" s="0" t="n">
        <f aca="false">Y618</f>
        <v>14155.1428571429</v>
      </c>
      <c r="Z620" s="0" t="n">
        <f aca="false">L620/Y620</f>
        <v>0.992324849120963</v>
      </c>
      <c r="AA620" s="0" t="n">
        <f aca="false">AVERAGEIF(X557:X619,"Tuesday",Z557:Z619)</f>
        <v>0.953823903470335</v>
      </c>
      <c r="AB620" s="0" t="n">
        <f aca="false">L620/$AA$6</f>
        <v>15220.2467575635</v>
      </c>
      <c r="AC620" s="0" t="n">
        <v>97</v>
      </c>
      <c r="AE620" s="0" t="n">
        <v>0</v>
      </c>
      <c r="AF620" s="0" t="n">
        <f aca="false">(AB620/AVERAGE(AB616:AB618,AB622:AB624))*MAX(AE619:AE621) + (1 - MAX(AE619:AE621))</f>
        <v>1.17991784014612</v>
      </c>
      <c r="AG620" s="0" t="n">
        <f aca="false">AB620/AF620</f>
        <v>12899.4123486417</v>
      </c>
      <c r="AH620" s="0" t="n">
        <f aca="false">(AG619+AG620*2+AG621)/4</f>
        <v>13587.4938335919</v>
      </c>
      <c r="AI620" s="0" t="n">
        <f aca="false">ABS(1 - (AG620/AVERAGE(AG618:AG622)))</f>
        <v>0.0580478369314412</v>
      </c>
      <c r="AJ620" s="0" t="n">
        <f aca="false">(AVERAGE(AG618:AG622)*AI620) + (AG620*(1-AI620))</f>
        <v>12945.556127792</v>
      </c>
      <c r="AK620" s="0" t="n">
        <f aca="false">(AVERAGE(AG618:AG619,AG621:AG622)*AI620*2) + (AG620*(1-AI620*2))</f>
        <v>13014.7717965174</v>
      </c>
    </row>
    <row r="621" customFormat="false" ht="13.8" hidden="false" customHeight="false" outlineLevel="0" collapsed="false">
      <c r="A621" s="4" t="n">
        <v>43355</v>
      </c>
      <c r="B621" s="0" t="n">
        <v>619</v>
      </c>
      <c r="C621" s="0" t="n">
        <v>3620</v>
      </c>
      <c r="D621" s="0" t="n">
        <f aca="false">C621*$D$1</f>
        <v>8326</v>
      </c>
      <c r="E621" s="0" t="n">
        <v>1590</v>
      </c>
      <c r="F621" s="0" t="n">
        <f aca="false">E621*$F$1</f>
        <v>3498</v>
      </c>
      <c r="G621" s="0" t="n">
        <v>2570</v>
      </c>
      <c r="H621" s="0" t="n">
        <f aca="false">D621+F621+G621</f>
        <v>14394</v>
      </c>
      <c r="J621" s="0" t="n">
        <v>0</v>
      </c>
      <c r="K621" s="0" t="n">
        <f aca="false">J621*$K$1</f>
        <v>0</v>
      </c>
      <c r="L621" s="0" t="n">
        <f aca="false">H621+K621</f>
        <v>14394</v>
      </c>
      <c r="M621" s="0" t="n">
        <v>240</v>
      </c>
      <c r="X621" s="0" t="s">
        <v>37</v>
      </c>
      <c r="Y621" s="0" t="n">
        <f aca="false">Y618</f>
        <v>14155.1428571429</v>
      </c>
      <c r="Z621" s="0" t="n">
        <f aca="false">L621/Y621</f>
        <v>1.01687423046646</v>
      </c>
      <c r="AA621" s="0" t="n">
        <f aca="false">AVERAGEIF(X558:X620,"Wednesday",Z558:Z620)</f>
        <v>0.93492420522571</v>
      </c>
      <c r="AB621" s="0" t="n">
        <f aca="false">L621/$AA$8</f>
        <v>15757.998597812</v>
      </c>
      <c r="AC621" s="0" t="n">
        <v>97</v>
      </c>
      <c r="AE621" s="0" t="n">
        <v>0</v>
      </c>
      <c r="AF621" s="0" t="n">
        <f aca="false">(AB621/AVERAGE(AB617:AB619,AB623:AB625))*MAX(AE620:AE622) + (1 - MAX(AE620:AE622))</f>
        <v>1</v>
      </c>
      <c r="AG621" s="0" t="n">
        <f aca="false">AB621/AF621</f>
        <v>15757.998597812</v>
      </c>
      <c r="AH621" s="0" t="n">
        <f aca="false">(AG620+AG621*2+AG622)/4</f>
        <v>14606.9197794095</v>
      </c>
      <c r="AI621" s="0" t="n">
        <f aca="false">ABS(1 - (AG621/AVERAGE(AG619:AG623)))</f>
        <v>0.158605842656879</v>
      </c>
      <c r="AJ621" s="0" t="n">
        <f aca="false">(AVERAGE(AG619:AG623)*AI621) + (AG621*(1-AI621))</f>
        <v>15415.8587116609</v>
      </c>
      <c r="AK621" s="0" t="n">
        <f aca="false">(AVERAGE(AG619:AG620,AG622:AG623)*AI621*2) + (AG621*(1-AI621*2))</f>
        <v>14902.6488824344</v>
      </c>
    </row>
    <row r="622" customFormat="false" ht="13.8" hidden="false" customHeight="false" outlineLevel="0" collapsed="false">
      <c r="A622" s="4" t="n">
        <v>43356</v>
      </c>
      <c r="B622" s="0" t="n">
        <v>620</v>
      </c>
      <c r="C622" s="0" t="n">
        <v>3575</v>
      </c>
      <c r="D622" s="0" t="n">
        <f aca="false">C622*$D$1</f>
        <v>8222.5</v>
      </c>
      <c r="E622" s="0" t="n">
        <v>1440</v>
      </c>
      <c r="F622" s="0" t="n">
        <f aca="false">E622*$F$1</f>
        <v>3168</v>
      </c>
      <c r="G622" s="0" t="n">
        <v>2730</v>
      </c>
      <c r="H622" s="0" t="n">
        <f aca="false">D622+F622+G622</f>
        <v>14120.5</v>
      </c>
      <c r="J622" s="0" t="n">
        <v>0</v>
      </c>
      <c r="K622" s="0" t="n">
        <f aca="false">J622*$K$1</f>
        <v>0</v>
      </c>
      <c r="L622" s="0" t="n">
        <f aca="false">H622+K622</f>
        <v>14120.5</v>
      </c>
      <c r="M622" s="0" t="n">
        <v>210</v>
      </c>
      <c r="X622" s="0" t="s">
        <v>39</v>
      </c>
      <c r="Y622" s="0" t="n">
        <f aca="false">Y618</f>
        <v>14155.1428571429</v>
      </c>
      <c r="Z622" s="0" t="n">
        <f aca="false">L622/Y622</f>
        <v>0.997552631047773</v>
      </c>
      <c r="AA622" s="0" t="n">
        <f aca="false">AVERAGEIF(X559:X621,"Thursday",Z559:Z621)</f>
        <v>0.913678436821123</v>
      </c>
      <c r="AB622" s="0" t="n">
        <f aca="false">L622/$AA$10</f>
        <v>14012.2695733725</v>
      </c>
      <c r="AC622" s="0" t="n">
        <v>93</v>
      </c>
      <c r="AE622" s="0" t="n">
        <v>0</v>
      </c>
      <c r="AF622" s="0" t="n">
        <f aca="false">(AB622/AVERAGE(AB618:AB620,AB624:AB626))*MAX(AE621:AE623) + (1 - MAX(AE621:AE623))</f>
        <v>1</v>
      </c>
      <c r="AG622" s="0" t="n">
        <f aca="false">AB622/AF622</f>
        <v>14012.2695733725</v>
      </c>
      <c r="AH622" s="0" t="n">
        <f aca="false">(AG621+AG622*2+AG623)/4</f>
        <v>14080.9610935786</v>
      </c>
      <c r="AI622" s="0" t="n">
        <f aca="false">ABS(1 - (AG622/AVERAGE(AG620:AG624)))</f>
        <v>0.013628510431791</v>
      </c>
      <c r="AJ622" s="0" t="n">
        <f aca="false">(AVERAGE(AG620:AG624)*AI622) + (AG622*(1-AI622))</f>
        <v>14009.7019788045</v>
      </c>
      <c r="AK622" s="0" t="n">
        <f aca="false">(AVERAGE(AG620:AG621,AG623:AG624)*AI622*2) + (AG622*(1-AI622*2))</f>
        <v>14005.8505869525</v>
      </c>
    </row>
    <row r="623" customFormat="false" ht="13.8" hidden="false" customHeight="false" outlineLevel="0" collapsed="false">
      <c r="A623" s="4" t="n">
        <v>43357</v>
      </c>
      <c r="B623" s="0" t="n">
        <v>621</v>
      </c>
      <c r="C623" s="0" t="n">
        <v>3570</v>
      </c>
      <c r="D623" s="0" t="n">
        <f aca="false">C623*$D$1</f>
        <v>8211</v>
      </c>
      <c r="E623" s="0" t="n">
        <v>1615</v>
      </c>
      <c r="F623" s="0" t="n">
        <f aca="false">E623*$F$1</f>
        <v>3553</v>
      </c>
      <c r="G623" s="0" t="n">
        <v>2630</v>
      </c>
      <c r="H623" s="0" t="n">
        <f aca="false">D623+F623+G623</f>
        <v>14394</v>
      </c>
      <c r="J623" s="0" t="n">
        <v>0</v>
      </c>
      <c r="K623" s="0" t="n">
        <f aca="false">J623*$K$1</f>
        <v>0</v>
      </c>
      <c r="L623" s="0" t="n">
        <f aca="false">H623+K623</f>
        <v>14394</v>
      </c>
      <c r="M623" s="0" t="n">
        <v>215</v>
      </c>
      <c r="X623" s="0" t="s">
        <v>40</v>
      </c>
      <c r="Y623" s="0" t="n">
        <f aca="false">Y618</f>
        <v>14155.1428571429</v>
      </c>
      <c r="Z623" s="0" t="n">
        <f aca="false">L623/Y623</f>
        <v>1.01687423046646</v>
      </c>
      <c r="AA623" s="0" t="n">
        <f aca="false">AVERAGEIF(X560:X622,"Friday",Z560:Z622)</f>
        <v>1.00037437382119</v>
      </c>
      <c r="AB623" s="0" t="n">
        <f aca="false">L623/$AA$12</f>
        <v>12541.3066297575</v>
      </c>
      <c r="AC623" s="0" t="n">
        <v>97</v>
      </c>
      <c r="AE623" s="0" t="n">
        <v>0</v>
      </c>
      <c r="AF623" s="0" t="n">
        <f aca="false">(AB623/AVERAGE(AB619:AB621,AB625:AB627))*MAX(AE622:AE624) + (1 - MAX(AE622:AE624))</f>
        <v>1</v>
      </c>
      <c r="AG623" s="0" t="n">
        <f aca="false">AB623/AF623</f>
        <v>12541.3066297575</v>
      </c>
      <c r="AH623" s="0" t="n">
        <f aca="false">(AG622+AG623*2+AG624)/4</f>
        <v>13250.8124281844</v>
      </c>
      <c r="AI623" s="0" t="n">
        <f aca="false">ABS(1 - (AG623/AVERAGE(AG621:AG625)))</f>
        <v>0.137069806491606</v>
      </c>
      <c r="AJ623" s="0" t="n">
        <f aca="false">(AVERAGE(AG621:AG625)*AI623) + (AG623*(1-AI623))</f>
        <v>12814.3619989222</v>
      </c>
      <c r="AK623" s="0" t="n">
        <f aca="false">(AVERAGE(AG621:AG622,AG624:AG625)*AI623*2) + (AG623*(1-AI623*2))</f>
        <v>13223.9450526693</v>
      </c>
    </row>
    <row r="624" customFormat="false" ht="13.8" hidden="false" customHeight="false" outlineLevel="0" collapsed="false">
      <c r="A624" s="4" t="n">
        <v>43358</v>
      </c>
      <c r="B624" s="0" t="n">
        <v>622</v>
      </c>
      <c r="C624" s="0" t="n">
        <v>3715</v>
      </c>
      <c r="D624" s="0" t="n">
        <f aca="false">C624*$D$1</f>
        <v>8544.5</v>
      </c>
      <c r="E624" s="0" t="n">
        <v>1755</v>
      </c>
      <c r="F624" s="0" t="n">
        <f aca="false">E624*$F$1</f>
        <v>3861</v>
      </c>
      <c r="G624" s="0" t="n">
        <v>3070</v>
      </c>
      <c r="H624" s="0" t="n">
        <f aca="false">D624+F624+G624</f>
        <v>15475.5</v>
      </c>
      <c r="J624" s="0" t="n">
        <v>0</v>
      </c>
      <c r="K624" s="0" t="n">
        <f aca="false">J624*$K$1</f>
        <v>0</v>
      </c>
      <c r="L624" s="0" t="n">
        <f aca="false">H624+K624</f>
        <v>15475.5</v>
      </c>
      <c r="M624" s="0" t="n">
        <v>180</v>
      </c>
      <c r="X624" s="0" t="s">
        <v>42</v>
      </c>
      <c r="Y624" s="0" t="n">
        <f aca="false">Y618</f>
        <v>14155.1428571429</v>
      </c>
      <c r="Z624" s="0" t="n">
        <f aca="false">L624/Y624</f>
        <v>1.09327755686979</v>
      </c>
      <c r="AA624" s="0" t="n">
        <f aca="false">AVERAGEIF(X561:X623,"Saturday",Z561:Z623)</f>
        <v>1.10211384412537</v>
      </c>
      <c r="AB624" s="0" t="n">
        <f aca="false">L624/$AA$14</f>
        <v>13908.36687985</v>
      </c>
      <c r="AC624" s="0" t="n">
        <v>99</v>
      </c>
      <c r="AE624" s="0" t="n">
        <v>0</v>
      </c>
      <c r="AF624" s="0" t="n">
        <f aca="false">(AB624/AVERAGE(AB620:AB622,AB626:AB628))*MAX(AE623:AE625) + (1 - MAX(AE623:AE625))</f>
        <v>1</v>
      </c>
      <c r="AG624" s="0" t="n">
        <f aca="false">AB624/AF624</f>
        <v>13908.36687985</v>
      </c>
      <c r="AH624" s="0" t="n">
        <f aca="false">(AG623+AG624*2+AG625)/4</f>
        <v>14201.2702669351</v>
      </c>
      <c r="AI624" s="0" t="n">
        <f aca="false">ABS(1 - (AG624/AVERAGE(AG622:AG626)))</f>
        <v>0.0371855927850292</v>
      </c>
      <c r="AJ624" s="0" t="n">
        <f aca="false">(AVERAGE(AG622:AG626)*AI624) + (AG624*(1-AI624))</f>
        <v>13928.3417045223</v>
      </c>
      <c r="AK624" s="0" t="n">
        <f aca="false">(AVERAGE(AG622:AG623,AG625:AG626)*AI624*2) + (AG624*(1-AI624*2))</f>
        <v>13958.3039415307</v>
      </c>
    </row>
    <row r="625" customFormat="false" ht="13.8" hidden="false" customHeight="false" outlineLevel="0" collapsed="false">
      <c r="A625" s="4" t="n">
        <v>43359</v>
      </c>
      <c r="B625" s="0" t="n">
        <v>623</v>
      </c>
      <c r="C625" s="0" t="n">
        <v>3540</v>
      </c>
      <c r="D625" s="0" t="n">
        <f aca="false">C625*$D$1</f>
        <v>8142</v>
      </c>
      <c r="E625" s="0" t="n">
        <v>1690</v>
      </c>
      <c r="F625" s="0" t="n">
        <f aca="false">E625*$F$1</f>
        <v>3718</v>
      </c>
      <c r="G625" s="0" t="n">
        <v>4480</v>
      </c>
      <c r="H625" s="0" t="n">
        <f aca="false">D625+F625+G625</f>
        <v>16340</v>
      </c>
      <c r="J625" s="0" t="n">
        <v>0</v>
      </c>
      <c r="K625" s="0" t="n">
        <f aca="false">J625*$K$1</f>
        <v>0</v>
      </c>
      <c r="L625" s="0" t="n">
        <f aca="false">H625+K625</f>
        <v>16340</v>
      </c>
      <c r="M625" s="0" t="n">
        <v>195</v>
      </c>
      <c r="X625" s="0" t="s">
        <v>33</v>
      </c>
      <c r="Y625" s="0" t="n">
        <f aca="false">AVERAGE(L625:L631)</f>
        <v>14654.3571428571</v>
      </c>
      <c r="Z625" s="0" t="n">
        <f aca="false">L625/Y625</f>
        <v>1.11502673510073</v>
      </c>
      <c r="AA625" s="0" t="n">
        <f aca="false">AVERAGEIF(X562:X624,"Sunday",Z562:Z624)</f>
        <v>1.10803815839826</v>
      </c>
      <c r="AB625" s="0" t="n">
        <f aca="false">L625/$AA$2</f>
        <v>16447.0406782828</v>
      </c>
      <c r="AC625" s="0" t="n">
        <v>97</v>
      </c>
      <c r="AE625" s="0" t="n">
        <v>0</v>
      </c>
      <c r="AF625" s="0" t="n">
        <f aca="false">(AB625/AVERAGE(AB621:AB623,AB627:AB629))*MAX(AE624:AE626) + (1 - MAX(AE624:AE626))</f>
        <v>1</v>
      </c>
      <c r="AG625" s="0" t="n">
        <f aca="false">AB625/AF625</f>
        <v>16447.0406782828</v>
      </c>
      <c r="AH625" s="0" t="n">
        <f aca="false">(AG624+AG625*2+AG626)/4</f>
        <v>15530.2818333147</v>
      </c>
      <c r="AI625" s="0" t="n">
        <f aca="false">ABS(1 - (AG625/AVERAGE(AG623:AG627)))</f>
        <v>0.137313946373635</v>
      </c>
      <c r="AJ625" s="0" t="n">
        <f aca="false">(AVERAGE(AG623:AG627)*AI625) + (AG625*(1-AI625))</f>
        <v>16174.3710917863</v>
      </c>
      <c r="AK625" s="0" t="n">
        <f aca="false">(AVERAGE(AG623:AG624,AG626:AG627)*AI625*2) + (AG625*(1-AI625*2))</f>
        <v>15765.3667120415</v>
      </c>
    </row>
    <row r="626" customFormat="false" ht="13.8" hidden="false" customHeight="false" outlineLevel="0" collapsed="false">
      <c r="A626" s="4" t="n">
        <v>43360</v>
      </c>
      <c r="B626" s="0" t="n">
        <v>624</v>
      </c>
      <c r="C626" s="0" t="n">
        <v>3470</v>
      </c>
      <c r="D626" s="0" t="n">
        <f aca="false">C626*$D$1</f>
        <v>7981</v>
      </c>
      <c r="E626" s="0" t="n">
        <v>1600</v>
      </c>
      <c r="F626" s="0" t="n">
        <f aca="false">E626*$F$1</f>
        <v>3520</v>
      </c>
      <c r="G626" s="0" t="n">
        <v>2935</v>
      </c>
      <c r="H626" s="0" t="n">
        <f aca="false">D626+F626+G626</f>
        <v>14436</v>
      </c>
      <c r="J626" s="0" t="n">
        <v>0</v>
      </c>
      <c r="K626" s="0" t="n">
        <f aca="false">J626*$K$1</f>
        <v>0</v>
      </c>
      <c r="L626" s="0" t="n">
        <f aca="false">H626+K626</f>
        <v>14436</v>
      </c>
      <c r="M626" s="0" t="n">
        <v>220</v>
      </c>
      <c r="X626" s="0" t="s">
        <v>34</v>
      </c>
      <c r="Y626" s="0" t="n">
        <f aca="false">Y625</f>
        <v>14654.3571428571</v>
      </c>
      <c r="Z626" s="0" t="n">
        <f aca="false">L626/Y626</f>
        <v>0.985099507216287</v>
      </c>
      <c r="AA626" s="0" t="n">
        <f aca="false">AVERAGEIF(X563:X625,"Monday",Z563:Z625)</f>
        <v>0.968001420142014</v>
      </c>
      <c r="AB626" s="0" t="n">
        <f aca="false">L626/$AA$4</f>
        <v>15318.6790968431</v>
      </c>
      <c r="AC626" s="0" t="n">
        <v>97</v>
      </c>
      <c r="AE626" s="0" t="n">
        <v>0</v>
      </c>
      <c r="AF626" s="0" t="n">
        <f aca="false">(AB626/AVERAGE(AB622:AB624,AB628:AB630))*MAX(AE625:AE627) + (1 - MAX(AE625:AE627))</f>
        <v>1</v>
      </c>
      <c r="AG626" s="0" t="n">
        <f aca="false">AB626/AF626</f>
        <v>15318.6790968431</v>
      </c>
      <c r="AH626" s="0" t="n">
        <f aca="false">(AG625+AG626*2+AG627)/4</f>
        <v>15293.8791506547</v>
      </c>
      <c r="AI626" s="0" t="n">
        <f aca="false">ABS(1 - (AG626/AVERAGE(AG624:AG628)))</f>
        <v>0.026432914935788</v>
      </c>
      <c r="AJ626" s="0" t="n">
        <f aca="false">(AVERAGE(AG624:AG628)*AI626) + (AG626*(1-AI626))</f>
        <v>15308.2515808428</v>
      </c>
      <c r="AK626" s="0" t="n">
        <f aca="false">(AVERAGE(AG624:AG625,AG627:AG628)*AI626*2) + (AG626*(1-AI626*2))</f>
        <v>15292.6103068422</v>
      </c>
    </row>
    <row r="627" customFormat="false" ht="13.8" hidden="false" customHeight="false" outlineLevel="0" collapsed="false">
      <c r="A627" s="4" t="n">
        <v>43361</v>
      </c>
      <c r="B627" s="0" t="n">
        <v>625</v>
      </c>
      <c r="C627" s="0" t="n">
        <v>3375</v>
      </c>
      <c r="D627" s="0" t="n">
        <f aca="false">C627*$D$1</f>
        <v>7762.5</v>
      </c>
      <c r="E627" s="0" t="n">
        <v>1515</v>
      </c>
      <c r="F627" s="0" t="n">
        <f aca="false">E627*$F$1</f>
        <v>3333</v>
      </c>
      <c r="G627" s="0" t="n">
        <v>1515</v>
      </c>
      <c r="H627" s="0" t="n">
        <f aca="false">D627+F627+G627</f>
        <v>12610.5</v>
      </c>
      <c r="J627" s="0" t="n">
        <v>0</v>
      </c>
      <c r="K627" s="0" t="n">
        <f aca="false">J627*$K$1</f>
        <v>0</v>
      </c>
      <c r="L627" s="0" t="n">
        <f aca="false">H627+K627</f>
        <v>12610.5</v>
      </c>
      <c r="M627" s="0" t="n">
        <v>265</v>
      </c>
      <c r="X627" s="0" t="s">
        <v>36</v>
      </c>
      <c r="Y627" s="0" t="n">
        <f aca="false">Y625</f>
        <v>14654.3571428571</v>
      </c>
      <c r="Z627" s="0" t="n">
        <f aca="false">L627/Y627</f>
        <v>0.860529047918467</v>
      </c>
      <c r="AA627" s="0" t="n">
        <f aca="false">AVERAGEIF(X564:X626,"Tuesday",Z564:Z626)</f>
        <v>0.948034219410845</v>
      </c>
      <c r="AB627" s="0" t="n">
        <f aca="false">L627/$AA$6</f>
        <v>13664.2524284523</v>
      </c>
      <c r="AC627" s="0" t="n">
        <v>97</v>
      </c>
      <c r="AE627" s="0" t="n">
        <v>0</v>
      </c>
      <c r="AF627" s="0" t="n">
        <f aca="false">(AB627/AVERAGE(AB623:AB625,AB629:AB631))*MAX(AE626:AE628) + (1 - MAX(AE626:AE628))</f>
        <v>0.969706781934774</v>
      </c>
      <c r="AG627" s="0" t="n">
        <f aca="false">AB627/AF627</f>
        <v>14091.1177306496</v>
      </c>
      <c r="AH627" s="0" t="n">
        <f aca="false">(AG626+AG627*2+AG628)/4</f>
        <v>14589.1641323142</v>
      </c>
      <c r="AI627" s="0" t="n">
        <f aca="false">ABS(1 - (AG627/AVERAGE(AG625:AG629)))</f>
        <v>0.0736190770664791</v>
      </c>
      <c r="AJ627" s="0" t="n">
        <f aca="false">(AVERAGE(AG625:AG629)*AI627) + (AG627*(1-AI627))</f>
        <v>14173.5574638416</v>
      </c>
      <c r="AK627" s="0" t="n">
        <f aca="false">(AVERAGE(AG625:AG626,AG628:AG629)*AI627*2) + (AG627*(1-AI627*2))</f>
        <v>14297.2170636296</v>
      </c>
    </row>
    <row r="628" customFormat="false" ht="13.8" hidden="false" customHeight="false" outlineLevel="0" collapsed="false">
      <c r="A628" s="4" t="n">
        <v>43362</v>
      </c>
      <c r="B628" s="0" t="n">
        <v>626</v>
      </c>
      <c r="C628" s="0" t="n">
        <v>3430</v>
      </c>
      <c r="D628" s="0" t="n">
        <f aca="false">C628*$D$1</f>
        <v>7889</v>
      </c>
      <c r="E628" s="0" t="n">
        <v>1555</v>
      </c>
      <c r="F628" s="0" t="n">
        <f aca="false">E628*$F$1</f>
        <v>3421</v>
      </c>
      <c r="G628" s="0" t="n">
        <v>2535</v>
      </c>
      <c r="H628" s="0" t="n">
        <f aca="false">D628+F628+G628</f>
        <v>13845</v>
      </c>
      <c r="J628" s="0" t="n">
        <v>0</v>
      </c>
      <c r="K628" s="0" t="n">
        <f aca="false">J628*$K$1</f>
        <v>0</v>
      </c>
      <c r="L628" s="0" t="n">
        <f aca="false">H628+K628</f>
        <v>13845</v>
      </c>
      <c r="M628" s="0" t="n">
        <v>220</v>
      </c>
      <c r="X628" s="0" t="s">
        <v>37</v>
      </c>
      <c r="Y628" s="0" t="n">
        <f aca="false">Y625</f>
        <v>14654.3571428571</v>
      </c>
      <c r="Z628" s="0" t="n">
        <f aca="false">L628/Y628</f>
        <v>0.9447702048635</v>
      </c>
      <c r="AA628" s="0" t="n">
        <f aca="false">AVERAGEIF(X565:X627,"Wednesday",Z565:Z627)</f>
        <v>0.930446172383885</v>
      </c>
      <c r="AB628" s="0" t="n">
        <f aca="false">L628/$AA$8</f>
        <v>15156.9744745524</v>
      </c>
      <c r="AC628" s="0" t="n">
        <v>93</v>
      </c>
      <c r="AE628" s="0" t="n">
        <v>1</v>
      </c>
      <c r="AF628" s="0" t="n">
        <f aca="false">(AB628/AVERAGE(AB624:AB626,AB630:AB632))*MAX(AE627:AE629) + (1 - MAX(AE627:AE629))</f>
        <v>1.0202771765977</v>
      </c>
      <c r="AG628" s="0" t="n">
        <f aca="false">AB628/AF628</f>
        <v>14855.7419711143</v>
      </c>
      <c r="AH628" s="0" t="n">
        <f aca="false">(AG627+AG628*2+AG629)/4</f>
        <v>14786.171231506</v>
      </c>
      <c r="AI628" s="0" t="n">
        <f aca="false">ABS(1 - (AG628/AVERAGE(AG626:AG630)))</f>
        <v>0.0259448506825082</v>
      </c>
      <c r="AJ628" s="0" t="n">
        <f aca="false">(AVERAGE(AG626:AG630)*AI628) + (AG628*(1-AI628))</f>
        <v>14845.9949325876</v>
      </c>
      <c r="AK628" s="0" t="n">
        <f aca="false">(AVERAGE(AG626:AG627,AG629:AG630)*AI628*2) + (AG628*(1-AI628*2))</f>
        <v>14831.3743747976</v>
      </c>
    </row>
    <row r="629" customFormat="false" ht="13.8" hidden="false" customHeight="false" outlineLevel="0" collapsed="false">
      <c r="A629" s="4" t="n">
        <v>43363</v>
      </c>
      <c r="B629" s="0" t="n">
        <v>627</v>
      </c>
      <c r="C629" s="0" t="n">
        <v>3370</v>
      </c>
      <c r="D629" s="0" t="n">
        <f aca="false">C629*$D$1</f>
        <v>7751</v>
      </c>
      <c r="E629" s="0" t="n">
        <v>1615</v>
      </c>
      <c r="F629" s="0" t="n">
        <f aca="false">E629*$F$1</f>
        <v>3553</v>
      </c>
      <c r="G629" s="0" t="n">
        <v>2545</v>
      </c>
      <c r="H629" s="0" t="n">
        <f aca="false">D629+F629+G629</f>
        <v>13849</v>
      </c>
      <c r="J629" s="0" t="n">
        <v>0</v>
      </c>
      <c r="K629" s="0" t="n">
        <f aca="false">J629*$K$1</f>
        <v>0</v>
      </c>
      <c r="L629" s="0" t="n">
        <f aca="false">H629+K629</f>
        <v>13849</v>
      </c>
      <c r="M629" s="0" t="n">
        <v>220</v>
      </c>
      <c r="X629" s="0" t="s">
        <v>39</v>
      </c>
      <c r="Y629" s="0" t="n">
        <f aca="false">Y625</f>
        <v>14654.3571428571</v>
      </c>
      <c r="Z629" s="0" t="n">
        <f aca="false">L629/Y629</f>
        <v>0.945043161224602</v>
      </c>
      <c r="AA629" s="0" t="n">
        <f aca="false">AVERAGEIF(X566:X628,"Thursday",Z566:Z628)</f>
        <v>0.941863835347734</v>
      </c>
      <c r="AB629" s="0" t="n">
        <f aca="false">L629/$AA$10</f>
        <v>13742.850559232</v>
      </c>
      <c r="AC629" s="0" t="n">
        <v>90</v>
      </c>
      <c r="AE629" s="0" t="n">
        <v>0</v>
      </c>
      <c r="AF629" s="0" t="n">
        <f aca="false">(AB629/AVERAGE(AB625:AB627,AB631:AB633))*MAX(AE628:AE630) + (1 - MAX(AE628:AE630))</f>
        <v>0.895761698882318</v>
      </c>
      <c r="AG629" s="0" t="n">
        <f aca="false">AB629/AF629</f>
        <v>15342.083253146</v>
      </c>
      <c r="AH629" s="0" t="n">
        <f aca="false">(AG628+AG629*2+AG630)/4</f>
        <v>14583.1453594414</v>
      </c>
      <c r="AI629" s="0" t="n">
        <f aca="false">ABS(1 - (AG629/AVERAGE(AG627:AG631)))</f>
        <v>0.0625287603832785</v>
      </c>
      <c r="AJ629" s="0" t="n">
        <f aca="false">(AVERAGE(AG627:AG631)*AI629) + (AG629*(1-AI629))</f>
        <v>15285.6281404386</v>
      </c>
      <c r="AK629" s="0" t="n">
        <f aca="false">(AVERAGE(AG627:AG628,AG630:AG631)*AI629*2) + (AG629*(1-AI629*2))</f>
        <v>15200.9454713775</v>
      </c>
    </row>
    <row r="630" customFormat="false" ht="13.8" hidden="false" customHeight="false" outlineLevel="0" collapsed="false">
      <c r="A630" s="4" t="n">
        <v>43364</v>
      </c>
      <c r="B630" s="0" t="n">
        <v>628</v>
      </c>
      <c r="C630" s="0" t="n">
        <v>3595</v>
      </c>
      <c r="D630" s="0" t="n">
        <f aca="false">C630*$D$1</f>
        <v>8268.5</v>
      </c>
      <c r="E630" s="0" t="n">
        <v>1545</v>
      </c>
      <c r="F630" s="0" t="n">
        <f aca="false">E630*$F$1</f>
        <v>3399</v>
      </c>
      <c r="G630" s="0" t="n">
        <v>3015</v>
      </c>
      <c r="H630" s="0" t="n">
        <f aca="false">D630+F630+G630</f>
        <v>14682.5</v>
      </c>
      <c r="J630" s="0" t="n">
        <v>0</v>
      </c>
      <c r="K630" s="0" t="n">
        <f aca="false">J630*$K$1</f>
        <v>0</v>
      </c>
      <c r="L630" s="0" t="n">
        <f aca="false">H630+K630</f>
        <v>14682.5</v>
      </c>
      <c r="M630" s="0" t="n">
        <v>180</v>
      </c>
      <c r="X630" s="0" t="s">
        <v>40</v>
      </c>
      <c r="Y630" s="0" t="n">
        <f aca="false">Y625</f>
        <v>14654.3571428571</v>
      </c>
      <c r="Z630" s="0" t="n">
        <f aca="false">L630/Y630</f>
        <v>1.00192044296918</v>
      </c>
      <c r="AA630" s="0" t="n">
        <f aca="false">AVERAGEIF(X567:X629,"Friday",Z567:Z629)</f>
        <v>1.00534589187365</v>
      </c>
      <c r="AB630" s="0" t="n">
        <f aca="false">L630/$AA$12</f>
        <v>12792.6729603595</v>
      </c>
      <c r="AC630" s="0" t="n">
        <v>91</v>
      </c>
      <c r="AE630" s="0" t="n">
        <v>0</v>
      </c>
      <c r="AF630" s="0" t="n">
        <f aca="false">(AB630/AVERAGE(AB626:AB628,AB632:AB634))*MAX(AE629:AE631) + (1 - MAX(AE629:AE631))</f>
        <v>1</v>
      </c>
      <c r="AG630" s="0" t="n">
        <f aca="false">AB630/AF630</f>
        <v>12792.6729603595</v>
      </c>
      <c r="AH630" s="0" t="n">
        <f aca="false">(AG629+AG630*2+AG631)/4</f>
        <v>14010.4744625703</v>
      </c>
      <c r="AI630" s="0" t="n">
        <f aca="false">ABS(1 - (AG630/AVERAGE(AG628:AG632)))</f>
        <v>0.131619111765513</v>
      </c>
      <c r="AJ630" s="0" t="n">
        <f aca="false">(AVERAGE(AG628:AG632)*AI630) + (AG630*(1-AI630))</f>
        <v>13047.8778270448</v>
      </c>
      <c r="AK630" s="0" t="n">
        <f aca="false">(AVERAGE(AG628:AG629,AG631:AG632)*AI630*2) + (AG630*(1-AI630*2))</f>
        <v>13430.6851270728</v>
      </c>
    </row>
    <row r="631" customFormat="false" ht="13.8" hidden="false" customHeight="false" outlineLevel="0" collapsed="false">
      <c r="A631" s="4" t="n">
        <v>43365</v>
      </c>
      <c r="B631" s="0" t="n">
        <v>629</v>
      </c>
      <c r="C631" s="0" t="n">
        <v>3825</v>
      </c>
      <c r="D631" s="0" t="n">
        <f aca="false">C631*$D$1</f>
        <v>8797.5</v>
      </c>
      <c r="E631" s="0" t="n">
        <v>1775</v>
      </c>
      <c r="F631" s="0" t="n">
        <f aca="false">E631*$F$1</f>
        <v>3905</v>
      </c>
      <c r="G631" s="0" t="n">
        <v>4115</v>
      </c>
      <c r="H631" s="0" t="n">
        <f aca="false">D631+F631+G631</f>
        <v>16817.5</v>
      </c>
      <c r="J631" s="0" t="n">
        <v>0</v>
      </c>
      <c r="K631" s="0" t="n">
        <f aca="false">J631*$K$1</f>
        <v>0</v>
      </c>
      <c r="L631" s="0" t="n">
        <f aca="false">H631+K631</f>
        <v>16817.5</v>
      </c>
      <c r="M631" s="0" t="n">
        <v>170</v>
      </c>
      <c r="X631" s="0" t="s">
        <v>42</v>
      </c>
      <c r="Y631" s="0" t="n">
        <f aca="false">Y625</f>
        <v>14654.3571428571</v>
      </c>
      <c r="Z631" s="0" t="n">
        <f aca="false">L631/Y631</f>
        <v>1.14761090070725</v>
      </c>
      <c r="AA631" s="0" t="n">
        <f aca="false">AVERAGEIF(X568:X630,"Saturday",Z568:Z630)</f>
        <v>1.09827030244361</v>
      </c>
      <c r="AB631" s="0" t="n">
        <f aca="false">L631/$AA$14</f>
        <v>15114.4686764161</v>
      </c>
      <c r="AC631" s="0" t="n">
        <v>93</v>
      </c>
      <c r="AE631" s="0" t="n">
        <v>0</v>
      </c>
      <c r="AF631" s="0" t="n">
        <f aca="false">(AB631/AVERAGE(AB627:AB629,AB633:AB635))*MAX(AE630:AE632) + (1 - MAX(AE630:AE632))</f>
        <v>1</v>
      </c>
      <c r="AG631" s="0" t="n">
        <f aca="false">AB631/AF631</f>
        <v>15114.4686764161</v>
      </c>
      <c r="AH631" s="0" t="n">
        <f aca="false">(AG630+AG631*2+AG632)/4</f>
        <v>14643.7084620315</v>
      </c>
      <c r="AI631" s="0" t="n">
        <f aca="false">ABS(1 - (AG631/AVERAGE(AG629:AG633)))</f>
        <v>0.0109027483985997</v>
      </c>
      <c r="AJ631" s="0" t="n">
        <f aca="false">(AVERAGE(AG629:AG633)*AI631) + (AG631*(1-AI631))</f>
        <v>15112.6913979141</v>
      </c>
      <c r="AK631" s="0" t="n">
        <f aca="false">(AVERAGE(AG629:AG630,AG632:AG633)*AI631*2) + (AG631*(1-AI631*2))</f>
        <v>15110.0254801611</v>
      </c>
    </row>
    <row r="632" customFormat="false" ht="13.8" hidden="false" customHeight="false" outlineLevel="0" collapsed="false">
      <c r="A632" s="4" t="n">
        <v>43366</v>
      </c>
      <c r="B632" s="0" t="n">
        <v>630</v>
      </c>
      <c r="C632" s="0" t="n">
        <v>3060</v>
      </c>
      <c r="D632" s="0" t="n">
        <f aca="false">C632*$D$1</f>
        <v>7038</v>
      </c>
      <c r="E632" s="0" t="n">
        <v>1695</v>
      </c>
      <c r="F632" s="0" t="n">
        <f aca="false">E632*$F$1</f>
        <v>3729</v>
      </c>
      <c r="G632" s="0" t="n">
        <v>4685</v>
      </c>
      <c r="H632" s="0" t="n">
        <f aca="false">D632+F632+G632</f>
        <v>15452</v>
      </c>
      <c r="J632" s="0" t="n">
        <v>0</v>
      </c>
      <c r="K632" s="0" t="n">
        <f aca="false">J632*$K$1</f>
        <v>0</v>
      </c>
      <c r="L632" s="0" t="n">
        <f aca="false">H632+K632</f>
        <v>15452</v>
      </c>
      <c r="M632" s="0" t="n">
        <v>190</v>
      </c>
      <c r="X632" s="0" t="s">
        <v>33</v>
      </c>
      <c r="Y632" s="0" t="n">
        <f aca="false">AVERAGE(L632:L638)</f>
        <v>14478.7142857143</v>
      </c>
      <c r="Z632" s="0" t="n">
        <f aca="false">L632/Y632</f>
        <v>1.06722183303569</v>
      </c>
      <c r="AA632" s="0" t="n">
        <f aca="false">AVERAGEIF(X569:X631,"Sunday",Z569:Z631)</f>
        <v>1.1166343396278</v>
      </c>
      <c r="AB632" s="0" t="n">
        <f aca="false">L632/$AA$2</f>
        <v>15553.2235349343</v>
      </c>
      <c r="AC632" s="0" t="n">
        <v>93</v>
      </c>
      <c r="AE632" s="0" t="n">
        <v>0</v>
      </c>
      <c r="AF632" s="0" t="n">
        <f aca="false">(AB632/AVERAGE(AB628:AB630,AB634:AB636))*MAX(AE631:AE633) + (1 - MAX(AE631:AE633))</f>
        <v>1</v>
      </c>
      <c r="AG632" s="0" t="n">
        <f aca="false">AB632/AF632</f>
        <v>15553.2235349343</v>
      </c>
      <c r="AH632" s="0" t="n">
        <f aca="false">(AG631+AG632*2+AG633)/4</f>
        <v>15543.937712558</v>
      </c>
      <c r="AI632" s="0" t="n">
        <f aca="false">ABS(1 - (AG632/AVERAGE(AG630:AG634)))</f>
        <v>0.0627759056364328</v>
      </c>
      <c r="AJ632" s="0" t="n">
        <f aca="false">(AVERAGE(AG630:AG634)*AI632) + (AG632*(1-AI632))</f>
        <v>15495.5515780943</v>
      </c>
      <c r="AK632" s="0" t="n">
        <f aca="false">(AVERAGE(AG630:AG631,AG633:AG634)*AI632*2) + (AG632*(1-AI632*2))</f>
        <v>15409.0436428344</v>
      </c>
    </row>
    <row r="633" customFormat="false" ht="13.8" hidden="false" customHeight="false" outlineLevel="0" collapsed="false">
      <c r="A633" s="4" t="n">
        <v>43367</v>
      </c>
      <c r="B633" s="0" t="n">
        <v>631</v>
      </c>
      <c r="C633" s="0" t="n">
        <v>3485</v>
      </c>
      <c r="D633" s="0" t="n">
        <f aca="false">C633*$D$1</f>
        <v>8015.5</v>
      </c>
      <c r="E633" s="0" t="n">
        <v>1550</v>
      </c>
      <c r="F633" s="0" t="n">
        <f aca="false">E633*$F$1</f>
        <v>3410</v>
      </c>
      <c r="G633" s="0" t="n">
        <v>3610</v>
      </c>
      <c r="H633" s="0" t="n">
        <f aca="false">D633+F633+G633</f>
        <v>15035.5</v>
      </c>
      <c r="J633" s="0" t="n">
        <v>0</v>
      </c>
      <c r="K633" s="0" t="n">
        <f aca="false">J633*$K$1</f>
        <v>0</v>
      </c>
      <c r="L633" s="0" t="n">
        <f aca="false">H633+K633</f>
        <v>15035.5</v>
      </c>
      <c r="M633" s="0" t="n">
        <v>220</v>
      </c>
      <c r="X633" s="0" t="s">
        <v>34</v>
      </c>
      <c r="Y633" s="0" t="n">
        <f aca="false">Y632</f>
        <v>14478.7142857143</v>
      </c>
      <c r="Z633" s="0" t="n">
        <f aca="false">L633/Y633</f>
        <v>1.03845546664562</v>
      </c>
      <c r="AA633" s="0" t="n">
        <f aca="false">AVERAGEIF(X570:X632,"Monday",Z570:Z632)</f>
        <v>0.967530177853936</v>
      </c>
      <c r="AB633" s="0" t="n">
        <f aca="false">L633/$AA$4</f>
        <v>15954.8351039473</v>
      </c>
      <c r="AC633" s="0" t="n">
        <v>93</v>
      </c>
      <c r="AE633" s="0" t="n">
        <v>0</v>
      </c>
      <c r="AF633" s="0" t="n">
        <f aca="false">(AB633/AVERAGE(AB629:AB631,AB635:AB637))*MAX(AE632:AE634) + (1 - MAX(AE632:AE634))</f>
        <v>1</v>
      </c>
      <c r="AG633" s="0" t="n">
        <f aca="false">AB633/AF633</f>
        <v>15954.8351039473</v>
      </c>
      <c r="AH633" s="0" t="n">
        <f aca="false">(AG632+AG633*2+AG634)/4</f>
        <v>15305.0831152966</v>
      </c>
      <c r="AI633" s="0" t="n">
        <f aca="false">ABS(1 - (AG633/AVERAGE(AG631:AG635)))</f>
        <v>0.0579040799012986</v>
      </c>
      <c r="AJ633" s="0" t="n">
        <f aca="false">(AVERAGE(AG631:AG635)*AI633) + (AG633*(1-AI633))</f>
        <v>15904.268433551</v>
      </c>
      <c r="AK633" s="0" t="n">
        <f aca="false">(AVERAGE(AG631:AG632,AG634:AG635)*AI633*2) + (AG633*(1-AI633*2))</f>
        <v>15828.4184279566</v>
      </c>
    </row>
    <row r="634" customFormat="false" ht="13.8" hidden="false" customHeight="false" outlineLevel="0" collapsed="false">
      <c r="A634" s="4" t="n">
        <v>43368</v>
      </c>
      <c r="B634" s="0" t="n">
        <v>632</v>
      </c>
      <c r="C634" s="0" t="n">
        <v>3335</v>
      </c>
      <c r="D634" s="0" t="n">
        <f aca="false">C634*$D$1</f>
        <v>7670.5</v>
      </c>
      <c r="E634" s="0" t="n">
        <v>1255</v>
      </c>
      <c r="F634" s="0" t="n">
        <f aca="false">E634*$F$1</f>
        <v>2761</v>
      </c>
      <c r="G634" s="0" t="n">
        <v>2265</v>
      </c>
      <c r="H634" s="0" t="n">
        <f aca="false">D634+F634+G634</f>
        <v>12696.5</v>
      </c>
      <c r="J634" s="0" t="n">
        <v>0</v>
      </c>
      <c r="K634" s="0" t="n">
        <f aca="false">J634*$K$1</f>
        <v>0</v>
      </c>
      <c r="L634" s="0" t="n">
        <f aca="false">H634+K634</f>
        <v>12696.5</v>
      </c>
      <c r="M634" s="0" t="n">
        <v>200</v>
      </c>
      <c r="X634" s="0" t="s">
        <v>36</v>
      </c>
      <c r="Y634" s="0" t="n">
        <f aca="false">Y632</f>
        <v>14478.7142857143</v>
      </c>
      <c r="Z634" s="0" t="n">
        <f aca="false">L634/Y634</f>
        <v>0.876907973280973</v>
      </c>
      <c r="AA634" s="0" t="n">
        <f aca="false">AVERAGEIF(X571:X633,"Tuesday",Z571:Z633)</f>
        <v>0.934565564753685</v>
      </c>
      <c r="AB634" s="0" t="n">
        <f aca="false">L634/$AA$6</f>
        <v>13757.4387183573</v>
      </c>
      <c r="AC634" s="0" t="n">
        <v>91</v>
      </c>
      <c r="AE634" s="0" t="n">
        <v>0</v>
      </c>
      <c r="AF634" s="0" t="n">
        <f aca="false">(AB634/AVERAGE(AB630:AB632,AB636:AB638))*MAX(AE633:AE635) + (1 - MAX(AE633:AE635))</f>
        <v>1</v>
      </c>
      <c r="AG634" s="0" t="n">
        <f aca="false">AB634/AF634</f>
        <v>13757.4387183573</v>
      </c>
      <c r="AH634" s="0" t="n">
        <f aca="false">(AG633+AG634*2+AG635)/4</f>
        <v>14624.3762863425</v>
      </c>
      <c r="AI634" s="0" t="n">
        <f aca="false">ABS(1 - (AG634/AVERAGE(AG632:AG636)))</f>
        <v>0.0723890658332487</v>
      </c>
      <c r="AJ634" s="0" t="n">
        <f aca="false">(AVERAGE(AG632:AG636)*AI634) + (AG634*(1-AI634))</f>
        <v>13835.1560126046</v>
      </c>
      <c r="AK634" s="0" t="n">
        <f aca="false">(AVERAGE(AG632:AG633,AG635:AG636)*AI634*2) + (AG634*(1-AI634*2))</f>
        <v>13951.7319539755</v>
      </c>
    </row>
    <row r="635" customFormat="false" ht="13.8" hidden="false" customHeight="false" outlineLevel="0" collapsed="false">
      <c r="A635" s="4" t="n">
        <v>43369</v>
      </c>
      <c r="B635" s="0" t="n">
        <v>633</v>
      </c>
      <c r="C635" s="0" t="n">
        <v>3330</v>
      </c>
      <c r="D635" s="0" t="n">
        <f aca="false">C635*$D$1</f>
        <v>7659</v>
      </c>
      <c r="E635" s="0" t="n">
        <v>1590</v>
      </c>
      <c r="F635" s="0" t="n">
        <f aca="false">E635*$F$1</f>
        <v>3498</v>
      </c>
      <c r="G635" s="0" t="n">
        <v>2570</v>
      </c>
      <c r="H635" s="0" t="n">
        <f aca="false">D635+F635+G635</f>
        <v>13727</v>
      </c>
      <c r="J635" s="0" t="n">
        <v>0</v>
      </c>
      <c r="K635" s="0" t="n">
        <f aca="false">J635*$K$1</f>
        <v>0</v>
      </c>
      <c r="L635" s="0" t="n">
        <f aca="false">H635+K635</f>
        <v>13727</v>
      </c>
      <c r="M635" s="0" t="n">
        <v>235</v>
      </c>
      <c r="X635" s="0" t="s">
        <v>37</v>
      </c>
      <c r="Y635" s="0" t="n">
        <f aca="false">Y632</f>
        <v>14478.7142857143</v>
      </c>
      <c r="Z635" s="0" t="n">
        <f aca="false">L635/Y635</f>
        <v>0.948081420015588</v>
      </c>
      <c r="AA635" s="0" t="n">
        <f aca="false">AVERAGEIF(X572:X634,"Wednesday",Z572:Z634)</f>
        <v>0.917639887400309</v>
      </c>
      <c r="AB635" s="0" t="n">
        <f aca="false">L635/$AA$8</f>
        <v>15027.7926047079</v>
      </c>
      <c r="AC635" s="0" t="n">
        <v>91</v>
      </c>
      <c r="AE635" s="0" t="n">
        <v>0</v>
      </c>
      <c r="AF635" s="0" t="n">
        <f aca="false">(AB635/AVERAGE(AB631:AB633,AB637:AB639))*MAX(AE634:AE636) + (1 - MAX(AE634:AE636))</f>
        <v>1</v>
      </c>
      <c r="AG635" s="0" t="n">
        <f aca="false">AB635/AF635</f>
        <v>15027.7926047079</v>
      </c>
      <c r="AH635" s="0" t="n">
        <f aca="false">(AG634+AG635*2+AG636)/4</f>
        <v>14418.7386785624</v>
      </c>
      <c r="AI635" s="0" t="n">
        <f aca="false">ABS(1 - (AG635/AVERAGE(AG633:AG637)))</f>
        <v>0.0573419079780362</v>
      </c>
      <c r="AJ635" s="0" t="n">
        <f aca="false">(AVERAGE(AG633:AG637)*AI635) + (AG635*(1-AI635))</f>
        <v>14981.0595654764</v>
      </c>
      <c r="AK635" s="0" t="n">
        <f aca="false">(AVERAGE(AG633:AG634,AG636:AG637)*AI635*2) + (AG635*(1-AI635*2))</f>
        <v>14910.9600066292</v>
      </c>
    </row>
    <row r="636" customFormat="false" ht="13.8" hidden="false" customHeight="false" outlineLevel="0" collapsed="false">
      <c r="A636" s="4" t="n">
        <v>43370</v>
      </c>
      <c r="B636" s="0" t="n">
        <v>634</v>
      </c>
      <c r="C636" s="0" t="n">
        <v>3320</v>
      </c>
      <c r="D636" s="0" t="n">
        <f aca="false">C636*$D$1</f>
        <v>7636</v>
      </c>
      <c r="E636" s="0" t="n">
        <v>1640</v>
      </c>
      <c r="F636" s="0" t="n">
        <f aca="false">E636*$F$1</f>
        <v>3608</v>
      </c>
      <c r="G636" s="0" t="n">
        <v>2725</v>
      </c>
      <c r="H636" s="0" t="n">
        <f aca="false">D636+F636+G636</f>
        <v>13969</v>
      </c>
      <c r="J636" s="0" t="n">
        <v>0</v>
      </c>
      <c r="K636" s="0" t="n">
        <f aca="false">J636*$K$1</f>
        <v>0</v>
      </c>
      <c r="L636" s="0" t="n">
        <f aca="false">H636+K636</f>
        <v>13969</v>
      </c>
      <c r="M636" s="0" t="n">
        <v>195</v>
      </c>
      <c r="X636" s="0" t="s">
        <v>39</v>
      </c>
      <c r="Y636" s="0" t="n">
        <f aca="false">Y632</f>
        <v>14478.7142857143</v>
      </c>
      <c r="Z636" s="0" t="n">
        <f aca="false">L636/Y636</f>
        <v>0.964795611291451</v>
      </c>
      <c r="AA636" s="0" t="n">
        <f aca="false">AVERAGEIF(X573:X635,"Thursday",Z573:Z635)</f>
        <v>0.936064556093748</v>
      </c>
      <c r="AB636" s="0" t="n">
        <f aca="false">L636/$AA$10</f>
        <v>13861.9307864764</v>
      </c>
      <c r="AC636" s="0" t="n">
        <v>93</v>
      </c>
      <c r="AE636" s="0" t="n">
        <v>0</v>
      </c>
      <c r="AF636" s="0" t="n">
        <f aca="false">(AB636/AVERAGE(AB632:AB634,AB638:AB640))*MAX(AE635:AE637) + (1 - MAX(AE635:AE637))</f>
        <v>1</v>
      </c>
      <c r="AG636" s="0" t="n">
        <f aca="false">AB636/AF636</f>
        <v>13861.9307864764</v>
      </c>
      <c r="AH636" s="0" t="n">
        <f aca="false">(AG635+AG636*2+AG637)/4</f>
        <v>13803.418420152</v>
      </c>
      <c r="AI636" s="0" t="n">
        <f aca="false">ABS(1 - (AG636/AVERAGE(AG634:AG638)))</f>
        <v>0.00474251321936425</v>
      </c>
      <c r="AJ636" s="0" t="n">
        <f aca="false">(AVERAGE(AG634:AG638)*AI636) + (AG636*(1-AI636))</f>
        <v>13862.2440467862</v>
      </c>
      <c r="AK636" s="0" t="n">
        <f aca="false">(AVERAGE(AG634:AG635,AG637:AG638)*AI636*2) + (AG636*(1-AI636*2))</f>
        <v>13862.7139372509</v>
      </c>
    </row>
    <row r="637" customFormat="false" ht="13.8" hidden="false" customHeight="false" outlineLevel="0" collapsed="false">
      <c r="A637" s="4" t="n">
        <v>43371</v>
      </c>
      <c r="B637" s="0" t="n">
        <v>635</v>
      </c>
      <c r="C637" s="0" t="n">
        <v>3530</v>
      </c>
      <c r="D637" s="0" t="n">
        <f aca="false">C637*$D$1</f>
        <v>8119</v>
      </c>
      <c r="E637" s="0" t="n">
        <v>1420</v>
      </c>
      <c r="F637" s="0" t="n">
        <f aca="false">E637*$F$1</f>
        <v>3124</v>
      </c>
      <c r="G637" s="0" t="n">
        <v>3060</v>
      </c>
      <c r="H637" s="0" t="n">
        <f aca="false">D637+F637+G637</f>
        <v>14303</v>
      </c>
      <c r="J637" s="0" t="n">
        <v>0</v>
      </c>
      <c r="K637" s="0" t="n">
        <f aca="false">J637*$K$1</f>
        <v>0</v>
      </c>
      <c r="L637" s="0" t="n">
        <f aca="false">H637+K637</f>
        <v>14303</v>
      </c>
      <c r="M637" s="0" t="n">
        <v>185</v>
      </c>
      <c r="X637" s="0" t="s">
        <v>40</v>
      </c>
      <c r="Y637" s="0" t="n">
        <f aca="false">Y632</f>
        <v>14478.7142857143</v>
      </c>
      <c r="Z637" s="0" t="n">
        <f aca="false">L637/Y637</f>
        <v>0.987863957928386</v>
      </c>
      <c r="AA637" s="0" t="n">
        <f aca="false">AVERAGEIF(X574:X636,"Friday",Z574:Z636)</f>
        <v>1.00802815703002</v>
      </c>
      <c r="AB637" s="0" t="n">
        <f aca="false">L637/$AA$12</f>
        <v>12462.0195029471</v>
      </c>
      <c r="AC637" s="0" t="n">
        <v>93</v>
      </c>
      <c r="AE637" s="0" t="n">
        <v>0</v>
      </c>
      <c r="AF637" s="0" t="n">
        <f aca="false">(AB637/AVERAGE(AB633:AB635,AB639:AB641))*MAX(AE636:AE638) + (1 - MAX(AE636:AE638))</f>
        <v>1</v>
      </c>
      <c r="AG637" s="0" t="n">
        <f aca="false">AB637/AF637</f>
        <v>12462.0195029471</v>
      </c>
      <c r="AH637" s="0" t="n">
        <f aca="false">(AG636+AG637*2+AG638)/4</f>
        <v>13329.1775909542</v>
      </c>
      <c r="AI637" s="0" t="n">
        <f aca="false">ABS(1 - (AG637/AVERAGE(AG635:AG639)))</f>
        <v>0.11255928732195</v>
      </c>
      <c r="AJ637" s="0" t="n">
        <f aca="false">(AVERAGE(AG635:AG639)*AI637) + (AG637*(1-AI637))</f>
        <v>12639.9341679258</v>
      </c>
      <c r="AK637" s="0" t="n">
        <f aca="false">(AVERAGE(AG635:AG636,AG638:AG639)*AI637*2) + (AG637*(1-AI637*2))</f>
        <v>12906.8061653938</v>
      </c>
    </row>
    <row r="638" customFormat="false" ht="13.8" hidden="false" customHeight="false" outlineLevel="0" collapsed="false">
      <c r="A638" s="4" t="n">
        <v>43372</v>
      </c>
      <c r="B638" s="0" t="n">
        <v>636</v>
      </c>
      <c r="C638" s="0" t="n">
        <v>3700</v>
      </c>
      <c r="D638" s="0" t="n">
        <f aca="false">C638*$D$1</f>
        <v>8510</v>
      </c>
      <c r="E638" s="0" t="n">
        <v>1640</v>
      </c>
      <c r="F638" s="0" t="n">
        <f aca="false">E638*$F$1</f>
        <v>3608</v>
      </c>
      <c r="G638" s="0" t="n">
        <v>4050</v>
      </c>
      <c r="H638" s="0" t="n">
        <f aca="false">D638+F638+G638</f>
        <v>16168</v>
      </c>
      <c r="J638" s="0" t="n">
        <v>0</v>
      </c>
      <c r="K638" s="0" t="n">
        <f aca="false">J638*$K$1</f>
        <v>0</v>
      </c>
      <c r="L638" s="0" t="n">
        <f aca="false">H638+K638</f>
        <v>16168</v>
      </c>
      <c r="M638" s="0" t="n">
        <v>130</v>
      </c>
      <c r="X638" s="0" t="s">
        <v>42</v>
      </c>
      <c r="Y638" s="0" t="n">
        <f aca="false">Y632</f>
        <v>14478.7142857143</v>
      </c>
      <c r="Z638" s="0" t="n">
        <f aca="false">L638/Y638</f>
        <v>1.11667373780229</v>
      </c>
      <c r="AA638" s="0" t="n">
        <f aca="false">AVERAGEIF(X575:X637,"Saturday",Z575:Z637)</f>
        <v>1.1195373172405</v>
      </c>
      <c r="AB638" s="0" t="n">
        <f aca="false">L638/$AA$14</f>
        <v>14530.7405714461</v>
      </c>
      <c r="AC638" s="0" t="n">
        <v>93</v>
      </c>
      <c r="AE638" s="0" t="n">
        <v>0</v>
      </c>
      <c r="AF638" s="0" t="n">
        <f aca="false">(AB638/AVERAGE(AB634:AB636,AB640:AB642))*MAX(AE637:AE639) + (1 - MAX(AE637:AE639))</f>
        <v>1</v>
      </c>
      <c r="AG638" s="0" t="n">
        <f aca="false">AB638/AF638</f>
        <v>14530.7405714461</v>
      </c>
      <c r="AH638" s="0" t="n">
        <f aca="false">(AG637+AG638*2+AG639)/4</f>
        <v>13963.5670472776</v>
      </c>
      <c r="AI638" s="0" t="n">
        <f aca="false">ABS(1 - (AG638/AVERAGE(AG636:AG640)))</f>
        <v>0.0644113836898164</v>
      </c>
      <c r="AJ638" s="0" t="n">
        <f aca="false">(AVERAGE(AG636:AG640)*AI638) + (AG638*(1-AI638))</f>
        <v>14474.103146974</v>
      </c>
      <c r="AK638" s="0" t="n">
        <f aca="false">(AVERAGE(AG636:AG637,AG639:AG640)*AI638*2) + (AG638*(1-AI638*2))</f>
        <v>14389.147010266</v>
      </c>
    </row>
    <row r="639" customFormat="false" ht="13.8" hidden="false" customHeight="false" outlineLevel="0" collapsed="false">
      <c r="A639" s="4" t="n">
        <v>43373</v>
      </c>
      <c r="B639" s="0" t="n">
        <v>637</v>
      </c>
      <c r="C639" s="0" t="n">
        <v>3405</v>
      </c>
      <c r="D639" s="0" t="n">
        <f aca="false">C639*$D$1</f>
        <v>7831.5</v>
      </c>
      <c r="E639" s="0" t="n">
        <v>1705</v>
      </c>
      <c r="F639" s="0" t="n">
        <f aca="false">E639*$F$1</f>
        <v>3751</v>
      </c>
      <c r="G639" s="0" t="n">
        <v>2655</v>
      </c>
      <c r="H639" s="0" t="n">
        <f aca="false">D639+F639+G639</f>
        <v>14237.5</v>
      </c>
      <c r="J639" s="0" t="n">
        <v>0</v>
      </c>
      <c r="K639" s="0" t="n">
        <f aca="false">J639*$K$1</f>
        <v>0</v>
      </c>
      <c r="L639" s="0" t="n">
        <f aca="false">H639+K639</f>
        <v>14237.5</v>
      </c>
      <c r="M639" s="0" t="n">
        <v>170</v>
      </c>
      <c r="X639" s="0" t="s">
        <v>33</v>
      </c>
      <c r="Y639" s="0" t="n">
        <f aca="false">AVERAGE(L639:L645)</f>
        <v>12317.5</v>
      </c>
      <c r="Z639" s="0" t="n">
        <f aca="false">L639/Y639</f>
        <v>1.15587578648265</v>
      </c>
      <c r="AA639" s="0" t="n">
        <f aca="false">AVERAGEIF(X576:X638,"Sunday",Z576:Z638)</f>
        <v>1.1184693408126</v>
      </c>
      <c r="AB639" s="0" t="n">
        <f aca="false">L639/$AA$2</f>
        <v>14330.7675432712</v>
      </c>
      <c r="AC639" s="0" t="n">
        <v>91</v>
      </c>
      <c r="AE639" s="0" t="n">
        <v>0</v>
      </c>
      <c r="AF639" s="0" t="n">
        <f aca="false">(AB639/AVERAGE(AB635:AB637,AB641:AB643))*MAX(AE638:AE640) + (1 - MAX(AE638:AE640))</f>
        <v>1</v>
      </c>
      <c r="AG639" s="0" t="n">
        <f aca="false">AB639/AF639</f>
        <v>14330.7675432712</v>
      </c>
      <c r="AH639" s="0" t="n">
        <f aca="false">(AG638+AG639*2+AG640)/4</f>
        <v>14065.9954255539</v>
      </c>
      <c r="AI639" s="0" t="n">
        <f aca="false">ABS(1 - (AG639/AVERAGE(AG637:AG641)))</f>
        <v>0.0890853316037461</v>
      </c>
      <c r="AJ639" s="0" t="n">
        <f aca="false">(AVERAGE(AG637:AG641)*AI639) + (AG639*(1-AI639))</f>
        <v>14226.338825748</v>
      </c>
      <c r="AK639" s="0" t="n">
        <f aca="false">(AVERAGE(AG637:AG638,AG640:AG641)*AI639*2) + (AG639*(1-AI639*2))</f>
        <v>14069.6957494633</v>
      </c>
    </row>
    <row r="640" customFormat="false" ht="13.8" hidden="false" customHeight="false" outlineLevel="0" collapsed="false">
      <c r="A640" s="4" t="n">
        <v>43374</v>
      </c>
      <c r="B640" s="0" t="n">
        <v>638</v>
      </c>
      <c r="C640" s="0" t="n">
        <v>2945</v>
      </c>
      <c r="D640" s="0" t="n">
        <f aca="false">C640*$D$1</f>
        <v>6773.5</v>
      </c>
      <c r="E640" s="0" t="n">
        <v>1425</v>
      </c>
      <c r="F640" s="0" t="n">
        <f aca="false">E640*$F$1</f>
        <v>3135</v>
      </c>
      <c r="G640" s="0" t="n">
        <v>2410</v>
      </c>
      <c r="H640" s="0" t="n">
        <f aca="false">D640+F640+G640</f>
        <v>12318.5</v>
      </c>
      <c r="J640" s="0" t="n">
        <v>0</v>
      </c>
      <c r="K640" s="0" t="n">
        <f aca="false">J640*$K$1</f>
        <v>0</v>
      </c>
      <c r="L640" s="0" t="n">
        <f aca="false">H640+K640</f>
        <v>12318.5</v>
      </c>
      <c r="M640" s="0" t="n">
        <v>160</v>
      </c>
      <c r="X640" s="0" t="s">
        <v>34</v>
      </c>
      <c r="Y640" s="0" t="n">
        <f aca="false">Y639</f>
        <v>12317.5</v>
      </c>
      <c r="Z640" s="0" t="n">
        <f aca="false">L640/Y640</f>
        <v>1.00008118530546</v>
      </c>
      <c r="AA640" s="0" t="n">
        <f aca="false">AVERAGEIF(X577:X639,"Monday",Z577:Z639)</f>
        <v>0.976473422620808</v>
      </c>
      <c r="AB640" s="0" t="n">
        <f aca="false">L640/$AA$4</f>
        <v>13071.706044227</v>
      </c>
      <c r="AC640" s="0" t="n">
        <v>84</v>
      </c>
      <c r="AE640" s="0" t="n">
        <v>0</v>
      </c>
      <c r="AF640" s="0" t="n">
        <f aca="false">(AB640/AVERAGE(AB636:AB638,AB642:AB644))*MAX(AE639:AE641) + (1 - MAX(AE639:AE641))</f>
        <v>1</v>
      </c>
      <c r="AG640" s="0" t="n">
        <f aca="false">AB640/AF640</f>
        <v>13071.706044227</v>
      </c>
      <c r="AH640" s="0" t="n">
        <f aca="false">(AG639+AG640*2+AG641)/4</f>
        <v>12967.9053450408</v>
      </c>
      <c r="AI640" s="0" t="n">
        <f aca="false">ABS(1 - (AG640/AVERAGE(AG638:AG642)))</f>
        <v>0.00364384634142811</v>
      </c>
      <c r="AJ640" s="0" t="n">
        <f aca="false">(AVERAGE(AG638:AG642)*AI640) + (AG640*(1-AI640))</f>
        <v>13071.5331132654</v>
      </c>
      <c r="AK640" s="0" t="n">
        <f aca="false">(AVERAGE(AG638:AG639,AG641:AG642)*AI640*2) + (AG640*(1-AI640*2))</f>
        <v>13071.2737168231</v>
      </c>
    </row>
    <row r="641" customFormat="false" ht="13.8" hidden="false" customHeight="false" outlineLevel="0" collapsed="false">
      <c r="A641" s="4" t="n">
        <v>43375</v>
      </c>
      <c r="B641" s="0" t="n">
        <v>639</v>
      </c>
      <c r="C641" s="0" t="n">
        <v>2655</v>
      </c>
      <c r="D641" s="0" t="n">
        <f aca="false">C641*$D$1</f>
        <v>6106.5</v>
      </c>
      <c r="E641" s="0" t="n">
        <v>1235</v>
      </c>
      <c r="F641" s="0" t="n">
        <f aca="false">E641*$F$1</f>
        <v>2717</v>
      </c>
      <c r="G641" s="0" t="n">
        <v>1695</v>
      </c>
      <c r="H641" s="0" t="n">
        <f aca="false">D641+F641+G641</f>
        <v>10518.5</v>
      </c>
      <c r="J641" s="0" t="n">
        <v>0</v>
      </c>
      <c r="K641" s="0" t="n">
        <f aca="false">J641*$K$1</f>
        <v>0</v>
      </c>
      <c r="L641" s="0" t="n">
        <f aca="false">H641+K641</f>
        <v>10518.5</v>
      </c>
      <c r="M641" s="0" t="n">
        <v>175</v>
      </c>
      <c r="X641" s="0" t="s">
        <v>36</v>
      </c>
      <c r="Y641" s="0" t="n">
        <f aca="false">Y639</f>
        <v>12317.5</v>
      </c>
      <c r="Z641" s="0" t="n">
        <f aca="false">L641/Y641</f>
        <v>0.853947635477979</v>
      </c>
      <c r="AA641" s="0" t="n">
        <f aca="false">AVERAGEIF(X578:X640,"Tuesday",Z578:Z640)</f>
        <v>0.919856704644216</v>
      </c>
      <c r="AB641" s="0" t="n">
        <f aca="false">L641/$AA$6</f>
        <v>11397.4417484378</v>
      </c>
      <c r="AC641" s="0" t="n">
        <v>79</v>
      </c>
      <c r="AE641" s="0" t="n">
        <v>0</v>
      </c>
      <c r="AF641" s="0" t="n">
        <f aca="false">(AB641/AVERAGE(AB637:AB639,AB643:AB645))*MAX(AE640:AE642) + (1 - MAX(AE640:AE642))</f>
        <v>1</v>
      </c>
      <c r="AG641" s="0" t="n">
        <f aca="false">AB641/AF641</f>
        <v>11397.4417484378</v>
      </c>
      <c r="AH641" s="0" t="n">
        <f aca="false">(AG640+AG641*2+AG642)/4</f>
        <v>11914.293017109</v>
      </c>
      <c r="AI641" s="0" t="n">
        <f aca="false">ABS(1 - (AG641/AVERAGE(AG639:AG643)))</f>
        <v>0.0888557882085759</v>
      </c>
      <c r="AJ641" s="0" t="n">
        <f aca="false">(AVERAGE(AG639:AG643)*AI641) + (AG641*(1-AI641))</f>
        <v>11496.2041650347</v>
      </c>
      <c r="AK641" s="0" t="n">
        <f aca="false">(AVERAGE(AG639:AG640,AG642:AG643)*AI641*2) + (AG641*(1-AI641*2))</f>
        <v>11644.3477899301</v>
      </c>
    </row>
    <row r="642" customFormat="false" ht="13.8" hidden="false" customHeight="false" outlineLevel="0" collapsed="false">
      <c r="A642" s="4" t="n">
        <v>43376</v>
      </c>
      <c r="B642" s="0" t="n">
        <v>640</v>
      </c>
      <c r="C642" s="0" t="n">
        <v>2810</v>
      </c>
      <c r="D642" s="0" t="n">
        <f aca="false">C642*$D$1</f>
        <v>6463</v>
      </c>
      <c r="E642" s="0" t="n">
        <v>1235</v>
      </c>
      <c r="F642" s="0" t="n">
        <f aca="false">E642*$F$1</f>
        <v>2717</v>
      </c>
      <c r="G642" s="0" t="n">
        <v>1590</v>
      </c>
      <c r="H642" s="0" t="n">
        <f aca="false">D642+F642+G642</f>
        <v>10770</v>
      </c>
      <c r="J642" s="0" t="n">
        <v>0</v>
      </c>
      <c r="K642" s="0" t="n">
        <f aca="false">J642*$K$1</f>
        <v>0</v>
      </c>
      <c r="L642" s="0" t="n">
        <f aca="false">H642+K642</f>
        <v>10770</v>
      </c>
      <c r="M642" s="0" t="n">
        <v>185</v>
      </c>
      <c r="X642" s="0" t="s">
        <v>37</v>
      </c>
      <c r="Y642" s="0" t="n">
        <f aca="false">Y639</f>
        <v>12317.5</v>
      </c>
      <c r="Z642" s="0" t="n">
        <f aca="false">L642/Y642</f>
        <v>0.874365739801096</v>
      </c>
      <c r="AA642" s="0" t="n">
        <f aca="false">AVERAGEIF(X579:X641,"Wednesday",Z579:Z641)</f>
        <v>0.907090715124502</v>
      </c>
      <c r="AB642" s="0" t="n">
        <f aca="false">L642/$AA$8</f>
        <v>11790.5825273333</v>
      </c>
      <c r="AC642" s="0" t="n">
        <v>81</v>
      </c>
      <c r="AE642" s="0" t="n">
        <v>0</v>
      </c>
      <c r="AF642" s="0" t="n">
        <f aca="false">(AB642/AVERAGE(AB638:AB640,AB644:AB646))*MAX(AE641:AE643) + (1 - MAX(AE641:AE643))</f>
        <v>1</v>
      </c>
      <c r="AG642" s="0" t="n">
        <f aca="false">AB642/AF642</f>
        <v>11790.5825273333</v>
      </c>
      <c r="AH642" s="0" t="n">
        <f aca="false">(AG641+AG642*2+AG643)/4</f>
        <v>11733.1932789006</v>
      </c>
      <c r="AI642" s="0" t="n">
        <f aca="false">ABS(1 - (AG642/AVERAGE(AG640:AG644)))</f>
        <v>0.0179615215328177</v>
      </c>
      <c r="AJ642" s="0" t="n">
        <f aca="false">(AVERAGE(AG640:AG644)*AI642) + (AG642*(1-AI642))</f>
        <v>11794.4559331843</v>
      </c>
      <c r="AK642" s="0" t="n">
        <f aca="false">(AVERAGE(AG640:AG641,AG643:AG644)*AI642*2) + (AG642*(1-AI642*2))</f>
        <v>11800.2660419607</v>
      </c>
    </row>
    <row r="643" customFormat="false" ht="13.8" hidden="false" customHeight="false" outlineLevel="0" collapsed="false">
      <c r="A643" s="4" t="n">
        <v>43377</v>
      </c>
      <c r="B643" s="0" t="n">
        <v>641</v>
      </c>
      <c r="C643" s="0" t="n">
        <v>3275</v>
      </c>
      <c r="D643" s="0" t="n">
        <f aca="false">C643*$D$1</f>
        <v>7532.5</v>
      </c>
      <c r="E643" s="0" t="n">
        <v>1295</v>
      </c>
      <c r="F643" s="0" t="n">
        <f aca="false">E643*$F$1</f>
        <v>2849</v>
      </c>
      <c r="G643" s="0" t="n">
        <v>1665</v>
      </c>
      <c r="H643" s="0" t="n">
        <f aca="false">D643+F643+G643</f>
        <v>12046.5</v>
      </c>
      <c r="J643" s="0" t="n">
        <v>0</v>
      </c>
      <c r="K643" s="0" t="n">
        <f aca="false">J643*$K$1</f>
        <v>0</v>
      </c>
      <c r="L643" s="0" t="n">
        <f aca="false">H643+K643</f>
        <v>12046.5</v>
      </c>
      <c r="M643" s="0" t="n">
        <v>165</v>
      </c>
      <c r="X643" s="0" t="s">
        <v>39</v>
      </c>
      <c r="Y643" s="0" t="n">
        <f aca="false">Y639</f>
        <v>12317.5</v>
      </c>
      <c r="Z643" s="0" t="n">
        <f aca="false">L643/Y643</f>
        <v>0.977998782220418</v>
      </c>
      <c r="AA643" s="0" t="n">
        <f aca="false">AVERAGEIF(X580:X642,"Thursday",Z580:Z642)</f>
        <v>0.938951807007273</v>
      </c>
      <c r="AB643" s="0" t="n">
        <f aca="false">L643/$AA$10</f>
        <v>11954.1663124982</v>
      </c>
      <c r="AC643" s="0" t="n">
        <v>73</v>
      </c>
      <c r="AE643" s="0" t="n">
        <v>0</v>
      </c>
      <c r="AF643" s="0" t="n">
        <f aca="false">(AB643/AVERAGE(AB639:AB641,AB645:AB647))*MAX(AE642:AE644) + (1 - MAX(AE642:AE644))</f>
        <v>1</v>
      </c>
      <c r="AG643" s="0" t="n">
        <f aca="false">AB643/AF643</f>
        <v>11954.1663124982</v>
      </c>
      <c r="AH643" s="0" t="n">
        <f aca="false">(AG642+AG643*2+AG644)/4</f>
        <v>11879.0455488751</v>
      </c>
      <c r="AI643" s="0" t="n">
        <f aca="false">ABS(1 - (AG643/AVERAGE(AG641:AG645)))</f>
        <v>0.0228610025161282</v>
      </c>
      <c r="AJ643" s="0" t="n">
        <f aca="false">(AVERAGE(AG641:AG645)*AI643) + (AG643*(1-AI643))</f>
        <v>11948.058394251</v>
      </c>
      <c r="AK643" s="0" t="n">
        <f aca="false">(AVERAGE(AG641:AG642,AG644:AG645)*AI643*2) + (AG643*(1-AI643*2))</f>
        <v>11938.8965168803</v>
      </c>
    </row>
    <row r="644" customFormat="false" ht="13.8" hidden="false" customHeight="false" outlineLevel="0" collapsed="false">
      <c r="A644" s="4" t="n">
        <v>43378</v>
      </c>
      <c r="B644" s="0" t="n">
        <v>642</v>
      </c>
      <c r="C644" s="0" t="n">
        <v>3410</v>
      </c>
      <c r="D644" s="0" t="n">
        <f aca="false">C644*$D$1</f>
        <v>7843</v>
      </c>
      <c r="E644" s="0" t="n">
        <v>1450</v>
      </c>
      <c r="F644" s="0" t="n">
        <f aca="false">E644*$F$1</f>
        <v>3190</v>
      </c>
      <c r="G644" s="0" t="n">
        <v>2530</v>
      </c>
      <c r="H644" s="0" t="n">
        <f aca="false">D644+F644+G644</f>
        <v>13563</v>
      </c>
      <c r="J644" s="0" t="n">
        <v>0</v>
      </c>
      <c r="K644" s="0" t="n">
        <f aca="false">J644*$K$1</f>
        <v>0</v>
      </c>
      <c r="L644" s="0" t="n">
        <f aca="false">H644+K644</f>
        <v>13563</v>
      </c>
      <c r="M644" s="0" t="n">
        <v>160</v>
      </c>
      <c r="X644" s="0" t="s">
        <v>40</v>
      </c>
      <c r="Y644" s="0" t="n">
        <f aca="false">Y639</f>
        <v>12317.5</v>
      </c>
      <c r="Z644" s="0" t="n">
        <f aca="false">L644/Y644</f>
        <v>1.10111629795007</v>
      </c>
      <c r="AA644" s="0" t="n">
        <f aca="false">AVERAGEIF(X581:X643,"Friday",Z581:Z643)</f>
        <v>1.00614854778135</v>
      </c>
      <c r="AB644" s="0" t="n">
        <f aca="false">L644/$AA$12</f>
        <v>11817.2670431708</v>
      </c>
      <c r="AC644" s="0" t="n">
        <v>75</v>
      </c>
      <c r="AE644" s="0" t="n">
        <v>0</v>
      </c>
      <c r="AF644" s="0" t="n">
        <f aca="false">(AB644/AVERAGE(AB640:AB642,AB646:AB648))*MAX(AE643:AE645) + (1 - MAX(AE643:AE645))</f>
        <v>1</v>
      </c>
      <c r="AG644" s="0" t="n">
        <f aca="false">AB644/AF644</f>
        <v>11817.2670431708</v>
      </c>
      <c r="AH644" s="0" t="n">
        <f aca="false">(AG643+AG644*2+AG645)/4</f>
        <v>11766.0481975964</v>
      </c>
      <c r="AI644" s="0" t="n">
        <f aca="false">ABS(1 - (AG644/AVERAGE(AG642:AG646)))</f>
        <v>0.0102823071018575</v>
      </c>
      <c r="AJ644" s="0" t="n">
        <f aca="false">(AVERAGE(AG642:AG646)*AI644) + (AG644*(1-AI644))</f>
        <v>11818.5294137294</v>
      </c>
      <c r="AK644" s="0" t="n">
        <f aca="false">(AVERAGE(AG642:AG643,AG645:AG646)*AI644*2) + (AG644*(1-AI644*2))</f>
        <v>11820.4229695672</v>
      </c>
    </row>
    <row r="645" customFormat="false" ht="13.8" hidden="false" customHeight="false" outlineLevel="0" collapsed="false">
      <c r="A645" s="4" t="n">
        <v>43379</v>
      </c>
      <c r="B645" s="0" t="n">
        <v>643</v>
      </c>
      <c r="C645" s="0" t="n">
        <v>3245</v>
      </c>
      <c r="D645" s="0" t="n">
        <f aca="false">C645*$D$1</f>
        <v>7463.5</v>
      </c>
      <c r="E645" s="0" t="n">
        <v>1525</v>
      </c>
      <c r="F645" s="0" t="n">
        <f aca="false">E645*$F$1</f>
        <v>3355</v>
      </c>
      <c r="G645" s="0" t="n">
        <v>1950</v>
      </c>
      <c r="H645" s="0" t="n">
        <f aca="false">D645+F645+G645</f>
        <v>12768.5</v>
      </c>
      <c r="J645" s="0" t="n">
        <v>0</v>
      </c>
      <c r="K645" s="0" t="n">
        <f aca="false">J645*$K$1</f>
        <v>0</v>
      </c>
      <c r="L645" s="0" t="n">
        <f aca="false">H645+K645</f>
        <v>12768.5</v>
      </c>
      <c r="M645" s="0" t="n">
        <v>135</v>
      </c>
      <c r="X645" s="0" t="s">
        <v>42</v>
      </c>
      <c r="Y645" s="0" t="n">
        <f aca="false">Y639</f>
        <v>12317.5</v>
      </c>
      <c r="Z645" s="0" t="n">
        <f aca="false">L645/Y645</f>
        <v>1.03661457276233</v>
      </c>
      <c r="AA645" s="0" t="n">
        <f aca="false">AVERAGEIF(X582:X644,"Saturday",Z582:Z644)</f>
        <v>1.13300946200925</v>
      </c>
      <c r="AB645" s="0" t="n">
        <f aca="false">L645/$AA$14</f>
        <v>11475.4923915456</v>
      </c>
      <c r="AC645" s="0" t="n">
        <v>64</v>
      </c>
      <c r="AE645" s="0" t="n">
        <v>0</v>
      </c>
      <c r="AF645" s="0" t="n">
        <f aca="false">(AB645/AVERAGE(AB641:AB643,AB647:AB649))*MAX(AE644:AE646) + (1 - MAX(AE644:AE646))</f>
        <v>1</v>
      </c>
      <c r="AG645" s="0" t="n">
        <f aca="false">AB645/AF645</f>
        <v>11475.4923915456</v>
      </c>
      <c r="AH645" s="0" t="n">
        <f aca="false">(AG644+AG645*2+AG646)/4</f>
        <v>11857.7336161434</v>
      </c>
      <c r="AI645" s="0" t="n">
        <f aca="false">ABS(1 - (AG645/AVERAGE(AG643:AG647)))</f>
        <v>0.0456851036348057</v>
      </c>
      <c r="AJ645" s="0" t="n">
        <f aca="false">(AVERAGE(AG643:AG647)*AI645) + (AG645*(1-AI645))</f>
        <v>11500.5897986392</v>
      </c>
      <c r="AK645" s="0" t="n">
        <f aca="false">(AVERAGE(AG643:AG644,AG646:AG647)*AI645*2) + (AG645*(1-AI645*2))</f>
        <v>11538.2359092797</v>
      </c>
    </row>
    <row r="646" customFormat="false" ht="13.8" hidden="false" customHeight="false" outlineLevel="0" collapsed="false">
      <c r="A646" s="4" t="n">
        <v>43380</v>
      </c>
      <c r="B646" s="0" t="n">
        <v>644</v>
      </c>
      <c r="C646" s="0" t="n">
        <v>3650</v>
      </c>
      <c r="D646" s="0" t="n">
        <f aca="false">C646*$D$1</f>
        <v>8395</v>
      </c>
      <c r="E646" s="0" t="n">
        <v>1605</v>
      </c>
      <c r="F646" s="0" t="n">
        <f aca="false">E646*$F$1</f>
        <v>3531</v>
      </c>
      <c r="G646" s="0" t="n">
        <v>3925</v>
      </c>
      <c r="H646" s="0" t="n">
        <f aca="false">D646+F646+G646</f>
        <v>15851</v>
      </c>
      <c r="J646" s="0" t="n">
        <v>0</v>
      </c>
      <c r="K646" s="0" t="n">
        <f aca="false">J646*$K$1</f>
        <v>0</v>
      </c>
      <c r="L646" s="0" t="n">
        <f aca="false">H646+K646</f>
        <v>15851</v>
      </c>
      <c r="M646" s="0" t="n">
        <v>230</v>
      </c>
      <c r="X646" s="0" t="s">
        <v>33</v>
      </c>
      <c r="Y646" s="0" t="n">
        <f aca="false">AVERAGE(L646:L652)</f>
        <v>13751.2857142857</v>
      </c>
      <c r="Z646" s="0" t="n">
        <f aca="false">L646/Y646</f>
        <v>1.15269221579281</v>
      </c>
      <c r="AA646" s="0" t="n">
        <f aca="false">AVERAGEIF(X583:X645,"Sunday",Z583:Z645)</f>
        <v>1.13435743157579</v>
      </c>
      <c r="AB646" s="0" t="n">
        <f aca="false">L646/$AA$2</f>
        <v>15954.8373189388</v>
      </c>
      <c r="AC646" s="0" t="n">
        <v>61</v>
      </c>
      <c r="AE646" s="0" t="n">
        <v>0</v>
      </c>
      <c r="AF646" s="0" t="n">
        <f aca="false">(AB646/AVERAGE(AB642:AB644,AB648:AB650))*MAX(AE645:AE647) + (1 - MAX(AE645:AE647))</f>
        <v>1.25998872234755</v>
      </c>
      <c r="AG646" s="0" t="n">
        <f aca="false">AB646/AF646</f>
        <v>12662.6826383116</v>
      </c>
      <c r="AH646" s="0" t="n">
        <f aca="false">(AG645+AG646*2+AG647)/4</f>
        <v>12253.8733929199</v>
      </c>
      <c r="AI646" s="0" t="n">
        <f aca="false">ABS(1 - (AG646/AVERAGE(AG644:AG648)))</f>
        <v>0.040537737446029</v>
      </c>
      <c r="AJ646" s="0" t="n">
        <f aca="false">(AVERAGE(AG644:AG648)*AI646) + (AG646*(1-AI646))</f>
        <v>12642.6846229363</v>
      </c>
      <c r="AK646" s="0" t="n">
        <f aca="false">(AVERAGE(AG644:AG645,AG647:AG648)*AI646*2) + (AG646*(1-AI646*2))</f>
        <v>12612.6875998732</v>
      </c>
    </row>
    <row r="647" customFormat="false" ht="13.8" hidden="false" customHeight="false" outlineLevel="0" collapsed="false">
      <c r="A647" s="4" t="n">
        <v>43381</v>
      </c>
      <c r="B647" s="0" t="n">
        <v>645</v>
      </c>
      <c r="C647" s="0" t="n">
        <v>3395</v>
      </c>
      <c r="D647" s="0" t="n">
        <f aca="false">C647*$D$1</f>
        <v>7808.5</v>
      </c>
      <c r="E647" s="0" t="n">
        <v>1475</v>
      </c>
      <c r="F647" s="0" t="n">
        <f aca="false">E647*$F$1</f>
        <v>3245</v>
      </c>
      <c r="G647" s="0" t="n">
        <v>3470</v>
      </c>
      <c r="H647" s="0" t="n">
        <f aca="false">D647+F647+G647</f>
        <v>14523.5</v>
      </c>
      <c r="J647" s="0" t="n">
        <v>0</v>
      </c>
      <c r="K647" s="0" t="n">
        <f aca="false">J647*$K$1</f>
        <v>0</v>
      </c>
      <c r="L647" s="0" t="n">
        <f aca="false">H647+K647</f>
        <v>14523.5</v>
      </c>
      <c r="M647" s="0" t="n">
        <v>185</v>
      </c>
      <c r="X647" s="0" t="s">
        <v>34</v>
      </c>
      <c r="Y647" s="0" t="n">
        <f aca="false">Y646</f>
        <v>13751.2857142857</v>
      </c>
      <c r="Z647" s="0" t="n">
        <f aca="false">L647/Y647</f>
        <v>1.05615578803021</v>
      </c>
      <c r="AA647" s="0" t="n">
        <f aca="false">AVERAGEIF(X584:X646,"Monday",Z584:Z646)</f>
        <v>0.982034585453511</v>
      </c>
      <c r="AB647" s="0" t="n">
        <f aca="false">L647/$AA$4</f>
        <v>15411.5292229842</v>
      </c>
      <c r="AC647" s="0" t="n">
        <v>60</v>
      </c>
      <c r="AE647" s="0" t="n">
        <v>1</v>
      </c>
      <c r="AF647" s="0" t="n">
        <f aca="false">(AB647/AVERAGE(AB643:AB645,AB649:AB651))*MAX(AE646:AE648) + (1 - MAX(AE646:AE648))</f>
        <v>1.26172645216175</v>
      </c>
      <c r="AG647" s="0" t="n">
        <f aca="false">AB647/AF647</f>
        <v>12214.6359035108</v>
      </c>
      <c r="AH647" s="0" t="n">
        <f aca="false">(AG646+AG647*2+AG648)/4</f>
        <v>12442.1743041146</v>
      </c>
      <c r="AI647" s="0" t="n">
        <f aca="false">ABS(1 - (AG647/AVERAGE(AG645:AG649)))</f>
        <v>0.0365333896412057</v>
      </c>
      <c r="AJ647" s="0" t="n">
        <f aca="false">(AVERAGE(AG645:AG649)*AI647) + (AG647*(1-AI647))</f>
        <v>12231.556816611</v>
      </c>
      <c r="AK647" s="0" t="n">
        <f aca="false">(AVERAGE(AG645:AG646,AG648:AG649)*AI647*2) + (AG647*(1-AI647*2))</f>
        <v>12256.9381862613</v>
      </c>
    </row>
    <row r="648" customFormat="false" ht="13.8" hidden="false" customHeight="false" outlineLevel="0" collapsed="false">
      <c r="A648" s="4" t="n">
        <v>43382</v>
      </c>
      <c r="B648" s="0" t="n">
        <v>646</v>
      </c>
      <c r="C648" s="0" t="n">
        <v>3345</v>
      </c>
      <c r="D648" s="0" t="n">
        <f aca="false">C648*$D$1</f>
        <v>7693.5</v>
      </c>
      <c r="E648" s="0" t="n">
        <v>1375</v>
      </c>
      <c r="F648" s="0" t="n">
        <f aca="false">E648*$F$1</f>
        <v>3025</v>
      </c>
      <c r="G648" s="0" t="n">
        <v>1980</v>
      </c>
      <c r="H648" s="0" t="n">
        <f aca="false">D648+F648+G648</f>
        <v>12698.5</v>
      </c>
      <c r="J648" s="0" t="n">
        <v>0</v>
      </c>
      <c r="K648" s="0" t="n">
        <f aca="false">J648*$K$1</f>
        <v>0</v>
      </c>
      <c r="L648" s="0" t="n">
        <f aca="false">H648+K648</f>
        <v>12698.5</v>
      </c>
      <c r="M648" s="0" t="n">
        <v>185</v>
      </c>
      <c r="X648" s="0" t="s">
        <v>36</v>
      </c>
      <c r="Y648" s="0" t="n">
        <f aca="false">Y646</f>
        <v>13751.2857142857</v>
      </c>
      <c r="Z648" s="0" t="n">
        <f aca="false">L648/Y648</f>
        <v>0.923440925004416</v>
      </c>
      <c r="AA648" s="0" t="n">
        <f aca="false">AVERAGEIF(X585:X647,"Tuesday",Z585:Z647)</f>
        <v>0.90472576185872</v>
      </c>
      <c r="AB648" s="0" t="n">
        <f aca="false">L648/$AA$6</f>
        <v>13759.6058413783</v>
      </c>
      <c r="AC648" s="0" t="n">
        <v>67</v>
      </c>
      <c r="AE648" s="0" t="n">
        <v>0</v>
      </c>
      <c r="AF648" s="0" t="n">
        <f aca="false">(AB648/AVERAGE(AB644:AB646,AB650:AB652))*MAX(AE647:AE649) + (1 - MAX(AE647:AE649))</f>
        <v>1.08542123870493</v>
      </c>
      <c r="AG648" s="0" t="n">
        <f aca="false">AB648/AF648</f>
        <v>12676.742771125</v>
      </c>
      <c r="AH648" s="0" t="n">
        <f aca="false">(AG647+AG648*2+AG649)/4</f>
        <v>12981.8905220662</v>
      </c>
      <c r="AI648" s="0" t="n">
        <f aca="false">ABS(1 - (AG648/AVERAGE(AG646:AG650)))</f>
        <v>0.0128459800155288</v>
      </c>
      <c r="AJ648" s="0" t="n">
        <f aca="false">(AVERAGE(AG646:AG650)*AI648) + (AG648*(1-AI648))</f>
        <v>12678.8618993875</v>
      </c>
      <c r="AK648" s="0" t="n">
        <f aca="false">(AVERAGE(AG646:AG647,AG649:AG650)*AI648*2) + (AG648*(1-AI648*2))</f>
        <v>12682.0405917812</v>
      </c>
    </row>
    <row r="649" customFormat="false" ht="13.8" hidden="false" customHeight="false" outlineLevel="0" collapsed="false">
      <c r="A649" s="4" t="n">
        <v>43383</v>
      </c>
      <c r="B649" s="0" t="n">
        <v>647</v>
      </c>
      <c r="C649" s="0" t="n">
        <v>3125</v>
      </c>
      <c r="D649" s="0" t="n">
        <f aca="false">C649*$D$1</f>
        <v>7187.5</v>
      </c>
      <c r="E649" s="0" t="n">
        <v>1445</v>
      </c>
      <c r="F649" s="0" t="n">
        <f aca="false">E649*$F$1</f>
        <v>3179</v>
      </c>
      <c r="G649" s="0" t="n">
        <v>2750</v>
      </c>
      <c r="H649" s="0" t="n">
        <f aca="false">D649+F649+G649</f>
        <v>13116.5</v>
      </c>
      <c r="J649" s="0" t="n">
        <v>0</v>
      </c>
      <c r="K649" s="0" t="n">
        <f aca="false">J649*$K$1</f>
        <v>0</v>
      </c>
      <c r="L649" s="0" t="n">
        <f aca="false">H649+K649</f>
        <v>13116.5</v>
      </c>
      <c r="M649" s="0" t="n">
        <v>200</v>
      </c>
      <c r="X649" s="0" t="s">
        <v>37</v>
      </c>
      <c r="Y649" s="0" t="n">
        <f aca="false">Y646</f>
        <v>13751.2857142857</v>
      </c>
      <c r="Z649" s="0" t="n">
        <f aca="false">L649/Y649</f>
        <v>0.95383808267279</v>
      </c>
      <c r="AA649" s="0" t="n">
        <f aca="false">AVERAGEIF(X586:X648,"Wednesday",Z586:Z648)</f>
        <v>0.895161601815468</v>
      </c>
      <c r="AB649" s="0" t="n">
        <f aca="false">L649/$AA$8</f>
        <v>14359.4406425039</v>
      </c>
      <c r="AC649" s="0" t="n">
        <v>73</v>
      </c>
      <c r="AE649" s="0" t="n">
        <v>0</v>
      </c>
      <c r="AF649" s="0" t="n">
        <f aca="false">(AB649/AVERAGE(AB645:AB647,AB651:AB653))*MAX(AE648:AE650) + (1 - MAX(AE648:AE650))</f>
        <v>1</v>
      </c>
      <c r="AG649" s="0" t="n">
        <f aca="false">AB649/AF649</f>
        <v>14359.4406425039</v>
      </c>
      <c r="AH649" s="0" t="n">
        <f aca="false">(AG648+AG649*2+AG650)/4</f>
        <v>13422.6643797796</v>
      </c>
      <c r="AI649" s="0" t="n">
        <f aca="false">ABS(1 - (AG649/AVERAGE(AG647:AG651)))</f>
        <v>0.140864696230942</v>
      </c>
      <c r="AJ649" s="0" t="n">
        <f aca="false">(AVERAGE(AG647:AG651)*AI649) + (AG649*(1-AI649))</f>
        <v>14109.6893711581</v>
      </c>
      <c r="AK649" s="0" t="n">
        <f aca="false">(AVERAGE(AG647:AG648,AG650:AG651)*AI649*2) + (AG649*(1-AI649*2))</f>
        <v>13735.0624641393</v>
      </c>
    </row>
    <row r="650" customFormat="false" ht="13.8" hidden="false" customHeight="false" outlineLevel="0" collapsed="false">
      <c r="A650" s="4" t="n">
        <v>43384</v>
      </c>
      <c r="B650" s="0" t="n">
        <v>648</v>
      </c>
      <c r="C650" s="0" t="n">
        <v>3320</v>
      </c>
      <c r="D650" s="0" t="n">
        <f aca="false">C650*$D$1</f>
        <v>7636</v>
      </c>
      <c r="E650" s="0" t="n">
        <v>1395</v>
      </c>
      <c r="F650" s="0" t="n">
        <f aca="false">E650*$F$1</f>
        <v>3069</v>
      </c>
      <c r="G650" s="0" t="n">
        <v>1685</v>
      </c>
      <c r="H650" s="0" t="n">
        <f aca="false">D650+F650+G650</f>
        <v>12390</v>
      </c>
      <c r="J650" s="0" t="n">
        <v>0</v>
      </c>
      <c r="K650" s="0" t="n">
        <f aca="false">J650*$K$1</f>
        <v>0</v>
      </c>
      <c r="L650" s="0" t="n">
        <f aca="false">H650+K650</f>
        <v>12390</v>
      </c>
      <c r="M650" s="0" t="n">
        <v>180</v>
      </c>
      <c r="X650" s="0" t="s">
        <v>39</v>
      </c>
      <c r="Y650" s="0" t="n">
        <f aca="false">Y646</f>
        <v>13751.2857142857</v>
      </c>
      <c r="Z650" s="0" t="n">
        <f aca="false">L650/Y650</f>
        <v>0.90100665911759</v>
      </c>
      <c r="AA650" s="0" t="n">
        <f aca="false">AVERAGEIF(X587:X649,"Thursday",Z587:Z649)</f>
        <v>0.944538993097534</v>
      </c>
      <c r="AB650" s="0" t="n">
        <f aca="false">L650/$AA$10</f>
        <v>12295.0334629854</v>
      </c>
      <c r="AC650" s="0" t="n">
        <v>66</v>
      </c>
      <c r="AE650" s="0" t="n">
        <v>0</v>
      </c>
      <c r="AF650" s="0" t="n">
        <f aca="false">(AB650/AVERAGE(AB646:AB648,AB652:AB654))*MAX(AE649:AE651) + (1 - MAX(AE649:AE651))</f>
        <v>1</v>
      </c>
      <c r="AG650" s="0" t="n">
        <f aca="false">AB650/AF650</f>
        <v>12295.0334629854</v>
      </c>
      <c r="AH650" s="0" t="n">
        <f aca="false">(AG649+AG650*2+AG651)/4</f>
        <v>12583.9807842089</v>
      </c>
      <c r="AI650" s="0" t="n">
        <f aca="false">ABS(1 - (AG650/AVERAGE(AG648:AG652)))</f>
        <v>0.0371795073128499</v>
      </c>
      <c r="AJ650" s="0" t="n">
        <f aca="false">(AVERAGE(AG648:AG652)*AI650) + (AG650*(1-AI650))</f>
        <v>12312.685370796</v>
      </c>
      <c r="AK650" s="0" t="n">
        <f aca="false">(AVERAGE(AG648:AG649,AG651:AG652)*AI650*2) + (AG650*(1-AI650*2))</f>
        <v>12339.163232512</v>
      </c>
    </row>
    <row r="651" customFormat="false" ht="13.8" hidden="false" customHeight="false" outlineLevel="0" collapsed="false">
      <c r="A651" s="4" t="n">
        <v>43385</v>
      </c>
      <c r="B651" s="0" t="n">
        <v>649</v>
      </c>
      <c r="C651" s="0" t="n">
        <v>3585</v>
      </c>
      <c r="D651" s="0" t="n">
        <f aca="false">C651*$D$1</f>
        <v>8245.5</v>
      </c>
      <c r="E651" s="0" t="n">
        <v>1390</v>
      </c>
      <c r="F651" s="0" t="n">
        <f aca="false">E651*$F$1</f>
        <v>3058</v>
      </c>
      <c r="G651" s="0" t="n">
        <v>1765</v>
      </c>
      <c r="H651" s="0" t="n">
        <f aca="false">D651+F651+G651</f>
        <v>13068.5</v>
      </c>
      <c r="J651" s="0" t="n">
        <v>0</v>
      </c>
      <c r="K651" s="0" t="n">
        <f aca="false">J651*$K$1</f>
        <v>0</v>
      </c>
      <c r="L651" s="0" t="n">
        <f aca="false">H651+K651</f>
        <v>13068.5</v>
      </c>
      <c r="M651" s="0" t="n">
        <v>150</v>
      </c>
      <c r="X651" s="0" t="s">
        <v>40</v>
      </c>
      <c r="Y651" s="0" t="n">
        <f aca="false">Y646</f>
        <v>13751.2857142857</v>
      </c>
      <c r="Z651" s="0" t="n">
        <f aca="false">L651/Y651</f>
        <v>0.95034749997403</v>
      </c>
      <c r="AA651" s="0" t="n">
        <f aca="false">AVERAGEIF(X588:X650,"Friday",Z588:Z650)</f>
        <v>1.01416120262364</v>
      </c>
      <c r="AB651" s="0" t="n">
        <f aca="false">L651/$AA$12</f>
        <v>11386.4155683608</v>
      </c>
      <c r="AC651" s="0" t="n">
        <v>73</v>
      </c>
      <c r="AE651" s="0" t="n">
        <v>0</v>
      </c>
      <c r="AF651" s="0" t="n">
        <f aca="false">(AB651/AVERAGE(AB647:AB649,AB653:AB655))*MAX(AE650:AE652) + (1 - MAX(AE650:AE652))</f>
        <v>1</v>
      </c>
      <c r="AG651" s="0" t="n">
        <f aca="false">AB651/AF651</f>
        <v>11386.4155683608</v>
      </c>
      <c r="AH651" s="0" t="n">
        <f aca="false">(AG650+AG651*2+AG652)/4</f>
        <v>12049.818860364</v>
      </c>
      <c r="AI651" s="0" t="n">
        <f aca="false">ABS(1 - (AG651/AVERAGE(AG649:AG653)))</f>
        <v>0.127113110318217</v>
      </c>
      <c r="AJ651" s="0" t="n">
        <f aca="false">(AVERAGE(AG649:AG653)*AI651) + (AG651*(1-AI651))</f>
        <v>11597.1860318773</v>
      </c>
      <c r="AK651" s="0" t="n">
        <f aca="false">(AVERAGE(AG649:AG650,AG652:AG653)*AI651*2) + (AG651*(1-AI651*2))</f>
        <v>11913.341727152</v>
      </c>
    </row>
    <row r="652" customFormat="false" ht="13.8" hidden="false" customHeight="false" outlineLevel="0" collapsed="false">
      <c r="A652" s="4" t="n">
        <v>43386</v>
      </c>
      <c r="B652" s="0" t="n">
        <v>650</v>
      </c>
      <c r="C652" s="0" t="n">
        <v>3630</v>
      </c>
      <c r="D652" s="0" t="n">
        <f aca="false">C652*$D$1</f>
        <v>8349</v>
      </c>
      <c r="E652" s="0" t="n">
        <v>1560</v>
      </c>
      <c r="F652" s="0" t="n">
        <f aca="false">E652*$F$1</f>
        <v>3432</v>
      </c>
      <c r="G652" s="0" t="n">
        <v>2830</v>
      </c>
      <c r="H652" s="0" t="n">
        <f aca="false">D652+F652+G652</f>
        <v>14611</v>
      </c>
      <c r="J652" s="0" t="n">
        <v>0</v>
      </c>
      <c r="K652" s="0" t="n">
        <f aca="false">J652*$K$1</f>
        <v>0</v>
      </c>
      <c r="L652" s="0" t="n">
        <f aca="false">H652+K652</f>
        <v>14611</v>
      </c>
      <c r="M652" s="0" t="n">
        <v>135</v>
      </c>
      <c r="X652" s="0" t="s">
        <v>42</v>
      </c>
      <c r="Y652" s="0" t="n">
        <f aca="false">Y646</f>
        <v>13751.2857142857</v>
      </c>
      <c r="Z652" s="0" t="n">
        <f aca="false">L652/Y652</f>
        <v>1.06251882940816</v>
      </c>
      <c r="AA652" s="0" t="n">
        <f aca="false">AVERAGEIF(X589:X651,"Saturday",Z589:Z651)</f>
        <v>1.12502042357534</v>
      </c>
      <c r="AB652" s="0" t="n">
        <f aca="false">L652/$AA$14</f>
        <v>13131.4108417491</v>
      </c>
      <c r="AC652" s="0" t="n">
        <v>77</v>
      </c>
      <c r="AE652" s="0" t="n">
        <v>0</v>
      </c>
      <c r="AF652" s="0" t="n">
        <f aca="false">(AB652/AVERAGE(AB648:AB650,AB654:AB656))*MAX(AE651:AE653) + (1 - MAX(AE651:AE653))</f>
        <v>1</v>
      </c>
      <c r="AG652" s="0" t="n">
        <f aca="false">AB652/AF652</f>
        <v>13131.4108417491</v>
      </c>
      <c r="AH652" s="0" t="n">
        <f aca="false">(AG651+AG652*2+AG653)/4</f>
        <v>12924.9200967492</v>
      </c>
      <c r="AI652" s="0" t="n">
        <f aca="false">ABS(1 - (AG652/AVERAGE(AG650:AG654)))</f>
        <v>0.0354237812228075</v>
      </c>
      <c r="AJ652" s="0" t="n">
        <f aca="false">(AVERAGE(AG650:AG654)*AI652) + (AG652*(1-AI652))</f>
        <v>13115.4967049184</v>
      </c>
      <c r="AK652" s="0" t="n">
        <f aca="false">(AVERAGE(AG650:AG651,AG653:AG654)*AI652*2) + (AG652*(1-AI652*2))</f>
        <v>13091.6254996723</v>
      </c>
    </row>
    <row r="653" customFormat="false" ht="13.8" hidden="false" customHeight="false" outlineLevel="0" collapsed="false">
      <c r="A653" s="4" t="n">
        <v>43387</v>
      </c>
      <c r="B653" s="0" t="n">
        <v>651</v>
      </c>
      <c r="C653" s="0" t="n">
        <v>3240</v>
      </c>
      <c r="D653" s="0" t="n">
        <f aca="false">C653*$D$1</f>
        <v>7452</v>
      </c>
      <c r="E653" s="0" t="n">
        <v>1510</v>
      </c>
      <c r="F653" s="0" t="n">
        <f aca="false">E653*$F$1</f>
        <v>3322</v>
      </c>
      <c r="G653" s="0" t="n">
        <v>3185</v>
      </c>
      <c r="H653" s="0" t="n">
        <f aca="false">D653+F653+G653</f>
        <v>13959</v>
      </c>
      <c r="J653" s="0" t="n">
        <v>0</v>
      </c>
      <c r="K653" s="0" t="n">
        <f aca="false">J653*$K$1</f>
        <v>0</v>
      </c>
      <c r="L653" s="0" t="n">
        <f aca="false">H653+K653</f>
        <v>13959</v>
      </c>
      <c r="M653" s="0" t="n">
        <v>140</v>
      </c>
      <c r="X653" s="0" t="s">
        <v>33</v>
      </c>
      <c r="Y653" s="0" t="n">
        <f aca="false">AVERAGE(L653:L659)</f>
        <v>12526.8571428571</v>
      </c>
      <c r="Z653" s="0" t="n">
        <f aca="false">L653/Y653</f>
        <v>1.11432579144239</v>
      </c>
      <c r="AA653" s="0" t="n">
        <f aca="false">AVERAGEIF(X590:X652,"Sunday",Z590:Z652)</f>
        <v>1.15186054994262</v>
      </c>
      <c r="AB653" s="0" t="n">
        <f aca="false">L653/$AA$2</f>
        <v>14050.4431351377</v>
      </c>
      <c r="AC653" s="0" t="n">
        <v>64</v>
      </c>
      <c r="AE653" s="0" t="n">
        <v>0</v>
      </c>
      <c r="AF653" s="0" t="n">
        <f aca="false">(AB653/AVERAGE(AB649:AB651,AB655:AB657))*MAX(AE652:AE654) + (1 - MAX(AE652:AE654))</f>
        <v>1</v>
      </c>
      <c r="AG653" s="0" t="n">
        <f aca="false">AB653/AF653</f>
        <v>14050.4431351377</v>
      </c>
      <c r="AH653" s="0" t="n">
        <f aca="false">(AG652+AG653*2+AG654)/4</f>
        <v>13444.9494681665</v>
      </c>
      <c r="AI653" s="0" t="n">
        <f aca="false">ABS(1 - (AG653/AVERAGE(AG651:AG655)))</f>
        <v>0.132187390071617</v>
      </c>
      <c r="AJ653" s="0" t="n">
        <f aca="false">(AVERAGE(AG651:AG655)*AI653) + (AG653*(1-AI653))</f>
        <v>13833.5969611762</v>
      </c>
      <c r="AK653" s="0" t="n">
        <f aca="false">(AVERAGE(AG651:AG652,AG654:AG655)*AI653*2) + (AG653*(1-AI653*2))</f>
        <v>13508.327700234</v>
      </c>
    </row>
    <row r="654" customFormat="false" ht="13.8" hidden="false" customHeight="false" outlineLevel="0" collapsed="false">
      <c r="A654" s="4" t="n">
        <v>43388</v>
      </c>
      <c r="B654" s="0" t="n">
        <v>652</v>
      </c>
      <c r="C654" s="0" t="n">
        <v>3075</v>
      </c>
      <c r="D654" s="0" t="n">
        <f aca="false">C654*$D$1</f>
        <v>7072.5</v>
      </c>
      <c r="E654" s="0" t="n">
        <v>1185</v>
      </c>
      <c r="F654" s="0" t="n">
        <f aca="false">E654*$F$1</f>
        <v>2607</v>
      </c>
      <c r="G654" s="0" t="n">
        <v>2145</v>
      </c>
      <c r="H654" s="0" t="n">
        <f aca="false">D654+F654+G654</f>
        <v>11824.5</v>
      </c>
      <c r="J654" s="0" t="n">
        <v>0</v>
      </c>
      <c r="K654" s="0" t="n">
        <f aca="false">J654*$K$1</f>
        <v>0</v>
      </c>
      <c r="L654" s="0" t="n">
        <f aca="false">H654+K654</f>
        <v>11824.5</v>
      </c>
      <c r="M654" s="0" t="n">
        <v>140</v>
      </c>
      <c r="X654" s="0" t="s">
        <v>34</v>
      </c>
      <c r="Y654" s="0" t="n">
        <f aca="false">Y653</f>
        <v>12526.8571428571</v>
      </c>
      <c r="Z654" s="0" t="n">
        <f aca="false">L654/Y654</f>
        <v>0.943931894900104</v>
      </c>
      <c r="AA654" s="0" t="n">
        <f aca="false">AVERAGEIF(X591:X653,"Monday",Z591:Z653)</f>
        <v>0.9866121103743</v>
      </c>
      <c r="AB654" s="0" t="n">
        <f aca="false">L654/$AA$4</f>
        <v>12547.5007606415</v>
      </c>
      <c r="AC654" s="0" t="n">
        <v>64</v>
      </c>
      <c r="AE654" s="0" t="n">
        <v>0</v>
      </c>
      <c r="AF654" s="0" t="n">
        <f aca="false">(AB654/AVERAGE(AB650:AB652,AB656:AB658))*MAX(AE653:AE655) + (1 - MAX(AE653:AE655))</f>
        <v>1</v>
      </c>
      <c r="AG654" s="0" t="n">
        <f aca="false">AB654/AF654</f>
        <v>12547.5007606415</v>
      </c>
      <c r="AH654" s="0" t="n">
        <f aca="false">(AG653+AG654*2+AG655)/4</f>
        <v>12519.9159647775</v>
      </c>
      <c r="AI654" s="0" t="n">
        <f aca="false">ABS(1 - (AG654/AVERAGE(AG652:AG656)))</f>
        <v>0.00739050099188043</v>
      </c>
      <c r="AJ654" s="0" t="n">
        <f aca="false">(AVERAGE(AG652:AG656)*AI654) + (AG654*(1-AI654))</f>
        <v>12548.1912016257</v>
      </c>
      <c r="AK654" s="0" t="n">
        <f aca="false">(AVERAGE(AG652:AG653,AG655:AG656)*AI654*2) + (AG654*(1-AI654*2))</f>
        <v>12549.226863102</v>
      </c>
    </row>
    <row r="655" customFormat="false" ht="13.8" hidden="false" customHeight="false" outlineLevel="0" collapsed="false">
      <c r="A655" s="4" t="n">
        <v>43389</v>
      </c>
      <c r="B655" s="0" t="n">
        <v>653</v>
      </c>
      <c r="C655" s="0" t="n">
        <v>2790</v>
      </c>
      <c r="D655" s="0" t="n">
        <f aca="false">C655*$D$1</f>
        <v>6417</v>
      </c>
      <c r="E655" s="0" t="n">
        <v>1220</v>
      </c>
      <c r="F655" s="0" t="n">
        <f aca="false">E655*$F$1</f>
        <v>2684</v>
      </c>
      <c r="G655" s="0" t="n">
        <v>990</v>
      </c>
      <c r="H655" s="0" t="n">
        <f aca="false">D655+F655+G655</f>
        <v>10091</v>
      </c>
      <c r="J655" s="0" t="n">
        <v>0</v>
      </c>
      <c r="K655" s="0" t="n">
        <f aca="false">J655*$K$1</f>
        <v>0</v>
      </c>
      <c r="L655" s="0" t="n">
        <f aca="false">H655+K655</f>
        <v>10091</v>
      </c>
      <c r="M655" s="0" t="n">
        <v>130</v>
      </c>
      <c r="X655" s="0" t="s">
        <v>36</v>
      </c>
      <c r="Y655" s="0" t="n">
        <f aca="false">Y653</f>
        <v>12526.8571428571</v>
      </c>
      <c r="Z655" s="0" t="n">
        <f aca="false">L655/Y655</f>
        <v>0.805549219961685</v>
      </c>
      <c r="AA655" s="0" t="n">
        <f aca="false">AVERAGEIF(X592:X654,"Tuesday",Z592:Z654)</f>
        <v>0.900111415133567</v>
      </c>
      <c r="AB655" s="0" t="n">
        <f aca="false">L655/$AA$6</f>
        <v>10934.2192026892</v>
      </c>
      <c r="AC655" s="0" t="n">
        <v>63</v>
      </c>
      <c r="AE655" s="0" t="n">
        <v>0</v>
      </c>
      <c r="AF655" s="0" t="n">
        <f aca="false">(AB655/AVERAGE(AB651:AB653,AB657:AB659))*MAX(AE654:AE656) + (1 - MAX(AE654:AE656))</f>
        <v>1</v>
      </c>
      <c r="AG655" s="0" t="n">
        <f aca="false">AB655/AF655</f>
        <v>10934.2192026892</v>
      </c>
      <c r="AH655" s="0" t="n">
        <f aca="false">(AG654+AG655*2+AG656)/4</f>
        <v>11739.2457045041</v>
      </c>
      <c r="AI655" s="0" t="n">
        <f aca="false">ABS(1 - (AG655/AVERAGE(AG653:AG657)))</f>
        <v>0.116066765088594</v>
      </c>
      <c r="AJ655" s="0" t="n">
        <f aca="false">(AVERAGE(AG653:AG657)*AI655) + (AG655*(1-AI655))</f>
        <v>11100.8610508608</v>
      </c>
      <c r="AK655" s="0" t="n">
        <f aca="false">(AVERAGE(AG653:AG654,AG656:AG657)*AI655*2) + (AG655*(1-AI655*2))</f>
        <v>11350.8238231181</v>
      </c>
    </row>
    <row r="656" customFormat="false" ht="13.8" hidden="false" customHeight="false" outlineLevel="0" collapsed="false">
      <c r="A656" s="4" t="n">
        <v>43390</v>
      </c>
      <c r="B656" s="0" t="n">
        <v>654</v>
      </c>
      <c r="C656" s="0" t="n">
        <v>3020</v>
      </c>
      <c r="D656" s="0" t="n">
        <f aca="false">C656*$D$1</f>
        <v>6946</v>
      </c>
      <c r="E656" s="0" t="n">
        <v>1155</v>
      </c>
      <c r="F656" s="0" t="n">
        <f aca="false">E656*$F$1</f>
        <v>2541</v>
      </c>
      <c r="G656" s="0" t="n">
        <v>1700</v>
      </c>
      <c r="H656" s="0" t="n">
        <f aca="false">D656+F656+G656</f>
        <v>11187</v>
      </c>
      <c r="J656" s="0" t="n">
        <v>0</v>
      </c>
      <c r="K656" s="0" t="n">
        <f aca="false">J656*$K$1</f>
        <v>0</v>
      </c>
      <c r="L656" s="0" t="n">
        <f aca="false">H656+K656</f>
        <v>11187</v>
      </c>
      <c r="M656" s="0" t="n">
        <v>155</v>
      </c>
      <c r="X656" s="0" t="s">
        <v>37</v>
      </c>
      <c r="Y656" s="0" t="n">
        <f aca="false">Y653</f>
        <v>12526.8571428571</v>
      </c>
      <c r="Z656" s="0" t="n">
        <f aca="false">L656/Y656</f>
        <v>0.893041237113405</v>
      </c>
      <c r="AA656" s="0" t="n">
        <f aca="false">AVERAGEIF(X593:X655,"Wednesday",Z593:Z655)</f>
        <v>0.895617077998165</v>
      </c>
      <c r="AB656" s="0" t="n">
        <f aca="false">L656/$AA$8</f>
        <v>12247.0981182245</v>
      </c>
      <c r="AC656" s="0" t="n">
        <v>68</v>
      </c>
      <c r="AE656" s="0" t="n">
        <v>0</v>
      </c>
      <c r="AF656" s="0" t="n">
        <f aca="false">(AB656/AVERAGE(AB652:AB654,AB658:AB660))*MAX(AE655:AE657) + (1 - MAX(AE655:AE657))</f>
        <v>0.976561318026719</v>
      </c>
      <c r="AG656" s="0" t="n">
        <f aca="false">AB656/AF656</f>
        <v>12541.0436519967</v>
      </c>
      <c r="AH656" s="0" t="n">
        <f aca="false">(AG655+AG656*2+AG657)/4</f>
        <v>11948.2255671625</v>
      </c>
      <c r="AI656" s="0" t="n">
        <f aca="false">ABS(1 - (AG656/AVERAGE(AG654:AG658)))</f>
        <v>0.0612842383042358</v>
      </c>
      <c r="AJ656" s="0" t="n">
        <f aca="false">(AVERAGE(AG654:AG658)*AI656) + (AG656*(1-AI656))</f>
        <v>12496.662399901</v>
      </c>
      <c r="AK656" s="0" t="n">
        <f aca="false">(AVERAGE(AG654:AG655,AG657:AG658)*AI656*2) + (AG656*(1-AI656*2))</f>
        <v>12430.0905217574</v>
      </c>
    </row>
    <row r="657" customFormat="false" ht="13.8" hidden="false" customHeight="false" outlineLevel="0" collapsed="false">
      <c r="A657" s="4" t="n">
        <v>43391</v>
      </c>
      <c r="B657" s="0" t="n">
        <v>655</v>
      </c>
      <c r="C657" s="0" t="n">
        <v>3245</v>
      </c>
      <c r="D657" s="0" t="n">
        <f aca="false">C657*$D$1</f>
        <v>7463.5</v>
      </c>
      <c r="E657" s="0" t="n">
        <v>1200</v>
      </c>
      <c r="F657" s="0" t="n">
        <f aca="false">E657*$F$1</f>
        <v>2640</v>
      </c>
      <c r="G657" s="0" t="n">
        <v>1835</v>
      </c>
      <c r="H657" s="0" t="n">
        <f aca="false">D657+F657+G657</f>
        <v>11938.5</v>
      </c>
      <c r="J657" s="0" t="n">
        <v>0</v>
      </c>
      <c r="K657" s="0" t="n">
        <f aca="false">J657*$K$1</f>
        <v>0</v>
      </c>
      <c r="L657" s="0" t="n">
        <f aca="false">H657+K657</f>
        <v>11938.5</v>
      </c>
      <c r="M657" s="0" t="n">
        <v>125</v>
      </c>
      <c r="X657" s="0" t="s">
        <v>39</v>
      </c>
      <c r="Y657" s="0" t="n">
        <f aca="false">Y653</f>
        <v>12526.8571428571</v>
      </c>
      <c r="Z657" s="0" t="n">
        <f aca="false">L657/Y657</f>
        <v>0.953032341939607</v>
      </c>
      <c r="AA657" s="0" t="n">
        <f aca="false">AVERAGEIF(X594:X656,"Thursday",Z594:Z656)</f>
        <v>0.933245779808338</v>
      </c>
      <c r="AB657" s="0" t="n">
        <f aca="false">L657/$AA$10</f>
        <v>11846.9941079783</v>
      </c>
      <c r="AC657" s="0" t="n">
        <v>70</v>
      </c>
      <c r="AE657" s="0" t="n">
        <v>1</v>
      </c>
      <c r="AF657" s="0" t="n">
        <f aca="false">(AB657/AVERAGE(AB653:AB655,AB659:AB661))*MAX(AE656:AE658) + (1 - MAX(AE656:AE658))</f>
        <v>1.00597781799035</v>
      </c>
      <c r="AG657" s="0" t="n">
        <f aca="false">AB657/AF657</f>
        <v>11776.5957619673</v>
      </c>
      <c r="AH657" s="0" t="n">
        <f aca="false">(AG656+AG657*2+AG658)/4</f>
        <v>11844.7896950837</v>
      </c>
      <c r="AI657" s="0" t="n">
        <f aca="false">ABS(1 - (AG657/AVERAGE(AG655:AG659)))</f>
        <v>0.00233015363884648</v>
      </c>
      <c r="AJ657" s="0" t="n">
        <f aca="false">(AVERAGE(AG655:AG659)*AI657) + (AG657*(1-AI657))</f>
        <v>11776.531968224</v>
      </c>
      <c r="AK657" s="0" t="n">
        <f aca="false">(AVERAGE(AG655:AG656,AG658:AG659)*AI657*2) + (AG657*(1-AI657*2))</f>
        <v>11776.436277609</v>
      </c>
    </row>
    <row r="658" customFormat="false" ht="13.8" hidden="false" customHeight="false" outlineLevel="0" collapsed="false">
      <c r="A658" s="4" t="n">
        <v>43392</v>
      </c>
      <c r="B658" s="0" t="n">
        <v>656</v>
      </c>
      <c r="C658" s="0" t="n">
        <v>3650</v>
      </c>
      <c r="D658" s="0" t="n">
        <f aca="false">C658*$D$1</f>
        <v>8395</v>
      </c>
      <c r="E658" s="0" t="n">
        <v>1315</v>
      </c>
      <c r="F658" s="0" t="n">
        <f aca="false">E658*$F$1</f>
        <v>2893</v>
      </c>
      <c r="G658" s="0" t="n">
        <v>3815</v>
      </c>
      <c r="H658" s="0" t="n">
        <f aca="false">D658+F658+G658</f>
        <v>15103</v>
      </c>
      <c r="J658" s="0" t="n">
        <v>0</v>
      </c>
      <c r="K658" s="0" t="n">
        <f aca="false">J658*$K$1</f>
        <v>0</v>
      </c>
      <c r="L658" s="0" t="n">
        <f aca="false">H658+K658</f>
        <v>15103</v>
      </c>
      <c r="M658" s="0" t="n">
        <v>140</v>
      </c>
      <c r="X658" s="0" t="s">
        <v>40</v>
      </c>
      <c r="Y658" s="0" t="n">
        <f aca="false">Y653</f>
        <v>12526.8571428571</v>
      </c>
      <c r="Z658" s="0" t="n">
        <f aca="false">L658/Y658</f>
        <v>1.20564957576864</v>
      </c>
      <c r="AA658" s="0" t="n">
        <f aca="false">AVERAGEIF(X595:X657,"Friday",Z595:Z657)</f>
        <v>1.00334777549665</v>
      </c>
      <c r="AB658" s="0" t="n">
        <f aca="false">L658/$AA$12</f>
        <v>13159.0491891918</v>
      </c>
      <c r="AC658" s="0" t="n">
        <v>77</v>
      </c>
      <c r="AE658" s="0" t="n">
        <v>0</v>
      </c>
      <c r="AF658" s="0" t="n">
        <f aca="false">(AB658/AVERAGE(AB654:AB656,AB660:AB662))*MAX(AE657:AE659) + (1 - MAX(AE657:AE659))</f>
        <v>1.1660733958409</v>
      </c>
      <c r="AG658" s="0" t="n">
        <f aca="false">AB658/AF658</f>
        <v>11284.9236044034</v>
      </c>
      <c r="AH658" s="0" t="n">
        <f aca="false">(AG657+AG658*2+AG659)/4</f>
        <v>11638.9380352327</v>
      </c>
      <c r="AI658" s="0" t="n">
        <f aca="false">ABS(1 - (AG658/AVERAGE(AG656:AG660)))</f>
        <v>0.0264974435143301</v>
      </c>
      <c r="AJ658" s="0" t="n">
        <f aca="false">(AVERAGE(AG656:AG660)*AI658) + (AG658*(1-AI658))</f>
        <v>11293.0625749543</v>
      </c>
      <c r="AK658" s="0" t="n">
        <f aca="false">(AVERAGE(AG656:AG657,AG659:AG660)*AI658*2) + (AG658*(1-AI658*2))</f>
        <v>11305.2710307806</v>
      </c>
    </row>
    <row r="659" customFormat="false" ht="13.8" hidden="false" customHeight="false" outlineLevel="0" collapsed="false">
      <c r="A659" s="4" t="n">
        <v>43393</v>
      </c>
      <c r="B659" s="0" t="n">
        <v>657</v>
      </c>
      <c r="C659" s="0" t="n">
        <v>2970</v>
      </c>
      <c r="D659" s="0" t="n">
        <f aca="false">C659*$D$1</f>
        <v>6831</v>
      </c>
      <c r="E659" s="0" t="n">
        <v>1270</v>
      </c>
      <c r="F659" s="0" t="n">
        <f aca="false">E659*$F$1</f>
        <v>2794</v>
      </c>
      <c r="G659" s="0" t="n">
        <v>3960</v>
      </c>
      <c r="H659" s="0" t="n">
        <f aca="false">D659+F659+G659</f>
        <v>13585</v>
      </c>
      <c r="J659" s="0" t="n">
        <v>0</v>
      </c>
      <c r="K659" s="0" t="n">
        <f aca="false">J659*$K$1</f>
        <v>0</v>
      </c>
      <c r="L659" s="0" t="n">
        <f aca="false">H659+K659</f>
        <v>13585</v>
      </c>
      <c r="M659" s="0" t="n">
        <v>105</v>
      </c>
      <c r="X659" s="0" t="s">
        <v>42</v>
      </c>
      <c r="Y659" s="0" t="n">
        <f aca="false">Y653</f>
        <v>12526.8571428571</v>
      </c>
      <c r="Z659" s="0" t="n">
        <f aca="false">L659/Y659</f>
        <v>1.08446993887419</v>
      </c>
      <c r="AA659" s="0" t="n">
        <f aca="false">AVERAGEIF(X596:X658,"Saturday",Z596:Z658)</f>
        <v>1.12920529124636</v>
      </c>
      <c r="AB659" s="0" t="n">
        <f aca="false">L659/$AA$14</f>
        <v>12209.3091701568</v>
      </c>
      <c r="AC659" s="0" t="n">
        <v>81</v>
      </c>
      <c r="AE659" s="0" t="n">
        <v>0</v>
      </c>
      <c r="AF659" s="0" t="n">
        <f aca="false">(AB659/AVERAGE(AB655:AB657,AB661:AB663))*MAX(AE658:AE660) + (1 - MAX(AE658:AE660))</f>
        <v>1</v>
      </c>
      <c r="AG659" s="0" t="n">
        <f aca="false">AB659/AF659</f>
        <v>12209.3091701568</v>
      </c>
      <c r="AH659" s="0" t="n">
        <f aca="false">(AG658+AG659*2+AG660)/4</f>
        <v>11463.0226899551</v>
      </c>
      <c r="AI659" s="0" t="n">
        <f aca="false">ABS(1 - (AG659/AVERAGE(AG657:AG661)))</f>
        <v>0.0864514582940754</v>
      </c>
      <c r="AJ659" s="0" t="n">
        <f aca="false">(AVERAGE(AG657:AG661)*AI659) + (AG659*(1-AI659))</f>
        <v>12125.319589849</v>
      </c>
      <c r="AK659" s="0" t="n">
        <f aca="false">(AVERAGE(AG657:AG658,AG660:AG661)*AI659*2) + (AG659*(1-AI659*2))</f>
        <v>11999.3352193874</v>
      </c>
    </row>
    <row r="660" customFormat="false" ht="13.8" hidden="false" customHeight="false" outlineLevel="0" collapsed="false">
      <c r="A660" s="4" t="n">
        <v>43394</v>
      </c>
      <c r="B660" s="0" t="n">
        <v>658</v>
      </c>
      <c r="C660" s="0" t="n">
        <v>2595</v>
      </c>
      <c r="D660" s="0" t="n">
        <f aca="false">C660*$D$1</f>
        <v>5968.5</v>
      </c>
      <c r="E660" s="0" t="n">
        <v>1270</v>
      </c>
      <c r="F660" s="0" t="n">
        <f aca="false">E660*$F$1</f>
        <v>2794</v>
      </c>
      <c r="G660" s="0" t="n">
        <v>1320</v>
      </c>
      <c r="H660" s="0" t="n">
        <f aca="false">D660+F660+G660</f>
        <v>10082.5</v>
      </c>
      <c r="J660" s="0" t="n">
        <v>0</v>
      </c>
      <c r="K660" s="0" t="n">
        <f aca="false">J660*$K$1</f>
        <v>0</v>
      </c>
      <c r="L660" s="0" t="n">
        <f aca="false">H660+K660</f>
        <v>10082.5</v>
      </c>
      <c r="M660" s="0" t="n">
        <v>115</v>
      </c>
      <c r="X660" s="0" t="s">
        <v>33</v>
      </c>
      <c r="Y660" s="0" t="n">
        <f aca="false">AVERAGE(L660:L666)</f>
        <v>10225.9285714286</v>
      </c>
      <c r="Z660" s="0" t="n">
        <f aca="false">L660/Y660</f>
        <v>0.985974029602618</v>
      </c>
      <c r="AA660" s="0" t="n">
        <f aca="false">AVERAGEIF(X597:X659,"Sunday",Z597:Z659)</f>
        <v>1.14266773221141</v>
      </c>
      <c r="AB660" s="0" t="n">
        <f aca="false">L660/$AA$2</f>
        <v>10148.5488151032</v>
      </c>
      <c r="AC660" s="0" t="n">
        <v>73</v>
      </c>
      <c r="AE660" s="0" t="n">
        <v>0</v>
      </c>
      <c r="AF660" s="0" t="n">
        <f aca="false">(AB660/AVERAGE(AB656:AB658,AB662:AB664))*MAX(AE659:AE661) + (1 - MAX(AE659:AE661))</f>
        <v>1</v>
      </c>
      <c r="AG660" s="0" t="n">
        <f aca="false">AB660/AF660</f>
        <v>10148.5488151032</v>
      </c>
      <c r="AH660" s="0" t="n">
        <f aca="false">(AG659+AG660*2+AG661)/4</f>
        <v>10818.9900721097</v>
      </c>
      <c r="AI660" s="0" t="n">
        <f aca="false">ABS(1 - (AG660/AVERAGE(AG658:AG662)))</f>
        <v>0.0853035776479241</v>
      </c>
      <c r="AJ660" s="0" t="n">
        <f aca="false">(AVERAGE(AG658:AG662)*AI660) + (AG660*(1-AI660))</f>
        <v>10229.2837420222</v>
      </c>
      <c r="AK660" s="0" t="n">
        <f aca="false">(AVERAGE(AG658:AG659,AG661:AG662)*AI660*2) + (AG660*(1-AI660*2))</f>
        <v>10350.3861324006</v>
      </c>
    </row>
    <row r="661" customFormat="false" ht="13.8" hidden="false" customHeight="false" outlineLevel="0" collapsed="false">
      <c r="A661" s="4" t="n">
        <v>43395</v>
      </c>
      <c r="B661" s="0" t="n">
        <v>659</v>
      </c>
      <c r="C661" s="0" t="n">
        <v>2850</v>
      </c>
      <c r="D661" s="0" t="n">
        <f aca="false">C661*$D$1</f>
        <v>6555</v>
      </c>
      <c r="E661" s="0" t="n">
        <v>1020</v>
      </c>
      <c r="F661" s="0" t="n">
        <f aca="false">E661*$F$1</f>
        <v>2244</v>
      </c>
      <c r="G661" s="0" t="n">
        <v>1350</v>
      </c>
      <c r="H661" s="0" t="n">
        <f aca="false">D661+F661+G661</f>
        <v>10149</v>
      </c>
      <c r="J661" s="0" t="n">
        <v>0</v>
      </c>
      <c r="K661" s="0" t="n">
        <f aca="false">J661*$K$1</f>
        <v>0</v>
      </c>
      <c r="L661" s="0" t="n">
        <f aca="false">H661+K661</f>
        <v>10149</v>
      </c>
      <c r="M661" s="0" t="n">
        <v>110</v>
      </c>
      <c r="X661" s="0" t="s">
        <v>34</v>
      </c>
      <c r="Y661" s="0" t="n">
        <f aca="false">Y660</f>
        <v>10225.9285714286</v>
      </c>
      <c r="Z661" s="0" t="n">
        <f aca="false">L661/Y661</f>
        <v>0.992477106514949</v>
      </c>
      <c r="AA661" s="0" t="n">
        <f aca="false">AVERAGEIF(X598:X660,"Monday",Z598:Z660)</f>
        <v>0.9847597335386</v>
      </c>
      <c r="AB661" s="0" t="n">
        <f aca="false">L661/$AA$4</f>
        <v>10769.5534880757</v>
      </c>
      <c r="AC661" s="0" t="n">
        <v>70</v>
      </c>
      <c r="AE661" s="0" t="n">
        <v>0</v>
      </c>
      <c r="AF661" s="0" t="n">
        <f aca="false">(AB661/AVERAGE(AB657:AB659,AB663:AB665))*MAX(AE660:AE662) + (1 - MAX(AE660:AE662))</f>
        <v>1</v>
      </c>
      <c r="AG661" s="0" t="n">
        <f aca="false">AB661/AF661</f>
        <v>10769.5534880757</v>
      </c>
      <c r="AH661" s="0" t="n">
        <f aca="false">(AG660+AG661*2+AG662)/4</f>
        <v>10687.5692582352</v>
      </c>
      <c r="AI661" s="0" t="n">
        <f aca="false">ABS(1 - (AG661/AVERAGE(AG659:AG663)))</f>
        <v>0.0202131554064409</v>
      </c>
      <c r="AJ661" s="0" t="n">
        <f aca="false">(AVERAGE(AG659:AG663)*AI661) + (AG661*(1-AI661))</f>
        <v>10774.044397786</v>
      </c>
      <c r="AK661" s="0" t="n">
        <f aca="false">(AVERAGE(AG659:AG660,AG662:AG663)*AI661*2) + (AG661*(1-AI661*2))</f>
        <v>10780.7807623514</v>
      </c>
    </row>
    <row r="662" customFormat="false" ht="13.8" hidden="false" customHeight="false" outlineLevel="0" collapsed="false">
      <c r="A662" s="4" t="n">
        <v>43396</v>
      </c>
      <c r="B662" s="0" t="n">
        <v>660</v>
      </c>
      <c r="C662" s="0" t="n">
        <v>2885</v>
      </c>
      <c r="D662" s="0" t="n">
        <f aca="false">C662*$D$1</f>
        <v>6635.5</v>
      </c>
      <c r="E662" s="0" t="n">
        <v>1070</v>
      </c>
      <c r="F662" s="0" t="n">
        <f aca="false">E662*$F$1</f>
        <v>2354</v>
      </c>
      <c r="G662" s="0" t="n">
        <v>1220</v>
      </c>
      <c r="H662" s="0" t="n">
        <f aca="false">D662+F662+G662</f>
        <v>10209.5</v>
      </c>
      <c r="J662" s="0" t="n">
        <v>0</v>
      </c>
      <c r="K662" s="0" t="n">
        <f aca="false">J662*$K$1</f>
        <v>0</v>
      </c>
      <c r="L662" s="0" t="n">
        <f aca="false">H662+K662</f>
        <v>10209.5</v>
      </c>
      <c r="M662" s="0" t="n">
        <v>105</v>
      </c>
      <c r="X662" s="0" t="s">
        <v>36</v>
      </c>
      <c r="Y662" s="0" t="n">
        <f aca="false">Y660</f>
        <v>10225.9285714286</v>
      </c>
      <c r="Z662" s="0" t="n">
        <f aca="false">L662/Y662</f>
        <v>0.998393439645716</v>
      </c>
      <c r="AA662" s="0" t="n">
        <f aca="false">AVERAGEIF(X599:X661,"Tuesday",Z599:Z661)</f>
        <v>0.873916299731023</v>
      </c>
      <c r="AB662" s="0" t="n">
        <f aca="false">L662/$AA$6</f>
        <v>11062.6212416862</v>
      </c>
      <c r="AC662" s="0" t="n">
        <v>92</v>
      </c>
      <c r="AE662" s="0" t="n">
        <v>0</v>
      </c>
      <c r="AF662" s="0" t="n">
        <f aca="false">(AB662/AVERAGE(AB658:AB660,AB664:AB666))*MAX(AE661:AE663) + (1 - MAX(AE661:AE663))</f>
        <v>1</v>
      </c>
      <c r="AG662" s="0" t="n">
        <f aca="false">AB662/AF662</f>
        <v>11062.6212416862</v>
      </c>
      <c r="AH662" s="0" t="n">
        <f aca="false">(AG661+AG662*2+AG663)/4</f>
        <v>10915.8546342296</v>
      </c>
      <c r="AI662" s="0" t="n">
        <f aca="false">ABS(1 - (AG662/AVERAGE(AG660:AG664)))</f>
        <v>0.0423002561254486</v>
      </c>
      <c r="AJ662" s="0" t="n">
        <f aca="false">(AVERAGE(AG660:AG664)*AI662) + (AG662*(1-AI662))</f>
        <v>11043.6300947943</v>
      </c>
      <c r="AK662" s="0" t="n">
        <f aca="false">(AVERAGE(AG660:AG661,AG663:AG664)*AI662*2) + (AG662*(1-AI662*2))</f>
        <v>11015.1433744566</v>
      </c>
    </row>
    <row r="663" customFormat="false" ht="13.8" hidden="false" customHeight="false" outlineLevel="0" collapsed="false">
      <c r="A663" s="4" t="n">
        <v>43397</v>
      </c>
      <c r="B663" s="0" t="n">
        <v>661</v>
      </c>
      <c r="C663" s="0" t="n">
        <v>2755</v>
      </c>
      <c r="D663" s="0" t="n">
        <f aca="false">C663*$D$1</f>
        <v>6336.5</v>
      </c>
      <c r="E663" s="0" t="n">
        <v>1325</v>
      </c>
      <c r="F663" s="0" t="n">
        <f aca="false">E663*$F$1</f>
        <v>2915</v>
      </c>
      <c r="G663" s="0" t="n">
        <v>585</v>
      </c>
      <c r="H663" s="0" t="n">
        <f aca="false">D663+F663+G663</f>
        <v>9836.5</v>
      </c>
      <c r="J663" s="0" t="n">
        <v>0</v>
      </c>
      <c r="K663" s="0" t="n">
        <f aca="false">J663*$K$1</f>
        <v>0</v>
      </c>
      <c r="L663" s="0" t="n">
        <f aca="false">H663+K663</f>
        <v>9836.5</v>
      </c>
      <c r="M663" s="0" t="n">
        <v>110</v>
      </c>
      <c r="X663" s="0" t="s">
        <v>37</v>
      </c>
      <c r="Y663" s="0" t="n">
        <f aca="false">Y660</f>
        <v>10225.9285714286</v>
      </c>
      <c r="Z663" s="0" t="n">
        <f aca="false">L663/Y663</f>
        <v>0.961917534558508</v>
      </c>
      <c r="AA663" s="0" t="n">
        <f aca="false">AVERAGEIF(X600:X662,"Wednesday",Z600:Z662)</f>
        <v>0.896429393960775</v>
      </c>
      <c r="AB663" s="0" t="n">
        <f aca="false">L663/$AA$8</f>
        <v>10768.6225654702</v>
      </c>
      <c r="AC663" s="0" t="n">
        <v>75</v>
      </c>
      <c r="AE663" s="0" t="n">
        <v>0</v>
      </c>
      <c r="AF663" s="0" t="n">
        <f aca="false">(AB663/AVERAGE(AB659:AB661,AB665:AB667))*MAX(AE662:AE664) + (1 - MAX(AE662:AE664))</f>
        <v>1</v>
      </c>
      <c r="AG663" s="0" t="n">
        <f aca="false">AB663/AF663</f>
        <v>10768.6225654702</v>
      </c>
      <c r="AH663" s="0" t="n">
        <f aca="false">(AG662+AG663*2+AG664)/4</f>
        <v>10729.7059113677</v>
      </c>
      <c r="AI663" s="0" t="n">
        <f aca="false">ABS(1 - (AG663/AVERAGE(AG661:AG665)))</f>
        <v>0.0161784426154656</v>
      </c>
      <c r="AJ663" s="0" t="n">
        <f aca="false">(AVERAGE(AG661:AG665)*AI663) + (AG663*(1-AI663))</f>
        <v>10765.8488391755</v>
      </c>
      <c r="AK663" s="0" t="n">
        <f aca="false">(AVERAGE(AG661:AG662,AG664:AG665)*AI663*2) + (AG663*(1-AI663*2))</f>
        <v>10761.6882497336</v>
      </c>
    </row>
    <row r="664" customFormat="false" ht="13.8" hidden="false" customHeight="false" outlineLevel="0" collapsed="false">
      <c r="A664" s="4" t="n">
        <v>43398</v>
      </c>
      <c r="B664" s="0" t="n">
        <v>662</v>
      </c>
      <c r="C664" s="0" t="n">
        <v>2720</v>
      </c>
      <c r="D664" s="0" t="n">
        <f aca="false">C664*$D$1</f>
        <v>6256</v>
      </c>
      <c r="E664" s="0" t="n">
        <v>1040</v>
      </c>
      <c r="F664" s="0" t="n">
        <f aca="false">E664*$F$1</f>
        <v>2288</v>
      </c>
      <c r="G664" s="0" t="n">
        <v>1360</v>
      </c>
      <c r="H664" s="0" t="n">
        <f aca="false">D664+F664+G664</f>
        <v>9904</v>
      </c>
      <c r="J664" s="0" t="n">
        <v>0</v>
      </c>
      <c r="K664" s="0" t="n">
        <f aca="false">J664*$K$1</f>
        <v>0</v>
      </c>
      <c r="L664" s="0" t="n">
        <f aca="false">H664+K664</f>
        <v>9904</v>
      </c>
      <c r="M664" s="0" t="n">
        <v>75</v>
      </c>
      <c r="X664" s="0" t="s">
        <v>39</v>
      </c>
      <c r="Y664" s="0" t="n">
        <f aca="false">Y660</f>
        <v>10225.9285714286</v>
      </c>
      <c r="Z664" s="0" t="n">
        <f aca="false">L664/Y664</f>
        <v>0.968518402101099</v>
      </c>
      <c r="AA664" s="0" t="n">
        <f aca="false">AVERAGEIF(X601:X663,"Thursday",Z601:Z663)</f>
        <v>0.935011356933697</v>
      </c>
      <c r="AB664" s="0" t="n">
        <f aca="false">L664/$AA$10</f>
        <v>9828.088088572</v>
      </c>
      <c r="AC664" s="0" t="n">
        <v>77</v>
      </c>
      <c r="AE664" s="0" t="n">
        <v>0</v>
      </c>
      <c r="AF664" s="0" t="n">
        <f aca="false">(AB664/AVERAGE(AB660:AB662,AB666:AB668))*MAX(AE663:AE665) + (1 - MAX(AE663:AE665))</f>
        <v>0.952430350151367</v>
      </c>
      <c r="AG664" s="0" t="n">
        <f aca="false">AB664/AF664</f>
        <v>10318.9572728442</v>
      </c>
      <c r="AH664" s="0" t="n">
        <f aca="false">(AG663+AG664*2+AG665)/4</f>
        <v>10368.1665726978</v>
      </c>
      <c r="AI664" s="0" t="n">
        <f aca="false">ABS(1 - (AG664/AVERAGE(AG662:AG666)))</f>
        <v>0.0016220538900984</v>
      </c>
      <c r="AJ664" s="0" t="n">
        <f aca="false">(AVERAGE(AG662:AG666)*AI664) + (AG664*(1-AI664))</f>
        <v>10318.9844667377</v>
      </c>
      <c r="AK664" s="0" t="n">
        <f aca="false">(AVERAGE(AG662:AG663,AG665:AG666)*AI664*2) + (AG664*(1-AI664*2))</f>
        <v>10319.025257578</v>
      </c>
    </row>
    <row r="665" customFormat="false" ht="13.8" hidden="false" customHeight="false" outlineLevel="0" collapsed="false">
      <c r="A665" s="4" t="n">
        <v>43399</v>
      </c>
      <c r="B665" s="0" t="n">
        <v>663</v>
      </c>
      <c r="C665" s="0" t="n">
        <v>2860</v>
      </c>
      <c r="D665" s="0" t="n">
        <f aca="false">C665*$D$1</f>
        <v>6578</v>
      </c>
      <c r="E665" s="0" t="n">
        <v>1045</v>
      </c>
      <c r="F665" s="0" t="n">
        <f aca="false">E665*$F$1</f>
        <v>2299</v>
      </c>
      <c r="G665" s="0" t="n">
        <v>1450</v>
      </c>
      <c r="H665" s="0" t="n">
        <f aca="false">D665+F665+G665</f>
        <v>10327</v>
      </c>
      <c r="J665" s="0" t="n">
        <v>0</v>
      </c>
      <c r="K665" s="0" t="n">
        <f aca="false">J665*$K$1</f>
        <v>0</v>
      </c>
      <c r="L665" s="0" t="n">
        <f aca="false">H665+K665</f>
        <v>10327</v>
      </c>
      <c r="M665" s="0" t="n">
        <v>110</v>
      </c>
      <c r="X665" s="0" t="s">
        <v>40</v>
      </c>
      <c r="Y665" s="0" t="n">
        <f aca="false">Y660</f>
        <v>10225.9285714286</v>
      </c>
      <c r="Z665" s="0" t="n">
        <f aca="false">L665/Y665</f>
        <v>1.00988383870134</v>
      </c>
      <c r="AA665" s="0" t="n">
        <f aca="false">AVERAGEIF(X602:X664,"Friday",Z602:Z664)</f>
        <v>1.02867636570122</v>
      </c>
      <c r="AB665" s="0" t="n">
        <f aca="false">L665/$AA$12</f>
        <v>8997.78196231106</v>
      </c>
      <c r="AC665" s="0" t="n">
        <v>75</v>
      </c>
      <c r="AE665" s="0" t="n">
        <v>1</v>
      </c>
      <c r="AF665" s="0" t="n">
        <f aca="false">(AB665/AVERAGE(AB661:AB663,AB667:AB669))*MAX(AE664:AE666) + (1 - MAX(AE664:AE666))</f>
        <v>0.893867126255122</v>
      </c>
      <c r="AG665" s="0" t="n">
        <f aca="false">AB665/AF665</f>
        <v>10066.1291796326</v>
      </c>
      <c r="AH665" s="0" t="n">
        <f aca="false">(AG664+AG665*2+AG666)/4</f>
        <v>9978.37430752395</v>
      </c>
      <c r="AI665" s="0" t="n">
        <f aca="false">ABS(1 - (AG665/AVERAGE(AG663:AG667)))</f>
        <v>0.00366766498696292</v>
      </c>
      <c r="AJ665" s="0" t="n">
        <f aca="false">(AVERAGE(AG663:AG667)*AI665) + (AG665*(1-AI665))</f>
        <v>10066.265085308</v>
      </c>
      <c r="AK665" s="0" t="n">
        <f aca="false">(AVERAGE(AG663:AG664,AG666:AG667)*AI665*2) + (AG665*(1-AI665*2))</f>
        <v>10066.468943821</v>
      </c>
    </row>
    <row r="666" customFormat="false" ht="13.8" hidden="false" customHeight="false" outlineLevel="0" collapsed="false">
      <c r="A666" s="4" t="n">
        <v>43400</v>
      </c>
      <c r="B666" s="0" t="n">
        <v>664</v>
      </c>
      <c r="C666" s="0" t="n">
        <v>2970</v>
      </c>
      <c r="D666" s="0" t="n">
        <f aca="false">C666*$D$1</f>
        <v>6831</v>
      </c>
      <c r="E666" s="0" t="n">
        <v>1135</v>
      </c>
      <c r="F666" s="0" t="n">
        <f aca="false">E666*$F$1</f>
        <v>2497</v>
      </c>
      <c r="G666" s="0" t="n">
        <v>1745</v>
      </c>
      <c r="H666" s="0" t="n">
        <f aca="false">D666+F666+G666</f>
        <v>11073</v>
      </c>
      <c r="J666" s="0" t="n">
        <v>0</v>
      </c>
      <c r="K666" s="0" t="n">
        <f aca="false">J666*$K$1</f>
        <v>0</v>
      </c>
      <c r="L666" s="0" t="n">
        <f aca="false">H666+K666</f>
        <v>11073</v>
      </c>
      <c r="M666" s="0" t="n">
        <v>85</v>
      </c>
      <c r="X666" s="0" t="s">
        <v>42</v>
      </c>
      <c r="Y666" s="0" t="n">
        <f aca="false">Y660</f>
        <v>10225.9285714286</v>
      </c>
      <c r="Z666" s="0" t="n">
        <f aca="false">L666/Y666</f>
        <v>1.08283564887575</v>
      </c>
      <c r="AA666" s="0" t="n">
        <f aca="false">AVERAGEIF(X603:X665,"Saturday",Z603:Z665)</f>
        <v>1.13853911792327</v>
      </c>
      <c r="AB666" s="0" t="n">
        <f aca="false">L666/$AA$14</f>
        <v>9951.68792352938</v>
      </c>
      <c r="AC666" s="0" t="n">
        <v>75</v>
      </c>
      <c r="AE666" s="0" t="n">
        <v>0</v>
      </c>
      <c r="AF666" s="0" t="n">
        <f aca="false">(AB666/AVERAGE(AB662:AB664,AB668:AB670))*MAX(AE665:AE667) + (1 - MAX(AE665:AE667))</f>
        <v>1.05172180942567</v>
      </c>
      <c r="AG666" s="0" t="n">
        <f aca="false">AB666/AF666</f>
        <v>9462.28159798631</v>
      </c>
      <c r="AH666" s="0" t="n">
        <f aca="false">(AG665+AG666*2+AG667)/4</f>
        <v>9722.65578348593</v>
      </c>
      <c r="AI666" s="0" t="n">
        <f aca="false">ABS(1 - (AG666/AVERAGE(AG664:AG668)))</f>
        <v>0.0505189221900625</v>
      </c>
      <c r="AJ666" s="0" t="n">
        <f aca="false">(AVERAGE(AG664:AG668)*AI666) + (AG666*(1-AI666))</f>
        <v>9487.71577603765</v>
      </c>
      <c r="AK666" s="0" t="n">
        <f aca="false">(AVERAGE(AG664:AG665,AG667:AG668)*AI666*2) + (AG666*(1-AI666*2))</f>
        <v>9525.86704311467</v>
      </c>
    </row>
    <row r="667" customFormat="false" ht="13.8" hidden="false" customHeight="false" outlineLevel="0" collapsed="false">
      <c r="A667" s="4" t="n">
        <v>43401</v>
      </c>
      <c r="B667" s="0" t="n">
        <v>665</v>
      </c>
      <c r="C667" s="0" t="n">
        <v>2335</v>
      </c>
      <c r="D667" s="0" t="n">
        <f aca="false">C667*$D$1</f>
        <v>5370.5</v>
      </c>
      <c r="E667" s="0" t="n">
        <v>1150</v>
      </c>
      <c r="F667" s="0" t="n">
        <f aca="false">E667*$F$1</f>
        <v>2530</v>
      </c>
      <c r="G667" s="0" t="n">
        <v>1935</v>
      </c>
      <c r="H667" s="0" t="n">
        <f aca="false">D667+F667+G667</f>
        <v>9835.5</v>
      </c>
      <c r="J667" s="0" t="n">
        <v>0</v>
      </c>
      <c r="K667" s="0" t="n">
        <f aca="false">J667*$K$1</f>
        <v>0</v>
      </c>
      <c r="L667" s="0" t="n">
        <f aca="false">H667+K667</f>
        <v>9835.5</v>
      </c>
      <c r="M667" s="0" t="n">
        <v>105</v>
      </c>
      <c r="X667" s="0" t="s">
        <v>33</v>
      </c>
      <c r="Y667" s="0" t="n">
        <f aca="false">AVERAGE(L667:L673)</f>
        <v>8019.78571428571</v>
      </c>
      <c r="Z667" s="0" t="n">
        <f aca="false">L667/Y667</f>
        <v>1.22640433926806</v>
      </c>
      <c r="AA667" s="0" t="n">
        <f aca="false">AVERAGEIF(X604:X666,"Sunday",Z604:Z666)</f>
        <v>1.12344671173292</v>
      </c>
      <c r="AB667" s="0" t="n">
        <f aca="false">L667/$AA$2</f>
        <v>9899.93075833846</v>
      </c>
      <c r="AC667" s="0" t="n">
        <v>75</v>
      </c>
      <c r="AE667" s="0" t="n">
        <v>0</v>
      </c>
      <c r="AF667" s="0" t="n">
        <f aca="false">(AB667/AVERAGE(AB663:AB665,AB669:AB671))*MAX(AE666:AE668) + (1 - MAX(AE666:AE668))</f>
        <v>1</v>
      </c>
      <c r="AG667" s="0" t="n">
        <f aca="false">AB667/AF667</f>
        <v>9899.93075833846</v>
      </c>
      <c r="AH667" s="0" t="n">
        <f aca="false">(AG666+AG667*2+AG668)/4</f>
        <v>9835.88613124888</v>
      </c>
      <c r="AI667" s="0" t="n">
        <f aca="false">ABS(1 - (AG667/AVERAGE(AG665:AG669)))</f>
        <v>0.045964993900413</v>
      </c>
      <c r="AJ667" s="0" t="n">
        <f aca="false">(AVERAGE(AG665:AG669)*AI667) + (AG667*(1-AI667))</f>
        <v>9879.93354771884</v>
      </c>
      <c r="AK667" s="0" t="n">
        <f aca="false">(AVERAGE(AG665:AG666,AG668:AG669)*AI667*2) + (AG667*(1-AI667*2))</f>
        <v>9849.9377317894</v>
      </c>
    </row>
    <row r="668" customFormat="false" ht="13.8" hidden="false" customHeight="false" outlineLevel="0" collapsed="false">
      <c r="A668" s="4" t="n">
        <v>43402</v>
      </c>
      <c r="B668" s="0" t="n">
        <v>666</v>
      </c>
      <c r="C668" s="0" t="n">
        <v>3075</v>
      </c>
      <c r="D668" s="0" t="n">
        <f aca="false">C668*$D$1</f>
        <v>7072.5</v>
      </c>
      <c r="E668" s="0" t="n">
        <v>840</v>
      </c>
      <c r="F668" s="0" t="n">
        <f aca="false">E668*$F$1</f>
        <v>1848</v>
      </c>
      <c r="G668" s="0" t="n">
        <v>580</v>
      </c>
      <c r="H668" s="0" t="n">
        <f aca="false">D668+F668+G668</f>
        <v>9500.5</v>
      </c>
      <c r="J668" s="0" t="n">
        <v>0</v>
      </c>
      <c r="K668" s="0" t="n">
        <f aca="false">J668*$K$1</f>
        <v>0</v>
      </c>
      <c r="L668" s="0" t="n">
        <f aca="false">H668+K668</f>
        <v>9500.5</v>
      </c>
      <c r="M668" s="0" t="n">
        <v>85</v>
      </c>
      <c r="X668" s="0" t="s">
        <v>34</v>
      </c>
      <c r="Y668" s="0" t="n">
        <f aca="false">Y667</f>
        <v>8019.78571428571</v>
      </c>
      <c r="Z668" s="0" t="n">
        <f aca="false">L668/Y668</f>
        <v>1.18463264960767</v>
      </c>
      <c r="AA668" s="0" t="n">
        <f aca="false">AVERAGEIF(X605:X667,"Monday",Z605:Z667)</f>
        <v>0.982637639461328</v>
      </c>
      <c r="AB668" s="0" t="n">
        <f aca="false">L668/$AA$4</f>
        <v>10081.4014103323</v>
      </c>
      <c r="AC668" s="0" t="n">
        <v>77</v>
      </c>
      <c r="AE668" s="0" t="n">
        <v>0</v>
      </c>
      <c r="AF668" s="0" t="n">
        <f aca="false">(AB668/AVERAGE(AB664:AB666,AB670:AB672))*MAX(AE667:AE669) + (1 - MAX(AE667:AE669))</f>
        <v>1</v>
      </c>
      <c r="AG668" s="0" t="n">
        <f aca="false">AB668/AF668</f>
        <v>10081.4014103323</v>
      </c>
      <c r="AH668" s="0" t="n">
        <f aca="false">(AG667+AG668*2+AG669)/4</f>
        <v>9469.34479822402</v>
      </c>
      <c r="AI668" s="0" t="n">
        <f aca="false">ABS(1 - (AG668/AVERAGE(AG666:AG670)))</f>
        <v>0.13333845205866</v>
      </c>
      <c r="AJ668" s="0" t="n">
        <f aca="false">(AVERAGE(AG666:AG670)*AI668) + (AG668*(1-AI668))</f>
        <v>9923.25035232608</v>
      </c>
      <c r="AK668" s="0" t="n">
        <f aca="false">(AVERAGE(AG666:AG667,AG669:AG670)*AI668*2) + (AG668*(1-AI668*2))</f>
        <v>9686.02376531676</v>
      </c>
    </row>
    <row r="669" customFormat="false" ht="13.8" hidden="false" customHeight="false" outlineLevel="0" collapsed="false">
      <c r="A669" s="4" t="n">
        <v>43403</v>
      </c>
      <c r="B669" s="0" t="n">
        <v>667</v>
      </c>
      <c r="C669" s="0" t="n">
        <v>2130</v>
      </c>
      <c r="D669" s="0" t="n">
        <f aca="false">C669*$D$1</f>
        <v>4899</v>
      </c>
      <c r="E669" s="0" t="n">
        <v>765</v>
      </c>
      <c r="F669" s="0" t="n">
        <f aca="false">E669*$F$1</f>
        <v>1683</v>
      </c>
      <c r="G669" s="0" t="n">
        <v>630</v>
      </c>
      <c r="H669" s="0" t="n">
        <f aca="false">D669+F669+G669</f>
        <v>7212</v>
      </c>
      <c r="J669" s="0" t="n">
        <v>0</v>
      </c>
      <c r="K669" s="0" t="n">
        <f aca="false">J669*$K$1</f>
        <v>0</v>
      </c>
      <c r="L669" s="0" t="n">
        <f aca="false">H669+K669</f>
        <v>7212</v>
      </c>
      <c r="M669" s="0" t="n">
        <v>70</v>
      </c>
      <c r="X669" s="0" t="s">
        <v>36</v>
      </c>
      <c r="Y669" s="0" t="n">
        <f aca="false">Y667</f>
        <v>8019.78571428571</v>
      </c>
      <c r="Z669" s="0" t="n">
        <f aca="false">L669/Y669</f>
        <v>0.899275898002263</v>
      </c>
      <c r="AA669" s="0" t="n">
        <f aca="false">AVERAGEIF(X606:X668,"Tuesday",Z606:Z668)</f>
        <v>0.888519700759695</v>
      </c>
      <c r="AB669" s="0" t="n">
        <f aca="false">L669/$AA$6</f>
        <v>7814.64561389301</v>
      </c>
      <c r="AC669" s="0" t="n">
        <v>68</v>
      </c>
      <c r="AE669" s="0" t="n">
        <v>0</v>
      </c>
      <c r="AF669" s="0" t="n">
        <f aca="false">(AB669/AVERAGE(AB665:AB667,AB671:AB673))*MAX(AE668:AE670) + (1 - MAX(AE668:AE670))</f>
        <v>1</v>
      </c>
      <c r="AG669" s="0" t="n">
        <f aca="false">AB669/AF669</f>
        <v>7814.64561389301</v>
      </c>
      <c r="AH669" s="0" t="n">
        <f aca="false">(AG668+AG669*2+AG670)/4</f>
        <v>8232.25082652058</v>
      </c>
      <c r="AI669" s="0" t="n">
        <f aca="false">ABS(1 - (AG669/AVERAGE(AG667:AG671)))</f>
        <v>0.0310007962233577</v>
      </c>
      <c r="AJ669" s="0" t="n">
        <f aca="false">(AVERAGE(AG667:AG671)*AI669) + (AG669*(1-AI669))</f>
        <v>7822.39614680082</v>
      </c>
      <c r="AK669" s="0" t="n">
        <f aca="false">(AVERAGE(AG667:AG668,AG670:AG671)*AI669*2) + (AG669*(1-AI669*2))</f>
        <v>7834.02194616254</v>
      </c>
    </row>
    <row r="670" customFormat="false" ht="13.8" hidden="false" customHeight="false" outlineLevel="0" collapsed="false">
      <c r="A670" s="4" t="n">
        <v>43404</v>
      </c>
      <c r="B670" s="0" t="n">
        <v>668</v>
      </c>
      <c r="C670" s="0" t="n">
        <v>1995</v>
      </c>
      <c r="D670" s="0" t="n">
        <f aca="false">C670*$D$1</f>
        <v>4588.5</v>
      </c>
      <c r="E670" s="0" t="n">
        <v>675</v>
      </c>
      <c r="F670" s="0" t="n">
        <f aca="false">E670*$F$1</f>
        <v>1485</v>
      </c>
      <c r="G670" s="0" t="n">
        <v>520</v>
      </c>
      <c r="H670" s="0" t="n">
        <f aca="false">D670+F670+G670</f>
        <v>6593.5</v>
      </c>
      <c r="J670" s="0" t="n">
        <v>0</v>
      </c>
      <c r="K670" s="0" t="n">
        <f aca="false">J670*$K$1</f>
        <v>0</v>
      </c>
      <c r="L670" s="0" t="n">
        <f aca="false">H670+K670</f>
        <v>6593.5</v>
      </c>
      <c r="M670" s="0" t="n">
        <v>80</v>
      </c>
      <c r="X670" s="0" t="s">
        <v>37</v>
      </c>
      <c r="Y670" s="0" t="n">
        <f aca="false">Y667</f>
        <v>8019.78571428571</v>
      </c>
      <c r="Z670" s="0" t="n">
        <f aca="false">L670/Y670</f>
        <v>0.822154136644193</v>
      </c>
      <c r="AA670" s="0" t="n">
        <f aca="false">AVERAGEIF(X607:X669,"Wednesday",Z607:Z669)</f>
        <v>0.902187320029223</v>
      </c>
      <c r="AB670" s="0" t="n">
        <f aca="false">L670/$AA$8</f>
        <v>7218.31066796398</v>
      </c>
      <c r="AC670" s="0" t="n">
        <v>64</v>
      </c>
      <c r="AE670" s="0" t="n">
        <v>0</v>
      </c>
      <c r="AF670" s="0" t="n">
        <f aca="false">(AB670/AVERAGE(AB666:AB668,AB672:AB674))*MAX(AE669:AE671) + (1 - MAX(AE669:AE671))</f>
        <v>1</v>
      </c>
      <c r="AG670" s="0" t="n">
        <f aca="false">AB670/AF670</f>
        <v>7218.31066796398</v>
      </c>
      <c r="AH670" s="0" t="n">
        <f aca="false">(AG669+AG670*2+AG671)/4</f>
        <v>6890.0651036169</v>
      </c>
      <c r="AI670" s="0" t="n">
        <f aca="false">ABS(1 - (AG670/AVERAGE(AG668:AG672)))</f>
        <v>0.0346750787797612</v>
      </c>
      <c r="AJ670" s="0" t="n">
        <f aca="false">(AVERAGE(AG668:AG672)*AI670) + (AG670*(1-AI670))</f>
        <v>7227.30143954796</v>
      </c>
      <c r="AK670" s="0" t="n">
        <f aca="false">(AVERAGE(AG668:AG669,AG671:AG672)*AI670*2) + (AG670*(1-AI670*2))</f>
        <v>7240.78759692394</v>
      </c>
    </row>
    <row r="671" customFormat="false" ht="13.8" hidden="false" customHeight="false" outlineLevel="0" collapsed="false">
      <c r="A671" s="4" t="n">
        <v>43405</v>
      </c>
      <c r="B671" s="0" t="n">
        <v>669</v>
      </c>
      <c r="C671" s="0" t="n">
        <v>2150</v>
      </c>
      <c r="D671" s="0" t="n">
        <f aca="false">C671*$D$1</f>
        <v>4945</v>
      </c>
      <c r="E671" s="0" t="n">
        <v>0</v>
      </c>
      <c r="F671" s="0" t="n">
        <f aca="false">E671*$F$1</f>
        <v>0</v>
      </c>
      <c r="G671" s="0" t="n">
        <v>405</v>
      </c>
      <c r="H671" s="0" t="n">
        <f aca="false">D671+F671+G671</f>
        <v>5350</v>
      </c>
      <c r="J671" s="0" t="n">
        <v>0</v>
      </c>
      <c r="K671" s="0" t="n">
        <f aca="false">J671*$K$1</f>
        <v>0</v>
      </c>
      <c r="L671" s="0" t="n">
        <f aca="false">H671+K671</f>
        <v>5350</v>
      </c>
      <c r="M671" s="0" t="n">
        <v>50</v>
      </c>
      <c r="X671" s="0" t="s">
        <v>39</v>
      </c>
      <c r="Y671" s="0" t="n">
        <f aca="false">Y667</f>
        <v>8019.78571428571</v>
      </c>
      <c r="Z671" s="0" t="n">
        <f aca="false">L671/Y671</f>
        <v>0.667100118457031</v>
      </c>
      <c r="AA671" s="0" t="n">
        <f aca="false">AVERAGEIF(X608:X670,"Thursday",Z608:Z670)</f>
        <v>0.933259844273377</v>
      </c>
      <c r="AB671" s="0" t="n">
        <f aca="false">L671/$AA$10</f>
        <v>5308.99346464663</v>
      </c>
      <c r="AC671" s="0" t="n">
        <v>68</v>
      </c>
      <c r="AE671" s="0" t="n">
        <v>0</v>
      </c>
      <c r="AF671" s="0" t="n">
        <f aca="false">(AB671/AVERAGE(AB667:AB669,AB673:AB675))*MAX(AE670:AE672) + (1 - MAX(AE670:AE672))</f>
        <v>1</v>
      </c>
      <c r="AG671" s="0" t="n">
        <f aca="false">AB671/AF671</f>
        <v>5308.99346464663</v>
      </c>
      <c r="AH671" s="0" t="n">
        <f aca="false">(AG670+AG671*2+AG672)/4</f>
        <v>6200.23277337584</v>
      </c>
      <c r="AI671" s="0" t="n">
        <f aca="false">ABS(1 - (AG671/AVERAGE(AG669:AG673)))</f>
        <v>0.262281540827324</v>
      </c>
      <c r="AJ671" s="0" t="n">
        <f aca="false">(AVERAGE(AG669:AG673)*AI671) + (AG671*(1-AI671))</f>
        <v>5804.05250191601</v>
      </c>
      <c r="AK671" s="0" t="n">
        <f aca="false">(AVERAGE(AG669:AG670,AG672:AG673)*AI671*2) + (AG671*(1-AI671*2))</f>
        <v>6546.64105782007</v>
      </c>
    </row>
    <row r="672" customFormat="false" ht="13.8" hidden="false" customHeight="false" outlineLevel="0" collapsed="false">
      <c r="A672" s="4" t="n">
        <v>43406</v>
      </c>
      <c r="B672" s="0" t="n">
        <v>670</v>
      </c>
      <c r="C672" s="0" t="n">
        <v>2425</v>
      </c>
      <c r="D672" s="0" t="n">
        <f aca="false">C672*$D$1</f>
        <v>5577.5</v>
      </c>
      <c r="E672" s="0" t="n">
        <v>630</v>
      </c>
      <c r="F672" s="0" t="n">
        <f aca="false">E672*$F$1</f>
        <v>1386</v>
      </c>
      <c r="G672" s="0" t="n">
        <v>1030</v>
      </c>
      <c r="H672" s="0" t="n">
        <f aca="false">D672+F672+G672</f>
        <v>7993.5</v>
      </c>
      <c r="J672" s="0" t="n">
        <v>0</v>
      </c>
      <c r="K672" s="0" t="n">
        <f aca="false">J672*$K$1</f>
        <v>0</v>
      </c>
      <c r="L672" s="0" t="n">
        <f aca="false">H672+K672</f>
        <v>7993.5</v>
      </c>
      <c r="M672" s="0" t="n">
        <v>30</v>
      </c>
      <c r="X672" s="0" t="s">
        <v>40</v>
      </c>
      <c r="Y672" s="0" t="n">
        <f aca="false">Y667</f>
        <v>8019.78571428571</v>
      </c>
      <c r="Z672" s="0" t="n">
        <f aca="false">L672/Y672</f>
        <v>0.99672239194136</v>
      </c>
      <c r="AA672" s="0" t="n">
        <f aca="false">AVERAGEIF(X609:X671,"Friday",Z609:Z671)</f>
        <v>1.03262967349888</v>
      </c>
      <c r="AB672" s="0" t="n">
        <f aca="false">L672/$AA$12</f>
        <v>6964.6334962461</v>
      </c>
      <c r="AC672" s="0" t="n">
        <v>73</v>
      </c>
      <c r="AE672" s="0" t="n">
        <v>0</v>
      </c>
      <c r="AF672" s="0" t="n">
        <f aca="false">(AB672/AVERAGE(AB668:AB670,AB674:AB676))*MAX(AE671:AE673) + (1 - MAX(AE671:AE673))</f>
        <v>1</v>
      </c>
      <c r="AG672" s="0" t="n">
        <f aca="false">AB672/AF672</f>
        <v>6964.6334962461</v>
      </c>
      <c r="AH672" s="0" t="n">
        <f aca="false">(AG671+AG672*2+AG673)/4</f>
        <v>6978.54866367943</v>
      </c>
      <c r="AI672" s="0" t="n">
        <f aca="false">ABS(1 - (AG672/AVERAGE(AG670:AG674)))</f>
        <v>0.0624004787329325</v>
      </c>
      <c r="AJ672" s="0" t="n">
        <f aca="false">(AVERAGE(AG670:AG674)*AI672) + (AG672*(1-AI672))</f>
        <v>6993.55738839504</v>
      </c>
      <c r="AK672" s="0" t="n">
        <f aca="false">(AVERAGE(AG670:AG671,AG673:AG674)*AI672*2) + (AG672*(1-AI672*2))</f>
        <v>7036.94322661845</v>
      </c>
    </row>
    <row r="673" customFormat="false" ht="13.8" hidden="false" customHeight="false" outlineLevel="0" collapsed="false">
      <c r="A673" s="4" t="n">
        <v>43407</v>
      </c>
      <c r="B673" s="0" t="n">
        <v>671</v>
      </c>
      <c r="C673" s="0" t="n">
        <v>2835</v>
      </c>
      <c r="D673" s="0" t="n">
        <f aca="false">C673*$D$1</f>
        <v>6520.5</v>
      </c>
      <c r="E673" s="0" t="n">
        <v>765</v>
      </c>
      <c r="F673" s="0" t="n">
        <f aca="false">E673*$F$1</f>
        <v>1683</v>
      </c>
      <c r="G673" s="0" t="n">
        <v>1450</v>
      </c>
      <c r="H673" s="0" t="n">
        <f aca="false">D673+F673+G673</f>
        <v>9653.5</v>
      </c>
      <c r="J673" s="0" t="n">
        <v>0</v>
      </c>
      <c r="K673" s="0" t="n">
        <f aca="false">J673*$K$1</f>
        <v>0</v>
      </c>
      <c r="L673" s="0" t="n">
        <f aca="false">H673+K673</f>
        <v>9653.5</v>
      </c>
      <c r="M673" s="0" t="n">
        <v>65</v>
      </c>
      <c r="X673" s="0" t="s">
        <v>42</v>
      </c>
      <c r="Y673" s="0" t="n">
        <f aca="false">Y667</f>
        <v>8019.78571428571</v>
      </c>
      <c r="Z673" s="0" t="n">
        <f aca="false">L673/Y673</f>
        <v>1.20371046607943</v>
      </c>
      <c r="AA673" s="0" t="n">
        <f aca="false">AVERAGEIF(X610:X672,"Saturday",Z610:Z672)</f>
        <v>1.13731911024458</v>
      </c>
      <c r="AB673" s="0" t="n">
        <f aca="false">L673/$AA$14</f>
        <v>8675.93419757888</v>
      </c>
      <c r="AC673" s="0" t="n">
        <v>72</v>
      </c>
      <c r="AE673" s="0" t="n">
        <v>0</v>
      </c>
      <c r="AF673" s="0" t="n">
        <f aca="false">(AB673/AVERAGE(AB669:AB671,AB675:AB677))*MAX(AE672:AE674) + (1 - MAX(AE672:AE674))</f>
        <v>1</v>
      </c>
      <c r="AG673" s="0" t="n">
        <f aca="false">AB673/AF673</f>
        <v>8675.93419757888</v>
      </c>
      <c r="AH673" s="0" t="n">
        <f aca="false">(AG672+AG673*2+AG674)/4</f>
        <v>8322.34983219233</v>
      </c>
      <c r="AI673" s="0" t="n">
        <f aca="false">ABS(1 - (AG673/AVERAGE(AG671:AG675)))</f>
        <v>0.168530563458781</v>
      </c>
      <c r="AJ673" s="0" t="n">
        <f aca="false">(AVERAGE(AG671:AG675)*AI673) + (AG673*(1-AI673))</f>
        <v>8465.0551074967</v>
      </c>
      <c r="AK673" s="0" t="n">
        <f aca="false">(AVERAGE(AG671:AG672,AG674:AG675)*AI673*2) + (AG673*(1-AI673*2))</f>
        <v>8148.73647237343</v>
      </c>
    </row>
    <row r="674" customFormat="false" ht="13.8" hidden="false" customHeight="false" outlineLevel="0" collapsed="false">
      <c r="A674" s="4" t="n">
        <v>43408</v>
      </c>
      <c r="B674" s="0" t="n">
        <v>672</v>
      </c>
      <c r="C674" s="0" t="n">
        <v>2595</v>
      </c>
      <c r="D674" s="0" t="n">
        <f aca="false">C674*$D$1</f>
        <v>5968.5</v>
      </c>
      <c r="E674" s="0" t="n">
        <v>855</v>
      </c>
      <c r="F674" s="0" t="n">
        <f aca="false">E674*$F$1</f>
        <v>1881</v>
      </c>
      <c r="G674" s="0" t="n">
        <v>1065</v>
      </c>
      <c r="H674" s="0" t="n">
        <f aca="false">D674+F674+G674</f>
        <v>8914.5</v>
      </c>
      <c r="J674" s="0" t="n">
        <v>0</v>
      </c>
      <c r="K674" s="0" t="n">
        <f aca="false">J674*$K$1</f>
        <v>0</v>
      </c>
      <c r="L674" s="0" t="n">
        <f aca="false">H674+K674</f>
        <v>8914.5</v>
      </c>
      <c r="M674" s="0" t="n">
        <v>40</v>
      </c>
      <c r="X674" s="0" t="s">
        <v>33</v>
      </c>
      <c r="Y674" s="0" t="n">
        <f aca="false">AVERAGE(L674:L680)</f>
        <v>8071.64285714286</v>
      </c>
      <c r="Z674" s="0" t="n">
        <f aca="false">L674/Y674</f>
        <v>1.1044220064954</v>
      </c>
      <c r="AA674" s="0" t="n">
        <f aca="false">AVERAGEIF(X611:X673,"Sunday",Z611:Z673)</f>
        <v>1.15321486469722</v>
      </c>
      <c r="AB674" s="0" t="n">
        <f aca="false">L674/$AA$2</f>
        <v>8972.89743736548</v>
      </c>
      <c r="AC674" s="0" t="n">
        <v>66</v>
      </c>
      <c r="AE674" s="0" t="n">
        <v>0</v>
      </c>
      <c r="AF674" s="0" t="n">
        <f aca="false">(AB674/AVERAGE(AB670:AB672,AB676:AB678))*MAX(AE673:AE675) + (1 - MAX(AE673:AE675))</f>
        <v>1</v>
      </c>
      <c r="AG674" s="0" t="n">
        <f aca="false">AB674/AF674</f>
        <v>8972.89743736548</v>
      </c>
      <c r="AH674" s="0" t="n">
        <f aca="false">(AG673+AG674*2+AG675)/4</f>
        <v>8455.63413013292</v>
      </c>
      <c r="AI674" s="0" t="n">
        <f aca="false">ABS(1 - (AG674/AVERAGE(AG672:AG676)))</f>
        <v>0.122625036996184</v>
      </c>
      <c r="AJ674" s="0" t="n">
        <f aca="false">(AVERAGE(AG672:AG676)*AI674) + (AG674*(1-AI674))</f>
        <v>8852.71077278694</v>
      </c>
      <c r="AK674" s="0" t="n">
        <f aca="false">(AVERAGE(AG672:AG673,AG675:AG676)*AI674*2) + (AG674*(1-AI674*2))</f>
        <v>8672.43077591912</v>
      </c>
    </row>
    <row r="675" customFormat="false" ht="13.8" hidden="false" customHeight="false" outlineLevel="0" collapsed="false">
      <c r="A675" s="4" t="n">
        <v>43409</v>
      </c>
      <c r="B675" s="0" t="n">
        <v>673</v>
      </c>
      <c r="C675" s="0" t="n">
        <v>2345</v>
      </c>
      <c r="D675" s="0" t="n">
        <f aca="false">C675*$D$1</f>
        <v>5393.5</v>
      </c>
      <c r="E675" s="0" t="n">
        <v>625</v>
      </c>
      <c r="F675" s="0" t="n">
        <f aca="false">E675*$F$1</f>
        <v>1375</v>
      </c>
      <c r="G675" s="0" t="n">
        <v>800</v>
      </c>
      <c r="H675" s="0" t="n">
        <f aca="false">D675+F675+G675</f>
        <v>7568.5</v>
      </c>
      <c r="J675" s="0" t="n">
        <v>0</v>
      </c>
      <c r="K675" s="0" t="n">
        <f aca="false">J675*$K$1</f>
        <v>0</v>
      </c>
      <c r="L675" s="0" t="n">
        <f aca="false">H675+K675</f>
        <v>7568.5</v>
      </c>
      <c r="M675" s="0" t="n">
        <v>50</v>
      </c>
      <c r="X675" s="0" t="s">
        <v>34</v>
      </c>
      <c r="Y675" s="0" t="n">
        <f aca="false">Y674</f>
        <v>8071.64285714286</v>
      </c>
      <c r="Z675" s="0" t="n">
        <f aca="false">L675/Y675</f>
        <v>0.937665371715795</v>
      </c>
      <c r="AA675" s="0" t="n">
        <f aca="false">AVERAGEIF(X612:X674,"Monday",Z612:Z674)</f>
        <v>1.0196206862407</v>
      </c>
      <c r="AB675" s="0" t="n">
        <f aca="false">L675/$AA$4</f>
        <v>8031.27062513554</v>
      </c>
      <c r="AC675" s="0" t="n">
        <v>73</v>
      </c>
      <c r="AE675" s="0" t="n">
        <v>0</v>
      </c>
      <c r="AF675" s="0" t="n">
        <f aca="false">(AB675/AVERAGE(AB671:AB673,AB677:AB679))*MAX(AE674:AE676) + (1 - MAX(AE674:AE676))</f>
        <v>1.11532917424681</v>
      </c>
      <c r="AG675" s="0" t="n">
        <f aca="false">AB675/AF675</f>
        <v>7200.80744822184</v>
      </c>
      <c r="AH675" s="0" t="n">
        <f aca="false">(AG674+AG675*2+AG676)/4</f>
        <v>7881.03771575437</v>
      </c>
      <c r="AI675" s="0" t="n">
        <f aca="false">ABS(1 - (AG675/AVERAGE(AG673:AG677)))</f>
        <v>0.137341924895323</v>
      </c>
      <c r="AJ675" s="0" t="n">
        <f aca="false">(AVERAGE(AG673:AG677)*AI675) + (AG675*(1-AI675))</f>
        <v>7358.25966001015</v>
      </c>
      <c r="AK675" s="0" t="n">
        <f aca="false">(AVERAGE(AG673:AG674,AG676:AG677)*AI675*2) + (AG675*(1-AI675*2))</f>
        <v>7594.43797769261</v>
      </c>
    </row>
    <row r="676" customFormat="false" ht="13.8" hidden="false" customHeight="false" outlineLevel="0" collapsed="false">
      <c r="A676" s="4" t="n">
        <v>43410</v>
      </c>
      <c r="B676" s="0" t="n">
        <v>674</v>
      </c>
      <c r="C676" s="0" t="n">
        <v>2120</v>
      </c>
      <c r="D676" s="0" t="n">
        <f aca="false">C676*$D$1</f>
        <v>4876</v>
      </c>
      <c r="E676" s="0" t="n">
        <v>630</v>
      </c>
      <c r="F676" s="0" t="n">
        <f aca="false">E676*$F$1</f>
        <v>1386</v>
      </c>
      <c r="G676" s="0" t="n">
        <v>420</v>
      </c>
      <c r="H676" s="0" t="n">
        <f aca="false">D676+F676+G676</f>
        <v>6682</v>
      </c>
      <c r="J676" s="0" t="n">
        <v>0</v>
      </c>
      <c r="K676" s="0" t="n">
        <f aca="false">J676*$K$1</f>
        <v>0</v>
      </c>
      <c r="L676" s="0" t="n">
        <f aca="false">H676+K676</f>
        <v>6682</v>
      </c>
      <c r="M676" s="0" t="n">
        <v>60</v>
      </c>
      <c r="X676" s="0" t="s">
        <v>36</v>
      </c>
      <c r="Y676" s="0" t="n">
        <f aca="false">Y674</f>
        <v>8071.64285714286</v>
      </c>
      <c r="Z676" s="0" t="n">
        <f aca="false">L676/Y676</f>
        <v>0.827836429121351</v>
      </c>
      <c r="AA676" s="0" t="n">
        <f aca="false">AVERAGEIF(X613:X675,"Tuesday",Z613:Z675)</f>
        <v>0.897085020792843</v>
      </c>
      <c r="AB676" s="0" t="n">
        <f aca="false">L676/$AA$6</f>
        <v>7240.35801331574</v>
      </c>
      <c r="AC676" s="0" t="n">
        <v>70</v>
      </c>
      <c r="AE676" s="0" t="n">
        <v>1</v>
      </c>
      <c r="AF676" s="0" t="n">
        <f aca="false">(AB676/AVERAGE(AB672:AB674,AB678:AB680))*MAX(AE675:AE677) + (1 - MAX(AE675:AE677))</f>
        <v>0.888426890022949</v>
      </c>
      <c r="AG676" s="0" t="n">
        <f aca="false">AB676/AF676</f>
        <v>8149.63852920831</v>
      </c>
      <c r="AH676" s="0" t="n">
        <f aca="false">(AG675+AG676*2+AG677)/4</f>
        <v>8059.24224325288</v>
      </c>
      <c r="AI676" s="0" t="n">
        <f aca="false">ABS(1 - (AG676/AVERAGE(AG674:AG678)))</f>
        <v>0.016374598043818</v>
      </c>
      <c r="AJ676" s="0" t="n">
        <f aca="false">(AVERAGE(AG674:AG678)*AI676) + (AG676*(1-AI676))</f>
        <v>8151.86004756616</v>
      </c>
      <c r="AK676" s="0" t="n">
        <f aca="false">(AVERAGE(AG674:AG675,AG677:AG678)*AI676*2) + (AG676*(1-AI676*2))</f>
        <v>8155.19232510293</v>
      </c>
    </row>
    <row r="677" customFormat="false" ht="13.8" hidden="false" customHeight="false" outlineLevel="0" collapsed="false">
      <c r="A677" s="4" t="n">
        <v>43411</v>
      </c>
      <c r="B677" s="0" t="n">
        <v>675</v>
      </c>
      <c r="C677" s="0" t="n">
        <v>2150</v>
      </c>
      <c r="D677" s="0" t="n">
        <f aca="false">C677*$D$1</f>
        <v>4945</v>
      </c>
      <c r="E677" s="0" t="n">
        <v>615</v>
      </c>
      <c r="F677" s="0" t="n">
        <f aca="false">E677*$F$1</f>
        <v>1353</v>
      </c>
      <c r="G677" s="0" t="n">
        <v>475</v>
      </c>
      <c r="H677" s="0" t="n">
        <f aca="false">D677+F677+G677</f>
        <v>6773</v>
      </c>
      <c r="J677" s="0" t="n">
        <v>0</v>
      </c>
      <c r="K677" s="0" t="n">
        <f aca="false">J677*$K$1</f>
        <v>0</v>
      </c>
      <c r="L677" s="0" t="n">
        <f aca="false">H677+K677</f>
        <v>6773</v>
      </c>
      <c r="M677" s="0" t="n">
        <v>55</v>
      </c>
      <c r="X677" s="0" t="s">
        <v>37</v>
      </c>
      <c r="Y677" s="0" t="n">
        <f aca="false">Y674</f>
        <v>8071.64285714286</v>
      </c>
      <c r="Z677" s="0" t="n">
        <f aca="false">L677/Y677</f>
        <v>0.83911046609382</v>
      </c>
      <c r="AA677" s="0" t="n">
        <f aca="false">AVERAGEIF(X614:X676,"Wednesday",Z614:Z676)</f>
        <v>0.904558640291488</v>
      </c>
      <c r="AB677" s="0" t="n">
        <f aca="false">L677/$AA$8</f>
        <v>7414.82037675287</v>
      </c>
      <c r="AC677" s="0" t="n">
        <v>66</v>
      </c>
      <c r="AE677" s="0" t="n">
        <v>0</v>
      </c>
      <c r="AF677" s="0" t="n">
        <f aca="false">(AB677/AVERAGE(AB673:AB675,AB679:AB681))*MAX(AE676:AE678) + (1 - MAX(AE676:AE678))</f>
        <v>0.848680145112527</v>
      </c>
      <c r="AG677" s="0" t="n">
        <f aca="false">AB677/AF677</f>
        <v>8736.88446637306</v>
      </c>
      <c r="AH677" s="0" t="n">
        <f aca="false">(AG676+AG677*2+AG678)/4</f>
        <v>8497.42877355188</v>
      </c>
      <c r="AI677" s="0" t="n">
        <f aca="false">ABS(1 - (AG677/AVERAGE(AG675:AG679)))</f>
        <v>0.0928642615719508</v>
      </c>
      <c r="AJ677" s="0" t="n">
        <f aca="false">(AVERAGE(AG675:AG679)*AI677) + (AG677*(1-AI677))</f>
        <v>8667.94187742017</v>
      </c>
      <c r="AK677" s="0" t="n">
        <f aca="false">(AVERAGE(AG675:AG676,AG678:AG679)*AI677*2) + (AG677*(1-AI677*2))</f>
        <v>8564.52799399085</v>
      </c>
    </row>
    <row r="678" customFormat="false" ht="13.8" hidden="false" customHeight="false" outlineLevel="0" collapsed="false">
      <c r="A678" s="4" t="n">
        <v>43412</v>
      </c>
      <c r="B678" s="0" t="n">
        <v>676</v>
      </c>
      <c r="C678" s="0" t="n">
        <v>2225</v>
      </c>
      <c r="D678" s="0" t="n">
        <f aca="false">C678*$D$1</f>
        <v>5117.5</v>
      </c>
      <c r="E678" s="0" t="n">
        <v>635</v>
      </c>
      <c r="F678" s="0" t="n">
        <f aca="false">E678*$F$1</f>
        <v>1397</v>
      </c>
      <c r="G678" s="0" t="n">
        <v>520</v>
      </c>
      <c r="H678" s="0" t="n">
        <f aca="false">D678+F678+G678</f>
        <v>7034.5</v>
      </c>
      <c r="J678" s="0" t="n">
        <v>0</v>
      </c>
      <c r="K678" s="0" t="n">
        <f aca="false">J678*$K$1</f>
        <v>0</v>
      </c>
      <c r="L678" s="0" t="n">
        <f aca="false">H678+K678</f>
        <v>7034.5</v>
      </c>
      <c r="M678" s="0" t="n">
        <v>60</v>
      </c>
      <c r="X678" s="0" t="s">
        <v>39</v>
      </c>
      <c r="Y678" s="0" t="n">
        <f aca="false">Y674</f>
        <v>8071.64285714286</v>
      </c>
      <c r="Z678" s="0" t="n">
        <f aca="false">L678/Y678</f>
        <v>0.871507836075148</v>
      </c>
      <c r="AA678" s="0" t="n">
        <f aca="false">AVERAGEIF(X615:X677,"Thursday",Z615:Z677)</f>
        <v>0.910094951271038</v>
      </c>
      <c r="AB678" s="0" t="n">
        <f aca="false">L678/$AA$10</f>
        <v>6980.58215459003</v>
      </c>
      <c r="AC678" s="0" t="n">
        <v>61</v>
      </c>
      <c r="AE678" s="0" t="n">
        <v>1</v>
      </c>
      <c r="AF678" s="0" t="n">
        <f aca="false">(AB678/AVERAGE(AB674:AB676,AB680:AB682))*MAX(AE677:AE679) + (1 - MAX(AE677:AE679))</f>
        <v>0.834368333251226</v>
      </c>
      <c r="AG678" s="0" t="n">
        <f aca="false">AB678/AF678</f>
        <v>8366.3076322531</v>
      </c>
      <c r="AH678" s="0" t="n">
        <f aca="false">(AG677+AG678*2+AG679)/4</f>
        <v>8247.06882735169</v>
      </c>
      <c r="AI678" s="0" t="n">
        <f aca="false">ABS(1 - (AG678/AVERAGE(AG676:AG680)))</f>
        <v>0.0587986886078531</v>
      </c>
      <c r="AJ678" s="0" t="n">
        <f aca="false">(AVERAGE(AG676:AG680)*AI678) + (AG678*(1-AI678))</f>
        <v>8338.98920360744</v>
      </c>
      <c r="AK678" s="0" t="n">
        <f aca="false">(AVERAGE(AG676:AG677,AG679:AG680)*AI678*2) + (AG678*(1-AI678*2))</f>
        <v>8298.01156063894</v>
      </c>
    </row>
    <row r="679" customFormat="false" ht="13.8" hidden="false" customHeight="false" outlineLevel="0" collapsed="false">
      <c r="A679" s="4" t="n">
        <v>43413</v>
      </c>
      <c r="B679" s="0" t="n">
        <v>677</v>
      </c>
      <c r="C679" s="0" t="n">
        <v>2780</v>
      </c>
      <c r="D679" s="0" t="n">
        <f aca="false">C679*$D$1</f>
        <v>6394</v>
      </c>
      <c r="E679" s="0" t="n">
        <v>685</v>
      </c>
      <c r="F679" s="0" t="n">
        <f aca="false">E679*$F$1</f>
        <v>1507</v>
      </c>
      <c r="G679" s="0" t="n">
        <v>1120</v>
      </c>
      <c r="H679" s="0" t="n">
        <f aca="false">D679+F679+G679</f>
        <v>9021</v>
      </c>
      <c r="J679" s="0" t="n">
        <v>0</v>
      </c>
      <c r="K679" s="0" t="n">
        <f aca="false">J679*$K$1</f>
        <v>0</v>
      </c>
      <c r="L679" s="0" t="n">
        <f aca="false">H679+K679</f>
        <v>9021</v>
      </c>
      <c r="M679" s="0" t="n">
        <v>45</v>
      </c>
      <c r="X679" s="0" t="s">
        <v>40</v>
      </c>
      <c r="Y679" s="0" t="n">
        <f aca="false">Y674</f>
        <v>8071.64285714286</v>
      </c>
      <c r="Z679" s="0" t="n">
        <f aca="false">L679/Y679</f>
        <v>1.11761634646868</v>
      </c>
      <c r="AA679" s="0" t="n">
        <f aca="false">AVERAGEIF(X616:X678,"Friday",Z616:Z678)</f>
        <v>1.02374733346279</v>
      </c>
      <c r="AB679" s="0" t="n">
        <f aca="false">L679/$AA$12</f>
        <v>7859.88099951661</v>
      </c>
      <c r="AC679" s="0" t="n">
        <v>59</v>
      </c>
      <c r="AE679" s="0" t="n">
        <v>0</v>
      </c>
      <c r="AF679" s="0" t="n">
        <f aca="false">(AB679/AVERAGE(AB675:AB677,AB681:AB683))*MAX(AE678:AE680) + (1 - MAX(AE678:AE680))</f>
        <v>1.04536715019973</v>
      </c>
      <c r="AG679" s="0" t="n">
        <f aca="false">AB679/AF679</f>
        <v>7518.77557852749</v>
      </c>
      <c r="AH679" s="0" t="n">
        <f aca="false">(AG678+AG679*2+AG680)/4</f>
        <v>7535.18582527704</v>
      </c>
      <c r="AI679" s="0" t="n">
        <f aca="false">ABS(1 - (AG679/AVERAGE(AG677:AG681)))</f>
        <v>0.00784407899252071</v>
      </c>
      <c r="AJ679" s="0" t="n">
        <f aca="false">(AVERAGE(AG677:AG681)*AI679) + (AG679*(1-AI679))</f>
        <v>7519.24186316873</v>
      </c>
      <c r="AK679" s="0" t="n">
        <f aca="false">(AVERAGE(AG677:AG678,AG680:AG681)*AI679*2) + (AG679*(1-AI679*2))</f>
        <v>7519.94129013059</v>
      </c>
    </row>
    <row r="680" customFormat="false" ht="13.8" hidden="false" customHeight="false" outlineLevel="0" collapsed="false">
      <c r="A680" s="4" t="n">
        <v>43414</v>
      </c>
      <c r="B680" s="0" t="n">
        <v>678</v>
      </c>
      <c r="C680" s="0" t="n">
        <v>2980</v>
      </c>
      <c r="D680" s="0" t="n">
        <f aca="false">C680*$D$1</f>
        <v>6854</v>
      </c>
      <c r="E680" s="0" t="n">
        <v>845</v>
      </c>
      <c r="F680" s="0" t="n">
        <f aca="false">E680*$F$1</f>
        <v>1859</v>
      </c>
      <c r="G680" s="0" t="n">
        <v>1795</v>
      </c>
      <c r="H680" s="0" t="n">
        <f aca="false">D680+F680+G680</f>
        <v>10508</v>
      </c>
      <c r="J680" s="0" t="n">
        <v>0</v>
      </c>
      <c r="K680" s="0" t="n">
        <f aca="false">J680*$K$1</f>
        <v>0</v>
      </c>
      <c r="L680" s="0" t="n">
        <f aca="false">H680+K680</f>
        <v>10508</v>
      </c>
      <c r="M680" s="0" t="n">
        <v>50</v>
      </c>
      <c r="X680" s="0" t="s">
        <v>42</v>
      </c>
      <c r="Y680" s="0" t="n">
        <f aca="false">Y674</f>
        <v>8071.64285714286</v>
      </c>
      <c r="Z680" s="0" t="n">
        <f aca="false">L680/Y680</f>
        <v>1.3018415440298</v>
      </c>
      <c r="AA680" s="0" t="n">
        <f aca="false">AVERAGEIF(X617:X679,"Saturday",Z617:Z679)</f>
        <v>1.09167850324392</v>
      </c>
      <c r="AB680" s="0" t="n">
        <f aca="false">L680/$AA$14</f>
        <v>9443.90288995275</v>
      </c>
      <c r="AC680" s="0" t="n">
        <v>59</v>
      </c>
      <c r="AE680" s="0" t="n">
        <v>0</v>
      </c>
      <c r="AF680" s="0" t="n">
        <f aca="false">(AB680/AVERAGE(AB676:AB678,AB682:AB684))*MAX(AE679:AE681) + (1 - MAX(AE679:AE681))</f>
        <v>1.4018205111593</v>
      </c>
      <c r="AG680" s="0" t="n">
        <f aca="false">AB680/AF680</f>
        <v>6736.88451180007</v>
      </c>
      <c r="AH680" s="0" t="n">
        <f aca="false">(AG679+AG680*2+AG681)/4</f>
        <v>6881.19776921065</v>
      </c>
      <c r="AI680" s="0" t="n">
        <f aca="false">ABS(1 - (AG680/AVERAGE(AG678:AG682)))</f>
        <v>0.0599526738875329</v>
      </c>
      <c r="AJ680" s="0" t="n">
        <f aca="false">(AVERAGE(AG678:AG682)*AI680) + (AG680*(1-AI680))</f>
        <v>6762.64336350081</v>
      </c>
      <c r="AK680" s="0" t="n">
        <f aca="false">(AVERAGE(AG678:AG679,AG681:AG682)*AI680*2) + (AG680*(1-AI680*2))</f>
        <v>6801.2816410519</v>
      </c>
    </row>
    <row r="681" customFormat="false" ht="13.8" hidden="false" customHeight="false" outlineLevel="0" collapsed="false">
      <c r="A681" s="4" t="n">
        <v>43415</v>
      </c>
      <c r="B681" s="0" t="n">
        <v>679</v>
      </c>
      <c r="C681" s="0" t="n">
        <v>2680</v>
      </c>
      <c r="D681" s="0" t="n">
        <f aca="false">C681*$D$1</f>
        <v>6164</v>
      </c>
      <c r="E681" s="0" t="n">
        <v>860</v>
      </c>
      <c r="F681" s="0" t="n">
        <f aca="false">E681*$F$1</f>
        <v>1892</v>
      </c>
      <c r="G681" s="0" t="n">
        <v>1320</v>
      </c>
      <c r="H681" s="0" t="n">
        <f aca="false">D681+F681+G681</f>
        <v>9376</v>
      </c>
      <c r="J681" s="0" t="n">
        <v>0</v>
      </c>
      <c r="K681" s="0" t="n">
        <f aca="false">J681*$K$1</f>
        <v>0</v>
      </c>
      <c r="L681" s="0" t="n">
        <f aca="false">H681+K681</f>
        <v>9376</v>
      </c>
      <c r="M681" s="0" t="n">
        <v>50</v>
      </c>
      <c r="X681" s="0" t="s">
        <v>33</v>
      </c>
      <c r="Y681" s="0" t="n">
        <f aca="false">AVERAGE(L681:L687)</f>
        <v>6553.57142857143</v>
      </c>
      <c r="Z681" s="0" t="n">
        <f aca="false">L681/Y681</f>
        <v>1.43067029972752</v>
      </c>
      <c r="AA681" s="0" t="n">
        <f aca="false">AVERAGEIF(X618:X680,"Sunday",Z618:Z680)</f>
        <v>1.09675390632628</v>
      </c>
      <c r="AB681" s="0" t="n">
        <f aca="false">L681/$AA$2</f>
        <v>9437.42064868908</v>
      </c>
      <c r="AC681" s="0" t="n">
        <v>54</v>
      </c>
      <c r="AE681" s="0" t="n">
        <v>1</v>
      </c>
      <c r="AF681" s="0" t="n">
        <f aca="false">(AB681/AVERAGE(AB677:AB679,AB683:AB685))*MAX(AE680:AE682) + (1 - MAX(AE680:AE682))</f>
        <v>1.44474350213506</v>
      </c>
      <c r="AG681" s="0" t="n">
        <f aca="false">AB681/AF681</f>
        <v>6532.24647471495</v>
      </c>
      <c r="AH681" s="0" t="n">
        <f aca="false">(AG680+AG681*2+AG682)/4</f>
        <v>6619.962820552</v>
      </c>
      <c r="AI681" s="0" t="n">
        <f aca="false">ABS(1 - (AG681/AVERAGE(AG679:AG683)))</f>
        <v>0.0624876833958725</v>
      </c>
      <c r="AJ681" s="0" t="n">
        <f aca="false">(AVERAGE(AG679:AG683)*AI681) + (AG681*(1-AI681))</f>
        <v>6559.45308463816</v>
      </c>
      <c r="AK681" s="0" t="n">
        <f aca="false">(AVERAGE(AG679:AG680,AG682:AG683)*AI681*2) + (AG681*(1-AI681*2))</f>
        <v>6600.26299952297</v>
      </c>
    </row>
    <row r="682" customFormat="false" ht="13.8" hidden="false" customHeight="false" outlineLevel="0" collapsed="false">
      <c r="A682" s="4" t="n">
        <v>43416</v>
      </c>
      <c r="B682" s="0" t="n">
        <v>680</v>
      </c>
      <c r="C682" s="0" t="n">
        <v>2045</v>
      </c>
      <c r="D682" s="0" t="n">
        <f aca="false">C682*$D$1</f>
        <v>4703.5</v>
      </c>
      <c r="E682" s="0" t="n">
        <v>605</v>
      </c>
      <c r="F682" s="0" t="n">
        <f aca="false">E682*$F$1</f>
        <v>1331</v>
      </c>
      <c r="G682" s="0" t="n">
        <v>630</v>
      </c>
      <c r="H682" s="0" t="n">
        <f aca="false">D682+F682+G682</f>
        <v>6664.5</v>
      </c>
      <c r="J682" s="0" t="n">
        <v>0</v>
      </c>
      <c r="K682" s="0" t="n">
        <f aca="false">J682*$K$1</f>
        <v>0</v>
      </c>
      <c r="L682" s="0" t="n">
        <f aca="false">H682+K682</f>
        <v>6664.5</v>
      </c>
      <c r="M682" s="0" t="n">
        <v>45</v>
      </c>
      <c r="X682" s="0" t="s">
        <v>34</v>
      </c>
      <c r="Y682" s="0" t="n">
        <f aca="false">Y681</f>
        <v>6553.57142857143</v>
      </c>
      <c r="Z682" s="0" t="n">
        <f aca="false">L682/Y682</f>
        <v>1.01692643051771</v>
      </c>
      <c r="AA682" s="0" t="n">
        <f aca="false">AVERAGEIF(X619:X681,"Monday",Z619:Z681)</f>
        <v>1.00808367247205</v>
      </c>
      <c r="AB682" s="0" t="n">
        <f aca="false">L682/$AA$4</f>
        <v>7071.99617906003</v>
      </c>
      <c r="AC682" s="0" t="n">
        <v>54</v>
      </c>
      <c r="AE682" s="0" t="n">
        <v>1</v>
      </c>
      <c r="AF682" s="0" t="n">
        <f aca="false">(AB682/AVERAGE(AB678:AB680,AB684:AB686))*MAX(AE681:AE683) + (1 - MAX(AE681:AE683))</f>
        <v>1.05892399500705</v>
      </c>
      <c r="AG682" s="0" t="n">
        <f aca="false">AB682/AF682</f>
        <v>6678.47382097801</v>
      </c>
      <c r="AH682" s="0" t="n">
        <f aca="false">(AG681+AG682*2+AG683)/4</f>
        <v>6815.25097543005</v>
      </c>
      <c r="AI682" s="0" t="n">
        <f aca="false">ABS(1 - (AG682/AVERAGE(AG680:AG684)))</f>
        <v>0.00834008680653486</v>
      </c>
      <c r="AJ682" s="0" t="n">
        <f aca="false">(AVERAGE(AG680:AG684)*AI682) + (AG682*(1-AI682))</f>
        <v>6678.01312827144</v>
      </c>
      <c r="AK682" s="0" t="n">
        <f aca="false">(AVERAGE(AG680:AG681,AG683:AG684)*AI682*2) + (AG682*(1-AI682*2))</f>
        <v>6677.32208921158</v>
      </c>
    </row>
    <row r="683" customFormat="false" ht="13.8" hidden="false" customHeight="false" outlineLevel="0" collapsed="false">
      <c r="A683" s="4" t="n">
        <v>43417</v>
      </c>
      <c r="B683" s="0" t="n">
        <v>681</v>
      </c>
      <c r="C683" s="0" t="n">
        <v>1775</v>
      </c>
      <c r="D683" s="0" t="n">
        <f aca="false">C683*$D$1</f>
        <v>4082.5</v>
      </c>
      <c r="E683" s="0" t="n">
        <v>440</v>
      </c>
      <c r="F683" s="0" t="n">
        <f aca="false">E683*$F$1</f>
        <v>968</v>
      </c>
      <c r="G683" s="0" t="n">
        <v>410</v>
      </c>
      <c r="H683" s="0" t="n">
        <f aca="false">D683+F683+G683</f>
        <v>5460.5</v>
      </c>
      <c r="J683" s="0" t="n">
        <v>0</v>
      </c>
      <c r="K683" s="0" t="n">
        <f aca="false">J683*$K$1</f>
        <v>0</v>
      </c>
      <c r="L683" s="0" t="n">
        <f aca="false">H683+K683</f>
        <v>5460.5</v>
      </c>
      <c r="M683" s="0" t="n">
        <v>45</v>
      </c>
      <c r="X683" s="0" t="s">
        <v>36</v>
      </c>
      <c r="Y683" s="0" t="n">
        <f aca="false">Y681</f>
        <v>6553.57142857143</v>
      </c>
      <c r="Z683" s="0" t="n">
        <f aca="false">L683/Y683</f>
        <v>0.833209809264305</v>
      </c>
      <c r="AA683" s="0" t="n">
        <f aca="false">AVERAGEIF(X620:X682,"Tuesday",Z620:Z682)</f>
        <v>0.893133935281535</v>
      </c>
      <c r="AB683" s="0" t="n">
        <f aca="false">L683/$AA$6</f>
        <v>5916.7876282117</v>
      </c>
      <c r="AC683" s="0" t="n">
        <v>55</v>
      </c>
      <c r="AE683" s="0" t="n">
        <v>0</v>
      </c>
      <c r="AF683" s="0" t="n">
        <f aca="false">(AB683/AVERAGE(AB679:AB681,AB685:AB687))*MAX(AE682:AE684) + (1 - MAX(AE682:AE684))</f>
        <v>0.802623480629076</v>
      </c>
      <c r="AG683" s="0" t="n">
        <f aca="false">AB683/AF683</f>
        <v>7371.80978504924</v>
      </c>
      <c r="AH683" s="0" t="n">
        <f aca="false">(AG682+AG683*2+AG684)/4</f>
        <v>6804.71402748662</v>
      </c>
      <c r="AI683" s="0" t="n">
        <f aca="false">ABS(1 - (AG683/AVERAGE(AG681:AG685)))</f>
        <v>0.16628026524848</v>
      </c>
      <c r="AJ683" s="0" t="n">
        <f aca="false">(AVERAGE(AG681:AG685)*AI683) + (AG683*(1-AI683))</f>
        <v>7197.04552968702</v>
      </c>
      <c r="AK683" s="0" t="n">
        <f aca="false">(AVERAGE(AG681:AG682,AG684:AG685)*AI683*2) + (AG683*(1-AI683*2))</f>
        <v>6934.89914664368</v>
      </c>
    </row>
    <row r="684" customFormat="false" ht="13.8" hidden="false" customHeight="false" outlineLevel="0" collapsed="false">
      <c r="A684" s="4" t="n">
        <v>43418</v>
      </c>
      <c r="B684" s="0" t="n">
        <v>682</v>
      </c>
      <c r="C684" s="0" t="n">
        <v>1700</v>
      </c>
      <c r="D684" s="0" t="n">
        <f aca="false">C684*$D$1</f>
        <v>3910</v>
      </c>
      <c r="E684" s="0" t="n">
        <v>475</v>
      </c>
      <c r="F684" s="0" t="n">
        <f aca="false">E684*$F$1</f>
        <v>1045</v>
      </c>
      <c r="G684" s="0" t="n">
        <v>340</v>
      </c>
      <c r="H684" s="0" t="n">
        <f aca="false">D684+F684+G684</f>
        <v>5295</v>
      </c>
      <c r="J684" s="0" t="n">
        <v>0</v>
      </c>
      <c r="K684" s="0" t="n">
        <f aca="false">J684*$K$1</f>
        <v>0</v>
      </c>
      <c r="L684" s="0" t="n">
        <f aca="false">H684+K684</f>
        <v>5295</v>
      </c>
      <c r="M684" s="0" t="n">
        <v>55</v>
      </c>
      <c r="X684" s="0" t="s">
        <v>37</v>
      </c>
      <c r="Y684" s="0" t="n">
        <f aca="false">Y681</f>
        <v>6553.57142857143</v>
      </c>
      <c r="Z684" s="0" t="n">
        <f aca="false">L684/Y684</f>
        <v>0.807956403269755</v>
      </c>
      <c r="AA684" s="0" t="n">
        <f aca="false">AVERAGEIF(X621:X683,"Wednesday",Z621:Z683)</f>
        <v>0.917128116914373</v>
      </c>
      <c r="AB684" s="0" t="n">
        <f aca="false">L684/$AA$8</f>
        <v>5796.76271886999</v>
      </c>
      <c r="AC684" s="0" t="n">
        <v>59</v>
      </c>
      <c r="AE684" s="0" t="n">
        <v>0</v>
      </c>
      <c r="AF684" s="0" t="n">
        <f aca="false">(AB684/AVERAGE(AB680:AB682,AB686:AB688))*MAX(AE683:AE685) + (1 - MAX(AE683:AE685))</f>
        <v>1</v>
      </c>
      <c r="AG684" s="0" t="n">
        <f aca="false">AB684/AF684</f>
        <v>5796.76271886999</v>
      </c>
      <c r="AH684" s="0" t="n">
        <f aca="false">(AG683+AG684*2+AG685)/4</f>
        <v>6047.49504828443</v>
      </c>
      <c r="AI684" s="0" t="n">
        <f aca="false">ABS(1 - (AG684/AVERAGE(AG682:AG686)))</f>
        <v>0.0285871146713043</v>
      </c>
      <c r="AJ684" s="0" t="n">
        <f aca="false">(AVERAGE(AG682:AG686)*AI684) + (AG684*(1-AI684))</f>
        <v>5801.63937700051</v>
      </c>
      <c r="AK684" s="0" t="n">
        <f aca="false">(AVERAGE(AG682:AG683,AG685:AG686)*AI684*2) + (AG684*(1-AI684*2))</f>
        <v>5808.9543641963</v>
      </c>
    </row>
    <row r="685" customFormat="false" ht="13.8" hidden="false" customHeight="false" outlineLevel="0" collapsed="false">
      <c r="A685" s="4" t="n">
        <v>43419</v>
      </c>
      <c r="B685" s="0" t="n">
        <v>683</v>
      </c>
      <c r="C685" s="0" t="n">
        <v>1670</v>
      </c>
      <c r="D685" s="0" t="n">
        <f aca="false">C685*$D$1</f>
        <v>3841</v>
      </c>
      <c r="E685" s="0" t="n">
        <v>495</v>
      </c>
      <c r="F685" s="0" t="n">
        <f aca="false">E685*$F$1</f>
        <v>1089</v>
      </c>
      <c r="G685" s="0" t="n">
        <v>335</v>
      </c>
      <c r="H685" s="0" t="n">
        <f aca="false">D685+F685+G685</f>
        <v>5265</v>
      </c>
      <c r="J685" s="0" t="n">
        <v>0</v>
      </c>
      <c r="K685" s="0" t="n">
        <f aca="false">J685*$K$1</f>
        <v>0</v>
      </c>
      <c r="L685" s="0" t="n">
        <f aca="false">H685+K685</f>
        <v>5265</v>
      </c>
      <c r="M685" s="0" t="n">
        <v>25</v>
      </c>
      <c r="X685" s="0" t="s">
        <v>39</v>
      </c>
      <c r="Y685" s="0" t="n">
        <f aca="false">Y681</f>
        <v>6553.57142857143</v>
      </c>
      <c r="Z685" s="0" t="n">
        <f aca="false">L685/Y685</f>
        <v>0.803378746594005</v>
      </c>
      <c r="AA685" s="0" t="n">
        <f aca="false">AVERAGEIF(X622:X684,"Thursday",Z622:Z684)</f>
        <v>0.916283949274969</v>
      </c>
      <c r="AB685" s="0" t="n">
        <f aca="false">L685/$AA$10</f>
        <v>5224.6449703485</v>
      </c>
      <c r="AC685" s="0" t="n">
        <v>64</v>
      </c>
      <c r="AE685" s="0" t="n">
        <v>0</v>
      </c>
      <c r="AF685" s="0" t="n">
        <f aca="false">(AB685/AVERAGE(AB681:AB683,AB687:AB689))*MAX(AE684:AE686) + (1 - MAX(AE684:AE686))</f>
        <v>1</v>
      </c>
      <c r="AG685" s="0" t="n">
        <f aca="false">AB685/AF685</f>
        <v>5224.6449703485</v>
      </c>
      <c r="AH685" s="0" t="n">
        <f aca="false">(AG684+AG685*2+AG686)/4</f>
        <v>5252.7804630393</v>
      </c>
      <c r="AI685" s="0" t="n">
        <f aca="false">ABS(1 - (AG685/AVERAGE(AG683:AG687)))</f>
        <v>0.147921204713889</v>
      </c>
      <c r="AJ685" s="0" t="n">
        <f aca="false">(AVERAGE(AG683:AG687)*AI685) + (AG685*(1-AI685))</f>
        <v>5358.80955699493</v>
      </c>
      <c r="AK685" s="0" t="n">
        <f aca="false">(AVERAGE(AG683:AG684,AG686:AG687)*AI685*2) + (AG685*(1-AI685*2))</f>
        <v>5560.05643696459</v>
      </c>
    </row>
    <row r="686" customFormat="false" ht="13.8" hidden="false" customHeight="false" outlineLevel="0" collapsed="false">
      <c r="A686" s="4" t="n">
        <v>43420</v>
      </c>
      <c r="B686" s="0" t="n">
        <v>684</v>
      </c>
      <c r="C686" s="0" t="n">
        <v>1760</v>
      </c>
      <c r="D686" s="0" t="n">
        <f aca="false">C686*$D$1</f>
        <v>4048</v>
      </c>
      <c r="E686" s="0" t="n">
        <v>480</v>
      </c>
      <c r="F686" s="0" t="n">
        <f aca="false">E686*$F$1</f>
        <v>1056</v>
      </c>
      <c r="G686" s="0" t="n">
        <v>365</v>
      </c>
      <c r="H686" s="0" t="n">
        <f aca="false">D686+F686+G686</f>
        <v>5469</v>
      </c>
      <c r="J686" s="0" t="n">
        <v>0</v>
      </c>
      <c r="K686" s="0" t="n">
        <f aca="false">J686*$K$1</f>
        <v>0</v>
      </c>
      <c r="L686" s="0" t="n">
        <f aca="false">H686+K686</f>
        <v>5469</v>
      </c>
      <c r="M686" s="0" t="n">
        <v>45</v>
      </c>
      <c r="X686" s="0" t="s">
        <v>40</v>
      </c>
      <c r="Y686" s="0" t="n">
        <f aca="false">Y681</f>
        <v>6553.57142857143</v>
      </c>
      <c r="Z686" s="0" t="n">
        <f aca="false">L686/Y686</f>
        <v>0.834506811989101</v>
      </c>
      <c r="AA686" s="0" t="n">
        <f aca="false">AVERAGEIF(X623:X685,"Friday",Z623:Z685)</f>
        <v>1.04311050912979</v>
      </c>
      <c r="AB686" s="0" t="n">
        <f aca="false">L686/$AA$12</f>
        <v>4765.06919259022</v>
      </c>
      <c r="AC686" s="0" t="n">
        <v>61</v>
      </c>
      <c r="AE686" s="0" t="n">
        <v>0</v>
      </c>
      <c r="AF686" s="0" t="n">
        <f aca="false">(AB686/AVERAGE(AB682:AB684,AB688:AB690))*MAX(AE685:AE687) + (1 - MAX(AE685:AE687))</f>
        <v>1</v>
      </c>
      <c r="AG686" s="0" t="n">
        <f aca="false">AB686/AF686</f>
        <v>4765.06919259022</v>
      </c>
      <c r="AH686" s="0" t="n">
        <f aca="false">(AG685+AG686*2+AG687)/4</f>
        <v>5563.68084118181</v>
      </c>
      <c r="AI686" s="0" t="n">
        <f aca="false">ABS(1 - (AG686/AVERAGE(AG684:AG688)))</f>
        <v>0.296915887293181</v>
      </c>
      <c r="AJ686" s="0" t="n">
        <f aca="false">(AVERAGE(AG684:AG688)*AI686) + (AG686*(1-AI686))</f>
        <v>5362.55665906267</v>
      </c>
      <c r="AK686" s="0" t="n">
        <f aca="false">(AVERAGE(AG684:AG685,AG687:AG688)*AI686*2) + (AG686*(1-AI686*2))</f>
        <v>6258.78785877136</v>
      </c>
    </row>
    <row r="687" customFormat="false" ht="13.8" hidden="false" customHeight="false" outlineLevel="0" collapsed="false">
      <c r="A687" s="4" t="n">
        <v>43421</v>
      </c>
      <c r="B687" s="0" t="n">
        <v>685</v>
      </c>
      <c r="C687" s="0" t="n">
        <v>2570</v>
      </c>
      <c r="D687" s="0" t="n">
        <f aca="false">C687*$D$1</f>
        <v>5911</v>
      </c>
      <c r="E687" s="0" t="n">
        <v>620</v>
      </c>
      <c r="F687" s="0" t="n">
        <f aca="false">E687*$F$1</f>
        <v>1364</v>
      </c>
      <c r="G687" s="0" t="n">
        <v>1070</v>
      </c>
      <c r="H687" s="0" t="n">
        <f aca="false">D687+F687+G687</f>
        <v>8345</v>
      </c>
      <c r="J687" s="0" t="n">
        <v>0</v>
      </c>
      <c r="K687" s="0" t="n">
        <f aca="false">J687*$K$1</f>
        <v>0</v>
      </c>
      <c r="L687" s="0" t="n">
        <f aca="false">H687+K687</f>
        <v>8345</v>
      </c>
      <c r="M687" s="0" t="n">
        <v>45</v>
      </c>
      <c r="X687" s="0" t="s">
        <v>42</v>
      </c>
      <c r="Y687" s="0" t="n">
        <f aca="false">Y681</f>
        <v>6553.57142857143</v>
      </c>
      <c r="Z687" s="0" t="n">
        <f aca="false">L687/Y687</f>
        <v>1.2733514986376</v>
      </c>
      <c r="AA687" s="0" t="n">
        <f aca="false">AVERAGEIF(X624:X686,"Saturday",Z624:Z686)</f>
        <v>1.125505910601</v>
      </c>
      <c r="AB687" s="0" t="n">
        <f aca="false">L687/$AA$14</f>
        <v>7499.94000919829</v>
      </c>
      <c r="AC687" s="0" t="n">
        <v>63</v>
      </c>
      <c r="AE687" s="0" t="n">
        <v>0</v>
      </c>
      <c r="AF687" s="0" t="n">
        <f aca="false">(AB687/AVERAGE(AB683:AB685,AB689:AB691))*MAX(AE686:AE688) + (1 - MAX(AE686:AE688))</f>
        <v>1</v>
      </c>
      <c r="AG687" s="0" t="n">
        <f aca="false">AB687/AF687</f>
        <v>7499.94000919829</v>
      </c>
      <c r="AH687" s="0" t="n">
        <f aca="false">(AG686+AG687*2+AG688)/4</f>
        <v>7591.35983798745</v>
      </c>
      <c r="AI687" s="0" t="n">
        <f aca="false">ABS(1 - (AG687/AVERAGE(AG685:AG689)))</f>
        <v>0.060386322966169</v>
      </c>
      <c r="AJ687" s="0" t="n">
        <f aca="false">(AVERAGE(AG685:AG689)*AI687) + (AG687*(1-AI687))</f>
        <v>7529.04621733662</v>
      </c>
      <c r="AK687" s="0" t="n">
        <f aca="false">(AVERAGE(AG685:AG686,AG688:AG689)*AI687*2) + (AG687*(1-AI687*2))</f>
        <v>7572.70552954412</v>
      </c>
    </row>
    <row r="688" customFormat="false" ht="13.8" hidden="false" customHeight="false" outlineLevel="0" collapsed="false">
      <c r="A688" s="4" t="n">
        <v>43422</v>
      </c>
      <c r="B688" s="0" t="n">
        <v>686</v>
      </c>
      <c r="C688" s="0" t="n">
        <v>2685</v>
      </c>
      <c r="D688" s="0" t="n">
        <f aca="false">C688*$D$1</f>
        <v>6175.5</v>
      </c>
      <c r="E688" s="0" t="n">
        <v>805</v>
      </c>
      <c r="F688" s="0" t="n">
        <f aca="false">E688*$F$1</f>
        <v>1771</v>
      </c>
      <c r="G688" s="0" t="n">
        <v>2585</v>
      </c>
      <c r="H688" s="0" t="n">
        <f aca="false">D688+F688+G688</f>
        <v>10531.5</v>
      </c>
      <c r="J688" s="0" t="n">
        <v>0</v>
      </c>
      <c r="K688" s="0" t="n">
        <f aca="false">J688*$K$1</f>
        <v>0</v>
      </c>
      <c r="L688" s="0" t="n">
        <f aca="false">H688+K688</f>
        <v>10531.5</v>
      </c>
      <c r="M688" s="0" t="n">
        <v>50</v>
      </c>
      <c r="X688" s="0" t="s">
        <v>33</v>
      </c>
      <c r="Y688" s="0" t="n">
        <f aca="false">AVERAGE(L688:L694)</f>
        <v>4652.35714285714</v>
      </c>
      <c r="Z688" s="0" t="n">
        <f aca="false">L688/Y688</f>
        <v>2.26369121643407</v>
      </c>
      <c r="AA688" s="0" t="n">
        <f aca="false">AVERAGEIF(X625:X687,"Sunday",Z625:Z687)</f>
        <v>1.15029033743865</v>
      </c>
      <c r="AB688" s="0" t="n">
        <f aca="false">L688/$AA$2</f>
        <v>10600.490140963</v>
      </c>
      <c r="AC688" s="0" t="n">
        <v>61</v>
      </c>
      <c r="AE688" s="0" t="n">
        <v>0</v>
      </c>
      <c r="AF688" s="0" t="n">
        <f aca="false">(AB688/AVERAGE(AB684:AB686,AB690:AB692))*MAX(AE687:AE689) + (1 - MAX(AE687:AE689))</f>
        <v>1</v>
      </c>
      <c r="AG688" s="0" t="n">
        <f aca="false">AB688/AF688</f>
        <v>10600.490140963</v>
      </c>
      <c r="AH688" s="0" t="n">
        <f aca="false">(AG687+AG688*2+AG689)/4</f>
        <v>10130.1190157048</v>
      </c>
      <c r="AI688" s="0" t="n">
        <f aca="false">ABS(1 - (AG688/AVERAGE(AG686:AG690)))</f>
        <v>0.140031746373007</v>
      </c>
      <c r="AJ688" s="0" t="n">
        <f aca="false">(AVERAGE(AG686:AG690)*AI688) + (AG688*(1-AI688))</f>
        <v>10418.1585123047</v>
      </c>
      <c r="AK688" s="0" t="n">
        <f aca="false">(AVERAGE(AG686:AG687,AG689:AG690)*AI688*2) + (AG688*(1-AI688*2))</f>
        <v>10144.6610693173</v>
      </c>
    </row>
    <row r="689" customFormat="false" ht="13.8" hidden="false" customHeight="false" outlineLevel="0" collapsed="false">
      <c r="A689" s="4" t="n">
        <v>43423</v>
      </c>
      <c r="B689" s="0" t="n">
        <v>687</v>
      </c>
      <c r="C689" s="0" t="n">
        <v>2885</v>
      </c>
      <c r="D689" s="0" t="n">
        <f aca="false">C689*$D$1</f>
        <v>6635.5</v>
      </c>
      <c r="E689" s="0" t="n">
        <v>865</v>
      </c>
      <c r="F689" s="0" t="n">
        <f aca="false">E689*$F$1</f>
        <v>1903</v>
      </c>
      <c r="G689" s="0" t="n">
        <v>2600</v>
      </c>
      <c r="H689" s="0" t="n">
        <f aca="false">D689+F689+G689</f>
        <v>11138.5</v>
      </c>
      <c r="J689" s="0" t="n">
        <v>0</v>
      </c>
      <c r="K689" s="0" t="n">
        <f aca="false">J689*$K$1</f>
        <v>0</v>
      </c>
      <c r="L689" s="0" t="n">
        <f aca="false">H689+K689</f>
        <v>11138.5</v>
      </c>
      <c r="M689" s="0" t="n">
        <v>65</v>
      </c>
      <c r="X689" s="0" t="s">
        <v>34</v>
      </c>
      <c r="Y689" s="0" t="n">
        <f aca="false">Y688</f>
        <v>4652.35714285714</v>
      </c>
      <c r="Z689" s="0" t="n">
        <f aca="false">L689/Y689</f>
        <v>2.39416271321757</v>
      </c>
      <c r="AA689" s="0" t="n">
        <f aca="false">AVERAGEIF(X626:X688,"Monday",Z626:Z688)</f>
        <v>1.01726948893931</v>
      </c>
      <c r="AB689" s="0" t="n">
        <f aca="false">L689/$AA$4</f>
        <v>11819.5557716948</v>
      </c>
      <c r="AC689" s="0" t="n">
        <v>57</v>
      </c>
      <c r="AE689" s="0" t="n">
        <v>0</v>
      </c>
      <c r="AF689" s="0" t="n">
        <f aca="false">(AB689/AVERAGE(AB685:AB687,AB691:AB693))*MAX(AE688:AE690) + (1 - MAX(AE688:AE690))</f>
        <v>1</v>
      </c>
      <c r="AG689" s="0" t="n">
        <f aca="false">AB689/AF689</f>
        <v>11819.5557716948</v>
      </c>
      <c r="AH689" s="0" t="n">
        <f aca="false">(AG688+AG689*2+AG690)/4</f>
        <v>11511.6574209421</v>
      </c>
      <c r="AI689" s="0" t="n">
        <f aca="false">ABS(1 - (AG689/AVERAGE(AG687:AG691)))</f>
        <v>0.416295423630757</v>
      </c>
      <c r="AJ689" s="0" t="n">
        <f aca="false">(AVERAGE(AG687:AG691)*AI689) + (AG689*(1-AI689))</f>
        <v>10373.2817820302</v>
      </c>
      <c r="AK689" s="0" t="n">
        <f aca="false">(AVERAGE(AG687:AG688,AG690:AG691)*AI689*2) + (AG689*(1-AI689*2))</f>
        <v>8203.87079753333</v>
      </c>
    </row>
    <row r="690" customFormat="false" ht="13.8" hidden="false" customHeight="false" outlineLevel="0" collapsed="false">
      <c r="A690" s="4" t="n">
        <v>43424</v>
      </c>
      <c r="B690" s="0" t="n">
        <v>688</v>
      </c>
      <c r="C690" s="0" t="n">
        <v>2795</v>
      </c>
      <c r="D690" s="0" t="n">
        <f aca="false">C690*$D$1</f>
        <v>6428.5</v>
      </c>
      <c r="E690" s="0" t="n">
        <v>990</v>
      </c>
      <c r="F690" s="0" t="n">
        <f aca="false">E690*$F$1</f>
        <v>2178</v>
      </c>
      <c r="G690" s="0" t="n">
        <v>2290</v>
      </c>
      <c r="H690" s="0" t="n">
        <f aca="false">D690+F690+G690</f>
        <v>10896.5</v>
      </c>
      <c r="J690" s="0" t="n">
        <v>0</v>
      </c>
      <c r="K690" s="0" t="n">
        <f aca="false">J690*$K$1</f>
        <v>0</v>
      </c>
      <c r="L690" s="0" t="n">
        <f aca="false">H690+K690</f>
        <v>10896.5</v>
      </c>
      <c r="M690" s="0" t="n">
        <v>95</v>
      </c>
      <c r="X690" s="0" t="s">
        <v>36</v>
      </c>
      <c r="Y690" s="0" t="n">
        <f aca="false">Y688</f>
        <v>4652.35714285714</v>
      </c>
      <c r="Z690" s="0" t="n">
        <f aca="false">L690/Y690</f>
        <v>2.34214607034837</v>
      </c>
      <c r="AA690" s="0" t="n">
        <f aca="false">AVERAGEIF(X627:X689,"Tuesday",Z627:Z689)</f>
        <v>0.875454486408572</v>
      </c>
      <c r="AB690" s="0" t="n">
        <f aca="false">L690/$AA$6</f>
        <v>11807.0279994156</v>
      </c>
      <c r="AC690" s="0" t="n">
        <v>54</v>
      </c>
      <c r="AE690" s="0" t="n">
        <v>0</v>
      </c>
      <c r="AF690" s="0" t="n">
        <f aca="false">(AB690/AVERAGE(AB686:AB688,AB692:AB694))*MAX(AE689:AE691) + (1 - MAX(AE689:AE691))</f>
        <v>1</v>
      </c>
      <c r="AG690" s="0" t="n">
        <f aca="false">AB690/AF690</f>
        <v>11807.0279994156</v>
      </c>
      <c r="AH690" s="0" t="n">
        <f aca="false">(AG689+AG690*2+AG691)/4</f>
        <v>8858.4029426315</v>
      </c>
      <c r="AI690" s="0" t="n">
        <f aca="false">ABS(1 - (AG690/AVERAGE(AG688:AG692)))</f>
        <v>0.724808265782068</v>
      </c>
      <c r="AJ690" s="0" t="n">
        <f aca="false">(AVERAGE(AG688:AG692)*AI690) + (AG690*(1-AI690))</f>
        <v>8210.80972811978</v>
      </c>
      <c r="AK690" s="0" t="n">
        <f aca="false">(AVERAGE(AG688:AG689,AG691:AG692)*AI690*2) + (AG690*(1-AI690*2))</f>
        <v>2816.48232117604</v>
      </c>
    </row>
    <row r="691" customFormat="false" ht="13.8" hidden="false" customHeight="false" outlineLevel="0" collapsed="false">
      <c r="A691" s="4" t="n">
        <v>43425</v>
      </c>
      <c r="B691" s="0" t="n">
        <v>689</v>
      </c>
      <c r="C691" s="0" t="n">
        <v>0</v>
      </c>
      <c r="D691" s="0" t="n">
        <f aca="false">C691*$D$1</f>
        <v>0</v>
      </c>
      <c r="E691" s="0" t="n">
        <v>0</v>
      </c>
      <c r="F691" s="0" t="n">
        <f aca="false">E691*$F$1</f>
        <v>0</v>
      </c>
      <c r="G691" s="0" t="n">
        <v>0</v>
      </c>
      <c r="H691" s="0" t="n">
        <f aca="false">D691+F691+G691</f>
        <v>0</v>
      </c>
      <c r="J691" s="0" t="n">
        <v>0</v>
      </c>
      <c r="K691" s="0" t="n">
        <f aca="false">J691*$K$1</f>
        <v>0</v>
      </c>
      <c r="L691" s="0" t="n">
        <f aca="false">H691+K691</f>
        <v>0</v>
      </c>
      <c r="M691" s="0" t="n">
        <v>0</v>
      </c>
      <c r="X691" s="0" t="s">
        <v>37</v>
      </c>
      <c r="Y691" s="0" t="n">
        <f aca="false">Y688</f>
        <v>4652.35714285714</v>
      </c>
      <c r="Z691" s="0" t="n">
        <f aca="false">L691/Y691</f>
        <v>0</v>
      </c>
      <c r="AA691" s="0" t="n">
        <f aca="false">AVERAGEIF(X628:X690,"Wednesday",Z628:Z690)</f>
        <v>0.893915025003628</v>
      </c>
      <c r="AB691" s="0" t="n">
        <f aca="false">L691/$AA$8</f>
        <v>0</v>
      </c>
      <c r="AC691" s="0" t="n">
        <v>61</v>
      </c>
      <c r="AE691" s="0" t="n">
        <v>0</v>
      </c>
      <c r="AF691" s="0" t="n">
        <v>1</v>
      </c>
      <c r="AG691" s="0" t="n">
        <f aca="false">AB691/AF691</f>
        <v>0</v>
      </c>
      <c r="AH691" s="0" t="n">
        <f aca="false">(AG690+AG691*2+AG692)/4</f>
        <v>2951.7569998539</v>
      </c>
      <c r="AI691" s="0" t="n">
        <f aca="false">ABS(1 - (AG691/AVERAGE(AG689:AG693)))</f>
        <v>1</v>
      </c>
      <c r="AJ691" s="0" t="n">
        <f aca="false">(AVERAGE(AG689:AG693)*AI691) + (AG691*(1-AI691))</f>
        <v>4725.31675422208</v>
      </c>
      <c r="AK691" s="0" t="n">
        <f aca="false">(AVERAGE(AG689:AG690,AG692:AG693)*AI691*2) + (AG691*(1-AI691*2))</f>
        <v>11813.2918855552</v>
      </c>
    </row>
    <row r="692" customFormat="false" ht="13.8" hidden="false" customHeight="false" outlineLevel="0" collapsed="false">
      <c r="A692" s="4" t="n">
        <v>43426</v>
      </c>
      <c r="B692" s="0" t="n">
        <v>690</v>
      </c>
      <c r="C692" s="0" t="n">
        <v>0</v>
      </c>
      <c r="D692" s="0" t="n">
        <f aca="false">C692*$D$1</f>
        <v>0</v>
      </c>
      <c r="E692" s="0" t="n">
        <v>0</v>
      </c>
      <c r="F692" s="0" t="n">
        <f aca="false">E692*$F$1</f>
        <v>0</v>
      </c>
      <c r="G692" s="0" t="n">
        <v>0</v>
      </c>
      <c r="H692" s="0" t="n">
        <f aca="false">D692+F692+G692</f>
        <v>0</v>
      </c>
      <c r="J692" s="0" t="n">
        <v>0</v>
      </c>
      <c r="K692" s="0" t="n">
        <f aca="false">J692*$K$1</f>
        <v>0</v>
      </c>
      <c r="L692" s="0" t="n">
        <f aca="false">H692+K692</f>
        <v>0</v>
      </c>
      <c r="M692" s="0" t="n">
        <v>0</v>
      </c>
      <c r="X692" s="0" t="s">
        <v>39</v>
      </c>
      <c r="Y692" s="0" t="n">
        <f aca="false">Y688</f>
        <v>4652.35714285714</v>
      </c>
      <c r="Z692" s="0" t="n">
        <f aca="false">L692/Y692</f>
        <v>0</v>
      </c>
      <c r="AA692" s="0" t="n">
        <f aca="false">AVERAGEIF(X629:X691,"Thursday",Z629:Z691)</f>
        <v>0.89470907322455</v>
      </c>
      <c r="AB692" s="0" t="n">
        <f aca="false">L692/$AA$10</f>
        <v>0</v>
      </c>
      <c r="AC692" s="0" t="n">
        <v>59</v>
      </c>
      <c r="AE692" s="0" t="n">
        <v>1</v>
      </c>
      <c r="AF692" s="0" t="n">
        <v>1</v>
      </c>
      <c r="AG692" s="0" t="n">
        <f aca="false">AB692/AF692</f>
        <v>0</v>
      </c>
      <c r="AH692" s="0" t="n">
        <f aca="false">(AG691+AG692*2+AG693)/4</f>
        <v>0</v>
      </c>
      <c r="AI692" s="0" t="n">
        <f aca="false">ABS(1 - (AG692/AVERAGE(AG690:AG694)))</f>
        <v>1</v>
      </c>
      <c r="AJ692" s="0" t="n">
        <f aca="false">(AVERAGE(AG690:AG694)*AI692) + (AG692*(1-AI692))</f>
        <v>2361.40559988312</v>
      </c>
      <c r="AK692" s="0" t="n">
        <f aca="false">(AVERAGE(AG690:AG691,AG693:AG694)*AI692*2) + (AG692*(1-AI692*2))</f>
        <v>5903.5139997078</v>
      </c>
    </row>
    <row r="693" customFormat="false" ht="13.8" hidden="false" customHeight="false" outlineLevel="0" collapsed="false">
      <c r="A693" s="4" t="n">
        <v>43427</v>
      </c>
      <c r="B693" s="0" t="n">
        <v>691</v>
      </c>
      <c r="C693" s="0" t="n">
        <v>0</v>
      </c>
      <c r="D693" s="0" t="n">
        <f aca="false">C693*$D$1</f>
        <v>0</v>
      </c>
      <c r="E693" s="0" t="n">
        <v>0</v>
      </c>
      <c r="F693" s="0" t="n">
        <f aca="false">E693*$F$1</f>
        <v>0</v>
      </c>
      <c r="G693" s="0" t="n">
        <v>0</v>
      </c>
      <c r="H693" s="0" t="n">
        <f aca="false">D693+F693+G693</f>
        <v>0</v>
      </c>
      <c r="J693" s="0" t="n">
        <v>0</v>
      </c>
      <c r="K693" s="0" t="n">
        <f aca="false">J693*$K$1</f>
        <v>0</v>
      </c>
      <c r="L693" s="0" t="n">
        <f aca="false">H693+K693</f>
        <v>0</v>
      </c>
      <c r="M693" s="0" t="n">
        <v>0</v>
      </c>
      <c r="X693" s="0" t="s">
        <v>40</v>
      </c>
      <c r="Y693" s="0" t="n">
        <f aca="false">Y688</f>
        <v>4652.35714285714</v>
      </c>
      <c r="Z693" s="0" t="n">
        <f aca="false">L693/Y693</f>
        <v>0</v>
      </c>
      <c r="AA693" s="0" t="n">
        <f aca="false">AVERAGEIF(X630:X692,"Friday",Z630:Z692)</f>
        <v>1.02284746263231</v>
      </c>
      <c r="AB693" s="0" t="n">
        <f aca="false">L693/$AA$12</f>
        <v>0</v>
      </c>
      <c r="AC693" s="0" t="n">
        <v>55</v>
      </c>
      <c r="AE693" s="0" t="n">
        <v>1</v>
      </c>
      <c r="AF693" s="0" t="n">
        <v>1</v>
      </c>
      <c r="AG693" s="0" t="n">
        <f aca="false">AB693/AF693</f>
        <v>0</v>
      </c>
      <c r="AH693" s="0" t="n">
        <f aca="false">(AG692+AG693*2+AG694)/4</f>
        <v>0</v>
      </c>
      <c r="AI693" s="0" t="e">
        <f aca="false">ABS(1 - (AG693/AVERAGE(AG691:AG695)))</f>
        <v>#DIV/0!</v>
      </c>
      <c r="AJ693" s="0" t="e">
        <f aca="false">(AVERAGE(AG691:AG695)*AI693) + (AG693*(1-AI693))</f>
        <v>#DIV/0!</v>
      </c>
      <c r="AK693" s="0" t="e">
        <f aca="false">(AVERAGE(AG691:AG692,AG694:AG695)*AI693*2) + (AG693*(1-AI693*2))</f>
        <v>#DIV/0!</v>
      </c>
    </row>
    <row r="694" customFormat="false" ht="13.8" hidden="false" customHeight="false" outlineLevel="0" collapsed="false">
      <c r="A694" s="4" t="n">
        <v>43428</v>
      </c>
      <c r="B694" s="0" t="n">
        <v>692</v>
      </c>
      <c r="C694" s="0" t="n">
        <v>0</v>
      </c>
      <c r="D694" s="0" t="n">
        <f aca="false">C694*$D$1</f>
        <v>0</v>
      </c>
      <c r="E694" s="0" t="n">
        <v>0</v>
      </c>
      <c r="F694" s="0" t="n">
        <f aca="false">E694*$F$1</f>
        <v>0</v>
      </c>
      <c r="G694" s="0" t="n">
        <v>0</v>
      </c>
      <c r="H694" s="0" t="n">
        <f aca="false">D694+F694+G694</f>
        <v>0</v>
      </c>
      <c r="J694" s="0" t="n">
        <v>0</v>
      </c>
      <c r="K694" s="0" t="n">
        <f aca="false">J694*$K$1</f>
        <v>0</v>
      </c>
      <c r="L694" s="0" t="n">
        <f aca="false">H694+K694</f>
        <v>0</v>
      </c>
      <c r="M694" s="0" t="n">
        <v>0</v>
      </c>
      <c r="X694" s="0" t="s">
        <v>42</v>
      </c>
      <c r="Y694" s="0" t="n">
        <f aca="false">Y688</f>
        <v>4652.35714285714</v>
      </c>
      <c r="Z694" s="0" t="n">
        <f aca="false">L694/Y694</f>
        <v>0</v>
      </c>
      <c r="AA694" s="0" t="n">
        <f aca="false">AVERAGEIF(X631:X693,"Saturday",Z631:Z693)</f>
        <v>1.14551412635298</v>
      </c>
      <c r="AB694" s="0" t="n">
        <f aca="false">L694/$AA$14</f>
        <v>0</v>
      </c>
      <c r="AC694" s="0" t="n">
        <v>61</v>
      </c>
      <c r="AE694" s="0" t="n">
        <v>0</v>
      </c>
      <c r="AF694" s="0" t="n">
        <v>1</v>
      </c>
      <c r="AG694" s="0" t="n">
        <f aca="false">AB694/AF694</f>
        <v>0</v>
      </c>
      <c r="AH694" s="0" t="n">
        <f aca="false">(AG693+AG694*2+AG695)/4</f>
        <v>0</v>
      </c>
      <c r="AI694" s="0" t="e">
        <f aca="false">ABS(1 - (AG694/AVERAGE(AG692:AG696)))</f>
        <v>#DIV/0!</v>
      </c>
      <c r="AJ694" s="0" t="e">
        <f aca="false">(AVERAGE(AG692:AG696)*AI694) + (AG694*(1-AI694))</f>
        <v>#DIV/0!</v>
      </c>
      <c r="AK694" s="0" t="e">
        <f aca="false">(AVERAGE(AG692:AG693,AG695:AG696)*AI694*2) + (AG694*(1-AI694*2))</f>
        <v>#DIV/0!</v>
      </c>
    </row>
    <row r="695" customFormat="false" ht="13.8" hidden="false" customHeight="false" outlineLevel="0" collapsed="false">
      <c r="A695" s="4" t="n">
        <v>43429</v>
      </c>
      <c r="B695" s="0" t="n">
        <v>693</v>
      </c>
      <c r="C695" s="0" t="n">
        <v>0</v>
      </c>
      <c r="D695" s="0" t="n">
        <f aca="false">C695*$D$1</f>
        <v>0</v>
      </c>
      <c r="E695" s="0" t="n">
        <v>0</v>
      </c>
      <c r="F695" s="0" t="n">
        <f aca="false">E695*$F$1</f>
        <v>0</v>
      </c>
      <c r="G695" s="0" t="n">
        <v>0</v>
      </c>
      <c r="H695" s="0" t="n">
        <f aca="false">D695+F695+G695</f>
        <v>0</v>
      </c>
      <c r="J695" s="0" t="n">
        <v>0</v>
      </c>
      <c r="K695" s="0" t="n">
        <f aca="false">J695*$K$1</f>
        <v>0</v>
      </c>
      <c r="L695" s="0" t="n">
        <f aca="false">H695+K695</f>
        <v>0</v>
      </c>
      <c r="M695" s="0" t="n">
        <v>0</v>
      </c>
      <c r="X695" s="0" t="s">
        <v>33</v>
      </c>
      <c r="Y695" s="0" t="n">
        <f aca="false">AVERAGE(L695:L701)</f>
        <v>0</v>
      </c>
      <c r="Z695" s="0" t="e">
        <f aca="false">L695/Y695</f>
        <v>#DIV/0!</v>
      </c>
      <c r="AA695" s="0" t="n">
        <f aca="false">AVERAGEIF(X632:X694,"Sunday",Z632:Z694)</f>
        <v>1.27791972425347</v>
      </c>
      <c r="AB695" s="0" t="n">
        <f aca="false">L695/$AA$2</f>
        <v>0</v>
      </c>
      <c r="AC695" s="0" t="n">
        <v>55</v>
      </c>
      <c r="AE695" s="0" t="n">
        <v>0</v>
      </c>
      <c r="AF695" s="0" t="n">
        <v>1</v>
      </c>
      <c r="AG695" s="0" t="n">
        <f aca="false">AB695/AF695</f>
        <v>0</v>
      </c>
      <c r="AH695" s="0" t="n">
        <f aca="false">(AG694+AG695*2+AG696)/4</f>
        <v>0</v>
      </c>
      <c r="AI695" s="0" t="e">
        <f aca="false">ABS(1 - (AG695/AVERAGE(AG693:AG697)))</f>
        <v>#DIV/0!</v>
      </c>
      <c r="AJ695" s="0" t="e">
        <f aca="false">(AVERAGE(AG693:AG697)*AI695) + (AG695*(1-AI695))</f>
        <v>#DIV/0!</v>
      </c>
      <c r="AK695" s="0" t="e">
        <f aca="false">(AVERAGE(AG693:AG694,AG696:AG697)*AI695*2) + (AG695*(1-AI695*2))</f>
        <v>#DIV/0!</v>
      </c>
    </row>
    <row r="696" customFormat="false" ht="13.8" hidden="false" customHeight="false" outlineLevel="0" collapsed="false">
      <c r="A696" s="4" t="n">
        <v>43430</v>
      </c>
      <c r="B696" s="0" t="n">
        <v>694</v>
      </c>
      <c r="C696" s="0" t="n">
        <v>0</v>
      </c>
      <c r="D696" s="0" t="n">
        <f aca="false">C696*$D$1</f>
        <v>0</v>
      </c>
      <c r="E696" s="0" t="n">
        <v>0</v>
      </c>
      <c r="F696" s="0" t="n">
        <f aca="false">E696*$F$1</f>
        <v>0</v>
      </c>
      <c r="G696" s="0" t="n">
        <v>0</v>
      </c>
      <c r="H696" s="0" t="n">
        <f aca="false">D696+F696+G696</f>
        <v>0</v>
      </c>
      <c r="J696" s="0" t="n">
        <v>0</v>
      </c>
      <c r="K696" s="0" t="n">
        <f aca="false">J696*$K$1</f>
        <v>0</v>
      </c>
      <c r="L696" s="0" t="n">
        <f aca="false">H696+K696</f>
        <v>0</v>
      </c>
      <c r="M696" s="0" t="n">
        <v>0</v>
      </c>
      <c r="X696" s="0" t="s">
        <v>34</v>
      </c>
      <c r="Y696" s="0" t="n">
        <f aca="false">Y695</f>
        <v>0</v>
      </c>
      <c r="Z696" s="0" t="e">
        <f aca="false">L696/Y696</f>
        <v>#DIV/0!</v>
      </c>
      <c r="AA696" s="0" t="n">
        <f aca="false">AVERAGEIF(X633:X695,"Monday",Z633:Z695)</f>
        <v>1.1738320673839</v>
      </c>
      <c r="AB696" s="0" t="n">
        <f aca="false">L696/$AA$4</f>
        <v>0</v>
      </c>
      <c r="AC696" s="0" t="n">
        <v>55</v>
      </c>
      <c r="AE696" s="0" t="n">
        <v>0</v>
      </c>
      <c r="AF696" s="0" t="n">
        <v>1</v>
      </c>
      <c r="AG696" s="0" t="n">
        <f aca="false">AB696/AF696</f>
        <v>0</v>
      </c>
      <c r="AH696" s="0" t="n">
        <f aca="false">(AG695+AG696*2+AG697)/4</f>
        <v>0</v>
      </c>
      <c r="AI696" s="0" t="e">
        <f aca="false">ABS(1 - (AG696/AVERAGE(AG694:AG698)))</f>
        <v>#DIV/0!</v>
      </c>
      <c r="AJ696" s="0" t="e">
        <f aca="false">(AVERAGE(AG694:AG698)*AI696) + (AG696*(1-AI696))</f>
        <v>#DIV/0!</v>
      </c>
      <c r="AK696" s="0" t="e">
        <f aca="false">(AVERAGE(AG694:AG695,AG697:AG698)*AI696*2) + (AG696*(1-AI696*2))</f>
        <v>#DIV/0!</v>
      </c>
    </row>
    <row r="697" customFormat="false" ht="13.8" hidden="false" customHeight="false" outlineLevel="0" collapsed="false">
      <c r="A697" s="4" t="n">
        <v>43431</v>
      </c>
      <c r="B697" s="0" t="n">
        <v>695</v>
      </c>
      <c r="C697" s="0" t="n">
        <v>0</v>
      </c>
      <c r="D697" s="0" t="n">
        <f aca="false">C697*$D$1</f>
        <v>0</v>
      </c>
      <c r="E697" s="0" t="n">
        <v>0</v>
      </c>
      <c r="F697" s="0" t="n">
        <f aca="false">E697*$F$1</f>
        <v>0</v>
      </c>
      <c r="G697" s="0" t="n">
        <v>0</v>
      </c>
      <c r="H697" s="0" t="n">
        <f aca="false">D697+F697+G697</f>
        <v>0</v>
      </c>
      <c r="J697" s="0" t="n">
        <v>0</v>
      </c>
      <c r="K697" s="0" t="n">
        <f aca="false">J697*$K$1</f>
        <v>0</v>
      </c>
      <c r="L697" s="0" t="n">
        <f aca="false">H697+K697</f>
        <v>0</v>
      </c>
      <c r="M697" s="0" t="n">
        <v>0</v>
      </c>
      <c r="X697" s="0" t="s">
        <v>36</v>
      </c>
      <c r="Y697" s="0" t="n">
        <f aca="false">Y695</f>
        <v>0</v>
      </c>
      <c r="Z697" s="0" t="e">
        <f aca="false">L697/Y697</f>
        <v>#DIV/0!</v>
      </c>
      <c r="AA697" s="0" t="n">
        <f aca="false">AVERAGEIF(X634:X696,"Tuesday",Z634:Z696)</f>
        <v>1.04007860001189</v>
      </c>
      <c r="AB697" s="0" t="n">
        <f aca="false">L697/$AA$6</f>
        <v>0</v>
      </c>
      <c r="AC697" s="0" t="n">
        <v>54</v>
      </c>
      <c r="AE697" s="0" t="n">
        <v>0</v>
      </c>
      <c r="AF697" s="0" t="n">
        <v>1</v>
      </c>
      <c r="AG697" s="0" t="n">
        <f aca="false">AB697/AF697</f>
        <v>0</v>
      </c>
      <c r="AH697" s="0" t="n">
        <f aca="false">(AG696+AG697*2+AG698)/4</f>
        <v>0</v>
      </c>
      <c r="AI697" s="0" t="e">
        <f aca="false">ABS(1 - (AG697/AVERAGE(AG695:AG699)))</f>
        <v>#DIV/0!</v>
      </c>
      <c r="AJ697" s="0" t="e">
        <f aca="false">(AVERAGE(AG695:AG699)*AI697) + (AG697*(1-AI697))</f>
        <v>#DIV/0!</v>
      </c>
      <c r="AK697" s="0" t="e">
        <f aca="false">(AVERAGE(AG695:AG696,AG698:AG699)*AI697*2) + (AG697*(1-AI697*2))</f>
        <v>#DIV/0!</v>
      </c>
    </row>
    <row r="698" customFormat="false" ht="13.8" hidden="false" customHeight="false" outlineLevel="0" collapsed="false">
      <c r="A698" s="4" t="n">
        <v>43432</v>
      </c>
      <c r="B698" s="0" t="n">
        <v>696</v>
      </c>
      <c r="C698" s="0" t="n">
        <v>0</v>
      </c>
      <c r="D698" s="0" t="n">
        <f aca="false">C698*$D$1</f>
        <v>0</v>
      </c>
      <c r="E698" s="0" t="n">
        <v>0</v>
      </c>
      <c r="F698" s="0" t="n">
        <f aca="false">E698*$F$1</f>
        <v>0</v>
      </c>
      <c r="G698" s="0" t="n">
        <v>0</v>
      </c>
      <c r="H698" s="0" t="n">
        <f aca="false">D698+F698+G698</f>
        <v>0</v>
      </c>
      <c r="J698" s="0" t="n">
        <v>0</v>
      </c>
      <c r="K698" s="0" t="n">
        <f aca="false">J698*$K$1</f>
        <v>0</v>
      </c>
      <c r="L698" s="0" t="n">
        <f aca="false">H698+K698</f>
        <v>0</v>
      </c>
      <c r="M698" s="0" t="n">
        <v>0</v>
      </c>
      <c r="X698" s="0" t="s">
        <v>37</v>
      </c>
      <c r="Y698" s="0" t="n">
        <f aca="false">Y695</f>
        <v>0</v>
      </c>
      <c r="Z698" s="0" t="e">
        <f aca="false">L698/Y698</f>
        <v>#DIV/0!</v>
      </c>
      <c r="AA698" s="0" t="n">
        <f aca="false">AVERAGEIF(X635:X697,"Wednesday",Z635:Z697)</f>
        <v>0.788940557796573</v>
      </c>
      <c r="AB698" s="0" t="n">
        <f aca="false">L698/$AA$8</f>
        <v>0</v>
      </c>
      <c r="AC698" s="0" t="n">
        <v>57</v>
      </c>
      <c r="AE698" s="0" t="n">
        <v>0</v>
      </c>
      <c r="AF698" s="0" t="n">
        <v>1</v>
      </c>
      <c r="AG698" s="0" t="n">
        <f aca="false">AB698/AF698</f>
        <v>0</v>
      </c>
      <c r="AH698" s="0" t="n">
        <f aca="false">(AG697+AG698*2+AG699)/4</f>
        <v>0</v>
      </c>
      <c r="AI698" s="0" t="e">
        <f aca="false">ABS(1 - (AG698/AVERAGE(AG696:AG700)))</f>
        <v>#DIV/0!</v>
      </c>
      <c r="AJ698" s="0" t="e">
        <f aca="false">(AVERAGE(AG696:AG700)*AI698) + (AG698*(1-AI698))</f>
        <v>#DIV/0!</v>
      </c>
      <c r="AK698" s="0" t="e">
        <f aca="false">(AVERAGE(AG696:AG697,AG699:AG700)*AI698*2) + (AG698*(1-AI698*2))</f>
        <v>#DIV/0!</v>
      </c>
    </row>
    <row r="699" customFormat="false" ht="13.8" hidden="false" customHeight="false" outlineLevel="0" collapsed="false">
      <c r="A699" s="4" t="n">
        <v>43433</v>
      </c>
      <c r="B699" s="0" t="n">
        <v>697</v>
      </c>
      <c r="C699" s="0" t="n">
        <v>0</v>
      </c>
      <c r="D699" s="0" t="n">
        <f aca="false">C699*$D$1</f>
        <v>0</v>
      </c>
      <c r="E699" s="0" t="n">
        <v>0</v>
      </c>
      <c r="F699" s="0" t="n">
        <f aca="false">E699*$F$1</f>
        <v>0</v>
      </c>
      <c r="G699" s="0" t="n">
        <v>0</v>
      </c>
      <c r="H699" s="0" t="n">
        <f aca="false">D699+F699+G699</f>
        <v>0</v>
      </c>
      <c r="J699" s="0" t="n">
        <v>0</v>
      </c>
      <c r="K699" s="0" t="n">
        <f aca="false">J699*$K$1</f>
        <v>0</v>
      </c>
      <c r="L699" s="0" t="n">
        <f aca="false">H699+K699</f>
        <v>0</v>
      </c>
      <c r="M699" s="0" t="n">
        <v>0</v>
      </c>
      <c r="X699" s="0" t="s">
        <v>39</v>
      </c>
      <c r="Y699" s="0" t="n">
        <f aca="false">Y695</f>
        <v>0</v>
      </c>
      <c r="Z699" s="0" t="e">
        <f aca="false">L699/Y699</f>
        <v>#DIV/0!</v>
      </c>
      <c r="AA699" s="0" t="n">
        <f aca="false">AVERAGEIF(X636:X698,"Thursday",Z636:Z698)</f>
        <v>0.789704277532928</v>
      </c>
      <c r="AB699" s="0" t="n">
        <f aca="false">L699/$AA$10</f>
        <v>0</v>
      </c>
      <c r="AC699" s="0" t="n">
        <v>57</v>
      </c>
      <c r="AE699" s="0" t="n">
        <v>0</v>
      </c>
      <c r="AF699" s="0" t="n">
        <v>1</v>
      </c>
      <c r="AG699" s="0" t="n">
        <f aca="false">AB699/AF699</f>
        <v>0</v>
      </c>
      <c r="AH699" s="0" t="n">
        <f aca="false">(AG698+AG699*2+AG700)/4</f>
        <v>0</v>
      </c>
      <c r="AI699" s="0" t="e">
        <f aca="false">ABS(1 - (AG699/AVERAGE(AG697:AG701)))</f>
        <v>#DIV/0!</v>
      </c>
      <c r="AJ699" s="0" t="e">
        <f aca="false">(AVERAGE(AG697:AG701)*AI699) + (AG699*(1-AI699))</f>
        <v>#DIV/0!</v>
      </c>
      <c r="AK699" s="0" t="e">
        <f aca="false">(AVERAGE(AG697:AG698,AG700:AG701)*AI699*2) + (AG699*(1-AI699*2))</f>
        <v>#DIV/0!</v>
      </c>
    </row>
    <row r="700" customFormat="false" ht="13.8" hidden="false" customHeight="false" outlineLevel="0" collapsed="false">
      <c r="A700" s="4" t="n">
        <v>43434</v>
      </c>
      <c r="B700" s="0" t="n">
        <v>698</v>
      </c>
      <c r="C700" s="0" t="n">
        <v>0</v>
      </c>
      <c r="D700" s="0" t="n">
        <f aca="false">C700*$D$1</f>
        <v>0</v>
      </c>
      <c r="E700" s="0" t="n">
        <v>0</v>
      </c>
      <c r="F700" s="0" t="n">
        <f aca="false">E700*$F$1</f>
        <v>0</v>
      </c>
      <c r="G700" s="0" t="n">
        <v>0</v>
      </c>
      <c r="H700" s="0" t="n">
        <f aca="false">D700+F700+G700</f>
        <v>0</v>
      </c>
      <c r="J700" s="0" t="n">
        <v>0</v>
      </c>
      <c r="K700" s="0" t="n">
        <f aca="false">J700*$K$1</f>
        <v>0</v>
      </c>
      <c r="L700" s="0" t="n">
        <f aca="false">H700+K700</f>
        <v>0</v>
      </c>
      <c r="M700" s="0" t="n">
        <v>0</v>
      </c>
      <c r="X700" s="0" t="s">
        <v>40</v>
      </c>
      <c r="Y700" s="0" t="n">
        <f aca="false">Y695</f>
        <v>0</v>
      </c>
      <c r="Z700" s="0" t="e">
        <f aca="false">L700/Y700</f>
        <v>#DIV/0!</v>
      </c>
      <c r="AA700" s="0" t="n">
        <f aca="false">AVERAGEIF(X637:X699,"Friday",Z637:Z699)</f>
        <v>0.911522968969067</v>
      </c>
      <c r="AB700" s="0" t="n">
        <f aca="false">L700/$AA$12</f>
        <v>0</v>
      </c>
      <c r="AC700" s="0" t="n">
        <v>54</v>
      </c>
      <c r="AE700" s="0" t="n">
        <v>0</v>
      </c>
      <c r="AF700" s="0" t="n">
        <v>1</v>
      </c>
      <c r="AG700" s="0" t="n">
        <f aca="false">AB700/AF700</f>
        <v>0</v>
      </c>
      <c r="AH700" s="0" t="n">
        <f aca="false">(AG699+AG700*2+AG701)/4</f>
        <v>0</v>
      </c>
      <c r="AI700" s="0" t="e">
        <f aca="false">ABS(1 - (AG700/AVERAGE(AG698:AG702)))</f>
        <v>#DIV/0!</v>
      </c>
      <c r="AJ700" s="0" t="e">
        <f aca="false">(AVERAGE(AG698:AG702)*AI700) + (AG700*(1-AI700))</f>
        <v>#DIV/0!</v>
      </c>
      <c r="AK700" s="0" t="e">
        <f aca="false">(AVERAGE(AG698:AG699,AG701:AG702)*AI700*2) + (AG700*(1-AI700*2))</f>
        <v>#DIV/0!</v>
      </c>
    </row>
    <row r="701" customFormat="false" ht="13.8" hidden="false" customHeight="false" outlineLevel="0" collapsed="false">
      <c r="A701" s="4" t="n">
        <v>43435</v>
      </c>
      <c r="B701" s="0" t="n">
        <v>699</v>
      </c>
      <c r="C701" s="0" t="n">
        <v>0</v>
      </c>
      <c r="D701" s="0" t="n">
        <f aca="false">C701*$D$1</f>
        <v>0</v>
      </c>
      <c r="E701" s="0" t="n">
        <v>0</v>
      </c>
      <c r="F701" s="0" t="n">
        <f aca="false">E701*$F$1</f>
        <v>0</v>
      </c>
      <c r="G701" s="0" t="n">
        <v>0</v>
      </c>
      <c r="H701" s="0" t="n">
        <f aca="false">D701+F701+G701</f>
        <v>0</v>
      </c>
      <c r="J701" s="0" t="n">
        <v>0</v>
      </c>
      <c r="K701" s="0" t="n">
        <f aca="false">J701*$K$1</f>
        <v>0</v>
      </c>
      <c r="L701" s="0" t="n">
        <f aca="false">H701+K701</f>
        <v>0</v>
      </c>
      <c r="M701" s="0" t="n">
        <v>0</v>
      </c>
      <c r="X701" s="0" t="s">
        <v>42</v>
      </c>
      <c r="Y701" s="0" t="n">
        <f aca="false">Y696</f>
        <v>0</v>
      </c>
      <c r="Z701" s="0" t="e">
        <f aca="false">L701/Y701</f>
        <v>#DIV/0!</v>
      </c>
      <c r="AA701" s="0" t="n">
        <f aca="false">AVERAGEIF(X638:X700,"Saturday",Z638:Z700)</f>
        <v>1.01800180405217</v>
      </c>
      <c r="AB701" s="0" t="n">
        <f aca="false">L701/$AA$12</f>
        <v>0</v>
      </c>
      <c r="AC701" s="0" t="n">
        <v>50</v>
      </c>
      <c r="AE701" s="0" t="n">
        <v>0</v>
      </c>
      <c r="AF701" s="0" t="n">
        <v>1</v>
      </c>
      <c r="AG701" s="0" t="n">
        <f aca="false">AB701/AF701</f>
        <v>0</v>
      </c>
      <c r="AH701" s="0" t="n">
        <f aca="false">(AG700+AG701*2+AG702)/4</f>
        <v>0</v>
      </c>
      <c r="AI701" s="0" t="e">
        <f aca="false">ABS(1 - (AG701/AVERAGE(AG699:AG703)))</f>
        <v>#DIV/0!</v>
      </c>
      <c r="AJ701" s="0" t="e">
        <f aca="false">(AVERAGE(AG699:AG703)*AI701) + (AG701*(1-AI701))</f>
        <v>#DIV/0!</v>
      </c>
      <c r="AK701" s="0" t="e">
        <f aca="false">(AVERAGE(AG699:AG700,AG702:AG703)*AI701*2) + (AG701*(1-AI701*2))</f>
        <v>#DIV/0!</v>
      </c>
    </row>
    <row r="702" customFormat="false" ht="13.8" hidden="false" customHeight="false" outlineLevel="0" collapsed="false">
      <c r="A702" s="4" t="n">
        <v>43436</v>
      </c>
      <c r="B702" s="0" t="n">
        <v>700</v>
      </c>
      <c r="C702" s="0" t="n">
        <v>0</v>
      </c>
      <c r="D702" s="0" t="n">
        <f aca="false">C702*$D$1</f>
        <v>0</v>
      </c>
      <c r="E702" s="0" t="n">
        <v>0</v>
      </c>
      <c r="F702" s="0" t="n">
        <f aca="false">E702*$F$1</f>
        <v>0</v>
      </c>
      <c r="G702" s="0" t="n">
        <v>0</v>
      </c>
      <c r="H702" s="0" t="n">
        <f aca="false">D702+F702+G702</f>
        <v>0</v>
      </c>
      <c r="J702" s="0" t="n">
        <v>0</v>
      </c>
      <c r="K702" s="0" t="n">
        <f aca="false">J702*$K$1</f>
        <v>0</v>
      </c>
      <c r="L702" s="0" t="n">
        <f aca="false">H702+K702</f>
        <v>0</v>
      </c>
      <c r="M702" s="0" t="n">
        <v>0</v>
      </c>
      <c r="X702" s="0" t="s">
        <v>33</v>
      </c>
      <c r="Y702" s="0" t="n">
        <f aca="false">AVERAGE(L702:L708)</f>
        <v>0</v>
      </c>
      <c r="Z702" s="0" t="e">
        <f aca="false">L702/Y702</f>
        <v>#DIV/0!</v>
      </c>
      <c r="AA702" s="13" t="n">
        <f aca="false">$AA$14</f>
        <v>1.11267556670657</v>
      </c>
      <c r="AB702" s="0" t="n">
        <f aca="false">L702/$AA$12</f>
        <v>0</v>
      </c>
      <c r="AC702" s="0" t="n">
        <v>48</v>
      </c>
      <c r="AE702" s="0" t="n">
        <v>0</v>
      </c>
      <c r="AF702" s="0" t="n">
        <v>1</v>
      </c>
      <c r="AG702" s="0" t="n">
        <f aca="false">AB702/AF702</f>
        <v>0</v>
      </c>
      <c r="AH702" s="0" t="n">
        <f aca="false">(AG701+AG702*2+AG703)/4</f>
        <v>0</v>
      </c>
      <c r="AI702" s="0" t="e">
        <f aca="false">ABS(1 - (AG702/AVERAGE(AG700:AG704)))</f>
        <v>#DIV/0!</v>
      </c>
      <c r="AJ702" s="0" t="e">
        <f aca="false">(AVERAGE(AG700:AG704)*AI702) + (AG702*(1-AI702))</f>
        <v>#DIV/0!</v>
      </c>
      <c r="AK702" s="0" t="e">
        <f aca="false">(AVERAGE(AG700:AG701,AG703:AG704)*AI702*2) + (AG702*(1-AI702*2))</f>
        <v>#DIV/0!</v>
      </c>
    </row>
    <row r="703" customFormat="false" ht="13.8" hidden="false" customHeight="false" outlineLevel="0" collapsed="false">
      <c r="A703" s="4" t="n">
        <v>43437</v>
      </c>
      <c r="B703" s="0" t="n">
        <v>701</v>
      </c>
      <c r="C703" s="0" t="n">
        <v>0</v>
      </c>
      <c r="D703" s="0" t="n">
        <f aca="false">C703*$D$1</f>
        <v>0</v>
      </c>
      <c r="E703" s="0" t="n">
        <v>0</v>
      </c>
      <c r="F703" s="0" t="n">
        <f aca="false">E703*$F$1</f>
        <v>0</v>
      </c>
      <c r="G703" s="0" t="n">
        <v>0</v>
      </c>
      <c r="H703" s="0" t="n">
        <f aca="false">D703+F703+G703</f>
        <v>0</v>
      </c>
      <c r="J703" s="0" t="n">
        <v>0</v>
      </c>
      <c r="K703" s="0" t="n">
        <f aca="false">J703*$K$1</f>
        <v>0</v>
      </c>
      <c r="L703" s="0" t="n">
        <f aca="false">H703+K703</f>
        <v>0</v>
      </c>
      <c r="M703" s="0" t="n">
        <v>0</v>
      </c>
      <c r="X703" s="0" t="s">
        <v>34</v>
      </c>
      <c r="Y703" s="0" t="n">
        <f aca="false">Y702</f>
        <v>0</v>
      </c>
      <c r="Z703" s="0" t="e">
        <f aca="false">L703/Y703</f>
        <v>#DIV/0!</v>
      </c>
      <c r="AA703" s="13" t="n">
        <f aca="false">$AA$2</f>
        <v>0.993491797073005</v>
      </c>
      <c r="AB703" s="0" t="n">
        <f aca="false">L703/$AA$12</f>
        <v>0</v>
      </c>
      <c r="AC703" s="0" t="n">
        <v>46</v>
      </c>
      <c r="AE703" s="0" t="n">
        <v>0</v>
      </c>
      <c r="AF703" s="0" t="n">
        <v>1</v>
      </c>
      <c r="AG703" s="0" t="n">
        <f aca="false">AB703/AF703</f>
        <v>0</v>
      </c>
      <c r="AH703" s="0" t="n">
        <f aca="false">(AG702+AG703*2+AG704)/4</f>
        <v>0</v>
      </c>
      <c r="AI703" s="0" t="e">
        <f aca="false">ABS(1 - (AG703/AVERAGE(AG701:AG705)))</f>
        <v>#DIV/0!</v>
      </c>
      <c r="AJ703" s="0" t="e">
        <f aca="false">(AVERAGE(AG701:AG705)*AI703) + (AG703*(1-AI703))</f>
        <v>#DIV/0!</v>
      </c>
      <c r="AK703" s="0" t="e">
        <f aca="false">(AVERAGE(AG701:AG702,AG704:AG705)*AI703*2) + (AG703*(1-AI703*2))</f>
        <v>#DIV/0!</v>
      </c>
    </row>
    <row r="704" customFormat="false" ht="13.8" hidden="false" customHeight="false" outlineLevel="0" collapsed="false">
      <c r="A704" s="4" t="n">
        <v>43438</v>
      </c>
      <c r="B704" s="0" t="n">
        <v>702</v>
      </c>
      <c r="C704" s="0" t="n">
        <v>0</v>
      </c>
      <c r="D704" s="0" t="n">
        <f aca="false">C704*$D$1</f>
        <v>0</v>
      </c>
      <c r="E704" s="0" t="n">
        <v>0</v>
      </c>
      <c r="F704" s="0" t="n">
        <f aca="false">E704*$F$1</f>
        <v>0</v>
      </c>
      <c r="G704" s="0" t="n">
        <v>0</v>
      </c>
      <c r="H704" s="0" t="n">
        <f aca="false">D704+F704+G704</f>
        <v>0</v>
      </c>
      <c r="J704" s="0" t="n">
        <v>0</v>
      </c>
      <c r="K704" s="0" t="n">
        <f aca="false">J704*$K$1</f>
        <v>0</v>
      </c>
      <c r="L704" s="0" t="n">
        <f aca="false">H704+K704</f>
        <v>0</v>
      </c>
      <c r="M704" s="0" t="n">
        <v>0</v>
      </c>
      <c r="X704" s="0" t="s">
        <v>36</v>
      </c>
      <c r="Y704" s="0" t="n">
        <f aca="false">Y702</f>
        <v>0</v>
      </c>
      <c r="Z704" s="0" t="e">
        <f aca="false">L704/Y704</f>
        <v>#DIV/0!</v>
      </c>
      <c r="AA704" s="13" t="n">
        <f aca="false">$AA$4</f>
        <v>0.942378902824267</v>
      </c>
      <c r="AB704" s="0" t="n">
        <f aca="false">L704/$AA$12</f>
        <v>0</v>
      </c>
      <c r="AC704" s="0" t="n">
        <v>43</v>
      </c>
      <c r="AE704" s="0" t="n">
        <v>0</v>
      </c>
      <c r="AF704" s="0" t="n">
        <v>1</v>
      </c>
      <c r="AG704" s="0" t="n">
        <f aca="false">AB704/AF704</f>
        <v>0</v>
      </c>
      <c r="AH704" s="0" t="n">
        <f aca="false">(AG703+AG704*2+AG705)/4</f>
        <v>0</v>
      </c>
      <c r="AI704" s="0" t="e">
        <f aca="false">ABS(1 - (AG704/AVERAGE(AG702:AG706)))</f>
        <v>#DIV/0!</v>
      </c>
      <c r="AJ704" s="0" t="e">
        <f aca="false">(AVERAGE(AG702:AG706)*AI704) + (AG704*(1-AI704))</f>
        <v>#DIV/0!</v>
      </c>
      <c r="AK704" s="0" t="e">
        <f aca="false">(AVERAGE(AG702:AG703,AG705:AG706)*AI704*2) + (AG704*(1-AI704*2))</f>
        <v>#DIV/0!</v>
      </c>
    </row>
    <row r="705" customFormat="false" ht="13.8" hidden="false" customHeight="false" outlineLevel="0" collapsed="false">
      <c r="A705" s="4" t="n">
        <v>43439</v>
      </c>
      <c r="B705" s="0" t="n">
        <v>703</v>
      </c>
      <c r="C705" s="0" t="n">
        <v>0</v>
      </c>
      <c r="D705" s="0" t="n">
        <f aca="false">C705*$D$1</f>
        <v>0</v>
      </c>
      <c r="E705" s="0" t="n">
        <v>0</v>
      </c>
      <c r="F705" s="0" t="n">
        <f aca="false">E705*$F$1</f>
        <v>0</v>
      </c>
      <c r="G705" s="0" t="n">
        <v>0</v>
      </c>
      <c r="H705" s="0" t="n">
        <f aca="false">D705+F705+G705</f>
        <v>0</v>
      </c>
      <c r="J705" s="0" t="n">
        <v>0</v>
      </c>
      <c r="K705" s="0" t="n">
        <f aca="false">J705*$K$1</f>
        <v>0</v>
      </c>
      <c r="L705" s="0" t="n">
        <f aca="false">H705+K705</f>
        <v>0</v>
      </c>
      <c r="M705" s="0" t="n">
        <v>0</v>
      </c>
      <c r="X705" s="0" t="s">
        <v>37</v>
      </c>
      <c r="Y705" s="0" t="n">
        <f aca="false">Y702</f>
        <v>0</v>
      </c>
      <c r="Z705" s="0" t="e">
        <f aca="false">L705/Y705</f>
        <v>#DIV/0!</v>
      </c>
      <c r="AA705" s="13" t="n">
        <f aca="false">$AA$6</f>
        <v>0.922882540851038</v>
      </c>
      <c r="AB705" s="0" t="n">
        <f aca="false">L705/$AA$12</f>
        <v>0</v>
      </c>
      <c r="AC705" s="0" t="n">
        <v>48</v>
      </c>
      <c r="AE705" s="0" t="n">
        <v>0</v>
      </c>
      <c r="AF705" s="0" t="n">
        <v>1</v>
      </c>
      <c r="AG705" s="0" t="n">
        <f aca="false">AB705/AF705</f>
        <v>0</v>
      </c>
      <c r="AH705" s="0" t="n">
        <f aca="false">(AG704+AG705*2+AG706)/4</f>
        <v>0</v>
      </c>
      <c r="AI705" s="0" t="e">
        <f aca="false">ABS(1 - (AG705/AVERAGE(AG703:AG707)))</f>
        <v>#DIV/0!</v>
      </c>
      <c r="AJ705" s="0" t="e">
        <f aca="false">(AVERAGE(AG703:AG707)*AI705) + (AG705*(1-AI705))</f>
        <v>#DIV/0!</v>
      </c>
      <c r="AK705" s="0" t="e">
        <f aca="false">(AVERAGE(AG703:AG704,AG706:AG707)*AI705*2) + (AG705*(1-AI705*2))</f>
        <v>#DIV/0!</v>
      </c>
    </row>
    <row r="706" customFormat="false" ht="13.8" hidden="false" customHeight="false" outlineLevel="0" collapsed="false">
      <c r="A706" s="4" t="n">
        <v>43440</v>
      </c>
      <c r="B706" s="0" t="n">
        <v>704</v>
      </c>
      <c r="C706" s="0" t="n">
        <v>0</v>
      </c>
      <c r="D706" s="0" t="n">
        <f aca="false">C706*$D$1</f>
        <v>0</v>
      </c>
      <c r="E706" s="0" t="n">
        <v>0</v>
      </c>
      <c r="F706" s="0" t="n">
        <f aca="false">E706*$F$1</f>
        <v>0</v>
      </c>
      <c r="G706" s="0" t="n">
        <v>0</v>
      </c>
      <c r="H706" s="0" t="n">
        <f aca="false">D706+F706+G706</f>
        <v>0</v>
      </c>
      <c r="J706" s="0" t="n">
        <v>0</v>
      </c>
      <c r="K706" s="0" t="n">
        <f aca="false">J706*$K$1</f>
        <v>0</v>
      </c>
      <c r="L706" s="0" t="n">
        <f aca="false">H706+K706</f>
        <v>0</v>
      </c>
      <c r="M706" s="0" t="n">
        <v>0</v>
      </c>
      <c r="X706" s="0" t="s">
        <v>39</v>
      </c>
      <c r="Y706" s="0" t="n">
        <f aca="false">Y702</f>
        <v>0</v>
      </c>
      <c r="Z706" s="0" t="e">
        <f aca="false">L706/Y706</f>
        <v>#DIV/0!</v>
      </c>
      <c r="AA706" s="13" t="n">
        <f aca="false">$AA$8</f>
        <v>0.913440873259032</v>
      </c>
      <c r="AB706" s="0" t="n">
        <f aca="false">L706/$AA$12</f>
        <v>0</v>
      </c>
      <c r="AC706" s="0" t="n">
        <v>48</v>
      </c>
      <c r="AE706" s="0" t="n">
        <v>0</v>
      </c>
      <c r="AF706" s="0" t="n">
        <v>1</v>
      </c>
      <c r="AG706" s="0" t="n">
        <f aca="false">AB706/AF706</f>
        <v>0</v>
      </c>
      <c r="AH706" s="0" t="n">
        <f aca="false">(AG705+AG706*2+AG707)/4</f>
        <v>0</v>
      </c>
      <c r="AI706" s="0" t="e">
        <f aca="false">ABS(1 - (AG706/AVERAGE(AG704:AG708)))</f>
        <v>#DIV/0!</v>
      </c>
      <c r="AJ706" s="0" t="e">
        <f aca="false">(AVERAGE(AG704:AG708)*AI706) + (AG706*(1-AI706))</f>
        <v>#DIV/0!</v>
      </c>
      <c r="AK706" s="0" t="e">
        <f aca="false">(AVERAGE(AG704:AG705,AG707:AG708)*AI706*2) + (AG706*(1-AI706*2))</f>
        <v>#DIV/0!</v>
      </c>
    </row>
    <row r="707" customFormat="false" ht="13.8" hidden="false" customHeight="false" outlineLevel="0" collapsed="false">
      <c r="A707" s="4" t="n">
        <v>43441</v>
      </c>
      <c r="B707" s="0" t="n">
        <v>705</v>
      </c>
      <c r="C707" s="0" t="n">
        <v>0</v>
      </c>
      <c r="D707" s="0" t="n">
        <f aca="false">C707*$D$1</f>
        <v>0</v>
      </c>
      <c r="E707" s="0" t="n">
        <v>0</v>
      </c>
      <c r="F707" s="0" t="n">
        <f aca="false">E707*$F$1</f>
        <v>0</v>
      </c>
      <c r="G707" s="0" t="n">
        <v>0</v>
      </c>
      <c r="H707" s="0" t="n">
        <f aca="false">D707+F707+G707</f>
        <v>0</v>
      </c>
      <c r="J707" s="0" t="n">
        <v>0</v>
      </c>
      <c r="K707" s="0" t="n">
        <f aca="false">J707*$K$1</f>
        <v>0</v>
      </c>
      <c r="L707" s="0" t="n">
        <f aca="false">H707+K707</f>
        <v>0</v>
      </c>
      <c r="M707" s="0" t="n">
        <v>0</v>
      </c>
      <c r="X707" s="0" t="s">
        <v>40</v>
      </c>
      <c r="Y707" s="0" t="n">
        <f aca="false">Y702</f>
        <v>0</v>
      </c>
      <c r="Z707" s="0" t="e">
        <f aca="false">L707/Y707</f>
        <v>#DIV/0!</v>
      </c>
      <c r="AA707" s="13" t="n">
        <f aca="false">$AA$10</f>
        <v>1.00772397548169</v>
      </c>
      <c r="AB707" s="0" t="n">
        <f aca="false">L707/$AA$12</f>
        <v>0</v>
      </c>
      <c r="AC707" s="0" t="n">
        <v>55</v>
      </c>
      <c r="AE707" s="0" t="n">
        <v>0</v>
      </c>
      <c r="AF707" s="0" t="n">
        <v>1</v>
      </c>
      <c r="AG707" s="0" t="n">
        <f aca="false">AB707/AF707</f>
        <v>0</v>
      </c>
      <c r="AH707" s="0" t="n">
        <f aca="false">(AG706+AG707*2+AG708)/4</f>
        <v>0</v>
      </c>
      <c r="AI707" s="0" t="e">
        <f aca="false">ABS(1 - (AG707/AVERAGE(AG705:AG709)))</f>
        <v>#DIV/0!</v>
      </c>
      <c r="AJ707" s="0" t="e">
        <f aca="false">(AVERAGE(AG705:AG709)*AI707) + (AG707*(1-AI707))</f>
        <v>#DIV/0!</v>
      </c>
      <c r="AK707" s="0" t="e">
        <f aca="false">(AVERAGE(AG705:AG706,AG708:AG709)*AI707*2) + (AG707*(1-AI707*2))</f>
        <v>#DIV/0!</v>
      </c>
    </row>
    <row r="708" customFormat="false" ht="13.8" hidden="false" customHeight="false" outlineLevel="0" collapsed="false">
      <c r="A708" s="4" t="n">
        <v>43442</v>
      </c>
      <c r="B708" s="0" t="n">
        <v>706</v>
      </c>
      <c r="C708" s="0" t="n">
        <v>0</v>
      </c>
      <c r="D708" s="0" t="n">
        <f aca="false">C708*$D$1</f>
        <v>0</v>
      </c>
      <c r="E708" s="0" t="n">
        <v>0</v>
      </c>
      <c r="F708" s="0" t="n">
        <f aca="false">E708*$F$1</f>
        <v>0</v>
      </c>
      <c r="G708" s="0" t="n">
        <v>0</v>
      </c>
      <c r="H708" s="0" t="n">
        <f aca="false">D708+F708+G708</f>
        <v>0</v>
      </c>
      <c r="J708" s="0" t="n">
        <v>0</v>
      </c>
      <c r="K708" s="0" t="n">
        <f aca="false">J708*$K$1</f>
        <v>0</v>
      </c>
      <c r="L708" s="0" t="n">
        <f aca="false">H708+K708</f>
        <v>0</v>
      </c>
      <c r="M708" s="0" t="n">
        <v>0</v>
      </c>
      <c r="X708" s="0" t="s">
        <v>42</v>
      </c>
      <c r="Y708" s="0" t="n">
        <f aca="false">Y703</f>
        <v>0</v>
      </c>
      <c r="Z708" s="0" t="e">
        <f aca="false">L708/Y708</f>
        <v>#DIV/0!</v>
      </c>
      <c r="AA708" s="13" t="n">
        <f aca="false">$AA$12</f>
        <v>1.14772730026763</v>
      </c>
      <c r="AB708" s="0" t="n">
        <f aca="false">L708/$AA$12</f>
        <v>0</v>
      </c>
      <c r="AC708" s="0" t="n">
        <v>55</v>
      </c>
      <c r="AE708" s="0" t="n">
        <v>0</v>
      </c>
      <c r="AF708" s="0" t="n">
        <v>1</v>
      </c>
      <c r="AG708" s="0" t="n">
        <f aca="false">AB708/AF708</f>
        <v>0</v>
      </c>
      <c r="AH708" s="0" t="n">
        <f aca="false">(AG707+AG708*2+AG709)/4</f>
        <v>0</v>
      </c>
      <c r="AI708" s="0" t="e">
        <f aca="false">ABS(1 - (AG708/AVERAGE(AG706:AG710)))</f>
        <v>#DIV/0!</v>
      </c>
      <c r="AJ708" s="0" t="e">
        <f aca="false">(AVERAGE(AG706:AG710)*AI708) + (AG708*(1-AI708))</f>
        <v>#DIV/0!</v>
      </c>
      <c r="AK708" s="0" t="e">
        <f aca="false">(AVERAGE(AG706:AG707,AG709:AG710)*AI708*2) + (AG708*(1-AI708*2))</f>
        <v>#DIV/0!</v>
      </c>
    </row>
    <row r="709" customFormat="false" ht="13.8" hidden="false" customHeight="false" outlineLevel="0" collapsed="false">
      <c r="A709" s="4" t="n">
        <v>43443</v>
      </c>
      <c r="B709" s="0" t="n">
        <v>707</v>
      </c>
      <c r="C709" s="0" t="n">
        <v>0</v>
      </c>
      <c r="D709" s="0" t="n">
        <f aca="false">C709*$D$1</f>
        <v>0</v>
      </c>
      <c r="E709" s="0" t="n">
        <v>0</v>
      </c>
      <c r="F709" s="0" t="n">
        <f aca="false">E709*$F$1</f>
        <v>0</v>
      </c>
      <c r="G709" s="0" t="n">
        <v>0</v>
      </c>
      <c r="H709" s="0" t="n">
        <f aca="false">D709+F709+G709</f>
        <v>0</v>
      </c>
      <c r="J709" s="0" t="n">
        <v>0</v>
      </c>
      <c r="K709" s="0" t="n">
        <f aca="false">J709*$K$1</f>
        <v>0</v>
      </c>
      <c r="L709" s="0" t="n">
        <f aca="false">H709+K709</f>
        <v>0</v>
      </c>
      <c r="M709" s="0" t="n">
        <v>0</v>
      </c>
      <c r="X709" s="0" t="s">
        <v>33</v>
      </c>
      <c r="Y709" s="0" t="n">
        <f aca="false">AVERAGE(L709:L715)</f>
        <v>0</v>
      </c>
      <c r="Z709" s="0" t="e">
        <f aca="false">L709/Y709</f>
        <v>#DIV/0!</v>
      </c>
      <c r="AA709" s="13" t="n">
        <f aca="false">$AA$14</f>
        <v>1.11267556670657</v>
      </c>
      <c r="AB709" s="0" t="n">
        <f aca="false">L709/$AA$12</f>
        <v>0</v>
      </c>
      <c r="AC709" s="0" t="n">
        <v>54</v>
      </c>
      <c r="AE709" s="0" t="n">
        <v>0</v>
      </c>
      <c r="AF709" s="0" t="n">
        <v>1</v>
      </c>
      <c r="AG709" s="0" t="n">
        <f aca="false">AB709/AF709</f>
        <v>0</v>
      </c>
      <c r="AH709" s="0" t="n">
        <f aca="false">(AG708+AG709*2+AG710)/4</f>
        <v>0</v>
      </c>
      <c r="AI709" s="0" t="e">
        <f aca="false">ABS(1 - (AG709/AVERAGE(AG707:AG711)))</f>
        <v>#DIV/0!</v>
      </c>
      <c r="AJ709" s="0" t="e">
        <f aca="false">(AVERAGE(AG707:AG711)*AI709) + (AG709*(1-AI709))</f>
        <v>#DIV/0!</v>
      </c>
      <c r="AK709" s="0" t="e">
        <f aca="false">(AVERAGE(AG707:AG708,AG710:AG711)*AI709*2) + (AG709*(1-AI709*2))</f>
        <v>#DIV/0!</v>
      </c>
    </row>
    <row r="710" customFormat="false" ht="13.8" hidden="false" customHeight="false" outlineLevel="0" collapsed="false">
      <c r="A710" s="4" t="n">
        <v>43444</v>
      </c>
      <c r="B710" s="0" t="n">
        <v>708</v>
      </c>
      <c r="C710" s="0" t="n">
        <v>0</v>
      </c>
      <c r="D710" s="0" t="n">
        <f aca="false">C710*$D$1</f>
        <v>0</v>
      </c>
      <c r="E710" s="0" t="n">
        <v>0</v>
      </c>
      <c r="F710" s="0" t="n">
        <f aca="false">E710*$F$1</f>
        <v>0</v>
      </c>
      <c r="G710" s="0" t="n">
        <v>0</v>
      </c>
      <c r="H710" s="0" t="n">
        <f aca="false">D710+F710+G710</f>
        <v>0</v>
      </c>
      <c r="J710" s="0" t="n">
        <v>0</v>
      </c>
      <c r="K710" s="0" t="n">
        <f aca="false">J710*$K$1</f>
        <v>0</v>
      </c>
      <c r="L710" s="0" t="n">
        <f aca="false">H710+K710</f>
        <v>0</v>
      </c>
      <c r="M710" s="0" t="n">
        <v>0</v>
      </c>
      <c r="X710" s="0" t="s">
        <v>34</v>
      </c>
      <c r="Y710" s="0" t="n">
        <f aca="false">Y709</f>
        <v>0</v>
      </c>
      <c r="Z710" s="0" t="e">
        <f aca="false">L710/Y710</f>
        <v>#DIV/0!</v>
      </c>
      <c r="AA710" s="13" t="n">
        <f aca="false">$AA$2</f>
        <v>0.993491797073005</v>
      </c>
      <c r="AB710" s="0" t="n">
        <f aca="false">L710/$AA$12</f>
        <v>0</v>
      </c>
      <c r="AC710" s="0" t="n">
        <v>55</v>
      </c>
      <c r="AE710" s="0" t="n">
        <v>0</v>
      </c>
      <c r="AF710" s="0" t="n">
        <v>1</v>
      </c>
      <c r="AG710" s="0" t="n">
        <f aca="false">AB710/AF710</f>
        <v>0</v>
      </c>
      <c r="AH710" s="0" t="n">
        <f aca="false">(AG709+AG710*2+AG711)/4</f>
        <v>0</v>
      </c>
      <c r="AI710" s="0" t="e">
        <f aca="false">ABS(1 - (AG710/AVERAGE(AG708:AG712)))</f>
        <v>#DIV/0!</v>
      </c>
      <c r="AJ710" s="0" t="e">
        <f aca="false">(AVERAGE(AG708:AG712)*AI710) + (AG710*(1-AI710))</f>
        <v>#DIV/0!</v>
      </c>
      <c r="AK710" s="0" t="e">
        <f aca="false">(AVERAGE(AG708:AG709,AG711:AG712)*AI710*2) + (AG710*(1-AI710*2))</f>
        <v>#DIV/0!</v>
      </c>
    </row>
    <row r="711" customFormat="false" ht="13.8" hidden="false" customHeight="false" outlineLevel="0" collapsed="false">
      <c r="A711" s="4" t="n">
        <v>43445</v>
      </c>
      <c r="B711" s="0" t="n">
        <v>709</v>
      </c>
      <c r="C711" s="0" t="n">
        <v>0</v>
      </c>
      <c r="D711" s="0" t="n">
        <f aca="false">C711*$D$1</f>
        <v>0</v>
      </c>
      <c r="E711" s="0" t="n">
        <v>0</v>
      </c>
      <c r="F711" s="0" t="n">
        <f aca="false">E711*$F$1</f>
        <v>0</v>
      </c>
      <c r="G711" s="0" t="n">
        <v>0</v>
      </c>
      <c r="H711" s="0" t="n">
        <f aca="false">D711+F711+G711</f>
        <v>0</v>
      </c>
      <c r="J711" s="0" t="n">
        <v>0</v>
      </c>
      <c r="K711" s="0" t="n">
        <f aca="false">J711*$K$1</f>
        <v>0</v>
      </c>
      <c r="L711" s="0" t="n">
        <f aca="false">H711+K711</f>
        <v>0</v>
      </c>
      <c r="M711" s="0" t="n">
        <v>0</v>
      </c>
      <c r="X711" s="0" t="s">
        <v>36</v>
      </c>
      <c r="Y711" s="0" t="n">
        <f aca="false">Y709</f>
        <v>0</v>
      </c>
      <c r="Z711" s="0" t="e">
        <f aca="false">L711/Y711</f>
        <v>#DIV/0!</v>
      </c>
      <c r="AA711" s="13" t="n">
        <f aca="false">$AA$4</f>
        <v>0.942378902824267</v>
      </c>
      <c r="AB711" s="0" t="n">
        <f aca="false">L711/$AA$12</f>
        <v>0</v>
      </c>
      <c r="AC711" s="0" t="n">
        <v>57</v>
      </c>
      <c r="AE711" s="0" t="n">
        <v>0</v>
      </c>
      <c r="AF711" s="0" t="n">
        <v>1</v>
      </c>
      <c r="AG711" s="0" t="n">
        <f aca="false">AB711/AF711</f>
        <v>0</v>
      </c>
      <c r="AH711" s="0" t="n">
        <f aca="false">(AG710+AG711*2+AG712)/4</f>
        <v>0</v>
      </c>
      <c r="AI711" s="0" t="e">
        <f aca="false">ABS(1 - (AG711/AVERAGE(AG709:AG713)))</f>
        <v>#DIV/0!</v>
      </c>
      <c r="AJ711" s="0" t="e">
        <f aca="false">(AVERAGE(AG709:AG713)*AI711) + (AG711*(1-AI711))</f>
        <v>#DIV/0!</v>
      </c>
      <c r="AK711" s="0" t="e">
        <f aca="false">(AVERAGE(AG709:AG710,AG712:AG713)*AI711*2) + (AG711*(1-AI711*2))</f>
        <v>#DIV/0!</v>
      </c>
    </row>
    <row r="712" customFormat="false" ht="13.8" hidden="false" customHeight="false" outlineLevel="0" collapsed="false">
      <c r="A712" s="4" t="n">
        <v>43446</v>
      </c>
      <c r="B712" s="0" t="n">
        <v>710</v>
      </c>
      <c r="C712" s="0" t="n">
        <v>0</v>
      </c>
      <c r="D712" s="0" t="n">
        <f aca="false">C712*$D$1</f>
        <v>0</v>
      </c>
      <c r="E712" s="0" t="n">
        <v>0</v>
      </c>
      <c r="F712" s="0" t="n">
        <f aca="false">E712*$F$1</f>
        <v>0</v>
      </c>
      <c r="G712" s="0" t="n">
        <v>0</v>
      </c>
      <c r="H712" s="0" t="n">
        <f aca="false">D712+F712+G712</f>
        <v>0</v>
      </c>
      <c r="J712" s="0" t="n">
        <v>0</v>
      </c>
      <c r="K712" s="0" t="n">
        <f aca="false">J712*$K$1</f>
        <v>0</v>
      </c>
      <c r="L712" s="0" t="n">
        <f aca="false">H712+K712</f>
        <v>0</v>
      </c>
      <c r="M712" s="0" t="n">
        <v>0</v>
      </c>
      <c r="X712" s="0" t="s">
        <v>37</v>
      </c>
      <c r="Y712" s="0" t="n">
        <f aca="false">Y709</f>
        <v>0</v>
      </c>
      <c r="Z712" s="0" t="e">
        <f aca="false">L712/Y712</f>
        <v>#DIV/0!</v>
      </c>
      <c r="AA712" s="13" t="n">
        <f aca="false">$AA$6</f>
        <v>0.922882540851038</v>
      </c>
      <c r="AB712" s="0" t="n">
        <f aca="false">L712/$AA$12</f>
        <v>0</v>
      </c>
      <c r="AC712" s="0" t="n">
        <v>61</v>
      </c>
      <c r="AE712" s="0" t="n">
        <v>0</v>
      </c>
      <c r="AF712" s="0" t="n">
        <v>1</v>
      </c>
      <c r="AG712" s="0" t="n">
        <f aca="false">AB712/AF712</f>
        <v>0</v>
      </c>
      <c r="AH712" s="0" t="n">
        <f aca="false">(AG711+AG712*2+AG713)/4</f>
        <v>0</v>
      </c>
      <c r="AI712" s="0" t="e">
        <f aca="false">ABS(1 - (AG712/AVERAGE(AG710:AG714)))</f>
        <v>#DIV/0!</v>
      </c>
      <c r="AJ712" s="0" t="e">
        <f aca="false">(AVERAGE(AG710:AG714)*AI712) + (AG712*(1-AI712))</f>
        <v>#DIV/0!</v>
      </c>
      <c r="AK712" s="0" t="e">
        <f aca="false">(AVERAGE(AG710:AG711,AG713:AG714)*AI712*2) + (AG712*(1-AI712*2))</f>
        <v>#DIV/0!</v>
      </c>
    </row>
    <row r="713" customFormat="false" ht="13.8" hidden="false" customHeight="false" outlineLevel="0" collapsed="false">
      <c r="A713" s="4" t="n">
        <v>43447</v>
      </c>
      <c r="B713" s="0" t="n">
        <v>711</v>
      </c>
      <c r="C713" s="0" t="n">
        <v>0</v>
      </c>
      <c r="D713" s="0" t="n">
        <f aca="false">C713*$D$1</f>
        <v>0</v>
      </c>
      <c r="E713" s="0" t="n">
        <v>0</v>
      </c>
      <c r="F713" s="0" t="n">
        <f aca="false">E713*$F$1</f>
        <v>0</v>
      </c>
      <c r="G713" s="0" t="n">
        <v>0</v>
      </c>
      <c r="H713" s="0" t="n">
        <f aca="false">D713+F713+G713</f>
        <v>0</v>
      </c>
      <c r="J713" s="0" t="n">
        <v>0</v>
      </c>
      <c r="K713" s="0" t="n">
        <f aca="false">J713*$K$1</f>
        <v>0</v>
      </c>
      <c r="L713" s="0" t="n">
        <f aca="false">H713+K713</f>
        <v>0</v>
      </c>
      <c r="M713" s="0" t="n">
        <v>0</v>
      </c>
      <c r="X713" s="0" t="s">
        <v>39</v>
      </c>
      <c r="Y713" s="0" t="n">
        <f aca="false">Y709</f>
        <v>0</v>
      </c>
      <c r="Z713" s="0" t="e">
        <f aca="false">L713/Y713</f>
        <v>#DIV/0!</v>
      </c>
      <c r="AA713" s="13" t="n">
        <f aca="false">$AA$8</f>
        <v>0.913440873259032</v>
      </c>
      <c r="AB713" s="0" t="n">
        <f aca="false">L713/$AA$12</f>
        <v>0</v>
      </c>
      <c r="AC713" s="0" t="n">
        <v>52</v>
      </c>
      <c r="AE713" s="0" t="n">
        <v>0</v>
      </c>
      <c r="AF713" s="0" t="n">
        <v>1</v>
      </c>
      <c r="AG713" s="0" t="n">
        <f aca="false">AB713/AF713</f>
        <v>0</v>
      </c>
      <c r="AH713" s="0" t="n">
        <f aca="false">(AG712+AG713*2+AG714)/4</f>
        <v>0</v>
      </c>
      <c r="AI713" s="0" t="e">
        <f aca="false">ABS(1 - (AG713/AVERAGE(AG711:AG715)))</f>
        <v>#DIV/0!</v>
      </c>
      <c r="AJ713" s="0" t="e">
        <f aca="false">(AVERAGE(AG711:AG715)*AI713) + (AG713*(1-AI713))</f>
        <v>#DIV/0!</v>
      </c>
      <c r="AK713" s="0" t="e">
        <f aca="false">(AVERAGE(AG711:AG712,AG714:AG715)*AI713*2) + (AG713*(1-AI713*2))</f>
        <v>#DIV/0!</v>
      </c>
    </row>
    <row r="714" customFormat="false" ht="13.8" hidden="false" customHeight="false" outlineLevel="0" collapsed="false">
      <c r="A714" s="4" t="n">
        <v>43448</v>
      </c>
      <c r="B714" s="0" t="n">
        <v>712</v>
      </c>
      <c r="C714" s="0" t="n">
        <v>0</v>
      </c>
      <c r="D714" s="0" t="n">
        <f aca="false">C714*$D$1</f>
        <v>0</v>
      </c>
      <c r="E714" s="0" t="n">
        <v>0</v>
      </c>
      <c r="F714" s="0" t="n">
        <f aca="false">E714*$F$1</f>
        <v>0</v>
      </c>
      <c r="G714" s="0" t="n">
        <v>0</v>
      </c>
      <c r="H714" s="0" t="n">
        <f aca="false">D714+F714+G714</f>
        <v>0</v>
      </c>
      <c r="J714" s="0" t="n">
        <v>0</v>
      </c>
      <c r="K714" s="0" t="n">
        <f aca="false">J714*$K$1</f>
        <v>0</v>
      </c>
      <c r="L714" s="0" t="n">
        <f aca="false">H714+K714</f>
        <v>0</v>
      </c>
      <c r="M714" s="0" t="n">
        <v>0</v>
      </c>
      <c r="X714" s="0" t="s">
        <v>40</v>
      </c>
      <c r="Y714" s="0" t="n">
        <f aca="false">Y709</f>
        <v>0</v>
      </c>
      <c r="Z714" s="0" t="e">
        <f aca="false">L714/Y714</f>
        <v>#DIV/0!</v>
      </c>
      <c r="AA714" s="13" t="n">
        <f aca="false">$AA$10</f>
        <v>1.00772397548169</v>
      </c>
      <c r="AB714" s="0" t="n">
        <f aca="false">L714/$AA$12</f>
        <v>0</v>
      </c>
      <c r="AC714" s="0" t="n">
        <v>48</v>
      </c>
      <c r="AE714" s="0" t="n">
        <v>0</v>
      </c>
      <c r="AF714" s="0" t="n">
        <v>1</v>
      </c>
      <c r="AG714" s="0" t="n">
        <f aca="false">AB714/AF714</f>
        <v>0</v>
      </c>
      <c r="AH714" s="0" t="n">
        <f aca="false">(AG713+AG714*2+AG715)/4</f>
        <v>0</v>
      </c>
      <c r="AI714" s="0" t="e">
        <f aca="false">ABS(1 - (AG714/AVERAGE(AG712:AG716)))</f>
        <v>#DIV/0!</v>
      </c>
      <c r="AJ714" s="0" t="e">
        <f aca="false">(AVERAGE(AG712:AG716)*AI714) + (AG714*(1-AI714))</f>
        <v>#DIV/0!</v>
      </c>
      <c r="AK714" s="0" t="e">
        <f aca="false">(AVERAGE(AG712:AG713,AG715:AG716)*AI714*2) + (AG714*(1-AI714*2))</f>
        <v>#DIV/0!</v>
      </c>
    </row>
    <row r="715" customFormat="false" ht="13.8" hidden="false" customHeight="false" outlineLevel="0" collapsed="false">
      <c r="A715" s="4" t="n">
        <v>43449</v>
      </c>
      <c r="B715" s="0" t="n">
        <v>713</v>
      </c>
      <c r="C715" s="0" t="n">
        <v>0</v>
      </c>
      <c r="D715" s="0" t="n">
        <f aca="false">C715*$D$1</f>
        <v>0</v>
      </c>
      <c r="E715" s="0" t="n">
        <v>0</v>
      </c>
      <c r="F715" s="0" t="n">
        <f aca="false">E715*$F$1</f>
        <v>0</v>
      </c>
      <c r="G715" s="0" t="n">
        <v>0</v>
      </c>
      <c r="H715" s="0" t="n">
        <f aca="false">D715+F715+G715</f>
        <v>0</v>
      </c>
      <c r="J715" s="0" t="n">
        <v>0</v>
      </c>
      <c r="K715" s="0" t="n">
        <f aca="false">J715*$K$1</f>
        <v>0</v>
      </c>
      <c r="L715" s="0" t="n">
        <f aca="false">H715+K715</f>
        <v>0</v>
      </c>
      <c r="M715" s="0" t="n">
        <v>0</v>
      </c>
      <c r="X715" s="0" t="s">
        <v>42</v>
      </c>
      <c r="Y715" s="0" t="n">
        <f aca="false">Y710</f>
        <v>0</v>
      </c>
      <c r="Z715" s="0" t="e">
        <f aca="false">L715/Y715</f>
        <v>#DIV/0!</v>
      </c>
      <c r="AA715" s="13" t="n">
        <f aca="false">$AA$12</f>
        <v>1.14772730026763</v>
      </c>
      <c r="AB715" s="0" t="n">
        <f aca="false">L715/$AA$12</f>
        <v>0</v>
      </c>
      <c r="AC715" s="0" t="n">
        <v>57</v>
      </c>
      <c r="AE715" s="0" t="n">
        <v>0</v>
      </c>
      <c r="AF715" s="0" t="n">
        <v>1</v>
      </c>
      <c r="AG715" s="0" t="n">
        <f aca="false">AB715/AF715</f>
        <v>0</v>
      </c>
      <c r="AH715" s="0" t="n">
        <f aca="false">(AG714+AG715*2+AG716)/4</f>
        <v>0</v>
      </c>
      <c r="AI715" s="0" t="e">
        <f aca="false">ABS(1 - (AG715/AVERAGE(AG713:AG717)))</f>
        <v>#DIV/0!</v>
      </c>
      <c r="AJ715" s="0" t="e">
        <f aca="false">(AVERAGE(AG713:AG717)*AI715) + (AG715*(1-AI715))</f>
        <v>#DIV/0!</v>
      </c>
      <c r="AK715" s="0" t="e">
        <f aca="false">(AVERAGE(AG713:AG714,AG716:AG717)*AI715*2) + (AG715*(1-AI715*2))</f>
        <v>#DIV/0!</v>
      </c>
    </row>
    <row r="716" customFormat="false" ht="13.8" hidden="false" customHeight="false" outlineLevel="0" collapsed="false">
      <c r="A716" s="4" t="n">
        <v>43450</v>
      </c>
      <c r="B716" s="0" t="n">
        <v>714</v>
      </c>
      <c r="C716" s="0" t="n">
        <v>0</v>
      </c>
      <c r="D716" s="0" t="n">
        <f aca="false">C716*$D$1</f>
        <v>0</v>
      </c>
      <c r="E716" s="0" t="n">
        <v>0</v>
      </c>
      <c r="F716" s="0" t="n">
        <f aca="false">E716*$F$1</f>
        <v>0</v>
      </c>
      <c r="G716" s="0" t="n">
        <v>0</v>
      </c>
      <c r="H716" s="0" t="n">
        <f aca="false">D716+F716+G716</f>
        <v>0</v>
      </c>
      <c r="J716" s="0" t="n">
        <v>0</v>
      </c>
      <c r="K716" s="0" t="n">
        <f aca="false">J716*$K$1</f>
        <v>0</v>
      </c>
      <c r="L716" s="0" t="n">
        <f aca="false">H716+K716</f>
        <v>0</v>
      </c>
      <c r="M716" s="0" t="n">
        <v>0</v>
      </c>
      <c r="X716" s="0" t="s">
        <v>33</v>
      </c>
      <c r="Y716" s="0" t="n">
        <f aca="false">AVERAGE(L716:L722)</f>
        <v>0</v>
      </c>
      <c r="Z716" s="0" t="e">
        <f aca="false">L716/Y716</f>
        <v>#DIV/0!</v>
      </c>
      <c r="AA716" s="13" t="n">
        <f aca="false">$AA$14</f>
        <v>1.11267556670657</v>
      </c>
      <c r="AB716" s="0" t="n">
        <f aca="false">L716/$AA$12</f>
        <v>0</v>
      </c>
      <c r="AC716" s="0" t="n">
        <v>59</v>
      </c>
      <c r="AE716" s="0" t="n">
        <v>0</v>
      </c>
      <c r="AF716" s="0" t="n">
        <v>1</v>
      </c>
      <c r="AG716" s="0" t="n">
        <f aca="false">AB716/AF716</f>
        <v>0</v>
      </c>
      <c r="AH716" s="0" t="n">
        <f aca="false">(AG715+AG716*2+AG717)/4</f>
        <v>0</v>
      </c>
      <c r="AI716" s="0" t="e">
        <f aca="false">ABS(1 - (AG716/AVERAGE(AG714:AG718)))</f>
        <v>#DIV/0!</v>
      </c>
      <c r="AJ716" s="0" t="e">
        <f aca="false">(AVERAGE(AG714:AG718)*AI716) + (AG716*(1-AI716))</f>
        <v>#DIV/0!</v>
      </c>
      <c r="AK716" s="0" t="e">
        <f aca="false">(AVERAGE(AG714:AG715,AG717:AG718)*AI716*2) + (AG716*(1-AI716*2))</f>
        <v>#DIV/0!</v>
      </c>
    </row>
    <row r="717" customFormat="false" ht="13.8" hidden="false" customHeight="false" outlineLevel="0" collapsed="false">
      <c r="A717" s="4" t="n">
        <v>43451</v>
      </c>
      <c r="B717" s="0" t="n">
        <v>715</v>
      </c>
      <c r="C717" s="0" t="n">
        <v>0</v>
      </c>
      <c r="D717" s="0" t="n">
        <f aca="false">C717*$D$1</f>
        <v>0</v>
      </c>
      <c r="E717" s="0" t="n">
        <v>0</v>
      </c>
      <c r="F717" s="0" t="n">
        <f aca="false">E717*$F$1</f>
        <v>0</v>
      </c>
      <c r="G717" s="0" t="n">
        <v>0</v>
      </c>
      <c r="H717" s="0" t="n">
        <f aca="false">D717+F717+G717</f>
        <v>0</v>
      </c>
      <c r="J717" s="0" t="n">
        <v>0</v>
      </c>
      <c r="K717" s="0" t="n">
        <f aca="false">J717*$K$1</f>
        <v>0</v>
      </c>
      <c r="L717" s="0" t="n">
        <f aca="false">H717+K717</f>
        <v>0</v>
      </c>
      <c r="M717" s="0" t="n">
        <v>0</v>
      </c>
      <c r="X717" s="0" t="s">
        <v>34</v>
      </c>
      <c r="Y717" s="0" t="n">
        <f aca="false">Y716</f>
        <v>0</v>
      </c>
      <c r="Z717" s="0" t="e">
        <f aca="false">L717/Y717</f>
        <v>#DIV/0!</v>
      </c>
      <c r="AA717" s="13" t="n">
        <f aca="false">$AA$2</f>
        <v>0.993491797073005</v>
      </c>
      <c r="AB717" s="0" t="n">
        <f aca="false">L717/$AA$12</f>
        <v>0</v>
      </c>
      <c r="AC717" s="0" t="n">
        <v>50</v>
      </c>
      <c r="AE717" s="0" t="n">
        <v>0</v>
      </c>
      <c r="AF717" s="0" t="n">
        <v>1</v>
      </c>
      <c r="AG717" s="0" t="n">
        <f aca="false">AB717/AF717</f>
        <v>0</v>
      </c>
      <c r="AH717" s="0" t="n">
        <f aca="false">(AG716+AG717*2+AG718)/4</f>
        <v>0</v>
      </c>
      <c r="AI717" s="0" t="e">
        <f aca="false">ABS(1 - (AG717/AVERAGE(AG715:AG719)))</f>
        <v>#DIV/0!</v>
      </c>
      <c r="AJ717" s="0" t="e">
        <f aca="false">(AVERAGE(AG715:AG719)*AI717) + (AG717*(1-AI717))</f>
        <v>#DIV/0!</v>
      </c>
      <c r="AK717" s="0" t="e">
        <f aca="false">(AVERAGE(AG715:AG716,AG718:AG719)*AI717*2) + (AG717*(1-AI717*2))</f>
        <v>#DIV/0!</v>
      </c>
    </row>
    <row r="718" customFormat="false" ht="13.8" hidden="false" customHeight="false" outlineLevel="0" collapsed="false">
      <c r="A718" s="4" t="n">
        <v>43452</v>
      </c>
      <c r="B718" s="0" t="n">
        <v>716</v>
      </c>
      <c r="C718" s="0" t="n">
        <v>0</v>
      </c>
      <c r="D718" s="0" t="n">
        <f aca="false">C718*$D$1</f>
        <v>0</v>
      </c>
      <c r="E718" s="0" t="n">
        <v>0</v>
      </c>
      <c r="F718" s="0" t="n">
        <f aca="false">E718*$F$1</f>
        <v>0</v>
      </c>
      <c r="G718" s="0" t="n">
        <v>0</v>
      </c>
      <c r="H718" s="0" t="n">
        <f aca="false">D718+F718+G718</f>
        <v>0</v>
      </c>
      <c r="J718" s="0" t="n">
        <v>0</v>
      </c>
      <c r="K718" s="0" t="n">
        <f aca="false">J718*$K$1</f>
        <v>0</v>
      </c>
      <c r="L718" s="0" t="n">
        <f aca="false">H718+K718</f>
        <v>0</v>
      </c>
      <c r="M718" s="0" t="n">
        <v>0</v>
      </c>
      <c r="X718" s="0" t="s">
        <v>36</v>
      </c>
      <c r="Y718" s="0" t="n">
        <f aca="false">Y716</f>
        <v>0</v>
      </c>
      <c r="Z718" s="0" t="e">
        <f aca="false">L718/Y718</f>
        <v>#DIV/0!</v>
      </c>
      <c r="AA718" s="13" t="n">
        <f aca="false">$AA$4</f>
        <v>0.942378902824267</v>
      </c>
      <c r="AB718" s="0" t="n">
        <f aca="false">L718/$AA$12</f>
        <v>0</v>
      </c>
      <c r="AC718" s="0" t="n">
        <v>54</v>
      </c>
      <c r="AE718" s="0" t="n">
        <v>0</v>
      </c>
      <c r="AF718" s="0" t="n">
        <v>1</v>
      </c>
      <c r="AG718" s="0" t="n">
        <f aca="false">AB718/AF718</f>
        <v>0</v>
      </c>
      <c r="AH718" s="0" t="n">
        <f aca="false">(AG717+AG718*2+AG719)/4</f>
        <v>0</v>
      </c>
      <c r="AI718" s="0" t="e">
        <f aca="false">ABS(1 - (AG718/AVERAGE(AG716:AG720)))</f>
        <v>#DIV/0!</v>
      </c>
      <c r="AJ718" s="0" t="e">
        <f aca="false">(AVERAGE(AG716:AG720)*AI718) + (AG718*(1-AI718))</f>
        <v>#DIV/0!</v>
      </c>
      <c r="AK718" s="0" t="e">
        <f aca="false">(AVERAGE(AG716:AG717,AG719:AG720)*AI718*2) + (AG718*(1-AI718*2))</f>
        <v>#DIV/0!</v>
      </c>
    </row>
    <row r="719" customFormat="false" ht="13.8" hidden="false" customHeight="false" outlineLevel="0" collapsed="false">
      <c r="A719" s="4" t="n">
        <v>43453</v>
      </c>
      <c r="B719" s="0" t="n">
        <v>717</v>
      </c>
      <c r="C719" s="0" t="n">
        <v>0</v>
      </c>
      <c r="D719" s="0" t="n">
        <f aca="false">C719*$D$1</f>
        <v>0</v>
      </c>
      <c r="E719" s="0" t="n">
        <v>0</v>
      </c>
      <c r="F719" s="0" t="n">
        <f aca="false">E719*$F$1</f>
        <v>0</v>
      </c>
      <c r="G719" s="0" t="n">
        <v>0</v>
      </c>
      <c r="H719" s="0" t="n">
        <f aca="false">D719+F719+G719</f>
        <v>0</v>
      </c>
      <c r="J719" s="0" t="n">
        <v>0</v>
      </c>
      <c r="K719" s="0" t="n">
        <f aca="false">J719*$K$1</f>
        <v>0</v>
      </c>
      <c r="L719" s="0" t="n">
        <f aca="false">H719+K719</f>
        <v>0</v>
      </c>
      <c r="M719" s="0" t="n">
        <v>0</v>
      </c>
      <c r="X719" s="0" t="s">
        <v>37</v>
      </c>
      <c r="Y719" s="0" t="n">
        <f aca="false">Y716</f>
        <v>0</v>
      </c>
      <c r="Z719" s="0" t="e">
        <f aca="false">L719/Y719</f>
        <v>#DIV/0!</v>
      </c>
      <c r="AA719" s="13" t="n">
        <f aca="false">$AA$6</f>
        <v>0.922882540851038</v>
      </c>
      <c r="AB719" s="0" t="n">
        <f aca="false">L719/$AA$12</f>
        <v>0</v>
      </c>
      <c r="AC719" s="0" t="n">
        <v>55</v>
      </c>
      <c r="AE719" s="0" t="n">
        <v>0</v>
      </c>
      <c r="AF719" s="0" t="n">
        <v>1</v>
      </c>
      <c r="AG719" s="0" t="n">
        <f aca="false">AB719/AF719</f>
        <v>0</v>
      </c>
      <c r="AH719" s="0" t="n">
        <f aca="false">(AG718+AG719*2+AG720)/4</f>
        <v>0</v>
      </c>
      <c r="AI719" s="0" t="e">
        <f aca="false">ABS(1 - (AG719/AVERAGE(AG717:AG721)))</f>
        <v>#DIV/0!</v>
      </c>
      <c r="AJ719" s="0" t="e">
        <f aca="false">(AVERAGE(AG717:AG721)*AI719) + (AG719*(1-AI719))</f>
        <v>#DIV/0!</v>
      </c>
      <c r="AK719" s="0" t="e">
        <f aca="false">(AVERAGE(AG717:AG718,AG720:AG721)*AI719*2) + (AG719*(1-AI719*2))</f>
        <v>#DIV/0!</v>
      </c>
    </row>
    <row r="720" customFormat="false" ht="13.8" hidden="false" customHeight="false" outlineLevel="0" collapsed="false">
      <c r="A720" s="4" t="n">
        <v>43454</v>
      </c>
      <c r="B720" s="0" t="n">
        <v>718</v>
      </c>
      <c r="C720" s="0" t="n">
        <v>0</v>
      </c>
      <c r="D720" s="0" t="n">
        <f aca="false">C720*$D$1</f>
        <v>0</v>
      </c>
      <c r="E720" s="0" t="n">
        <v>0</v>
      </c>
      <c r="F720" s="0" t="n">
        <f aca="false">E720*$F$1</f>
        <v>0</v>
      </c>
      <c r="G720" s="0" t="n">
        <v>0</v>
      </c>
      <c r="H720" s="0" t="n">
        <f aca="false">D720+F720+G720</f>
        <v>0</v>
      </c>
      <c r="J720" s="0" t="n">
        <v>0</v>
      </c>
      <c r="K720" s="0" t="n">
        <f aca="false">J720*$K$1</f>
        <v>0</v>
      </c>
      <c r="L720" s="0" t="n">
        <f aca="false">H720+K720</f>
        <v>0</v>
      </c>
      <c r="M720" s="0" t="n">
        <v>0</v>
      </c>
      <c r="X720" s="0" t="s">
        <v>39</v>
      </c>
      <c r="Y720" s="0" t="n">
        <f aca="false">Y716</f>
        <v>0</v>
      </c>
      <c r="Z720" s="0" t="e">
        <f aca="false">L720/Y720</f>
        <v>#DIV/0!</v>
      </c>
      <c r="AA720" s="13" t="n">
        <f aca="false">$AA$8</f>
        <v>0.913440873259032</v>
      </c>
      <c r="AB720" s="0" t="n">
        <f aca="false">L720/$AA$12</f>
        <v>0</v>
      </c>
      <c r="AC720" s="0" t="n">
        <v>55</v>
      </c>
      <c r="AE720" s="0" t="n">
        <v>0</v>
      </c>
      <c r="AF720" s="0" t="n">
        <v>1</v>
      </c>
      <c r="AG720" s="0" t="n">
        <f aca="false">AB720/AF720</f>
        <v>0</v>
      </c>
      <c r="AH720" s="0" t="n">
        <f aca="false">(AG719+AG720*2+AG721)/4</f>
        <v>0</v>
      </c>
      <c r="AI720" s="0" t="e">
        <f aca="false">ABS(1 - (AG720/AVERAGE(AG718:AG722)))</f>
        <v>#DIV/0!</v>
      </c>
      <c r="AJ720" s="0" t="e">
        <f aca="false">(AVERAGE(AG718:AG722)*AI720) + (AG720*(1-AI720))</f>
        <v>#DIV/0!</v>
      </c>
      <c r="AK720" s="0" t="e">
        <f aca="false">(AVERAGE(AG718:AG719,AG721:AG722)*AI720*2) + (AG720*(1-AI720*2))</f>
        <v>#DIV/0!</v>
      </c>
    </row>
    <row r="721" customFormat="false" ht="13.8" hidden="false" customHeight="false" outlineLevel="0" collapsed="false">
      <c r="A721" s="4" t="n">
        <v>43455</v>
      </c>
      <c r="B721" s="0" t="n">
        <v>719</v>
      </c>
      <c r="C721" s="0" t="n">
        <v>0</v>
      </c>
      <c r="D721" s="0" t="n">
        <f aca="false">C721*$D$1</f>
        <v>0</v>
      </c>
      <c r="E721" s="0" t="n">
        <v>0</v>
      </c>
      <c r="F721" s="0" t="n">
        <f aca="false">E721*$F$1</f>
        <v>0</v>
      </c>
      <c r="G721" s="0" t="n">
        <v>0</v>
      </c>
      <c r="H721" s="0" t="n">
        <f aca="false">D721+F721+G721</f>
        <v>0</v>
      </c>
      <c r="J721" s="0" t="n">
        <v>0</v>
      </c>
      <c r="K721" s="0" t="n">
        <f aca="false">J721*$K$1</f>
        <v>0</v>
      </c>
      <c r="L721" s="0" t="n">
        <f aca="false">H721+K721</f>
        <v>0</v>
      </c>
      <c r="M721" s="0" t="n">
        <v>0</v>
      </c>
      <c r="X721" s="0" t="s">
        <v>40</v>
      </c>
      <c r="Y721" s="0" t="n">
        <f aca="false">Y716</f>
        <v>0</v>
      </c>
      <c r="Z721" s="0" t="e">
        <f aca="false">L721/Y721</f>
        <v>#DIV/0!</v>
      </c>
      <c r="AA721" s="13" t="n">
        <f aca="false">$AA$10</f>
        <v>1.00772397548169</v>
      </c>
      <c r="AB721" s="0" t="n">
        <f aca="false">L721/$AA$12</f>
        <v>0</v>
      </c>
      <c r="AC721" s="0" t="n">
        <v>55</v>
      </c>
      <c r="AE721" s="0" t="n">
        <v>0</v>
      </c>
      <c r="AF721" s="0" t="n">
        <v>1</v>
      </c>
      <c r="AG721" s="0" t="n">
        <f aca="false">AB721/AF721</f>
        <v>0</v>
      </c>
      <c r="AH721" s="0" t="n">
        <f aca="false">(AG720+AG721*2+AG722)/4</f>
        <v>0</v>
      </c>
      <c r="AI721" s="0" t="e">
        <f aca="false">ABS(1 - (AG721/AVERAGE(AG719:AG723)))</f>
        <v>#DIV/0!</v>
      </c>
      <c r="AJ721" s="0" t="e">
        <f aca="false">(AVERAGE(AG719:AG723)*AI721) + (AG721*(1-AI721))</f>
        <v>#DIV/0!</v>
      </c>
      <c r="AK721" s="0" t="e">
        <f aca="false">(AVERAGE(AG719:AG720,AG722:AG723)*AI721*2) + (AG721*(1-AI721*2))</f>
        <v>#DIV/0!</v>
      </c>
    </row>
    <row r="722" customFormat="false" ht="13.8" hidden="false" customHeight="false" outlineLevel="0" collapsed="false">
      <c r="A722" s="4" t="n">
        <v>43456</v>
      </c>
      <c r="B722" s="0" t="n">
        <v>720</v>
      </c>
      <c r="C722" s="0" t="n">
        <v>0</v>
      </c>
      <c r="D722" s="0" t="n">
        <f aca="false">C722*$D$1</f>
        <v>0</v>
      </c>
      <c r="E722" s="0" t="n">
        <v>0</v>
      </c>
      <c r="F722" s="0" t="n">
        <f aca="false">E722*$F$1</f>
        <v>0</v>
      </c>
      <c r="G722" s="0" t="n">
        <v>0</v>
      </c>
      <c r="H722" s="0" t="n">
        <f aca="false">D722+F722+G722</f>
        <v>0</v>
      </c>
      <c r="J722" s="0" t="n">
        <v>0</v>
      </c>
      <c r="K722" s="0" t="n">
        <f aca="false">J722*$K$1</f>
        <v>0</v>
      </c>
      <c r="L722" s="0" t="n">
        <f aca="false">H722+K722</f>
        <v>0</v>
      </c>
      <c r="M722" s="0" t="n">
        <v>0</v>
      </c>
      <c r="X722" s="0" t="s">
        <v>42</v>
      </c>
      <c r="Y722" s="0" t="n">
        <f aca="false">Y717</f>
        <v>0</v>
      </c>
      <c r="Z722" s="0" t="e">
        <f aca="false">L722/Y722</f>
        <v>#DIV/0!</v>
      </c>
      <c r="AA722" s="13" t="n">
        <f aca="false">$AA$12</f>
        <v>1.14772730026763</v>
      </c>
      <c r="AB722" s="0" t="n">
        <f aca="false">L722/$AA$12</f>
        <v>0</v>
      </c>
      <c r="AC722" s="0" t="n">
        <v>57</v>
      </c>
      <c r="AE722" s="0" t="n">
        <v>0</v>
      </c>
      <c r="AF722" s="0" t="n">
        <v>1</v>
      </c>
      <c r="AG722" s="0" t="n">
        <f aca="false">AB722/AF722</f>
        <v>0</v>
      </c>
      <c r="AH722" s="0" t="n">
        <f aca="false">(AG721+AG722*2+AG723)/4</f>
        <v>0</v>
      </c>
      <c r="AI722" s="0" t="e">
        <f aca="false">ABS(1 - (AG722/AVERAGE(AG720:AG724)))</f>
        <v>#DIV/0!</v>
      </c>
      <c r="AJ722" s="0" t="e">
        <f aca="false">(AVERAGE(AG720:AG724)*AI722) + (AG722*(1-AI722))</f>
        <v>#DIV/0!</v>
      </c>
      <c r="AK722" s="0" t="e">
        <f aca="false">(AVERAGE(AG720:AG721,AG723:AG724)*AI722*2) + (AG722*(1-AI722*2))</f>
        <v>#DIV/0!</v>
      </c>
    </row>
    <row r="723" customFormat="false" ht="13.8" hidden="false" customHeight="false" outlineLevel="0" collapsed="false">
      <c r="A723" s="4" t="n">
        <v>43457</v>
      </c>
      <c r="B723" s="0" t="n">
        <v>721</v>
      </c>
      <c r="C723" s="0" t="n">
        <v>0</v>
      </c>
      <c r="D723" s="0" t="n">
        <f aca="false">C723*$D$1</f>
        <v>0</v>
      </c>
      <c r="E723" s="0" t="n">
        <v>0</v>
      </c>
      <c r="F723" s="0" t="n">
        <f aca="false">E723*$F$1</f>
        <v>0</v>
      </c>
      <c r="G723" s="0" t="n">
        <v>0</v>
      </c>
      <c r="H723" s="0" t="n">
        <f aca="false">D723+F723+G723</f>
        <v>0</v>
      </c>
      <c r="J723" s="0" t="n">
        <v>0</v>
      </c>
      <c r="K723" s="0" t="n">
        <f aca="false">J723*$K$1</f>
        <v>0</v>
      </c>
      <c r="L723" s="0" t="n">
        <f aca="false">H723+K723</f>
        <v>0</v>
      </c>
      <c r="M723" s="0" t="n">
        <v>0</v>
      </c>
      <c r="X723" s="0" t="s">
        <v>33</v>
      </c>
      <c r="Y723" s="0" t="n">
        <f aca="false">AVERAGE(L723:L729)</f>
        <v>0</v>
      </c>
      <c r="Z723" s="0" t="e">
        <f aca="false">L723/Y723</f>
        <v>#DIV/0!</v>
      </c>
      <c r="AA723" s="13" t="n">
        <f aca="false">$AA$14</f>
        <v>1.11267556670657</v>
      </c>
      <c r="AB723" s="0" t="n">
        <f aca="false">L723/$AA$12</f>
        <v>0</v>
      </c>
      <c r="AC723" s="0" t="n">
        <v>54</v>
      </c>
      <c r="AE723" s="0" t="n">
        <v>0</v>
      </c>
      <c r="AF723" s="0" t="n">
        <v>1</v>
      </c>
      <c r="AG723" s="0" t="n">
        <f aca="false">AB723/AF723</f>
        <v>0</v>
      </c>
      <c r="AH723" s="0" t="n">
        <f aca="false">(AG722+AG723*2+AG724)/4</f>
        <v>0</v>
      </c>
      <c r="AI723" s="0" t="e">
        <f aca="false">ABS(1 - (AG723/AVERAGE(AG721:AG725)))</f>
        <v>#DIV/0!</v>
      </c>
      <c r="AJ723" s="0" t="e">
        <f aca="false">(AVERAGE(AG721:AG725)*AI723) + (AG723*(1-AI723))</f>
        <v>#DIV/0!</v>
      </c>
      <c r="AK723" s="0" t="e">
        <f aca="false">(AVERAGE(AG721:AG722,AG724:AG725)*AI723*2) + (AG723*(1-AI723*2))</f>
        <v>#DIV/0!</v>
      </c>
    </row>
    <row r="724" customFormat="false" ht="13.8" hidden="false" customHeight="false" outlineLevel="0" collapsed="false">
      <c r="A724" s="4" t="n">
        <v>43458</v>
      </c>
      <c r="B724" s="0" t="n">
        <v>722</v>
      </c>
      <c r="C724" s="0" t="n">
        <v>0</v>
      </c>
      <c r="D724" s="0" t="n">
        <f aca="false">C724*$D$1</f>
        <v>0</v>
      </c>
      <c r="E724" s="0" t="n">
        <v>0</v>
      </c>
      <c r="F724" s="0" t="n">
        <f aca="false">E724*$F$1</f>
        <v>0</v>
      </c>
      <c r="G724" s="0" t="n">
        <v>0</v>
      </c>
      <c r="H724" s="0" t="n">
        <f aca="false">D724+F724+G724</f>
        <v>0</v>
      </c>
      <c r="J724" s="0" t="n">
        <v>0</v>
      </c>
      <c r="K724" s="0" t="n">
        <f aca="false">J724*$K$1</f>
        <v>0</v>
      </c>
      <c r="L724" s="0" t="n">
        <f aca="false">H724+K724</f>
        <v>0</v>
      </c>
      <c r="M724" s="0" t="n">
        <v>0</v>
      </c>
      <c r="X724" s="0" t="s">
        <v>34</v>
      </c>
      <c r="Y724" s="0" t="n">
        <f aca="false">Y723</f>
        <v>0</v>
      </c>
      <c r="Z724" s="0" t="e">
        <f aca="false">L724/Y724</f>
        <v>#DIV/0!</v>
      </c>
      <c r="AA724" s="13" t="n">
        <f aca="false">$AA$2</f>
        <v>0.993491797073005</v>
      </c>
      <c r="AB724" s="0" t="n">
        <f aca="false">L724/$AA$12</f>
        <v>0</v>
      </c>
      <c r="AC724" s="0" t="n">
        <v>52</v>
      </c>
      <c r="AE724" s="0" t="n">
        <v>1</v>
      </c>
      <c r="AF724" s="0" t="n">
        <v>1</v>
      </c>
      <c r="AG724" s="0" t="n">
        <f aca="false">AB724/AF724</f>
        <v>0</v>
      </c>
      <c r="AH724" s="0" t="n">
        <f aca="false">(AG723+AG724*2+AG725)/4</f>
        <v>0</v>
      </c>
      <c r="AI724" s="0" t="e">
        <f aca="false">ABS(1 - (AG724/AVERAGE(AG722:AG726)))</f>
        <v>#DIV/0!</v>
      </c>
      <c r="AJ724" s="0" t="e">
        <f aca="false">(AVERAGE(AG722:AG726)*AI724) + (AG724*(1-AI724))</f>
        <v>#DIV/0!</v>
      </c>
      <c r="AK724" s="0" t="e">
        <f aca="false">(AVERAGE(AG722:AG723,AG725:AG726)*AI724*2) + (AG724*(1-AI724*2))</f>
        <v>#DIV/0!</v>
      </c>
    </row>
    <row r="725" customFormat="false" ht="13.8" hidden="false" customHeight="false" outlineLevel="0" collapsed="false">
      <c r="A725" s="4" t="n">
        <v>43459</v>
      </c>
      <c r="B725" s="0" t="n">
        <v>723</v>
      </c>
      <c r="C725" s="0" t="n">
        <v>0</v>
      </c>
      <c r="D725" s="0" t="n">
        <f aca="false">C725*$D$1</f>
        <v>0</v>
      </c>
      <c r="E725" s="0" t="n">
        <v>0</v>
      </c>
      <c r="F725" s="0" t="n">
        <f aca="false">E725*$F$1</f>
        <v>0</v>
      </c>
      <c r="G725" s="0" t="n">
        <v>0</v>
      </c>
      <c r="H725" s="0" t="n">
        <f aca="false">D725+F725+G725</f>
        <v>0</v>
      </c>
      <c r="J725" s="0" t="n">
        <v>0</v>
      </c>
      <c r="K725" s="0" t="n">
        <f aca="false">J725*$K$1</f>
        <v>0</v>
      </c>
      <c r="L725" s="0" t="n">
        <f aca="false">H725+K725</f>
        <v>0</v>
      </c>
      <c r="M725" s="0" t="n">
        <v>0</v>
      </c>
      <c r="X725" s="0" t="s">
        <v>36</v>
      </c>
      <c r="Y725" s="0" t="n">
        <f aca="false">Y723</f>
        <v>0</v>
      </c>
      <c r="Z725" s="0" t="e">
        <f aca="false">L725/Y725</f>
        <v>#DIV/0!</v>
      </c>
      <c r="AA725" s="13" t="n">
        <f aca="false">$AA$4</f>
        <v>0.942378902824267</v>
      </c>
      <c r="AB725" s="0" t="n">
        <f aca="false">L725/$AA$12</f>
        <v>0</v>
      </c>
      <c r="AC725" s="0" t="n">
        <v>48</v>
      </c>
      <c r="AE725" s="0" t="n">
        <v>1</v>
      </c>
      <c r="AF725" s="0" t="n">
        <v>1</v>
      </c>
      <c r="AG725" s="0" t="n">
        <f aca="false">AB725/AF725</f>
        <v>0</v>
      </c>
      <c r="AH725" s="0" t="n">
        <f aca="false">(AG724+AG725*2+AG726)/4</f>
        <v>0</v>
      </c>
      <c r="AI725" s="0" t="e">
        <f aca="false">ABS(1 - (AG725/AVERAGE(AG723:AG727)))</f>
        <v>#DIV/0!</v>
      </c>
      <c r="AJ725" s="0" t="e">
        <f aca="false">(AVERAGE(AG723:AG727)*AI725) + (AG725*(1-AI725))</f>
        <v>#DIV/0!</v>
      </c>
      <c r="AK725" s="0" t="e">
        <f aca="false">(AVERAGE(AG723:AG724,AG726:AG727)*AI725*2) + (AG725*(1-AI725*2))</f>
        <v>#DIV/0!</v>
      </c>
    </row>
    <row r="726" customFormat="false" ht="13.8" hidden="false" customHeight="false" outlineLevel="0" collapsed="false">
      <c r="A726" s="4" t="n">
        <v>43460</v>
      </c>
      <c r="B726" s="0" t="n">
        <v>724</v>
      </c>
      <c r="C726" s="0" t="n">
        <v>0</v>
      </c>
      <c r="D726" s="0" t="n">
        <f aca="false">C726*$D$1</f>
        <v>0</v>
      </c>
      <c r="E726" s="0" t="n">
        <v>0</v>
      </c>
      <c r="F726" s="0" t="n">
        <f aca="false">E726*$F$1</f>
        <v>0</v>
      </c>
      <c r="G726" s="0" t="n">
        <v>0</v>
      </c>
      <c r="H726" s="0" t="n">
        <f aca="false">D726+F726+G726</f>
        <v>0</v>
      </c>
      <c r="J726" s="0" t="n">
        <v>0</v>
      </c>
      <c r="K726" s="0" t="n">
        <f aca="false">J726*$K$1</f>
        <v>0</v>
      </c>
      <c r="L726" s="0" t="n">
        <f aca="false">H726+K726</f>
        <v>0</v>
      </c>
      <c r="M726" s="0" t="n">
        <v>0</v>
      </c>
      <c r="X726" s="0" t="s">
        <v>37</v>
      </c>
      <c r="Y726" s="0" t="n">
        <f aca="false">Y723</f>
        <v>0</v>
      </c>
      <c r="Z726" s="0" t="e">
        <f aca="false">L726/Y726</f>
        <v>#DIV/0!</v>
      </c>
      <c r="AA726" s="13" t="n">
        <f aca="false">$AA$6</f>
        <v>0.922882540851038</v>
      </c>
      <c r="AB726" s="0" t="n">
        <f aca="false">L726/$AA$12</f>
        <v>0</v>
      </c>
      <c r="AC726" s="0" t="n">
        <v>50</v>
      </c>
      <c r="AE726" s="0" t="n">
        <v>1</v>
      </c>
      <c r="AF726" s="0" t="n">
        <v>1</v>
      </c>
      <c r="AG726" s="0" t="n">
        <f aca="false">AB726/AF726</f>
        <v>0</v>
      </c>
      <c r="AH726" s="0" t="n">
        <f aca="false">(AG725+AG726*2+AG727)/4</f>
        <v>0</v>
      </c>
      <c r="AI726" s="0" t="e">
        <f aca="false">ABS(1 - (AG726/AVERAGE(AG724:AG728)))</f>
        <v>#DIV/0!</v>
      </c>
      <c r="AJ726" s="0" t="e">
        <f aca="false">(AVERAGE(AG724:AG728)*AI726) + (AG726*(1-AI726))</f>
        <v>#DIV/0!</v>
      </c>
      <c r="AK726" s="0" t="e">
        <f aca="false">(AVERAGE(AG724:AG725,AG727:AG728)*AI726*2) + (AG726*(1-AI726*2))</f>
        <v>#DIV/0!</v>
      </c>
    </row>
    <row r="727" customFormat="false" ht="13.8" hidden="false" customHeight="false" outlineLevel="0" collapsed="false">
      <c r="A727" s="4" t="n">
        <v>43461</v>
      </c>
      <c r="B727" s="0" t="n">
        <v>725</v>
      </c>
      <c r="C727" s="0" t="n">
        <v>0</v>
      </c>
      <c r="D727" s="0" t="n">
        <f aca="false">C727*$D$1</f>
        <v>0</v>
      </c>
      <c r="E727" s="0" t="n">
        <v>0</v>
      </c>
      <c r="F727" s="0" t="n">
        <f aca="false">E727*$F$1</f>
        <v>0</v>
      </c>
      <c r="G727" s="0" t="n">
        <v>0</v>
      </c>
      <c r="H727" s="0" t="n">
        <f aca="false">D727+F727+G727</f>
        <v>0</v>
      </c>
      <c r="J727" s="0" t="n">
        <v>0</v>
      </c>
      <c r="K727" s="0" t="n">
        <f aca="false">J727*$K$1</f>
        <v>0</v>
      </c>
      <c r="L727" s="0" t="n">
        <f aca="false">H727+K727</f>
        <v>0</v>
      </c>
      <c r="M727" s="0" t="n">
        <v>0</v>
      </c>
      <c r="X727" s="0" t="s">
        <v>39</v>
      </c>
      <c r="Y727" s="0" t="n">
        <f aca="false">Y723</f>
        <v>0</v>
      </c>
      <c r="Z727" s="0" t="e">
        <f aca="false">L727/Y727</f>
        <v>#DIV/0!</v>
      </c>
      <c r="AA727" s="13" t="n">
        <f aca="false">$AA$8</f>
        <v>0.913440873259032</v>
      </c>
      <c r="AB727" s="0" t="n">
        <f aca="false">L727/$AA$12</f>
        <v>0</v>
      </c>
      <c r="AC727" s="0" t="n">
        <v>45</v>
      </c>
      <c r="AE727" s="0" t="n">
        <v>0</v>
      </c>
      <c r="AF727" s="0" t="n">
        <v>1</v>
      </c>
      <c r="AG727" s="0" t="n">
        <f aca="false">AB727/AF727</f>
        <v>0</v>
      </c>
      <c r="AH727" s="0" t="n">
        <f aca="false">(AG726+AG727*2+AG728)/4</f>
        <v>0</v>
      </c>
      <c r="AI727" s="0" t="e">
        <f aca="false">ABS(1 - (AG727/AVERAGE(AG725:AG729)))</f>
        <v>#DIV/0!</v>
      </c>
      <c r="AJ727" s="0" t="e">
        <f aca="false">(AVERAGE(AG725:AG729)*AI727) + (AG727*(1-AI727))</f>
        <v>#DIV/0!</v>
      </c>
      <c r="AK727" s="0" t="e">
        <f aca="false">(AVERAGE(AG725:AG726,AG728:AG729)*AI727*2) + (AG727*(1-AI727*2))</f>
        <v>#DIV/0!</v>
      </c>
    </row>
    <row r="728" customFormat="false" ht="13.8" hidden="false" customHeight="false" outlineLevel="0" collapsed="false">
      <c r="A728" s="4" t="n">
        <v>43462</v>
      </c>
      <c r="B728" s="0" t="n">
        <v>726</v>
      </c>
      <c r="C728" s="0" t="n">
        <v>0</v>
      </c>
      <c r="D728" s="0" t="n">
        <f aca="false">C728*$D$1</f>
        <v>0</v>
      </c>
      <c r="E728" s="0" t="n">
        <v>0</v>
      </c>
      <c r="F728" s="0" t="n">
        <f aca="false">E728*$F$1</f>
        <v>0</v>
      </c>
      <c r="G728" s="0" t="n">
        <v>0</v>
      </c>
      <c r="H728" s="0" t="n">
        <f aca="false">D728+F728+G728</f>
        <v>0</v>
      </c>
      <c r="J728" s="0" t="n">
        <v>0</v>
      </c>
      <c r="K728" s="0" t="n">
        <f aca="false">J728*$K$1</f>
        <v>0</v>
      </c>
      <c r="L728" s="0" t="n">
        <f aca="false">H728+K728</f>
        <v>0</v>
      </c>
      <c r="M728" s="0" t="n">
        <v>0</v>
      </c>
      <c r="X728" s="0" t="s">
        <v>40</v>
      </c>
      <c r="Y728" s="0" t="n">
        <f aca="false">Y723</f>
        <v>0</v>
      </c>
      <c r="Z728" s="0" t="e">
        <f aca="false">L728/Y728</f>
        <v>#DIV/0!</v>
      </c>
      <c r="AA728" s="13" t="n">
        <f aca="false">$AA$10</f>
        <v>1.00772397548169</v>
      </c>
      <c r="AB728" s="0" t="n">
        <f aca="false">L728/$AA$12</f>
        <v>0</v>
      </c>
      <c r="AC728" s="0" t="n">
        <v>43</v>
      </c>
      <c r="AE728" s="0" t="n">
        <v>0</v>
      </c>
      <c r="AF728" s="0" t="n">
        <v>1</v>
      </c>
      <c r="AG728" s="0" t="n">
        <f aca="false">AB728/AF728</f>
        <v>0</v>
      </c>
      <c r="AH728" s="0" t="n">
        <f aca="false">(AG727+AG728*2+AG729)/4</f>
        <v>0</v>
      </c>
      <c r="AI728" s="0" t="e">
        <f aca="false">ABS(1 - (AG728/AVERAGE(AG726:AG730)))</f>
        <v>#DIV/0!</v>
      </c>
      <c r="AJ728" s="0" t="e">
        <f aca="false">(AVERAGE(AG726:AG730)*AI728) + (AG728*(1-AI728))</f>
        <v>#DIV/0!</v>
      </c>
      <c r="AK728" s="0" t="e">
        <f aca="false">(AVERAGE(AG726:AG727,AG729:AG730)*AI728*2) + (AG728*(1-AI728*2))</f>
        <v>#DIV/0!</v>
      </c>
    </row>
    <row r="729" customFormat="false" ht="13.8" hidden="false" customHeight="false" outlineLevel="0" collapsed="false">
      <c r="A729" s="4" t="n">
        <v>43463</v>
      </c>
      <c r="B729" s="0" t="n">
        <v>727</v>
      </c>
      <c r="C729" s="0" t="n">
        <v>0</v>
      </c>
      <c r="D729" s="0" t="n">
        <f aca="false">C729*$D$1</f>
        <v>0</v>
      </c>
      <c r="E729" s="0" t="n">
        <v>0</v>
      </c>
      <c r="F729" s="0" t="n">
        <f aca="false">E729*$F$1</f>
        <v>0</v>
      </c>
      <c r="G729" s="0" t="n">
        <v>0</v>
      </c>
      <c r="H729" s="0" t="n">
        <f aca="false">D729+F729+G729</f>
        <v>0</v>
      </c>
      <c r="J729" s="0" t="n">
        <v>0</v>
      </c>
      <c r="K729" s="0" t="n">
        <f aca="false">J729*$K$1</f>
        <v>0</v>
      </c>
      <c r="L729" s="0" t="n">
        <f aca="false">H729+K729</f>
        <v>0</v>
      </c>
      <c r="M729" s="0" t="n">
        <v>0</v>
      </c>
      <c r="X729" s="0" t="s">
        <v>42</v>
      </c>
      <c r="Y729" s="0" t="n">
        <f aca="false">Y724</f>
        <v>0</v>
      </c>
      <c r="Z729" s="0" t="e">
        <f aca="false">L729/Y729</f>
        <v>#DIV/0!</v>
      </c>
      <c r="AA729" s="13" t="n">
        <f aca="false">$AA$12</f>
        <v>1.14772730026763</v>
      </c>
      <c r="AB729" s="0" t="n">
        <f aca="false">L729/$AA$12</f>
        <v>0</v>
      </c>
      <c r="AC729" s="0" t="n">
        <v>41</v>
      </c>
      <c r="AE729" s="0" t="n">
        <v>0</v>
      </c>
      <c r="AF729" s="0" t="n">
        <v>1</v>
      </c>
      <c r="AG729" s="0" t="n">
        <f aca="false">AB729/AF729</f>
        <v>0</v>
      </c>
      <c r="AH729" s="0" t="n">
        <f aca="false">(AG728+AG729*2+AG730)/4</f>
        <v>0</v>
      </c>
      <c r="AI729" s="0" t="e">
        <f aca="false">ABS(1 - (AG729/AVERAGE(AG727:AG731)))</f>
        <v>#DIV/0!</v>
      </c>
      <c r="AJ729" s="0" t="e">
        <f aca="false">(AVERAGE(AG727:AG731)*AI729) + (AG729*(1-AI729))</f>
        <v>#DIV/0!</v>
      </c>
      <c r="AK729" s="0" t="e">
        <f aca="false">(AVERAGE(AG727:AG728,AG730:AG731)*AI729*2) + (AG729*(1-AI729*2))</f>
        <v>#DIV/0!</v>
      </c>
    </row>
    <row r="730" customFormat="false" ht="13.8" hidden="false" customHeight="false" outlineLevel="0" collapsed="false">
      <c r="A730" s="4" t="n">
        <v>43464</v>
      </c>
      <c r="B730" s="0" t="n">
        <v>728</v>
      </c>
      <c r="C730" s="0" t="n">
        <v>0</v>
      </c>
      <c r="D730" s="0" t="n">
        <f aca="false">C730*$D$1</f>
        <v>0</v>
      </c>
      <c r="E730" s="0" t="n">
        <v>0</v>
      </c>
      <c r="F730" s="0" t="n">
        <f aca="false">E730*$F$1</f>
        <v>0</v>
      </c>
      <c r="G730" s="0" t="n">
        <v>0</v>
      </c>
      <c r="H730" s="0" t="n">
        <f aca="false">D730+F730+G730</f>
        <v>0</v>
      </c>
      <c r="J730" s="0" t="n">
        <v>0</v>
      </c>
      <c r="K730" s="0" t="n">
        <f aca="false">J730*$K$1</f>
        <v>0</v>
      </c>
      <c r="L730" s="0" t="n">
        <f aca="false">H730+K730</f>
        <v>0</v>
      </c>
      <c r="M730" s="0" t="n">
        <v>0</v>
      </c>
      <c r="X730" s="0" t="s">
        <v>33</v>
      </c>
      <c r="Y730" s="0" t="n">
        <f aca="false">AVERAGE(L730:L736)</f>
        <v>4004.57142857143</v>
      </c>
      <c r="Z730" s="0" t="n">
        <f aca="false">L730/Y730</f>
        <v>0</v>
      </c>
      <c r="AA730" s="13" t="n">
        <f aca="false">$AA$14</f>
        <v>1.11267556670657</v>
      </c>
      <c r="AB730" s="0" t="n">
        <f aca="false">L730/$AA$12</f>
        <v>0</v>
      </c>
      <c r="AC730" s="0" t="n">
        <v>45</v>
      </c>
      <c r="AE730" s="0" t="n">
        <v>0</v>
      </c>
      <c r="AF730" s="0" t="n">
        <v>1</v>
      </c>
      <c r="AG730" s="0" t="n">
        <f aca="false">AB730/AF730</f>
        <v>0</v>
      </c>
      <c r="AH730" s="0" t="n">
        <f aca="false">(AG729+AG730*2+AG731)/4</f>
        <v>0</v>
      </c>
      <c r="AI730" s="0" t="n">
        <f aca="false">ABS(1 - (AG730/AVERAGE(AG728:AG732)))</f>
        <v>1</v>
      </c>
      <c r="AJ730" s="0" t="n">
        <f aca="false">(AVERAGE(AG728:AG732)*AI730) + (AG730*(1-AI730))</f>
        <v>533.699260657683</v>
      </c>
      <c r="AK730" s="0" t="n">
        <f aca="false">(AVERAGE(AG728:AG729,AG731:AG732)*AI730*2) + (AG730*(1-AI730*2))</f>
        <v>1334.24815164421</v>
      </c>
    </row>
    <row r="731" customFormat="false" ht="13.8" hidden="false" customHeight="false" outlineLevel="0" collapsed="false">
      <c r="A731" s="4" t="n">
        <v>43465</v>
      </c>
      <c r="B731" s="0" t="n">
        <v>729</v>
      </c>
      <c r="C731" s="0" t="n">
        <v>0</v>
      </c>
      <c r="D731" s="0" t="n">
        <f aca="false">C731*$D$1</f>
        <v>0</v>
      </c>
      <c r="E731" s="0" t="n">
        <v>0</v>
      </c>
      <c r="F731" s="0" t="n">
        <f aca="false">E731*$F$1</f>
        <v>0</v>
      </c>
      <c r="G731" s="0" t="n">
        <v>0</v>
      </c>
      <c r="H731" s="0" t="n">
        <f aca="false">D731+F731+G731</f>
        <v>0</v>
      </c>
      <c r="J731" s="0" t="n">
        <v>0</v>
      </c>
      <c r="K731" s="0" t="n">
        <f aca="false">J731*$K$1</f>
        <v>0</v>
      </c>
      <c r="L731" s="0" t="n">
        <f aca="false">H731+K731</f>
        <v>0</v>
      </c>
      <c r="M731" s="0" t="n">
        <v>0</v>
      </c>
      <c r="X731" s="0" t="s">
        <v>34</v>
      </c>
      <c r="Y731" s="0" t="n">
        <f aca="false">Y730</f>
        <v>4004.57142857143</v>
      </c>
      <c r="Z731" s="0" t="n">
        <f aca="false">L731/Y731</f>
        <v>0</v>
      </c>
      <c r="AA731" s="13" t="n">
        <f aca="false">$AA$2</f>
        <v>0.993491797073005</v>
      </c>
      <c r="AB731" s="0" t="n">
        <f aca="false">L731/$AA$12</f>
        <v>0</v>
      </c>
      <c r="AC731" s="0" t="n">
        <v>43</v>
      </c>
      <c r="AE731" s="0" t="n">
        <v>1</v>
      </c>
      <c r="AF731" s="0" t="n">
        <v>1</v>
      </c>
      <c r="AG731" s="0" t="n">
        <f aca="false">AB731/AF731</f>
        <v>0</v>
      </c>
      <c r="AH731" s="0" t="n">
        <f aca="false">(AG730+AG731*2+AG732)/4</f>
        <v>667.124075822104</v>
      </c>
      <c r="AI731" s="0" t="n">
        <f aca="false">ABS(1 - (AG731/AVERAGE(AG729:AG733)))</f>
        <v>1</v>
      </c>
      <c r="AJ731" s="0" t="n">
        <f aca="false">(AVERAGE(AG729:AG733)*AI731) + (AG731*(1-AI731))</f>
        <v>958.630327084199</v>
      </c>
      <c r="AK731" s="0" t="n">
        <f aca="false">(AVERAGE(AG729:AG730,AG732:AG733)*AI731*2) + (AG731*(1-AI731*2))</f>
        <v>2396.5758177105</v>
      </c>
    </row>
    <row r="732" customFormat="false" ht="13.8" hidden="false" customHeight="false" outlineLevel="0" collapsed="false">
      <c r="A732" s="4" t="n">
        <v>43466</v>
      </c>
      <c r="B732" s="0" t="n">
        <v>730</v>
      </c>
      <c r="C732" s="0" t="n">
        <v>1811</v>
      </c>
      <c r="D732" s="0" t="n">
        <f aca="false">C732*2.4</f>
        <v>4346.4</v>
      </c>
      <c r="E732" s="0" t="n">
        <v>629</v>
      </c>
      <c r="F732" s="0" t="n">
        <f aca="false">E732*2.4</f>
        <v>1509.6</v>
      </c>
      <c r="G732" s="0" t="n">
        <v>0</v>
      </c>
      <c r="H732" s="0" t="n">
        <f aca="false">SUM(D732,F732,G732)</f>
        <v>5856</v>
      </c>
      <c r="J732" s="0" t="n">
        <v>0</v>
      </c>
      <c r="K732" s="0" t="n">
        <f aca="false">J732*2.4</f>
        <v>0</v>
      </c>
      <c r="L732" s="0" t="n">
        <f aca="false">SUM(K732,H732)</f>
        <v>5856</v>
      </c>
      <c r="M732" s="0" t="n">
        <v>28</v>
      </c>
      <c r="W732" s="0" t="s">
        <v>52</v>
      </c>
      <c r="X732" s="0" t="s">
        <v>36</v>
      </c>
      <c r="Y732" s="0" t="n">
        <f aca="false">Y730</f>
        <v>4004.57142857143</v>
      </c>
      <c r="Z732" s="0" t="n">
        <f aca="false">L732/Y732</f>
        <v>1.46232876712329</v>
      </c>
      <c r="AA732" s="13" t="n">
        <f aca="false">$AA$4</f>
        <v>0.942378902824267</v>
      </c>
      <c r="AB732" s="0" t="n">
        <f aca="false">L732/AA732</f>
        <v>6214.06101351572</v>
      </c>
      <c r="AC732" s="0" t="n">
        <v>37</v>
      </c>
      <c r="AE732" s="0" t="n">
        <v>1</v>
      </c>
      <c r="AF732" s="0" t="n">
        <f aca="false">(AB732/AVERAGE(AB728:AB730,AB734:AB736))*MAX(AE731:AE733) + (1 - MAX(AE731:AE733))</f>
        <v>2.32867514407199</v>
      </c>
      <c r="AG732" s="0" t="n">
        <f aca="false">AB732/AF732</f>
        <v>2668.49630328841</v>
      </c>
      <c r="AH732" s="0" t="n">
        <f aca="false">(AG731+AG732*2+AG733)/4</f>
        <v>1865.41198467735</v>
      </c>
      <c r="AI732" s="0" t="n">
        <f aca="false">ABS(1 - (AG732/AVERAGE(AG730:AG734)))</f>
        <v>0.178697510634302</v>
      </c>
      <c r="AJ732" s="0" t="n">
        <f aca="false">(AVERAGE(AG730:AG734)*AI732) + (AG732*(1-AI732))</f>
        <v>2596.20247149204</v>
      </c>
      <c r="AK732" s="0" t="n">
        <f aca="false">(AVERAGE(AG730:AG731,AG733:AG734)*AI732*2) + (AG732*(1-AI732*2))</f>
        <v>2487.76172379748</v>
      </c>
    </row>
    <row r="733" customFormat="false" ht="13.8" hidden="false" customHeight="false" outlineLevel="0" collapsed="false">
      <c r="A733" s="4" t="n">
        <v>43467</v>
      </c>
      <c r="B733" s="0" t="n">
        <v>731</v>
      </c>
      <c r="C733" s="0" t="n">
        <v>1986</v>
      </c>
      <c r="D733" s="0" t="n">
        <f aca="false">C733*2.4</f>
        <v>4766.4</v>
      </c>
      <c r="E733" s="0" t="n">
        <v>550</v>
      </c>
      <c r="F733" s="0" t="n">
        <f aca="false">E733*2.4</f>
        <v>1320</v>
      </c>
      <c r="G733" s="0" t="n">
        <v>0</v>
      </c>
      <c r="H733" s="0" t="n">
        <f aca="false">SUM(D733,F733,G733)</f>
        <v>6086.4</v>
      </c>
      <c r="J733" s="0" t="n">
        <v>0</v>
      </c>
      <c r="K733" s="0" t="n">
        <f aca="false">J733*2.4</f>
        <v>0</v>
      </c>
      <c r="L733" s="0" t="n">
        <f aca="false">SUM(K733,H733)</f>
        <v>6086.4</v>
      </c>
      <c r="M733" s="0" t="n">
        <v>32</v>
      </c>
      <c r="W733" s="0" t="s">
        <v>52</v>
      </c>
      <c r="X733" s="0" t="s">
        <v>37</v>
      </c>
      <c r="Y733" s="0" t="n">
        <f aca="false">Y730</f>
        <v>4004.57142857143</v>
      </c>
      <c r="Z733" s="0" t="n">
        <f aca="false">L733/Y733</f>
        <v>1.51986301369863</v>
      </c>
      <c r="AA733" s="13" t="n">
        <f aca="false">$AA$6</f>
        <v>0.922882540851038</v>
      </c>
      <c r="AB733" s="0" t="n">
        <f aca="false">L733/AA733</f>
        <v>6594.98877764814</v>
      </c>
      <c r="AC733" s="0" t="n">
        <v>34</v>
      </c>
      <c r="AE733" s="0" t="n">
        <v>0</v>
      </c>
      <c r="AF733" s="0" t="n">
        <f aca="false">(AB733/AVERAGE(AB729:AB731,AB735:AB737))*MAX(AE732:AE734) + (1 - MAX(AE732:AE734))</f>
        <v>3.10402759351492</v>
      </c>
      <c r="AG733" s="0" t="n">
        <f aca="false">AB733/AF733</f>
        <v>2124.65533213258</v>
      </c>
      <c r="AH733" s="0" t="n">
        <f aca="false">(AG732+AG733*2+AG734)/4</f>
        <v>3361.08444372103</v>
      </c>
      <c r="AI733" s="0" t="n">
        <f aca="false">ABS(1 - (AG733/AVERAGE(AG731:AG735)))</f>
        <v>0.365042448911053</v>
      </c>
      <c r="AJ733" s="0" t="n">
        <f aca="false">(AVERAGE(AG731:AG735)*AI733) + (AG733*(1-AI733))</f>
        <v>2570.54820821391</v>
      </c>
      <c r="AK733" s="0" t="n">
        <f aca="false">(AVERAGE(AG731:AG732,AG734:AG735)*AI733*2) + (AG733*(1-AI733*2))</f>
        <v>3239.3875223359</v>
      </c>
    </row>
    <row r="734" customFormat="false" ht="13.8" hidden="false" customHeight="false" outlineLevel="0" collapsed="false">
      <c r="A734" s="4" t="n">
        <v>43468</v>
      </c>
      <c r="B734" s="0" t="n">
        <v>732</v>
      </c>
      <c r="C734" s="0" t="n">
        <v>1971</v>
      </c>
      <c r="D734" s="0" t="n">
        <f aca="false">C734*2.4</f>
        <v>4730.4</v>
      </c>
      <c r="E734" s="0" t="n">
        <v>513</v>
      </c>
      <c r="F734" s="0" t="n">
        <f aca="false">E734*2.4</f>
        <v>1231.2</v>
      </c>
      <c r="G734" s="0" t="n">
        <v>0</v>
      </c>
      <c r="H734" s="0" t="n">
        <f aca="false">SUM(D734,F734,G734)</f>
        <v>5961.6</v>
      </c>
      <c r="J734" s="0" t="n">
        <v>0</v>
      </c>
      <c r="K734" s="0" t="n">
        <f aca="false">J734*2.4</f>
        <v>0</v>
      </c>
      <c r="L734" s="0" t="n">
        <f aca="false">SUM(K734,H734)</f>
        <v>5961.6</v>
      </c>
      <c r="M734" s="0" t="n">
        <v>23</v>
      </c>
      <c r="W734" s="0" t="s">
        <v>52</v>
      </c>
      <c r="X734" s="0" t="s">
        <v>39</v>
      </c>
      <c r="Y734" s="0" t="n">
        <f aca="false">Y730</f>
        <v>4004.57142857143</v>
      </c>
      <c r="Z734" s="0" t="n">
        <f aca="false">L734/Y734</f>
        <v>1.48869863013699</v>
      </c>
      <c r="AA734" s="13" t="n">
        <f aca="false">$AA$8</f>
        <v>0.913440873259032</v>
      </c>
      <c r="AB734" s="0" t="n">
        <f aca="false">L734/AA734</f>
        <v>6526.53080733056</v>
      </c>
      <c r="AC734" s="0" t="n">
        <v>43</v>
      </c>
      <c r="AE734" s="0" t="n">
        <v>0</v>
      </c>
      <c r="AF734" s="0" t="n">
        <f aca="false">(AB734/AVERAGE(AB730:AB732,AB736:AB738))*MAX(AE733:AE735) + (1 - MAX(AE733:AE735))</f>
        <v>1</v>
      </c>
      <c r="AG734" s="0" t="n">
        <f aca="false">AB734/AF734</f>
        <v>6526.53080733056</v>
      </c>
      <c r="AH734" s="0" t="n">
        <f aca="false">(AG733+AG734*2+AG735)/4</f>
        <v>5147.18061819493</v>
      </c>
      <c r="AI734" s="0" t="n">
        <f aca="false">ABS(1 - (AG734/AVERAGE(AG732:AG736)))</f>
        <v>0.568566188121482</v>
      </c>
      <c r="AJ734" s="0" t="n">
        <f aca="false">(AVERAGE(AG732:AG736)*AI734) + (AG734*(1-AI734))</f>
        <v>5181.47098084947</v>
      </c>
      <c r="AK734" s="0" t="n">
        <f aca="false">(AVERAGE(AG732:AG733,AG735:AG736)*AI734*2) + (AG734*(1-AI734*2))</f>
        <v>3163.88124112784</v>
      </c>
    </row>
    <row r="735" customFormat="false" ht="13.8" hidden="false" customHeight="false" outlineLevel="0" collapsed="false">
      <c r="A735" s="4" t="n">
        <v>43469</v>
      </c>
      <c r="B735" s="0" t="n">
        <v>733</v>
      </c>
      <c r="C735" s="0" t="n">
        <v>1750</v>
      </c>
      <c r="D735" s="0" t="n">
        <f aca="false">C735*2.4</f>
        <v>4200</v>
      </c>
      <c r="E735" s="0" t="n">
        <v>522</v>
      </c>
      <c r="F735" s="0" t="n">
        <f aca="false">E735*2.4</f>
        <v>1252.8</v>
      </c>
      <c r="G735" s="0" t="n">
        <v>0</v>
      </c>
      <c r="H735" s="0" t="n">
        <f aca="false">SUM(D735,F735,G735)</f>
        <v>5452.8</v>
      </c>
      <c r="J735" s="0" t="n">
        <v>0</v>
      </c>
      <c r="K735" s="0" t="n">
        <f aca="false">J735*2.4</f>
        <v>0</v>
      </c>
      <c r="L735" s="0" t="n">
        <f aca="false">SUM(K735,H735)</f>
        <v>5452.8</v>
      </c>
      <c r="M735" s="0" t="n">
        <v>18</v>
      </c>
      <c r="W735" s="0" t="s">
        <v>52</v>
      </c>
      <c r="X735" s="0" t="s">
        <v>40</v>
      </c>
      <c r="Y735" s="0" t="n">
        <f aca="false">Y730</f>
        <v>4004.57142857143</v>
      </c>
      <c r="Z735" s="0" t="n">
        <f aca="false">L735/Y735</f>
        <v>1.36164383561644</v>
      </c>
      <c r="AA735" s="13" t="n">
        <f aca="false">$AA$10</f>
        <v>1.00772397548169</v>
      </c>
      <c r="AB735" s="0" t="n">
        <f aca="false">L735/AA735</f>
        <v>5411.005525986</v>
      </c>
      <c r="AC735" s="0" t="n">
        <v>48</v>
      </c>
      <c r="AE735" s="0" t="n">
        <v>0</v>
      </c>
      <c r="AF735" s="0" t="n">
        <f aca="false">(AB735/AVERAGE(AB731:AB733,AB737:AB739))*MAX(AE734:AE736) + (1 - MAX(AE734:AE736))</f>
        <v>1</v>
      </c>
      <c r="AG735" s="0" t="n">
        <f aca="false">AB735/AF735</f>
        <v>5411.005525986</v>
      </c>
      <c r="AH735" s="0" t="n">
        <f aca="false">(AG734+AG735*2+AG736)/4</f>
        <v>5355.49583642912</v>
      </c>
      <c r="AI735" s="0" t="n">
        <f aca="false">ABS(1 - (AG735/AVERAGE(AG733:AG737)))</f>
        <v>0.264305728054524</v>
      </c>
      <c r="AJ735" s="0" t="n">
        <f aca="false">(AVERAGE(AG733:AG737)*AI735) + (AG735*(1-AI735))</f>
        <v>5112.02767046749</v>
      </c>
      <c r="AK735" s="0" t="n">
        <f aca="false">(AVERAGE(AG733:AG734,AG736:AG737)*AI735*2) + (AG735*(1-AI735*2))</f>
        <v>4663.56088718973</v>
      </c>
    </row>
    <row r="736" customFormat="false" ht="13.8" hidden="false" customHeight="false" outlineLevel="0" collapsed="false">
      <c r="A736" s="4" t="n">
        <v>43470</v>
      </c>
      <c r="B736" s="0" t="n">
        <v>734</v>
      </c>
      <c r="C736" s="0" t="n">
        <v>1501</v>
      </c>
      <c r="D736" s="0" t="n">
        <f aca="false">C736*2.4</f>
        <v>3602.4</v>
      </c>
      <c r="E736" s="0" t="n">
        <v>447</v>
      </c>
      <c r="F736" s="0" t="n">
        <f aca="false">E736*2.4</f>
        <v>1072.8</v>
      </c>
      <c r="G736" s="0" t="n">
        <v>0</v>
      </c>
      <c r="H736" s="0" t="n">
        <f aca="false">SUM(D736,F736,G736)</f>
        <v>4675.2</v>
      </c>
      <c r="J736" s="0" t="n">
        <v>0</v>
      </c>
      <c r="K736" s="0" t="n">
        <f aca="false">J736*2.4</f>
        <v>0</v>
      </c>
      <c r="L736" s="0" t="n">
        <f aca="false">SUM(K736,H736)</f>
        <v>4675.2</v>
      </c>
      <c r="M736" s="0" t="n">
        <v>10</v>
      </c>
      <c r="W736" s="0" t="s">
        <v>52</v>
      </c>
      <c r="X736" s="0" t="s">
        <v>42</v>
      </c>
      <c r="Y736" s="0" t="n">
        <f aca="false">Y731</f>
        <v>4004.57142857143</v>
      </c>
      <c r="Z736" s="0" t="n">
        <f aca="false">L736/Y736</f>
        <v>1.16746575342466</v>
      </c>
      <c r="AA736" s="13" t="n">
        <f aca="false">$AA$12</f>
        <v>1.14772730026763</v>
      </c>
      <c r="AB736" s="0" t="n">
        <f aca="false">L736/AA736</f>
        <v>4073.44148641393</v>
      </c>
      <c r="AC736" s="0" t="n">
        <v>43</v>
      </c>
      <c r="AE736" s="0" t="n">
        <v>0</v>
      </c>
      <c r="AF736" s="0" t="n">
        <f aca="false">(AB736/AVERAGE(AB732:AB734,AB738:AB740))*MAX(AE735:AE737) + (1 - MAX(AE735:AE737))</f>
        <v>1</v>
      </c>
      <c r="AG736" s="0" t="n">
        <f aca="false">AB736/AF736</f>
        <v>4073.44148641393</v>
      </c>
      <c r="AH736" s="0" t="n">
        <f aca="false">(AG735+AG736*2+AG737)/4</f>
        <v>4205.34336980235</v>
      </c>
      <c r="AI736" s="0" t="n">
        <f aca="false">ABS(1 - (AG736/AVERAGE(AG734:AG738)))</f>
        <v>0.0772323115588482</v>
      </c>
      <c r="AJ736" s="0" t="n">
        <f aca="false">(AVERAGE(AG734:AG738)*AI736) + (AG736*(1-AI736))</f>
        <v>4099.77247532575</v>
      </c>
      <c r="AK736" s="0" t="n">
        <f aca="false">(AVERAGE(AG734:AG735,AG737:AG738)*AI736*2) + (AG736*(1-AI736*2))</f>
        <v>4139.26895869349</v>
      </c>
    </row>
    <row r="737" customFormat="false" ht="13.8" hidden="false" customHeight="false" outlineLevel="0" collapsed="false">
      <c r="A737" s="4" t="n">
        <v>43471</v>
      </c>
      <c r="B737" s="0" t="n">
        <v>735</v>
      </c>
      <c r="C737" s="0" t="n">
        <v>1124</v>
      </c>
      <c r="D737" s="0" t="n">
        <f aca="false">C737*2.4</f>
        <v>2697.6</v>
      </c>
      <c r="E737" s="0" t="n">
        <v>389</v>
      </c>
      <c r="F737" s="0" t="n">
        <f aca="false">E737*2.4</f>
        <v>933.6</v>
      </c>
      <c r="G737" s="0" t="n">
        <v>0</v>
      </c>
      <c r="H737" s="0" t="n">
        <f aca="false">SUM(D737,F737,G737)</f>
        <v>3631.2</v>
      </c>
      <c r="J737" s="0" t="n">
        <v>0</v>
      </c>
      <c r="K737" s="0" t="n">
        <f aca="false">J737*2.4</f>
        <v>0</v>
      </c>
      <c r="L737" s="0" t="n">
        <f aca="false">SUM(K737,H737)</f>
        <v>3631.2</v>
      </c>
      <c r="M737" s="0" t="n">
        <v>6</v>
      </c>
      <c r="W737" s="0" t="s">
        <v>52</v>
      </c>
      <c r="X737" s="0" t="s">
        <v>33</v>
      </c>
      <c r="Y737" s="0" t="n">
        <f aca="false">AVERAGE(L737:L743)</f>
        <v>2775.77142857143</v>
      </c>
      <c r="Z737" s="0" t="n">
        <f aca="false">L737/Y737</f>
        <v>1.30817687747036</v>
      </c>
      <c r="AA737" s="13" t="n">
        <f aca="false">$AA$14</f>
        <v>1.11267556670657</v>
      </c>
      <c r="AB737" s="0" t="n">
        <f aca="false">L737/AA737</f>
        <v>3263.48498039555</v>
      </c>
      <c r="AC737" s="0" t="n">
        <v>46</v>
      </c>
      <c r="AE737" s="0" t="n">
        <v>0</v>
      </c>
      <c r="AF737" s="0" t="n">
        <f aca="false">(AB737/AVERAGE(AB733:AB735,AB739:AB741))*MAX(AE736:AE738) + (1 - MAX(AE736:AE738))</f>
        <v>1</v>
      </c>
      <c r="AG737" s="0" t="n">
        <f aca="false">AB737/AF737</f>
        <v>3263.48498039555</v>
      </c>
      <c r="AH737" s="0" t="n">
        <f aca="false">(AG736+AG737*2+AG738)/4</f>
        <v>3349.45438342126</v>
      </c>
      <c r="AI737" s="0" t="n">
        <f aca="false">ABS(1 - (AG737/AVERAGE(AG735:AG739)))</f>
        <v>0.0850826897150433</v>
      </c>
      <c r="AJ737" s="0" t="n">
        <f aca="false">(AVERAGE(AG735:AG739)*AI737) + (AG737*(1-AI737))</f>
        <v>3289.30652367763</v>
      </c>
      <c r="AK737" s="0" t="n">
        <f aca="false">(AVERAGE(AG735:AG736,AG738:AG739)*AI737*2) + (AG737*(1-AI737*2))</f>
        <v>3328.03883860076</v>
      </c>
    </row>
    <row r="738" customFormat="false" ht="13.8" hidden="false" customHeight="false" outlineLevel="0" collapsed="false">
      <c r="A738" s="4" t="n">
        <v>43472</v>
      </c>
      <c r="B738" s="0" t="n">
        <v>736</v>
      </c>
      <c r="C738" s="0" t="n">
        <v>902</v>
      </c>
      <c r="D738" s="0" t="n">
        <f aca="false">C738*2.4</f>
        <v>2164.8</v>
      </c>
      <c r="E738" s="0" t="n">
        <v>256</v>
      </c>
      <c r="F738" s="0" t="n">
        <f aca="false">E738*2.4</f>
        <v>614.4</v>
      </c>
      <c r="G738" s="0" t="n">
        <v>0</v>
      </c>
      <c r="H738" s="0" t="n">
        <f aca="false">SUM(D738,F738,G738)</f>
        <v>2779.2</v>
      </c>
      <c r="J738" s="0" t="n">
        <v>0</v>
      </c>
      <c r="K738" s="0" t="n">
        <f aca="false">J738*2.4</f>
        <v>0</v>
      </c>
      <c r="L738" s="0" t="n">
        <f aca="false">SUM(K738,H738)</f>
        <v>2779.2</v>
      </c>
      <c r="M738" s="0" t="n">
        <v>8</v>
      </c>
      <c r="W738" s="0" t="s">
        <v>52</v>
      </c>
      <c r="X738" s="0" t="s">
        <v>34</v>
      </c>
      <c r="Y738" s="0" t="n">
        <f aca="false">Y737</f>
        <v>2775.77142857143</v>
      </c>
      <c r="Z738" s="0" t="n">
        <f aca="false">L738/Y738</f>
        <v>1.00123517786561</v>
      </c>
      <c r="AA738" s="13" t="n">
        <f aca="false">$AA$2</f>
        <v>0.993491797073005</v>
      </c>
      <c r="AB738" s="0" t="n">
        <f aca="false">L738/AA738</f>
        <v>2797.40608648002</v>
      </c>
      <c r="AC738" s="0" t="n">
        <v>46</v>
      </c>
      <c r="AE738" s="0" t="n">
        <v>0</v>
      </c>
      <c r="AF738" s="0" t="n">
        <f aca="false">(AB738/AVERAGE(AB734:AB736,AB740:AB742))*MAX(AE737:AE739) + (1 - MAX(AE737:AE739))</f>
        <v>1</v>
      </c>
      <c r="AG738" s="0" t="n">
        <f aca="false">AB738/AF738</f>
        <v>2797.40608648002</v>
      </c>
      <c r="AH738" s="0" t="n">
        <f aca="false">(AG737+AG738*2+AG739)/4</f>
        <v>2786.95552308794</v>
      </c>
      <c r="AI738" s="0" t="n">
        <f aca="false">ABS(1 - (AG738/AVERAGE(AG736:AG740)))</f>
        <v>0.0661364398404489</v>
      </c>
      <c r="AJ738" s="0" t="n">
        <f aca="false">(AVERAGE(AG736:AG740)*AI738) + (AG738*(1-AI738))</f>
        <v>2810.50857270954</v>
      </c>
      <c r="AK738" s="0" t="n">
        <f aca="false">(AVERAGE(AG736:AG737,AG739:AG740)*AI738*2) + (AG738*(1-AI738*2))</f>
        <v>2830.16230205381</v>
      </c>
    </row>
    <row r="739" customFormat="false" ht="13.8" hidden="false" customHeight="false" outlineLevel="0" collapsed="false">
      <c r="A739" s="4" t="n">
        <v>43473</v>
      </c>
      <c r="B739" s="0" t="n">
        <v>737</v>
      </c>
      <c r="C739" s="0" t="n">
        <v>705</v>
      </c>
      <c r="D739" s="0" t="n">
        <f aca="false">C739*2.4</f>
        <v>1692</v>
      </c>
      <c r="E739" s="0" t="n">
        <v>194</v>
      </c>
      <c r="F739" s="0" t="n">
        <f aca="false">E739*2.4</f>
        <v>465.6</v>
      </c>
      <c r="G739" s="0" t="n">
        <v>0</v>
      </c>
      <c r="H739" s="0" t="n">
        <f aca="false">SUM(D739,F739,G739)</f>
        <v>2157.6</v>
      </c>
      <c r="J739" s="0" t="n">
        <v>0</v>
      </c>
      <c r="K739" s="0" t="n">
        <f aca="false">J739*2.4</f>
        <v>0</v>
      </c>
      <c r="L739" s="0" t="n">
        <f aca="false">SUM(K739,H739)</f>
        <v>2157.6</v>
      </c>
      <c r="M739" s="0" t="n">
        <v>7</v>
      </c>
      <c r="W739" s="0" t="s">
        <v>52</v>
      </c>
      <c r="X739" s="0" t="s">
        <v>36</v>
      </c>
      <c r="Y739" s="0" t="n">
        <f aca="false">Y737</f>
        <v>2775.77142857143</v>
      </c>
      <c r="Z739" s="0" t="n">
        <f aca="false">L739/Y739</f>
        <v>0.777297430830039</v>
      </c>
      <c r="AA739" s="13" t="n">
        <f aca="false">$AA$4</f>
        <v>0.942378902824267</v>
      </c>
      <c r="AB739" s="0" t="n">
        <f aca="false">L739/AA739</f>
        <v>2289.52493899616</v>
      </c>
      <c r="AC739" s="0" t="n">
        <v>52</v>
      </c>
      <c r="AE739" s="0" t="n">
        <v>0</v>
      </c>
      <c r="AF739" s="0" t="n">
        <f aca="false">(AB739/AVERAGE(AB735:AB737,AB741:AB743))*MAX(AE738:AE740) + (1 - MAX(AE738:AE740))</f>
        <v>1</v>
      </c>
      <c r="AG739" s="0" t="n">
        <f aca="false">AB739/AF739</f>
        <v>2289.52493899616</v>
      </c>
      <c r="AH739" s="0" t="n">
        <f aca="false">(AG738+AG739*2+AG740)/4</f>
        <v>2482.54843311833</v>
      </c>
      <c r="AI739" s="0" t="n">
        <f aca="false">ABS(1 - (AG739/AVERAGE(AG737:AG741)))</f>
        <v>0.158906355838945</v>
      </c>
      <c r="AJ739" s="0" t="n">
        <f aca="false">(AVERAGE(AG737:AG741)*AI739) + (AG739*(1-AI739))</f>
        <v>2358.26082953258</v>
      </c>
      <c r="AK739" s="0" t="n">
        <f aca="false">(AVERAGE(AG737:AG738,AG740:AG741)*AI739*2) + (AG739*(1-AI739*2))</f>
        <v>2461.36466533721</v>
      </c>
    </row>
    <row r="740" customFormat="false" ht="13.8" hidden="false" customHeight="false" outlineLevel="0" collapsed="false">
      <c r="A740" s="4" t="n">
        <v>43474</v>
      </c>
      <c r="B740" s="0" t="n">
        <v>738</v>
      </c>
      <c r="C740" s="0" t="n">
        <v>779</v>
      </c>
      <c r="D740" s="0" t="n">
        <f aca="false">C740*2.4</f>
        <v>1869.6</v>
      </c>
      <c r="E740" s="0" t="n">
        <v>203</v>
      </c>
      <c r="F740" s="0" t="n">
        <f aca="false">E740*2.4</f>
        <v>487.2</v>
      </c>
      <c r="G740" s="0" t="n">
        <v>0</v>
      </c>
      <c r="H740" s="0" t="n">
        <f aca="false">SUM(D740,F740,G740)</f>
        <v>2356.8</v>
      </c>
      <c r="J740" s="0" t="n">
        <v>0</v>
      </c>
      <c r="K740" s="0" t="n">
        <f aca="false">J740*2.4</f>
        <v>0</v>
      </c>
      <c r="L740" s="0" t="n">
        <f aca="false">SUM(K740,H740)</f>
        <v>2356.8</v>
      </c>
      <c r="M740" s="0" t="n">
        <v>21</v>
      </c>
      <c r="W740" s="0" t="s">
        <v>52</v>
      </c>
      <c r="X740" s="0" t="s">
        <v>37</v>
      </c>
      <c r="Y740" s="0" t="n">
        <f aca="false">Y737</f>
        <v>2775.77142857143</v>
      </c>
      <c r="Z740" s="0" t="n">
        <f aca="false">L740/Y740</f>
        <v>0.849061264822134</v>
      </c>
      <c r="AA740" s="13" t="n">
        <f aca="false">$AA$6</f>
        <v>0.922882540851038</v>
      </c>
      <c r="AB740" s="0" t="n">
        <f aca="false">L740/AA740</f>
        <v>2553.73776800098</v>
      </c>
      <c r="AC740" s="0" t="n">
        <v>59</v>
      </c>
      <c r="AE740" s="0" t="n">
        <v>0</v>
      </c>
      <c r="AF740" s="0" t="n">
        <f aca="false">(AB740/AVERAGE(AB736:AB738,AB742:AB744))*MAX(AE739:AE741) + (1 - MAX(AE739:AE741))</f>
        <v>1</v>
      </c>
      <c r="AG740" s="0" t="n">
        <f aca="false">AB740/AF740</f>
        <v>2553.73776800098</v>
      </c>
      <c r="AH740" s="0" t="n">
        <f aca="false">(AG739+AG740*2+AG741)/4</f>
        <v>2525.81279301991</v>
      </c>
      <c r="AI740" s="0" t="n">
        <f aca="false">ABS(1 - (AG740/AVERAGE(AG738:AG742)))</f>
        <v>0.0270637806791212</v>
      </c>
      <c r="AJ740" s="0" t="n">
        <f aca="false">(AVERAGE(AG738:AG742)*AI740) + (AG740*(1-AI740))</f>
        <v>2555.6602791145</v>
      </c>
      <c r="AK740" s="0" t="n">
        <f aca="false">(AVERAGE(AG738:AG739,AG741:AG742)*AI740*2) + (AG740*(1-AI740*2))</f>
        <v>2558.54404578477</v>
      </c>
    </row>
    <row r="741" customFormat="false" ht="13.8" hidden="false" customHeight="false" outlineLevel="0" collapsed="false">
      <c r="A741" s="4" t="n">
        <v>43475</v>
      </c>
      <c r="B741" s="0" t="n">
        <v>739</v>
      </c>
      <c r="C741" s="0" t="n">
        <v>786</v>
      </c>
      <c r="D741" s="0" t="n">
        <f aca="false">C741*2.4</f>
        <v>1886.4</v>
      </c>
      <c r="E741" s="0" t="n">
        <v>244</v>
      </c>
      <c r="F741" s="0" t="n">
        <f aca="false">E741*2.4</f>
        <v>585.6</v>
      </c>
      <c r="G741" s="0" t="n">
        <v>0</v>
      </c>
      <c r="H741" s="0" t="n">
        <f aca="false">SUM(D741,F741,G741)</f>
        <v>2472</v>
      </c>
      <c r="J741" s="0" t="n">
        <v>0</v>
      </c>
      <c r="K741" s="0" t="n">
        <f aca="false">J741*2.4</f>
        <v>0</v>
      </c>
      <c r="L741" s="0" t="n">
        <f aca="false">SUM(K741,H741)</f>
        <v>2472</v>
      </c>
      <c r="M741" s="0" t="n">
        <v>12</v>
      </c>
      <c r="W741" s="0" t="s">
        <v>52</v>
      </c>
      <c r="X741" s="0" t="s">
        <v>39</v>
      </c>
      <c r="Y741" s="0" t="n">
        <f aca="false">Y737</f>
        <v>2775.77142857143</v>
      </c>
      <c r="Z741" s="0" t="n">
        <f aca="false">L741/Y741</f>
        <v>0.890563241106719</v>
      </c>
      <c r="AA741" s="13" t="n">
        <f aca="false">$AA$8</f>
        <v>0.913440873259032</v>
      </c>
      <c r="AB741" s="0" t="n">
        <f aca="false">L741/AA741</f>
        <v>2706.25069708151</v>
      </c>
      <c r="AC741" s="0" t="n">
        <v>55</v>
      </c>
      <c r="AE741" s="0" t="n">
        <v>0</v>
      </c>
      <c r="AF741" s="0" t="n">
        <f aca="false">(AB741/AVERAGE(AB737:AB739,AB743:AB745))*MAX(AE740:AE742) + (1 - MAX(AE740:AE742))</f>
        <v>1</v>
      </c>
      <c r="AG741" s="0" t="n">
        <f aca="false">AB741/AF741</f>
        <v>2706.25069708151</v>
      </c>
      <c r="AH741" s="0" t="n">
        <f aca="false">(AG740+AG741*2+AG742)/4</f>
        <v>2685.79751537591</v>
      </c>
      <c r="AI741" s="0" t="n">
        <f aca="false">ABS(1 - (AG741/AVERAGE(AG739:AG743)))</f>
        <v>0.0293642997793737</v>
      </c>
      <c r="AJ741" s="0" t="n">
        <f aca="false">(AVERAGE(AG739:AG743)*AI741) + (AG741*(1-AI741))</f>
        <v>2703.98376649742</v>
      </c>
      <c r="AK741" s="0" t="n">
        <f aca="false">(AVERAGE(AG739:AG740,AG742:AG743)*AI741*2) + (AG741*(1-AI741*2))</f>
        <v>2700.58337062128</v>
      </c>
    </row>
    <row r="742" customFormat="false" ht="13.8" hidden="false" customHeight="false" outlineLevel="0" collapsed="false">
      <c r="A742" s="4" t="n">
        <v>43476</v>
      </c>
      <c r="B742" s="0" t="n">
        <v>740</v>
      </c>
      <c r="C742" s="0" t="n">
        <v>931</v>
      </c>
      <c r="D742" s="0" t="n">
        <f aca="false">C742*2.4</f>
        <v>2234.4</v>
      </c>
      <c r="E742" s="0" t="n">
        <v>235</v>
      </c>
      <c r="F742" s="0" t="n">
        <f aca="false">E742*2.4</f>
        <v>564</v>
      </c>
      <c r="G742" s="0" t="n">
        <v>0</v>
      </c>
      <c r="H742" s="0" t="n">
        <f aca="false">SUM(D742,F742,G742)</f>
        <v>2798.4</v>
      </c>
      <c r="J742" s="0" t="n">
        <v>0</v>
      </c>
      <c r="K742" s="0" t="n">
        <f aca="false">J742*2.4</f>
        <v>0</v>
      </c>
      <c r="L742" s="0" t="n">
        <f aca="false">SUM(K742,H742)</f>
        <v>2798.4</v>
      </c>
      <c r="M742" s="0" t="n">
        <v>8</v>
      </c>
      <c r="W742" s="0" t="s">
        <v>52</v>
      </c>
      <c r="X742" s="0" t="s">
        <v>40</v>
      </c>
      <c r="Y742" s="0" t="n">
        <f aca="false">Y737</f>
        <v>2775.77142857143</v>
      </c>
      <c r="Z742" s="0" t="n">
        <f aca="false">L742/Y742</f>
        <v>1.00815217391304</v>
      </c>
      <c r="AA742" s="13" t="n">
        <f aca="false">$AA$10</f>
        <v>1.00772397548169</v>
      </c>
      <c r="AB742" s="0" t="n">
        <f aca="false">L742/AA742</f>
        <v>2776.95089933965</v>
      </c>
      <c r="AC742" s="0" t="n">
        <v>55</v>
      </c>
      <c r="AE742" s="0" t="n">
        <v>0</v>
      </c>
      <c r="AF742" s="0" t="n">
        <f aca="false">(AB742/AVERAGE(AB738:AB740,AB744:AB746))*MAX(AE741:AE743) + (1 - MAX(AE741:AE743))</f>
        <v>1</v>
      </c>
      <c r="AG742" s="0" t="n">
        <f aca="false">AB742/AF742</f>
        <v>2776.95089933965</v>
      </c>
      <c r="AH742" s="0" t="n">
        <f aca="false">(AG741+AG742*2+AG743)/4</f>
        <v>2769.73513673358</v>
      </c>
      <c r="AI742" s="0" t="n">
        <f aca="false">ABS(1 - (AG742/AVERAGE(AG740:AG744)))</f>
        <v>0.0253900533428805</v>
      </c>
      <c r="AJ742" s="0" t="n">
        <f aca="false">(AVERAGE(AG740:AG744)*AI742) + (AG742*(1-AI742))</f>
        <v>2778.78771083236</v>
      </c>
      <c r="AK742" s="0" t="n">
        <f aca="false">(AVERAGE(AG740:AG741,AG743:AG744)*AI742*2) + (AG742*(1-AI742*2))</f>
        <v>2781.54292807144</v>
      </c>
    </row>
    <row r="743" customFormat="false" ht="13.8" hidden="false" customHeight="false" outlineLevel="0" collapsed="false">
      <c r="A743" s="4" t="n">
        <v>43477</v>
      </c>
      <c r="B743" s="0" t="n">
        <v>741</v>
      </c>
      <c r="C743" s="0" t="n">
        <v>1072</v>
      </c>
      <c r="D743" s="0" t="n">
        <f aca="false">C743*2.4</f>
        <v>2572.8</v>
      </c>
      <c r="E743" s="0" t="n">
        <v>276</v>
      </c>
      <c r="F743" s="0" t="n">
        <f aca="false">E743*2.4</f>
        <v>662.4</v>
      </c>
      <c r="G743" s="0" t="n">
        <v>0</v>
      </c>
      <c r="H743" s="0" t="n">
        <f aca="false">SUM(D743,F743,G743)</f>
        <v>3235.2</v>
      </c>
      <c r="J743" s="0" t="n">
        <v>0</v>
      </c>
      <c r="K743" s="0" t="n">
        <f aca="false">J743*2.4</f>
        <v>0</v>
      </c>
      <c r="L743" s="0" t="n">
        <f aca="false">SUM(K743,H743)</f>
        <v>3235.2</v>
      </c>
      <c r="M743" s="0" t="n">
        <v>7</v>
      </c>
      <c r="W743" s="0" t="s">
        <v>52</v>
      </c>
      <c r="X743" s="0" t="s">
        <v>42</v>
      </c>
      <c r="Y743" s="0" t="n">
        <f aca="false">Y738</f>
        <v>2775.77142857143</v>
      </c>
      <c r="Z743" s="0" t="n">
        <f aca="false">L743/Y743</f>
        <v>1.16551383399209</v>
      </c>
      <c r="AA743" s="13" t="n">
        <f aca="false">$AA$12</f>
        <v>1.14772730026763</v>
      </c>
      <c r="AB743" s="0" t="n">
        <f aca="false">L743/AA743</f>
        <v>2818.7880511735</v>
      </c>
      <c r="AC743" s="0" t="n">
        <v>54</v>
      </c>
      <c r="AE743" s="0" t="n">
        <v>0</v>
      </c>
      <c r="AF743" s="0" t="n">
        <f aca="false">(AB743/AVERAGE(AB739:AB741,AB745:AB747))*MAX(AE742:AE744) + (1 - MAX(AE742:AE744))</f>
        <v>1</v>
      </c>
      <c r="AG743" s="0" t="n">
        <f aca="false">AB743/AF743</f>
        <v>2818.7880511735</v>
      </c>
      <c r="AH743" s="0" t="n">
        <f aca="false">(AG742+AG743*2+AG744)/4</f>
        <v>2951.3181993942</v>
      </c>
      <c r="AI743" s="0" t="n">
        <f aca="false">ABS(1 - (AG743/AVERAGE(AG741:AG745)))</f>
        <v>0.0708696707047842</v>
      </c>
      <c r="AJ743" s="0" t="n">
        <f aca="false">(AVERAGE(AG741:AG745)*AI743) + (AG743*(1-AI743))</f>
        <v>2834.02530192834</v>
      </c>
      <c r="AK743" s="0" t="n">
        <f aca="false">(AVERAGE(AG741:AG742,AG744:AG745)*AI743*2) + (AG743*(1-AI743*2))</f>
        <v>2856.88117806059</v>
      </c>
    </row>
    <row r="744" customFormat="false" ht="13.8" hidden="false" customHeight="false" outlineLevel="0" collapsed="false">
      <c r="A744" s="4" t="n">
        <v>43478</v>
      </c>
      <c r="B744" s="0" t="n">
        <v>742</v>
      </c>
      <c r="C744" s="0" t="n">
        <v>1234</v>
      </c>
      <c r="D744" s="0" t="n">
        <f aca="false">C744*2.4</f>
        <v>2961.6</v>
      </c>
      <c r="E744" s="0" t="n">
        <v>338</v>
      </c>
      <c r="F744" s="0" t="n">
        <f aca="false">E744*2.4</f>
        <v>811.2</v>
      </c>
      <c r="G744" s="0" t="n">
        <v>0</v>
      </c>
      <c r="H744" s="0" t="n">
        <f aca="false">SUM(D744,F744,G744)</f>
        <v>3772.8</v>
      </c>
      <c r="J744" s="0" t="n">
        <v>0</v>
      </c>
      <c r="K744" s="0" t="n">
        <f aca="false">J744*2.4</f>
        <v>0</v>
      </c>
      <c r="L744" s="0" t="n">
        <f aca="false">SUM(K744,H744)</f>
        <v>3772.8</v>
      </c>
      <c r="M744" s="0" t="n">
        <v>5</v>
      </c>
      <c r="W744" s="0" t="s">
        <v>52</v>
      </c>
      <c r="X744" s="0" t="s">
        <v>33</v>
      </c>
      <c r="Y744" s="0" t="n">
        <f aca="false">AVERAGE(L744:L750)</f>
        <v>2835.77142857143</v>
      </c>
      <c r="Z744" s="0" t="n">
        <f aca="false">L744/Y744</f>
        <v>1.33043162858179</v>
      </c>
      <c r="AA744" s="13" t="n">
        <f aca="false">$AA$14</f>
        <v>1.11267556670657</v>
      </c>
      <c r="AB744" s="0" t="n">
        <f aca="false">L744/AA744</f>
        <v>3390.74579589015</v>
      </c>
      <c r="AC744" s="0" t="n">
        <v>50</v>
      </c>
      <c r="AE744" s="0" t="n">
        <v>0</v>
      </c>
      <c r="AF744" s="0" t="n">
        <f aca="false">(AB744/AVERAGE(AB740:AB742,AB746:AB748))*MAX(AE743:AE745) + (1 - MAX(AE743:AE745))</f>
        <v>1</v>
      </c>
      <c r="AG744" s="0" t="n">
        <f aca="false">AB744/AF744</f>
        <v>3390.74579589015</v>
      </c>
      <c r="AH744" s="0" t="n">
        <f aca="false">(AG743+AG744*2+AG745)/4</f>
        <v>3269.12590349422</v>
      </c>
      <c r="AI744" s="0" t="n">
        <f aca="false">ABS(1 - (AG744/AVERAGE(AG742:AG746)))</f>
        <v>0.196964591520705</v>
      </c>
      <c r="AJ744" s="0" t="n">
        <f aca="false">(AVERAGE(AG742:AG746)*AI744) + (AG744*(1-AI744))</f>
        <v>3280.84767970381</v>
      </c>
      <c r="AK744" s="0" t="n">
        <f aca="false">(AVERAGE(AG742:AG743,AG745:AG746)*AI744*2) + (AG744*(1-AI744*2))</f>
        <v>3116.00050542431</v>
      </c>
    </row>
    <row r="745" customFormat="false" ht="13.8" hidden="false" customHeight="false" outlineLevel="0" collapsed="false">
      <c r="A745" s="4" t="n">
        <v>43479</v>
      </c>
      <c r="B745" s="0" t="n">
        <v>743</v>
      </c>
      <c r="C745" s="0" t="n">
        <v>1115</v>
      </c>
      <c r="D745" s="0" t="n">
        <f aca="false">C745*2.4</f>
        <v>2676</v>
      </c>
      <c r="E745" s="0" t="n">
        <v>324</v>
      </c>
      <c r="F745" s="0" t="n">
        <f aca="false">E745*2.4</f>
        <v>777.6</v>
      </c>
      <c r="G745" s="0" t="n">
        <v>0</v>
      </c>
      <c r="H745" s="0" t="n">
        <f aca="false">SUM(D745,F745,G745)</f>
        <v>3453.6</v>
      </c>
      <c r="J745" s="0" t="n">
        <v>0</v>
      </c>
      <c r="K745" s="0" t="n">
        <f aca="false">J745*2.4</f>
        <v>0</v>
      </c>
      <c r="L745" s="0" t="n">
        <f aca="false">SUM(K745,H745)</f>
        <v>3453.6</v>
      </c>
      <c r="M745" s="0" t="n">
        <v>13</v>
      </c>
      <c r="W745" s="0" t="s">
        <v>52</v>
      </c>
      <c r="X745" s="0" t="s">
        <v>34</v>
      </c>
      <c r="Y745" s="0" t="n">
        <f aca="false">Y744</f>
        <v>2835.77142857143</v>
      </c>
      <c r="Z745" s="0" t="n">
        <f aca="false">L745/Y745</f>
        <v>1.21786966509491</v>
      </c>
      <c r="AA745" s="13" t="n">
        <f aca="false">$AA$2</f>
        <v>0.993491797073005</v>
      </c>
      <c r="AB745" s="0" t="n">
        <f aca="false">L745/AA745</f>
        <v>3476.2239710231</v>
      </c>
      <c r="AC745" s="0" t="n">
        <v>50</v>
      </c>
      <c r="AE745" s="0" t="n">
        <v>0</v>
      </c>
      <c r="AF745" s="0" t="n">
        <f aca="false">(AB745/AVERAGE(AB741:AB743,AB747:AB749))*MAX(AE744:AE746) + (1 - MAX(AE744:AE746))</f>
        <v>1</v>
      </c>
      <c r="AG745" s="0" t="n">
        <f aca="false">AB745/AF745</f>
        <v>3476.2239710231</v>
      </c>
      <c r="AH745" s="0" t="n">
        <f aca="false">(AG744+AG745*2+AG746)/4</f>
        <v>3011.10506942553</v>
      </c>
      <c r="AI745" s="0" t="n">
        <f aca="false">ABS(1 - (AG745/AVERAGE(AG743:AG747)))</f>
        <v>0.290355617639508</v>
      </c>
      <c r="AJ745" s="0" t="n">
        <f aca="false">(AVERAGE(AG743:AG747)*AI745) + (AG745*(1-AI745))</f>
        <v>3249.10218275008</v>
      </c>
      <c r="AK745" s="0" t="n">
        <f aca="false">(AVERAGE(AG743:AG744,AG746:AG747)*AI745*2) + (AG745*(1-AI745*2))</f>
        <v>2908.41950034054</v>
      </c>
    </row>
    <row r="746" customFormat="false" ht="13.8" hidden="false" customHeight="false" outlineLevel="0" collapsed="false">
      <c r="A746" s="4" t="n">
        <v>43480</v>
      </c>
      <c r="B746" s="0" t="n">
        <v>744</v>
      </c>
      <c r="C746" s="0" t="n">
        <v>510</v>
      </c>
      <c r="D746" s="0" t="n">
        <f aca="false">C746*2.4</f>
        <v>1224</v>
      </c>
      <c r="E746" s="0" t="n">
        <v>158</v>
      </c>
      <c r="F746" s="0" t="n">
        <f aca="false">E746*2.4</f>
        <v>379.2</v>
      </c>
      <c r="G746" s="0" t="n">
        <v>0</v>
      </c>
      <c r="H746" s="0" t="n">
        <f aca="false">SUM(D746,F746,G746)</f>
        <v>1603.2</v>
      </c>
      <c r="J746" s="0" t="n">
        <v>0</v>
      </c>
      <c r="K746" s="0" t="n">
        <f aca="false">J746*2.4</f>
        <v>0</v>
      </c>
      <c r="L746" s="0" t="n">
        <f aca="false">SUM(K746,H746)</f>
        <v>1603.2</v>
      </c>
      <c r="M746" s="0" t="n">
        <v>16</v>
      </c>
      <c r="W746" s="0" t="s">
        <v>52</v>
      </c>
      <c r="X746" s="0" t="s">
        <v>36</v>
      </c>
      <c r="Y746" s="0" t="n">
        <f aca="false">Y744</f>
        <v>2835.77142857143</v>
      </c>
      <c r="Z746" s="0" t="n">
        <f aca="false">L746/Y746</f>
        <v>0.565348809092008</v>
      </c>
      <c r="AA746" s="13" t="n">
        <f aca="false">$AA$4</f>
        <v>0.942378902824267</v>
      </c>
      <c r="AB746" s="0" t="n">
        <f aca="false">L746/AA746</f>
        <v>1701.22653976578</v>
      </c>
      <c r="AC746" s="0" t="n">
        <v>48</v>
      </c>
      <c r="AE746" s="0" t="n">
        <v>0</v>
      </c>
      <c r="AF746" s="0" t="n">
        <f aca="false">(AB746/AVERAGE(AB742:AB744,AB748:AB750))*MAX(AE745:AE747) + (1 - MAX(AE745:AE747))</f>
        <v>1</v>
      </c>
      <c r="AG746" s="0" t="n">
        <f aca="false">AB746/AF746</f>
        <v>1701.22653976578</v>
      </c>
      <c r="AH746" s="0" t="n">
        <f aca="false">(AG745+AG746*2+AG747)/4</f>
        <v>2240.42892459609</v>
      </c>
      <c r="AI746" s="0" t="n">
        <f aca="false">ABS(1 - (AG746/AVERAGE(AG744:AG748)))</f>
        <v>0.400074176829708</v>
      </c>
      <c r="AJ746" s="0" t="n">
        <f aca="false">(AVERAGE(AG744:AG748)*AI746) + (AG746*(1-AI746))</f>
        <v>2155.11133431777</v>
      </c>
      <c r="AK746" s="0" t="n">
        <f aca="false">(AVERAGE(AG744:AG745,AG747:AG748)*AI746*2) + (AG746*(1-AI746*2))</f>
        <v>2835.93852614577</v>
      </c>
    </row>
    <row r="747" customFormat="false" ht="13.8" hidden="false" customHeight="false" outlineLevel="0" collapsed="false">
      <c r="A747" s="4" t="n">
        <v>43481</v>
      </c>
      <c r="B747" s="0" t="n">
        <v>745</v>
      </c>
      <c r="C747" s="0" t="n">
        <v>761</v>
      </c>
      <c r="D747" s="0" t="n">
        <f aca="false">C747*2.4</f>
        <v>1826.4</v>
      </c>
      <c r="E747" s="0" t="n">
        <v>40</v>
      </c>
      <c r="F747" s="0" t="n">
        <f aca="false">E747*2.4</f>
        <v>96</v>
      </c>
      <c r="G747" s="0" t="n">
        <v>0</v>
      </c>
      <c r="H747" s="0" t="n">
        <f aca="false">SUM(D747,F747,G747)</f>
        <v>1922.4</v>
      </c>
      <c r="J747" s="0" t="n">
        <v>0</v>
      </c>
      <c r="K747" s="0" t="n">
        <f aca="false">J747*2.4</f>
        <v>0</v>
      </c>
      <c r="L747" s="0" t="n">
        <f aca="false">SUM(K747,H747)</f>
        <v>1922.4</v>
      </c>
      <c r="M747" s="0" t="n">
        <v>16</v>
      </c>
      <c r="W747" s="0" t="s">
        <v>52</v>
      </c>
      <c r="X747" s="0" t="s">
        <v>37</v>
      </c>
      <c r="Y747" s="0" t="n">
        <f aca="false">Y744</f>
        <v>2835.77142857143</v>
      </c>
      <c r="Z747" s="0" t="n">
        <f aca="false">L747/Y747</f>
        <v>0.67791077257889</v>
      </c>
      <c r="AA747" s="13" t="n">
        <f aca="false">$AA$6</f>
        <v>0.922882540851038</v>
      </c>
      <c r="AB747" s="0" t="n">
        <f aca="false">L747/AA747</f>
        <v>2083.03864782972</v>
      </c>
      <c r="AC747" s="0" t="n">
        <v>52</v>
      </c>
      <c r="AE747" s="0" t="n">
        <v>0</v>
      </c>
      <c r="AF747" s="0" t="n">
        <f aca="false">(AB747/AVERAGE(AB743:AB745,AB749:AB751))*MAX(AE746:AE748) + (1 - MAX(AE746:AE748))</f>
        <v>1</v>
      </c>
      <c r="AG747" s="0" t="n">
        <f aca="false">AB747/AF747</f>
        <v>2083.03864782972</v>
      </c>
      <c r="AH747" s="0" t="n">
        <f aca="false">(AG746+AG747*2+AG748)/4</f>
        <v>2348.67739749839</v>
      </c>
      <c r="AI747" s="0" t="n">
        <f aca="false">ABS(1 - (AG747/AVERAGE(AG745:AG749)))</f>
        <v>0.24590316082981</v>
      </c>
      <c r="AJ747" s="0" t="n">
        <f aca="false">(AVERAGE(AG745:AG749)*AI747) + (AG747*(1-AI747))</f>
        <v>2250.07016645516</v>
      </c>
      <c r="AK747" s="0" t="n">
        <f aca="false">(AVERAGE(AG745:AG746,AG748:AG749)*AI747*2) + (AG747*(1-AI747*2))</f>
        <v>2500.61744439333</v>
      </c>
    </row>
    <row r="748" customFormat="false" ht="13.8" hidden="false" customHeight="false" outlineLevel="0" collapsed="false">
      <c r="A748" s="4" t="n">
        <v>43482</v>
      </c>
      <c r="B748" s="0" t="n">
        <v>746</v>
      </c>
      <c r="C748" s="0" t="n">
        <v>515</v>
      </c>
      <c r="D748" s="0" t="n">
        <f aca="false">C748*2.4</f>
        <v>1236</v>
      </c>
      <c r="E748" s="0" t="n">
        <v>159</v>
      </c>
      <c r="F748" s="0" t="n">
        <f aca="false">E748*2.4</f>
        <v>381.6</v>
      </c>
      <c r="G748" s="0" t="n">
        <v>0</v>
      </c>
      <c r="H748" s="0" t="n">
        <f aca="false">SUM(D748,F748,G748)</f>
        <v>1617.6</v>
      </c>
      <c r="J748" s="0" t="n">
        <v>0</v>
      </c>
      <c r="K748" s="0" t="n">
        <f aca="false">J748*2.4</f>
        <v>0</v>
      </c>
      <c r="L748" s="0" t="n">
        <f aca="false">SUM(K748,H748)</f>
        <v>1617.6</v>
      </c>
      <c r="M748" s="0" t="n">
        <v>10</v>
      </c>
      <c r="W748" s="0" t="s">
        <v>52</v>
      </c>
      <c r="X748" s="0" t="s">
        <v>39</v>
      </c>
      <c r="Y748" s="0" t="n">
        <f aca="false">Y744</f>
        <v>2835.77142857143</v>
      </c>
      <c r="Z748" s="0" t="n">
        <f aca="false">L748/Y748</f>
        <v>0.570426792407206</v>
      </c>
      <c r="AA748" s="13" t="n">
        <f aca="false">$AA$8</f>
        <v>0.913440873259032</v>
      </c>
      <c r="AB748" s="0" t="n">
        <f aca="false">L748/AA748</f>
        <v>1770.88637847858</v>
      </c>
      <c r="AC748" s="0" t="n">
        <v>54</v>
      </c>
      <c r="AE748" s="0" t="n">
        <v>0</v>
      </c>
      <c r="AF748" s="0" t="n">
        <f aca="false">(AB748/AVERAGE(AB744:AB746,AB750:AB752))*MAX(AE747:AE749) + (1 - MAX(AE747:AE749))</f>
        <v>0.502036482813212</v>
      </c>
      <c r="AG748" s="0" t="n">
        <f aca="false">AB748/AF748</f>
        <v>3527.40575456835</v>
      </c>
      <c r="AH748" s="0" t="n">
        <f aca="false">(AG747+AG748*2+AG749)/4</f>
        <v>3040.3587535538</v>
      </c>
      <c r="AI748" s="0" t="n">
        <f aca="false">ABS(1 - (AG748/AVERAGE(AG746:AG750)))</f>
        <v>0.400062898166591</v>
      </c>
      <c r="AJ748" s="0" t="n">
        <f aca="false">(AVERAGE(AG746:AG750)*AI748) + (AG748*(1-AI748))</f>
        <v>3124.16499352175</v>
      </c>
      <c r="AK748" s="0" t="n">
        <f aca="false">(AVERAGE(AG746:AG747,AG749:AG750)*AI748*2) + (AG748*(1-AI748*2))</f>
        <v>2519.30385195184</v>
      </c>
    </row>
    <row r="749" customFormat="false" ht="13.8" hidden="false" customHeight="false" outlineLevel="0" collapsed="false">
      <c r="A749" s="4" t="n">
        <v>43483</v>
      </c>
      <c r="B749" s="0" t="n">
        <v>747</v>
      </c>
      <c r="C749" s="0" t="n">
        <v>874</v>
      </c>
      <c r="D749" s="0" t="n">
        <f aca="false">C749*2.4</f>
        <v>2097.6</v>
      </c>
      <c r="E749" s="0" t="n">
        <v>161</v>
      </c>
      <c r="F749" s="0" t="n">
        <f aca="false">E749*2.4</f>
        <v>386.4</v>
      </c>
      <c r="G749" s="0" t="n">
        <v>0</v>
      </c>
      <c r="H749" s="0" t="n">
        <f aca="false">SUM(D749,F749,G749)</f>
        <v>2484</v>
      </c>
      <c r="J749" s="0" t="n">
        <v>0</v>
      </c>
      <c r="K749" s="0" t="n">
        <f aca="false">J749*2.4</f>
        <v>0</v>
      </c>
      <c r="L749" s="0" t="n">
        <f aca="false">SUM(K749,H749)</f>
        <v>2484</v>
      </c>
      <c r="M749" s="0" t="n">
        <v>15</v>
      </c>
      <c r="W749" s="0" t="s">
        <v>52</v>
      </c>
      <c r="X749" s="0" t="s">
        <v>40</v>
      </c>
      <c r="Y749" s="0" t="n">
        <f aca="false">Y744</f>
        <v>2835.77142857143</v>
      </c>
      <c r="Z749" s="0" t="n">
        <f aca="false">L749/Y749</f>
        <v>0.875952121871599</v>
      </c>
      <c r="AA749" s="13" t="n">
        <f aca="false">$AA$10</f>
        <v>1.00772397548169</v>
      </c>
      <c r="AB749" s="0" t="n">
        <f aca="false">L749/AA749</f>
        <v>2464.96070395929</v>
      </c>
      <c r="AC749" s="0" t="n">
        <v>57</v>
      </c>
      <c r="AE749" s="0" t="n">
        <v>1</v>
      </c>
      <c r="AF749" s="0" t="n">
        <f aca="false">(AB749/AVERAGE(AB745:AB747,AB751:AB753))*MAX(AE748:AE750) + (1 - MAX(AE748:AE750))</f>
        <v>0.815244426843116</v>
      </c>
      <c r="AG749" s="0" t="n">
        <f aca="false">AB749/AF749</f>
        <v>3023.58485724876</v>
      </c>
      <c r="AH749" s="0" t="n">
        <f aca="false">(AG748+AG749*2+AG750)/4</f>
        <v>2959.15785045436</v>
      </c>
      <c r="AI749" s="0" t="n">
        <f aca="false">ABS(1 - (AG749/AVERAGE(AG747:AG751)))</f>
        <v>0.139592291826017</v>
      </c>
      <c r="AJ749" s="0" t="n">
        <f aca="false">(AVERAGE(AG747:AG751)*AI749) + (AG749*(1-AI749))</f>
        <v>2971.88426314167</v>
      </c>
      <c r="AK749" s="0" t="n">
        <f aca="false">(AVERAGE(AG747:AG748,AG750:AG751)*AI749*2) + (AG749*(1-AI749*2))</f>
        <v>2894.33337198103</v>
      </c>
    </row>
    <row r="750" customFormat="false" ht="13.8" hidden="false" customHeight="false" outlineLevel="0" collapsed="false">
      <c r="A750" s="4" t="n">
        <v>43484</v>
      </c>
      <c r="B750" s="0" t="n">
        <v>748</v>
      </c>
      <c r="C750" s="0" t="n">
        <v>1730</v>
      </c>
      <c r="D750" s="0" t="n">
        <f aca="false">C750*2.4</f>
        <v>4152</v>
      </c>
      <c r="E750" s="0" t="n">
        <v>352</v>
      </c>
      <c r="F750" s="0" t="n">
        <f aca="false">E750*2.4</f>
        <v>844.8</v>
      </c>
      <c r="G750" s="0" t="n">
        <v>0</v>
      </c>
      <c r="H750" s="0" t="n">
        <f aca="false">SUM(D750,F750,G750)</f>
        <v>4996.8</v>
      </c>
      <c r="J750" s="0" t="n">
        <v>0</v>
      </c>
      <c r="K750" s="0" t="n">
        <f aca="false">J750*2.4</f>
        <v>0</v>
      </c>
      <c r="L750" s="0" t="n">
        <f aca="false">SUM(K750,H750)</f>
        <v>4996.8</v>
      </c>
      <c r="M750" s="0" t="n">
        <v>12</v>
      </c>
      <c r="W750" s="0" t="s">
        <v>52</v>
      </c>
      <c r="X750" s="0" t="s">
        <v>42</v>
      </c>
      <c r="Y750" s="0" t="n">
        <f aca="false">Y745</f>
        <v>2835.77142857143</v>
      </c>
      <c r="Z750" s="0" t="n">
        <f aca="false">L750/Y750</f>
        <v>1.76206021037359</v>
      </c>
      <c r="AA750" s="13" t="n">
        <f aca="false">$AA$12</f>
        <v>1.14772730026763</v>
      </c>
      <c r="AB750" s="0" t="n">
        <f aca="false">L750/AA750</f>
        <v>4353.64742028429</v>
      </c>
      <c r="AC750" s="0" t="n">
        <v>50</v>
      </c>
      <c r="AE750" s="0" t="n">
        <v>1</v>
      </c>
      <c r="AF750" s="0" t="n">
        <f aca="false">(AB750/AVERAGE(AB746:AB748,AB752:AB754))*MAX(AE749:AE751) + (1 - MAX(AE749:AE751))</f>
        <v>1.92464180803369</v>
      </c>
      <c r="AG750" s="0" t="n">
        <f aca="false">AB750/AF750</f>
        <v>2262.05593275156</v>
      </c>
      <c r="AH750" s="0" t="n">
        <f aca="false">(AG749+AG750*2+AG751)/4</f>
        <v>2479.42327209094</v>
      </c>
      <c r="AI750" s="0" t="n">
        <f aca="false">ABS(1 - (AG750/AVERAGE(AG748:AG752)))</f>
        <v>0.188245395133798</v>
      </c>
      <c r="AJ750" s="0" t="n">
        <f aca="false">(AVERAGE(AG748:AG752)*AI750) + (AG750*(1-AI750))</f>
        <v>2360.80370368103</v>
      </c>
      <c r="AK750" s="0" t="n">
        <f aca="false">(AVERAGE(AG748:AG749,AG751:AG752)*AI750*2) + (AG750*(1-AI750*2))</f>
        <v>2508.92536007524</v>
      </c>
    </row>
    <row r="751" customFormat="false" ht="13.8" hidden="false" customHeight="false" outlineLevel="0" collapsed="false">
      <c r="A751" s="4" t="n">
        <v>43485</v>
      </c>
      <c r="B751" s="0" t="n">
        <v>749</v>
      </c>
      <c r="C751" s="0" t="n">
        <v>1687</v>
      </c>
      <c r="D751" s="0" t="n">
        <f aca="false">C751*2.4</f>
        <v>4048.8</v>
      </c>
      <c r="E751" s="0" t="n">
        <v>469</v>
      </c>
      <c r="F751" s="0" t="n">
        <f aca="false">E751*2.4</f>
        <v>1125.6</v>
      </c>
      <c r="G751" s="0" t="n">
        <v>0</v>
      </c>
      <c r="H751" s="0" t="n">
        <f aca="false">SUM(D751,F751,G751)</f>
        <v>5174.4</v>
      </c>
      <c r="J751" s="0" t="n">
        <v>0</v>
      </c>
      <c r="K751" s="0" t="n">
        <f aca="false">J751*2.4</f>
        <v>0</v>
      </c>
      <c r="L751" s="0" t="n">
        <f aca="false">SUM(K751,H751)</f>
        <v>5174.4</v>
      </c>
      <c r="M751" s="0" t="n">
        <v>8</v>
      </c>
      <c r="W751" s="0" t="s">
        <v>52</v>
      </c>
      <c r="X751" s="0" t="s">
        <v>33</v>
      </c>
      <c r="Y751" s="0" t="n">
        <f aca="false">AVERAGE(L751:L757)</f>
        <v>3246.51428571429</v>
      </c>
      <c r="Z751" s="0" t="n">
        <f aca="false">L751/Y751</f>
        <v>1.59383250607244</v>
      </c>
      <c r="AA751" s="13" t="n">
        <f aca="false">$AA$14</f>
        <v>1.11267556670657</v>
      </c>
      <c r="AB751" s="0" t="n">
        <f aca="false">L751/AA751</f>
        <v>4650.41217298929</v>
      </c>
      <c r="AC751" s="0" t="n">
        <v>52</v>
      </c>
      <c r="AE751" s="0" t="n">
        <v>0</v>
      </c>
      <c r="AF751" s="0" t="n">
        <f aca="false">(AB751/AVERAGE(AB747:AB749,AB753:AB755))*MAX(AE750:AE752) + (1 - MAX(AE750:AE752))</f>
        <v>1.96220223814082</v>
      </c>
      <c r="AG751" s="0" t="n">
        <f aca="false">AB751/AF751</f>
        <v>2369.9963656119</v>
      </c>
      <c r="AH751" s="0" t="n">
        <f aca="false">(AG750+AG751*2+AG752)/4</f>
        <v>2438.03308414444</v>
      </c>
      <c r="AI751" s="0" t="n">
        <f aca="false">ABS(1 - (AG751/AVERAGE(AG749:AG753)))</f>
        <v>0.148664505121616</v>
      </c>
      <c r="AJ751" s="0" t="n">
        <f aca="false">(AVERAGE(AG749:AG753)*AI751) + (AG751*(1-AI751))</f>
        <v>2431.5227675273</v>
      </c>
      <c r="AK751" s="0" t="n">
        <f aca="false">(AVERAGE(AG749:AG750,AG752:AG753)*AI751*2) + (AG751*(1-AI751*2))</f>
        <v>2523.81237040041</v>
      </c>
    </row>
    <row r="752" customFormat="false" ht="13.8" hidden="false" customHeight="false" outlineLevel="0" collapsed="false">
      <c r="A752" s="4" t="n">
        <v>43486</v>
      </c>
      <c r="B752" s="0" t="n">
        <v>750</v>
      </c>
      <c r="C752" s="0" t="n">
        <v>1070</v>
      </c>
      <c r="D752" s="0" t="n">
        <f aca="false">C752*2.4</f>
        <v>2568</v>
      </c>
      <c r="E752" s="0" t="n">
        <v>417</v>
      </c>
      <c r="F752" s="0" t="n">
        <f aca="false">E752*2.4</f>
        <v>1000.8</v>
      </c>
      <c r="G752" s="0" t="n">
        <v>0</v>
      </c>
      <c r="H752" s="0" t="n">
        <f aca="false">SUM(D752,F752,G752)</f>
        <v>3568.8</v>
      </c>
      <c r="J752" s="0" t="n">
        <v>0</v>
      </c>
      <c r="K752" s="0" t="n">
        <f aca="false">J752*2.4</f>
        <v>0</v>
      </c>
      <c r="L752" s="0" t="n">
        <f aca="false">SUM(K752,H752)</f>
        <v>3568.8</v>
      </c>
      <c r="M752" s="0" t="n">
        <v>12</v>
      </c>
      <c r="W752" s="0" t="s">
        <v>52</v>
      </c>
      <c r="X752" s="0" t="s">
        <v>34</v>
      </c>
      <c r="Y752" s="0" t="n">
        <f aca="false">Y751</f>
        <v>3246.51428571429</v>
      </c>
      <c r="Z752" s="0" t="n">
        <f aca="false">L752/Y752</f>
        <v>1.09927130636815</v>
      </c>
      <c r="AA752" s="13" t="n">
        <f aca="false">$AA$2</f>
        <v>0.993491797073005</v>
      </c>
      <c r="AB752" s="0" t="n">
        <f aca="false">L752/AA752</f>
        <v>3592.17862745751</v>
      </c>
      <c r="AC752" s="0" t="n">
        <v>52</v>
      </c>
      <c r="AE752" s="0" t="n">
        <v>1</v>
      </c>
      <c r="AF752" s="0" t="n">
        <f aca="false">(AB752/AVERAGE(AB748:AB750,AB754:AB756))*MAX(AE751:AE753) + (1 - MAX(AE751:AE753))</f>
        <v>1.30620703044218</v>
      </c>
      <c r="AG752" s="0" t="n">
        <f aca="false">AB752/AF752</f>
        <v>2750.08367260241</v>
      </c>
      <c r="AH752" s="0" t="n">
        <f aca="false">(AG751+AG752*2+AG753)/4</f>
        <v>2845.93210110181</v>
      </c>
      <c r="AI752" s="0" t="n">
        <f aca="false">ABS(1 - (AG752/AVERAGE(AG750:AG754)))</f>
        <v>0.0842231635336637</v>
      </c>
      <c r="AJ752" s="0" t="n">
        <f aca="false">(AVERAGE(AG750:AG754)*AI752) + (AG752*(1-AI752))</f>
        <v>2732.09122169459</v>
      </c>
      <c r="AK752" s="0" t="n">
        <f aca="false">(AVERAGE(AG750:AG751,AG753:AG754)*AI752*2) + (AG752*(1-AI752*2))</f>
        <v>2705.10254533284</v>
      </c>
    </row>
    <row r="753" customFormat="false" ht="13.8" hidden="false" customHeight="false" outlineLevel="0" collapsed="false">
      <c r="A753" s="4" t="n">
        <v>43487</v>
      </c>
      <c r="B753" s="0" t="n">
        <v>751</v>
      </c>
      <c r="C753" s="0" t="n">
        <v>792</v>
      </c>
      <c r="D753" s="0" t="n">
        <f aca="false">C753*2.4</f>
        <v>1900.8</v>
      </c>
      <c r="E753" s="0" t="n">
        <v>244</v>
      </c>
      <c r="F753" s="0" t="n">
        <f aca="false">E753*2.4</f>
        <v>585.6</v>
      </c>
      <c r="G753" s="0" t="n">
        <v>0</v>
      </c>
      <c r="H753" s="0" t="n">
        <f aca="false">SUM(D753,F753,G753)</f>
        <v>2486.4</v>
      </c>
      <c r="J753" s="0" t="n">
        <v>0</v>
      </c>
      <c r="K753" s="0" t="n">
        <f aca="false">J753*2.4</f>
        <v>0</v>
      </c>
      <c r="L753" s="0" t="n">
        <f aca="false">SUM(K753,H753)</f>
        <v>2486.4</v>
      </c>
      <c r="M753" s="0" t="n">
        <v>20</v>
      </c>
      <c r="W753" s="0" t="s">
        <v>52</v>
      </c>
      <c r="X753" s="0" t="s">
        <v>36</v>
      </c>
      <c r="Y753" s="0" t="n">
        <f aca="false">Y751</f>
        <v>3246.51428571429</v>
      </c>
      <c r="Z753" s="0" t="n">
        <f aca="false">L753/Y753</f>
        <v>0.765867567852993</v>
      </c>
      <c r="AA753" s="13" t="n">
        <f aca="false">$AA$4</f>
        <v>0.942378902824267</v>
      </c>
      <c r="AB753" s="0" t="n">
        <f aca="false">L753/AA753</f>
        <v>2638.42918442717</v>
      </c>
      <c r="AC753" s="0" t="n">
        <v>46</v>
      </c>
      <c r="AE753" s="0" t="n">
        <v>0</v>
      </c>
      <c r="AF753" s="0" t="n">
        <f aca="false">(AB753/AVERAGE(AB749:AB751,AB755:AB757))*MAX(AE752:AE754) + (1 - MAX(AE752:AE754))</f>
        <v>0.750926598630796</v>
      </c>
      <c r="AG753" s="0" t="n">
        <f aca="false">AB753/AF753</f>
        <v>3513.5646935905</v>
      </c>
      <c r="AH753" s="0" t="n">
        <f aca="false">(AG752+AG753*2+AG754)/4</f>
        <v>2890.9473195835</v>
      </c>
      <c r="AI753" s="0" t="n">
        <f aca="false">ABS(1 - (AG753/AVERAGE(AG751:AG755)))</f>
        <v>0.26420797914975</v>
      </c>
      <c r="AJ753" s="0" t="n">
        <f aca="false">(AVERAGE(AG751:AG755)*AI753) + (AG753*(1-AI753))</f>
        <v>3319.55595771925</v>
      </c>
      <c r="AK753" s="0" t="n">
        <f aca="false">(AVERAGE(AG751:AG752,AG754:AG755)*AI753*2) + (AG753*(1-AI753*2))</f>
        <v>3028.54285391238</v>
      </c>
    </row>
    <row r="754" customFormat="false" ht="13.8" hidden="false" customHeight="false" outlineLevel="0" collapsed="false">
      <c r="A754" s="4" t="n">
        <v>43488</v>
      </c>
      <c r="B754" s="0" t="n">
        <v>752</v>
      </c>
      <c r="C754" s="0" t="n">
        <v>532</v>
      </c>
      <c r="D754" s="0" t="n">
        <f aca="false">C754*2.4</f>
        <v>1276.8</v>
      </c>
      <c r="E754" s="0" t="n">
        <v>155</v>
      </c>
      <c r="F754" s="0" t="n">
        <f aca="false">E754*2.4</f>
        <v>372</v>
      </c>
      <c r="G754" s="0" t="n">
        <v>0</v>
      </c>
      <c r="H754" s="0" t="n">
        <f aca="false">SUM(D754,F754,G754)</f>
        <v>1648.8</v>
      </c>
      <c r="J754" s="0" t="n">
        <v>0</v>
      </c>
      <c r="K754" s="0" t="n">
        <f aca="false">J754*2.4</f>
        <v>0</v>
      </c>
      <c r="L754" s="0" t="n">
        <f aca="false">SUM(K754,H754)</f>
        <v>1648.8</v>
      </c>
      <c r="M754" s="0" t="n">
        <v>17</v>
      </c>
      <c r="W754" s="0" t="s">
        <v>52</v>
      </c>
      <c r="X754" s="0" t="s">
        <v>37</v>
      </c>
      <c r="Y754" s="0" t="n">
        <f aca="false">Y751</f>
        <v>3246.51428571429</v>
      </c>
      <c r="Z754" s="0" t="n">
        <f aca="false">L754/Y754</f>
        <v>0.507867779068539</v>
      </c>
      <c r="AA754" s="13" t="n">
        <f aca="false">$AA$6</f>
        <v>0.922882540851038</v>
      </c>
      <c r="AB754" s="0" t="n">
        <f aca="false">L754/AA754</f>
        <v>1786.57621855058</v>
      </c>
      <c r="AC754" s="0" t="n">
        <v>45</v>
      </c>
      <c r="AE754" s="0" t="n">
        <v>0</v>
      </c>
      <c r="AF754" s="0" t="n">
        <f aca="false">(AB754/AVERAGE(AB750:AB752,AB756:AB758))*MAX(AE753:AE755) + (1 - MAX(AE753:AE755))</f>
        <v>1</v>
      </c>
      <c r="AG754" s="0" t="n">
        <f aca="false">AB754/AF754</f>
        <v>1786.57621855058</v>
      </c>
      <c r="AH754" s="0" t="n">
        <f aca="false">(AG753+AG754*2+AG755)/4</f>
        <v>2640.70104777943</v>
      </c>
      <c r="AI754" s="0" t="n">
        <f aca="false">ABS(1 - (AG754/AVERAGE(AG752:AG756)))</f>
        <v>0.369799086739778</v>
      </c>
      <c r="AJ754" s="0" t="n">
        <f aca="false">(AVERAGE(AG752:AG756)*AI754) + (AG754*(1-AI754))</f>
        <v>2174.25692580604</v>
      </c>
      <c r="AK754" s="0" t="n">
        <f aca="false">(AVERAGE(AG752:AG753,AG755:AG756)*AI754*2) + (AG754*(1-AI754*2))</f>
        <v>2755.77798668922</v>
      </c>
    </row>
    <row r="755" customFormat="false" ht="13.8" hidden="false" customHeight="false" outlineLevel="0" collapsed="false">
      <c r="A755" s="4" t="n">
        <v>43489</v>
      </c>
      <c r="B755" s="0" t="n">
        <v>753</v>
      </c>
      <c r="C755" s="0" t="n">
        <v>1088</v>
      </c>
      <c r="D755" s="0" t="n">
        <f aca="false">C755*2.4</f>
        <v>2611.2</v>
      </c>
      <c r="E755" s="0" t="n">
        <v>235</v>
      </c>
      <c r="F755" s="0" t="n">
        <f aca="false">E755*2.4</f>
        <v>564</v>
      </c>
      <c r="G755" s="0" t="n">
        <v>0</v>
      </c>
      <c r="H755" s="0" t="n">
        <f aca="false">SUM(D755,F755,G755)</f>
        <v>3175.2</v>
      </c>
      <c r="J755" s="0" t="n">
        <v>0</v>
      </c>
      <c r="K755" s="0" t="n">
        <f aca="false">J755*2.4</f>
        <v>0</v>
      </c>
      <c r="L755" s="0" t="n">
        <f aca="false">SUM(K755,H755)</f>
        <v>3175.2</v>
      </c>
      <c r="M755" s="0" t="n">
        <v>12</v>
      </c>
      <c r="W755" s="0" t="s">
        <v>52</v>
      </c>
      <c r="X755" s="0" t="s">
        <v>39</v>
      </c>
      <c r="Y755" s="0" t="n">
        <f aca="false">Y751</f>
        <v>3246.51428571429</v>
      </c>
      <c r="Z755" s="0" t="n">
        <f aca="false">L755/Y755</f>
        <v>0.978033583271727</v>
      </c>
      <c r="AA755" s="13" t="n">
        <f aca="false">$AA$8</f>
        <v>0.913440873259032</v>
      </c>
      <c r="AB755" s="0" t="n">
        <f aca="false">L755/AA755</f>
        <v>3476.08706042606</v>
      </c>
      <c r="AC755" s="0" t="n">
        <v>54</v>
      </c>
      <c r="AE755" s="0" t="n">
        <v>0</v>
      </c>
      <c r="AF755" s="0" t="n">
        <f aca="false">(AB755/AVERAGE(AB751:AB753,AB757:AB759))*MAX(AE754:AE756) + (1 - MAX(AE754:AE756))</f>
        <v>1</v>
      </c>
      <c r="AG755" s="0" t="n">
        <f aca="false">AB755/AF755</f>
        <v>3476.08706042606</v>
      </c>
      <c r="AH755" s="0" t="n">
        <f aca="false">(AG754+AG755*2+AG756)/4</f>
        <v>2846.7736483296</v>
      </c>
      <c r="AI755" s="0" t="n">
        <f aca="false">ABS(1 - (AG755/AVERAGE(AG753:AG757)))</f>
        <v>0.165493718238494</v>
      </c>
      <c r="AJ755" s="0" t="n">
        <f aca="false">(AVERAGE(AG753:AG757)*AI755) + (AG755*(1-AI755))</f>
        <v>3394.40179301125</v>
      </c>
      <c r="AK755" s="0" t="n">
        <f aca="false">(AVERAGE(AG753:AG754,AG756:AG757)*AI755*2) + (AG755*(1-AI755*2))</f>
        <v>3271.87389188904</v>
      </c>
    </row>
    <row r="756" customFormat="false" ht="13.8" hidden="false" customHeight="false" outlineLevel="0" collapsed="false">
      <c r="A756" s="4" t="n">
        <v>43490</v>
      </c>
      <c r="B756" s="0" t="n">
        <v>754</v>
      </c>
      <c r="C756" s="0" t="n">
        <v>904</v>
      </c>
      <c r="D756" s="0" t="n">
        <f aca="false">C756*2.4</f>
        <v>2169.6</v>
      </c>
      <c r="E756" s="0" t="n">
        <v>208</v>
      </c>
      <c r="F756" s="0" t="n">
        <f aca="false">E756*2.4</f>
        <v>499.2</v>
      </c>
      <c r="G756" s="0" t="n">
        <v>0</v>
      </c>
      <c r="H756" s="0" t="n">
        <f aca="false">SUM(D756,F756,G756)</f>
        <v>2668.8</v>
      </c>
      <c r="J756" s="0" t="n">
        <v>0</v>
      </c>
      <c r="K756" s="0" t="n">
        <f aca="false">J756*2.4</f>
        <v>0</v>
      </c>
      <c r="L756" s="0" t="n">
        <f aca="false">SUM(K756,H756)</f>
        <v>2668.8</v>
      </c>
      <c r="M756" s="0" t="n">
        <v>13</v>
      </c>
      <c r="W756" s="0" t="s">
        <v>52</v>
      </c>
      <c r="X756" s="0" t="s">
        <v>40</v>
      </c>
      <c r="Y756" s="0" t="n">
        <f aca="false">Y751</f>
        <v>3246.51428571429</v>
      </c>
      <c r="Z756" s="0" t="n">
        <f aca="false">L756/Y756</f>
        <v>0.822050902946456</v>
      </c>
      <c r="AA756" s="13" t="n">
        <f aca="false">$AA$10</f>
        <v>1.00772397548169</v>
      </c>
      <c r="AB756" s="0" t="n">
        <f aca="false">L756/AA756</f>
        <v>2648.34425391568</v>
      </c>
      <c r="AC756" s="0" t="n">
        <v>54</v>
      </c>
      <c r="AE756" s="0" t="n">
        <v>0</v>
      </c>
      <c r="AF756" s="0" t="n">
        <f aca="false">(AB756/AVERAGE(AB752:AB754,AB758:AB760))*MAX(AE755:AE757) + (1 - MAX(AE755:AE757))</f>
        <v>1</v>
      </c>
      <c r="AG756" s="0" t="n">
        <f aca="false">AB756/AF756</f>
        <v>2648.34425391568</v>
      </c>
      <c r="AH756" s="0" t="n">
        <f aca="false">(AG755+AG756*2+AG757)/4</f>
        <v>3065.17802955645</v>
      </c>
      <c r="AI756" s="0" t="n">
        <f aca="false">ABS(1 - (AG756/AVERAGE(AG754:AG758)))</f>
        <v>0.0918399877659664</v>
      </c>
      <c r="AJ756" s="0" t="n">
        <f aca="false">(AVERAGE(AG754:AG758)*AI756) + (AG756*(1-AI756))</f>
        <v>2672.9408889313</v>
      </c>
      <c r="AK756" s="0" t="n">
        <f aca="false">(AVERAGE(AG754:AG755,AG757:AG758)*AI756*2) + (AG756*(1-AI756*2))</f>
        <v>2709.83584145473</v>
      </c>
    </row>
    <row r="757" customFormat="false" ht="13.8" hidden="false" customHeight="false" outlineLevel="0" collapsed="false">
      <c r="A757" s="4" t="n">
        <v>43491</v>
      </c>
      <c r="B757" s="0" t="n">
        <v>755</v>
      </c>
      <c r="C757" s="0" t="n">
        <v>1377</v>
      </c>
      <c r="D757" s="0" t="n">
        <f aca="false">C757*2.4</f>
        <v>3304.8</v>
      </c>
      <c r="E757" s="0" t="n">
        <v>291</v>
      </c>
      <c r="F757" s="0" t="n">
        <f aca="false">E757*2.4</f>
        <v>698.4</v>
      </c>
      <c r="G757" s="0" t="n">
        <v>0</v>
      </c>
      <c r="H757" s="0" t="n">
        <f aca="false">SUM(D757,F757,G757)</f>
        <v>4003.2</v>
      </c>
      <c r="J757" s="0" t="n">
        <v>0</v>
      </c>
      <c r="K757" s="0" t="n">
        <f aca="false">J757*2.4</f>
        <v>0</v>
      </c>
      <c r="L757" s="0" t="n">
        <f aca="false">SUM(K757,H757)</f>
        <v>4003.2</v>
      </c>
      <c r="M757" s="0" t="n">
        <v>9</v>
      </c>
      <c r="X757" s="0" t="s">
        <v>42</v>
      </c>
      <c r="Y757" s="0" t="n">
        <f aca="false">Y752</f>
        <v>3246.51428571429</v>
      </c>
      <c r="Z757" s="0" t="n">
        <f aca="false">L757/Y757</f>
        <v>1.23307635441968</v>
      </c>
      <c r="AA757" s="13" t="n">
        <f aca="false">$AA$12</f>
        <v>1.14772730026763</v>
      </c>
      <c r="AB757" s="0" t="n">
        <f aca="false">L757/AA757</f>
        <v>3487.93654996839</v>
      </c>
      <c r="AC757" s="0" t="n">
        <v>57</v>
      </c>
      <c r="AE757" s="0" t="n">
        <v>0</v>
      </c>
      <c r="AF757" s="0" t="n">
        <f aca="false">(AB757/AVERAGE(AB753:AB755,AB759:AB761))*MAX(AE756:AE758) + (1 - MAX(AE756:AE758))</f>
        <v>1</v>
      </c>
      <c r="AG757" s="0" t="n">
        <f aca="false">AB757/AF757</f>
        <v>3487.93654996839</v>
      </c>
      <c r="AH757" s="0" t="n">
        <f aca="false">(AG756+AG757*2+AG758)/4</f>
        <v>3201.52430876167</v>
      </c>
      <c r="AI757" s="0" t="n">
        <f aca="false">ABS(1 - (AG757/AVERAGE(AG755:AG759)))</f>
        <v>0.133098175920592</v>
      </c>
      <c r="AJ757" s="0" t="n">
        <f aca="false">(AVERAGE(AG755:AG759)*AI757) + (AG757*(1-AI757))</f>
        <v>3433.40532636258</v>
      </c>
      <c r="AK757" s="0" t="n">
        <f aca="false">(AVERAGE(AG755:AG756,AG758:AG759)*AI757*2) + (AG757*(1-AI757*2))</f>
        <v>3351.60849095388</v>
      </c>
    </row>
    <row r="758" customFormat="false" ht="13.8" hidden="false" customHeight="false" outlineLevel="0" collapsed="false">
      <c r="A758" s="4" t="n">
        <v>43492</v>
      </c>
      <c r="B758" s="0" t="n">
        <v>756</v>
      </c>
      <c r="C758" s="0" t="n">
        <v>1132</v>
      </c>
      <c r="D758" s="0" t="n">
        <f aca="false">C758*2.4</f>
        <v>2716.8</v>
      </c>
      <c r="E758" s="0" t="n">
        <v>319</v>
      </c>
      <c r="F758" s="0" t="n">
        <f aca="false">E758*2.4</f>
        <v>765.6</v>
      </c>
      <c r="G758" s="0" t="n">
        <v>58</v>
      </c>
      <c r="H758" s="0" t="n">
        <f aca="false">SUM(D758,F758,G758)</f>
        <v>3540.4</v>
      </c>
      <c r="J758" s="0" t="n">
        <v>0</v>
      </c>
      <c r="K758" s="0" t="n">
        <f aca="false">J758*2.4</f>
        <v>0</v>
      </c>
      <c r="L758" s="0" t="n">
        <f aca="false">SUM(K758,H758)</f>
        <v>3540.4</v>
      </c>
      <c r="M758" s="0" t="n">
        <v>16</v>
      </c>
      <c r="X758" s="0" t="s">
        <v>33</v>
      </c>
      <c r="Y758" s="0" t="n">
        <f aca="false">AVERAGE(L758:L764)</f>
        <v>2088.37142857143</v>
      </c>
      <c r="Z758" s="0" t="n">
        <f aca="false">L758/Y758</f>
        <v>1.69529229885215</v>
      </c>
      <c r="AA758" s="13" t="n">
        <f aca="false">$AA$14</f>
        <v>1.11267556670657</v>
      </c>
      <c r="AB758" s="0" t="n">
        <f aca="false">L758/AA758</f>
        <v>3181.8798811942</v>
      </c>
      <c r="AC758" s="0" t="n">
        <v>57</v>
      </c>
      <c r="AE758" s="0" t="n">
        <v>0</v>
      </c>
      <c r="AF758" s="0" t="n">
        <f aca="false">(AB758/AVERAGE(AB754:AB756,AB760:AB762))*MAX(AE757:AE759) + (1 - MAX(AE757:AE759))</f>
        <v>1</v>
      </c>
      <c r="AG758" s="0" t="n">
        <f aca="false">AB758/AF758</f>
        <v>3181.8798811942</v>
      </c>
      <c r="AH758" s="0" t="n">
        <f aca="false">(AG757+AG758*2+AG759)/4</f>
        <v>3112.14936802141</v>
      </c>
      <c r="AI758" s="0" t="n">
        <f aca="false">ABS(1 - (AG758/AVERAGE(AG756:AG760)))</f>
        <v>0.0788195706476156</v>
      </c>
      <c r="AJ758" s="0" t="n">
        <f aca="false">(AVERAGE(AG756:AG760)*AI758) + (AG758*(1-AI758))</f>
        <v>3163.55660643491</v>
      </c>
      <c r="AK758" s="0" t="n">
        <f aca="false">(AVERAGE(AG756:AG757,AG759:AG760)*AI758*2) + (AG758*(1-AI758*2))</f>
        <v>3136.07169429596</v>
      </c>
    </row>
    <row r="759" customFormat="false" ht="13.8" hidden="false" customHeight="false" outlineLevel="0" collapsed="false">
      <c r="A759" s="4" t="n">
        <v>43493</v>
      </c>
      <c r="B759" s="0" t="n">
        <v>757</v>
      </c>
      <c r="C759" s="0" t="n">
        <v>850</v>
      </c>
      <c r="D759" s="0" t="n">
        <f aca="false">C759*2.4</f>
        <v>2040</v>
      </c>
      <c r="E759" s="0" t="n">
        <v>225</v>
      </c>
      <c r="F759" s="0" t="n">
        <f aca="false">E759*2.4</f>
        <v>540</v>
      </c>
      <c r="G759" s="0" t="n">
        <v>0</v>
      </c>
      <c r="H759" s="0" t="n">
        <f aca="false">SUM(D759,F759,G759)</f>
        <v>2580</v>
      </c>
      <c r="J759" s="0" t="n">
        <v>0</v>
      </c>
      <c r="K759" s="0" t="n">
        <f aca="false">J759*2.4</f>
        <v>0</v>
      </c>
      <c r="L759" s="0" t="n">
        <f aca="false">SUM(K759,H759)</f>
        <v>2580</v>
      </c>
      <c r="M759" s="0" t="n">
        <v>22</v>
      </c>
      <c r="X759" s="0" t="s">
        <v>34</v>
      </c>
      <c r="Y759" s="0" t="n">
        <f aca="false">Y758</f>
        <v>2088.37142857143</v>
      </c>
      <c r="Z759" s="0" t="n">
        <f aca="false">L759/Y759</f>
        <v>1.23541241979396</v>
      </c>
      <c r="AA759" s="13" t="n">
        <f aca="false">$AA$2</f>
        <v>0.993491797073005</v>
      </c>
      <c r="AB759" s="0" t="n">
        <f aca="false">L759/AA759</f>
        <v>2596.90115972886</v>
      </c>
      <c r="AC759" s="0" t="n">
        <v>61</v>
      </c>
      <c r="AE759" s="0" t="n">
        <v>0</v>
      </c>
      <c r="AF759" s="0" t="n">
        <f aca="false">(AB759/AVERAGE(AB755:AB757,AB761:AB763))*MAX(AE758:AE760) + (1 - MAX(AE758:AE760))</f>
        <v>1</v>
      </c>
      <c r="AG759" s="0" t="n">
        <f aca="false">AB759/AF759</f>
        <v>2596.90115972886</v>
      </c>
      <c r="AH759" s="0" t="n">
        <f aca="false">(AG758+AG759*2+AG760)/4</f>
        <v>2801.91602629305</v>
      </c>
      <c r="AI759" s="0" t="n">
        <f aca="false">ABS(1 - (AG759/AVERAGE(AG757:AG761)))</f>
        <v>0.148322187649884</v>
      </c>
      <c r="AJ759" s="0" t="n">
        <f aca="false">(AVERAGE(AG757:AG761)*AI759) + (AG759*(1-AI759))</f>
        <v>2663.98104819353</v>
      </c>
      <c r="AK759" s="0" t="n">
        <f aca="false">(AVERAGE(AG757:AG758,AG760:AG761)*AI759*2) + (AG759*(1-AI759*2))</f>
        <v>2764.60088089054</v>
      </c>
    </row>
    <row r="760" customFormat="false" ht="13.8" hidden="false" customHeight="false" outlineLevel="0" collapsed="false">
      <c r="A760" s="4" t="n">
        <v>43494</v>
      </c>
      <c r="B760" s="0" t="n">
        <v>758</v>
      </c>
      <c r="C760" s="0" t="n">
        <v>912</v>
      </c>
      <c r="D760" s="0" t="n">
        <f aca="false">C760*2.4</f>
        <v>2188.8</v>
      </c>
      <c r="E760" s="0" t="n">
        <v>200</v>
      </c>
      <c r="F760" s="0" t="n">
        <f aca="false">E760*2.4</f>
        <v>480</v>
      </c>
      <c r="G760" s="0" t="n">
        <v>0</v>
      </c>
      <c r="H760" s="0" t="n">
        <f aca="false">SUM(D760,F760,G760)</f>
        <v>2668.8</v>
      </c>
      <c r="J760" s="0" t="n">
        <v>0</v>
      </c>
      <c r="K760" s="0" t="n">
        <f aca="false">J760*2.4</f>
        <v>0</v>
      </c>
      <c r="L760" s="0" t="n">
        <f aca="false">SUM(K760,H760)</f>
        <v>2668.8</v>
      </c>
      <c r="M760" s="0" t="n">
        <v>28</v>
      </c>
      <c r="X760" s="0" t="s">
        <v>36</v>
      </c>
      <c r="Y760" s="0" t="n">
        <f aca="false">Y758</f>
        <v>2088.37142857143</v>
      </c>
      <c r="Z760" s="0" t="n">
        <f aca="false">L760/Y760</f>
        <v>1.27793359145199</v>
      </c>
      <c r="AA760" s="13" t="n">
        <f aca="false">$AA$4</f>
        <v>0.942378902824267</v>
      </c>
      <c r="AB760" s="0" t="n">
        <f aca="false">L760/AA760</f>
        <v>2831.98190452028</v>
      </c>
      <c r="AC760" s="0" t="n">
        <v>55</v>
      </c>
      <c r="AE760" s="0" t="n">
        <v>0</v>
      </c>
      <c r="AF760" s="0" t="n">
        <f aca="false">(AB760/AVERAGE(AB756:AB758,AB762:AB764))*MAX(AE759:AE761) + (1 - MAX(AE759:AE761))</f>
        <v>1</v>
      </c>
      <c r="AG760" s="0" t="n">
        <f aca="false">AB760/AF760</f>
        <v>2831.98190452028</v>
      </c>
      <c r="AH760" s="0" t="n">
        <f aca="false">(AG759+AG760*2+AG761)/4</f>
        <v>2851.99025498322</v>
      </c>
      <c r="AI760" s="0" t="n">
        <f aca="false">ABS(1 - (AG760/AVERAGE(AG758:AG762)))</f>
        <v>0.0534843059417856</v>
      </c>
      <c r="AJ760" s="0" t="n">
        <f aca="false">(AVERAGE(AG758:AG762)*AI760) + (AG760*(1-AI760))</f>
        <v>2840.54075389667</v>
      </c>
      <c r="AK760" s="0" t="n">
        <f aca="false">(AVERAGE(AG758:AG759,AG761:AG762)*AI760*2) + (AG760*(1-AI760*2))</f>
        <v>2853.37902796125</v>
      </c>
    </row>
    <row r="761" customFormat="false" ht="13.8" hidden="false" customHeight="false" outlineLevel="0" collapsed="false">
      <c r="A761" s="4" t="n">
        <v>43495</v>
      </c>
      <c r="B761" s="0" t="n">
        <v>759</v>
      </c>
      <c r="C761" s="0" t="n">
        <v>948</v>
      </c>
      <c r="D761" s="0" t="n">
        <f aca="false">C761*2.4</f>
        <v>2275.2</v>
      </c>
      <c r="E761" s="0" t="n">
        <v>248</v>
      </c>
      <c r="F761" s="0" t="n">
        <f aca="false">E761*2.4</f>
        <v>595.2</v>
      </c>
      <c r="G761" s="0" t="n">
        <v>34</v>
      </c>
      <c r="H761" s="0" t="n">
        <f aca="false">SUM(D761,F761,G761)</f>
        <v>2904.4</v>
      </c>
      <c r="J761" s="0" t="n">
        <v>0</v>
      </c>
      <c r="K761" s="0" t="n">
        <f aca="false">J761*2.4</f>
        <v>0</v>
      </c>
      <c r="L761" s="0" t="n">
        <f aca="false">SUM(K761,H761)</f>
        <v>2904.4</v>
      </c>
      <c r="M761" s="0" t="n">
        <v>15</v>
      </c>
      <c r="X761" s="0" t="s">
        <v>37</v>
      </c>
      <c r="Y761" s="0" t="n">
        <f aca="false">Y758</f>
        <v>2088.37142857143</v>
      </c>
      <c r="Z761" s="0" t="n">
        <f aca="false">L761/Y761</f>
        <v>1.39074877211224</v>
      </c>
      <c r="AA761" s="13" t="n">
        <f aca="false">$AA$6</f>
        <v>0.922882540851038</v>
      </c>
      <c r="AB761" s="0" t="n">
        <f aca="false">L761/AA761</f>
        <v>3147.09605116346</v>
      </c>
      <c r="AC761" s="0" t="n">
        <v>55</v>
      </c>
      <c r="AE761" s="0" t="n">
        <v>0</v>
      </c>
      <c r="AF761" s="0" t="n">
        <f aca="false">(AB761/AVERAGE(AB757:AB759,AB763:AB765))*MAX(AE760:AE762) + (1 - MAX(AE760:AE762))</f>
        <v>1</v>
      </c>
      <c r="AG761" s="0" t="n">
        <f aca="false">AB761/AF761</f>
        <v>3147.09605116346</v>
      </c>
      <c r="AH761" s="0" t="n">
        <f aca="false">(AG760+AG761*2+AG762)/4</f>
        <v>3082.08792818464</v>
      </c>
      <c r="AI761" s="0" t="n">
        <f aca="false">ABS(1 - (AG761/AVERAGE(AG759:AG763)))</f>
        <v>0.335988346441055</v>
      </c>
      <c r="AJ761" s="0" t="n">
        <f aca="false">(AVERAGE(AG759:AG763)*AI761) + (AG761*(1-AI761))</f>
        <v>2881.17313974454</v>
      </c>
      <c r="AK761" s="0" t="n">
        <f aca="false">(AVERAGE(AG759:AG760,AG762:AG763)*AI761*2) + (AG761*(1-AI761*2))</f>
        <v>2482.28877261617</v>
      </c>
    </row>
    <row r="762" customFormat="false" ht="13.8" hidden="false" customHeight="false" outlineLevel="0" collapsed="false">
      <c r="A762" s="4" t="n">
        <v>43496</v>
      </c>
      <c r="B762" s="0" t="n">
        <v>760</v>
      </c>
      <c r="C762" s="0" t="n">
        <v>950</v>
      </c>
      <c r="D762" s="0" t="n">
        <f aca="false">C762*2.4</f>
        <v>2280</v>
      </c>
      <c r="E762" s="0" t="n">
        <v>260</v>
      </c>
      <c r="F762" s="0" t="n">
        <f aca="false">E762*2.4</f>
        <v>624</v>
      </c>
      <c r="G762" s="0" t="n">
        <v>21</v>
      </c>
      <c r="H762" s="0" t="n">
        <f aca="false">SUM(D762,F762,G762)</f>
        <v>2925</v>
      </c>
      <c r="J762" s="0" t="n">
        <v>0</v>
      </c>
      <c r="K762" s="0" t="n">
        <f aca="false">J762*2.4</f>
        <v>0</v>
      </c>
      <c r="L762" s="0" t="n">
        <f aca="false">SUM(K762,H762)</f>
        <v>2925</v>
      </c>
      <c r="M762" s="0" t="n">
        <v>12</v>
      </c>
      <c r="X762" s="0" t="s">
        <v>39</v>
      </c>
      <c r="Y762" s="0" t="n">
        <f aca="false">Y758</f>
        <v>2088.37142857143</v>
      </c>
      <c r="Z762" s="0" t="n">
        <f aca="false">L762/Y762</f>
        <v>1.40061291778966</v>
      </c>
      <c r="AA762" s="13" t="n">
        <f aca="false">$AA$8</f>
        <v>0.913440873259032</v>
      </c>
      <c r="AB762" s="0" t="n">
        <f aca="false">L762/AA762</f>
        <v>3202.17770589135</v>
      </c>
      <c r="AC762" s="0" t="n">
        <v>55</v>
      </c>
      <c r="AE762" s="0" t="n">
        <v>0</v>
      </c>
      <c r="AF762" s="0" t="n">
        <f aca="false">(AB762/AVERAGE(AB758:AB760,AB764:AB766))*MAX(AE761:AE763) + (1 - MAX(AE761:AE763))</f>
        <v>1</v>
      </c>
      <c r="AG762" s="0" t="n">
        <f aca="false">AB762/AF762</f>
        <v>3202.17770589135</v>
      </c>
      <c r="AH762" s="0" t="n">
        <f aca="false">(AG761+AG762*2+AG763)/4</f>
        <v>2387.86286573654</v>
      </c>
      <c r="AI762" s="0" t="n">
        <f aca="false">ABS(1 - (AG762/AVERAGE(AG760:AG764)))</f>
        <v>0.743866974150898</v>
      </c>
      <c r="AJ762" s="0" t="n">
        <f aca="false">(AVERAGE(AG760:AG764)*AI762) + (AG762*(1-AI762))</f>
        <v>2186.11003869282</v>
      </c>
      <c r="AK762" s="0" t="n">
        <f aca="false">(AVERAGE(AG760:AG761,AG763:AG764)*AI762*2) + (AG762*(1-AI762*2))</f>
        <v>662.008537895026</v>
      </c>
    </row>
    <row r="763" customFormat="false" ht="13.8" hidden="false" customHeight="false" outlineLevel="0" collapsed="false">
      <c r="A763" s="4" t="n">
        <v>43497</v>
      </c>
      <c r="B763" s="0" t="n">
        <v>761</v>
      </c>
      <c r="D763" s="0" t="n">
        <f aca="false">C763*2.4</f>
        <v>0</v>
      </c>
      <c r="F763" s="0" t="n">
        <f aca="false">E763*2.4</f>
        <v>0</v>
      </c>
      <c r="H763" s="0" t="n">
        <f aca="false">SUM(D763,F763,G763)</f>
        <v>0</v>
      </c>
      <c r="J763" s="0" t="n">
        <f aca="false">I763*2.4</f>
        <v>0</v>
      </c>
      <c r="K763" s="0" t="n">
        <f aca="false">SUM(J763,H763)</f>
        <v>0</v>
      </c>
      <c r="L763" s="0" t="n">
        <f aca="false">SUM(K763,H763)</f>
        <v>0</v>
      </c>
      <c r="X763" s="0" t="s">
        <v>40</v>
      </c>
      <c r="Y763" s="0" t="n">
        <f aca="false">Y758</f>
        <v>2088.37142857143</v>
      </c>
      <c r="Z763" s="0" t="n">
        <f aca="false">L763/Y763</f>
        <v>0</v>
      </c>
      <c r="AA763" s="13" t="n">
        <f aca="false">$AA$10</f>
        <v>1.00772397548169</v>
      </c>
      <c r="AB763" s="0" t="n">
        <f aca="false">L763/AA763</f>
        <v>0</v>
      </c>
      <c r="AC763" s="0" t="n">
        <v>63</v>
      </c>
      <c r="AE763" s="0" t="n">
        <v>0</v>
      </c>
      <c r="AF763" s="0" t="n">
        <f aca="false">(AB763/AVERAGE(AB759:AB761,AB765:AB767))*MAX(AE762:AE764) + (1 - MAX(AE762:AE764))</f>
        <v>1</v>
      </c>
      <c r="AG763" s="0" t="n">
        <f aca="false">AB763/AF763</f>
        <v>0</v>
      </c>
      <c r="AH763" s="0" t="n">
        <f aca="false">(AG762+AG763*2+AG764)/4</f>
        <v>800.544426472838</v>
      </c>
      <c r="AI763" s="0" t="n">
        <f aca="false">ABS(1 - (AG763/AVERAGE(AG761:AG765)))</f>
        <v>1</v>
      </c>
      <c r="AJ763" s="0" t="n">
        <f aca="false">(AVERAGE(AG761:AG765)*AI763) + (AG763*(1-AI763))</f>
        <v>1791.83979123629</v>
      </c>
      <c r="AK763" s="0" t="n">
        <f aca="false">(AVERAGE(AG761:AG762,AG764:AG765)*AI763*2) + (AG763*(1-AI763*2))</f>
        <v>4479.59947809073</v>
      </c>
    </row>
    <row r="764" customFormat="false" ht="13.8" hidden="false" customHeight="false" outlineLevel="0" collapsed="false">
      <c r="A764" s="4" t="n">
        <v>43498</v>
      </c>
      <c r="B764" s="0" t="n">
        <v>762</v>
      </c>
      <c r="D764" s="0" t="n">
        <f aca="false">C764*2.4</f>
        <v>0</v>
      </c>
      <c r="F764" s="0" t="n">
        <f aca="false">E764*2.4</f>
        <v>0</v>
      </c>
      <c r="H764" s="0" t="n">
        <f aca="false">SUM(D764,F764,G764)</f>
        <v>0</v>
      </c>
      <c r="J764" s="0" t="n">
        <f aca="false">I764*2.4</f>
        <v>0</v>
      </c>
      <c r="K764" s="0" t="n">
        <f aca="false">SUM(J764,H764)</f>
        <v>0</v>
      </c>
      <c r="L764" s="0" t="n">
        <f aca="false">SUM(K764,H764)</f>
        <v>0</v>
      </c>
      <c r="X764" s="0" t="s">
        <v>42</v>
      </c>
      <c r="Y764" s="0" t="n">
        <f aca="false">Y759</f>
        <v>2088.37142857143</v>
      </c>
      <c r="Z764" s="0" t="n">
        <f aca="false">L764/Y764</f>
        <v>0</v>
      </c>
      <c r="AA764" s="13" t="n">
        <f aca="false">$AA$12</f>
        <v>1.14772730026763</v>
      </c>
      <c r="AB764" s="0" t="n">
        <f aca="false">L764/AA764</f>
        <v>0</v>
      </c>
      <c r="AC764" s="0" t="n">
        <v>55</v>
      </c>
      <c r="AE764" s="0" t="n">
        <v>0</v>
      </c>
      <c r="AF764" s="0" t="n">
        <f aca="false">(AB764/AVERAGE(AB760:AB762,AB766:AB768))*MAX(AE763:AE765) + (1 - MAX(AE763:AE765))</f>
        <v>1</v>
      </c>
      <c r="AG764" s="0" t="n">
        <f aca="false">AB764/AF764</f>
        <v>0</v>
      </c>
      <c r="AH764" s="0" t="n">
        <f aca="false">(AG763+AG764*2+AG765)/4</f>
        <v>652.48129978166</v>
      </c>
      <c r="AI764" s="0" t="n">
        <f aca="false">ABS(1 - (AG764/AVERAGE(AG762:AG766)))</f>
        <v>1</v>
      </c>
      <c r="AJ764" s="0" t="n">
        <f aca="false">(AVERAGE(AG762:AG766)*AI764) + (AG764*(1-AI764))</f>
        <v>1712.35969636385</v>
      </c>
      <c r="AK764" s="0" t="n">
        <f aca="false">(AVERAGE(AG762:AG763,AG765:AG766)*AI764*2) + (AG764*(1-AI764*2))</f>
        <v>4280.89924090964</v>
      </c>
    </row>
    <row r="765" customFormat="false" ht="13.8" hidden="false" customHeight="false" outlineLevel="0" collapsed="false">
      <c r="A765" s="4" t="n">
        <v>43499</v>
      </c>
      <c r="B765" s="0" t="n">
        <v>763</v>
      </c>
      <c r="C765" s="0" t="n">
        <v>925</v>
      </c>
      <c r="D765" s="0" t="n">
        <f aca="false">C765*2.4</f>
        <v>2220</v>
      </c>
      <c r="E765" s="0" t="n">
        <v>275</v>
      </c>
      <c r="F765" s="0" t="n">
        <f aca="false">E765*2.4</f>
        <v>660</v>
      </c>
      <c r="G765" s="0" t="n">
        <v>24</v>
      </c>
      <c r="H765" s="0" t="n">
        <f aca="false">SUM(D765,F765,G765)</f>
        <v>2904</v>
      </c>
      <c r="J765" s="0" t="n">
        <f aca="false">I765*2.4</f>
        <v>0</v>
      </c>
      <c r="K765" s="0" t="n">
        <f aca="false">I765*2.4</f>
        <v>0</v>
      </c>
      <c r="L765" s="0" t="n">
        <f aca="false">SUM(K765,H765)</f>
        <v>2904</v>
      </c>
      <c r="M765" s="0" t="n">
        <v>23</v>
      </c>
      <c r="X765" s="0" t="s">
        <v>33</v>
      </c>
      <c r="Y765" s="0" t="n">
        <f aca="false">AVERAGE(L765:L771)</f>
        <v>3004.42857142857</v>
      </c>
      <c r="Z765" s="0" t="n">
        <f aca="false">L765/Y765</f>
        <v>0.966573153915649</v>
      </c>
      <c r="AA765" s="13" t="n">
        <f aca="false">$AA$14</f>
        <v>1.11267556670657</v>
      </c>
      <c r="AB765" s="0" t="n">
        <f aca="false">L765/AA765</f>
        <v>2609.92519912664</v>
      </c>
      <c r="AC765" s="0" t="n">
        <v>54</v>
      </c>
      <c r="AE765" s="0" t="n">
        <v>0</v>
      </c>
      <c r="AF765" s="0" t="n">
        <f aca="false">(AB765/AVERAGE(AB761:AB763,AB767:AB769))*MAX(AE764:AE766) + (1 - MAX(AE764:AE766))</f>
        <v>1</v>
      </c>
      <c r="AG765" s="0" t="n">
        <f aca="false">AB765/AF765</f>
        <v>2609.92519912664</v>
      </c>
      <c r="AH765" s="0" t="n">
        <f aca="false">(AG764+AG765*2+AG766)/4</f>
        <v>1992.38649376364</v>
      </c>
      <c r="AI765" s="0" t="n">
        <f aca="false">ABS(1 - (AG765/AVERAGE(AG763:AG767)))</f>
        <v>0.646587426625171</v>
      </c>
      <c r="AJ765" s="0" t="n">
        <f aca="false">(AVERAGE(AG763:AG767)*AI765) + (AG765*(1-AI765))</f>
        <v>1947.25448777371</v>
      </c>
      <c r="AK765" s="0" t="n">
        <f aca="false">(AVERAGE(AG763:AG764,AG766:AG767)*AI765*2) + (AG765*(1-AI765*2))</f>
        <v>953.248420744324</v>
      </c>
    </row>
    <row r="766" customFormat="false" ht="13.8" hidden="false" customHeight="false" outlineLevel="0" collapsed="false">
      <c r="A766" s="4" t="n">
        <v>43500</v>
      </c>
      <c r="B766" s="0" t="n">
        <v>764</v>
      </c>
      <c r="C766" s="0" t="n">
        <v>882</v>
      </c>
      <c r="D766" s="0" t="n">
        <f aca="false">C766*2.4</f>
        <v>2116.8</v>
      </c>
      <c r="E766" s="0" t="n">
        <v>245</v>
      </c>
      <c r="F766" s="0" t="n">
        <f aca="false">E766*2.4</f>
        <v>588</v>
      </c>
      <c r="G766" s="0" t="n">
        <v>27</v>
      </c>
      <c r="H766" s="0" t="n">
        <f aca="false">SUM(D766,F766,G766)</f>
        <v>2731.8</v>
      </c>
      <c r="J766" s="0" t="n">
        <f aca="false">I766*2.4</f>
        <v>0</v>
      </c>
      <c r="K766" s="0" t="n">
        <f aca="false">I766*2.4</f>
        <v>0</v>
      </c>
      <c r="L766" s="0" t="n">
        <f aca="false">SUM(K766,H766)</f>
        <v>2731.8</v>
      </c>
      <c r="M766" s="0" t="n">
        <v>25</v>
      </c>
      <c r="X766" s="0" t="s">
        <v>34</v>
      </c>
      <c r="Y766" s="0" t="n">
        <f aca="false">Y765</f>
        <v>3004.42857142857</v>
      </c>
      <c r="Z766" s="0" t="n">
        <f aca="false">L766/Y766</f>
        <v>0.909257762350816</v>
      </c>
      <c r="AA766" s="13" t="n">
        <f aca="false">$AA$2</f>
        <v>0.993491797073005</v>
      </c>
      <c r="AB766" s="0" t="n">
        <f aca="false">L766/AA766</f>
        <v>2749.69557680128</v>
      </c>
      <c r="AC766" s="0" t="n">
        <v>57</v>
      </c>
      <c r="AE766" s="0" t="n">
        <v>0</v>
      </c>
      <c r="AF766" s="0" t="n">
        <f aca="false">(AB766/AVERAGE(AB762:AB764,AB768:AB770))*MAX(AE765:AE767) + (1 - MAX(AE765:AE767))</f>
        <v>1</v>
      </c>
      <c r="AG766" s="0" t="n">
        <f aca="false">AB766/AF766</f>
        <v>2749.69557680128</v>
      </c>
      <c r="AH766" s="0" t="n">
        <f aca="false">(AG765+AG766*2+AG767)/4</f>
        <v>2668.73775956543</v>
      </c>
      <c r="AI766" s="0" t="n">
        <f aca="false">ABS(1 - (AG766/AVERAGE(AG764:AG768)))</f>
        <v>0.408757760605917</v>
      </c>
      <c r="AJ766" s="0" t="n">
        <f aca="false">(AVERAGE(AG764:AG768)*AI766) + (AG766*(1-AI766))</f>
        <v>2423.57341244689</v>
      </c>
      <c r="AK766" s="0" t="n">
        <f aca="false">(AVERAGE(AG764:AG765,AG767:AG768)*AI766*2) + (AG766*(1-AI766*2))</f>
        <v>1934.39016591531</v>
      </c>
    </row>
    <row r="767" customFormat="false" ht="13.8" hidden="false" customHeight="false" outlineLevel="0" collapsed="false">
      <c r="A767" s="4" t="n">
        <v>43501</v>
      </c>
      <c r="B767" s="0" t="n">
        <v>765</v>
      </c>
      <c r="C767" s="0" t="n">
        <v>745</v>
      </c>
      <c r="D767" s="0" t="n">
        <f aca="false">C767*2.4</f>
        <v>1788</v>
      </c>
      <c r="E767" s="0" t="n">
        <v>257</v>
      </c>
      <c r="F767" s="0" t="n">
        <f aca="false">E767*2.4</f>
        <v>616.8</v>
      </c>
      <c r="G767" s="0" t="n">
        <v>13</v>
      </c>
      <c r="H767" s="0" t="n">
        <f aca="false">SUM(D767,F767,G767)</f>
        <v>2417.8</v>
      </c>
      <c r="J767" s="0" t="n">
        <f aca="false">I767*2.4</f>
        <v>0</v>
      </c>
      <c r="K767" s="0" t="n">
        <f aca="false">I767*2.4</f>
        <v>0</v>
      </c>
      <c r="L767" s="0" t="n">
        <f aca="false">SUM(K767,H767)</f>
        <v>2417.8</v>
      </c>
      <c r="M767" s="0" t="n">
        <v>31</v>
      </c>
      <c r="X767" s="0" t="s">
        <v>36</v>
      </c>
      <c r="Y767" s="0" t="n">
        <f aca="false">Y765</f>
        <v>3004.42857142857</v>
      </c>
      <c r="Z767" s="0" t="n">
        <f aca="false">L767/Y767</f>
        <v>0.804745375873711</v>
      </c>
      <c r="AA767" s="13" t="n">
        <f aca="false">$AA$4</f>
        <v>0.942378902824267</v>
      </c>
      <c r="AB767" s="0" t="n">
        <f aca="false">L767/AA767</f>
        <v>2565.6346855325</v>
      </c>
      <c r="AC767" s="0" t="n">
        <v>45</v>
      </c>
      <c r="AE767" s="0" t="n">
        <v>0</v>
      </c>
      <c r="AF767" s="0" t="n">
        <f aca="false">(AB767/AVERAGE(AB763:AB765,AB769:AB771))*MAX(AE766:AE768) + (1 - MAX(AE766:AE768))</f>
        <v>1</v>
      </c>
      <c r="AG767" s="0" t="n">
        <f aca="false">AB767/AF767</f>
        <v>2565.6346855325</v>
      </c>
      <c r="AH767" s="0" t="n">
        <f aca="false">(AG766+AG767*2+AG768)/4</f>
        <v>2428.75029014444</v>
      </c>
      <c r="AI767" s="0" t="n">
        <f aca="false">ABS(1 - (AG767/AVERAGE(AG765:AG769)))</f>
        <v>0.0898060996507356</v>
      </c>
      <c r="AJ767" s="0" t="n">
        <f aca="false">(AVERAGE(AG765:AG769)*AI767) + (AG767*(1-AI767))</f>
        <v>2588.36851341559</v>
      </c>
      <c r="AK767" s="0" t="n">
        <f aca="false">(AVERAGE(AG765:AG766,AG768:AG769)*AI767*2) + (AG767*(1-AI767*2))</f>
        <v>2622.46925524022</v>
      </c>
    </row>
    <row r="768" customFormat="false" ht="13.8" hidden="false" customHeight="false" outlineLevel="0" collapsed="false">
      <c r="A768" s="4" t="n">
        <v>43502</v>
      </c>
      <c r="B768" s="0" t="n">
        <v>766</v>
      </c>
      <c r="C768" s="0" t="n">
        <v>569</v>
      </c>
      <c r="D768" s="0" t="n">
        <f aca="false">C768*2.4</f>
        <v>1365.6</v>
      </c>
      <c r="E768" s="0" t="n">
        <v>120</v>
      </c>
      <c r="F768" s="0" t="n">
        <f aca="false">E768*2.4</f>
        <v>288</v>
      </c>
      <c r="G768" s="0" t="n">
        <v>39</v>
      </c>
      <c r="H768" s="0" t="n">
        <f aca="false">SUM(D768,F768,G768)</f>
        <v>1692.6</v>
      </c>
      <c r="J768" s="0" t="n">
        <f aca="false">I768*2.4</f>
        <v>0</v>
      </c>
      <c r="K768" s="0" t="n">
        <f aca="false">I768*2.4</f>
        <v>0</v>
      </c>
      <c r="L768" s="0" t="n">
        <f aca="false">SUM(K768,H768)</f>
        <v>1692.6</v>
      </c>
      <c r="M768" s="0" t="n">
        <v>20</v>
      </c>
      <c r="X768" s="0" t="s">
        <v>37</v>
      </c>
      <c r="Y768" s="0" t="n">
        <f aca="false">Y765</f>
        <v>3004.42857142857</v>
      </c>
      <c r="Z768" s="0" t="n">
        <f aca="false">L768/Y768</f>
        <v>0.563368360990918</v>
      </c>
      <c r="AA768" s="13" t="n">
        <f aca="false">$AA$6</f>
        <v>0.922882540851038</v>
      </c>
      <c r="AB768" s="0" t="n">
        <f aca="false">L768/AA768</f>
        <v>1834.0362127115</v>
      </c>
      <c r="AC768" s="0" t="n">
        <v>43</v>
      </c>
      <c r="AE768" s="0" t="n">
        <v>0</v>
      </c>
      <c r="AF768" s="0" t="n">
        <f aca="false">(AB768/AVERAGE(AB764:AB766,AB770:AB772))*MAX(AE767:AE769) + (1 - MAX(AE767:AE769))</f>
        <v>1</v>
      </c>
      <c r="AG768" s="0" t="n">
        <f aca="false">AB768/AF768</f>
        <v>1834.0362127115</v>
      </c>
      <c r="AH768" s="0" t="n">
        <f aca="false">(AG767+AG768*2+AG769)/4</f>
        <v>2642.07655626077</v>
      </c>
      <c r="AI768" s="0" t="n">
        <f aca="false">ABS(1 - (AG768/AVERAGE(AG766:AG770)))</f>
        <v>0.387569089798663</v>
      </c>
      <c r="AJ768" s="0" t="n">
        <f aca="false">(AVERAGE(AG766:AG770)*AI768) + (AG768*(1-AI768))</f>
        <v>2283.8668906786</v>
      </c>
      <c r="AK768" s="0" t="n">
        <f aca="false">(AVERAGE(AG766:AG767,AG769:AG770)*AI768*2) + (AG768*(1-AI768*2))</f>
        <v>2958.61290762925</v>
      </c>
    </row>
    <row r="769" customFormat="false" ht="13.8" hidden="false" customHeight="false" outlineLevel="0" collapsed="false">
      <c r="A769" s="4" t="n">
        <v>43503</v>
      </c>
      <c r="B769" s="0" t="n">
        <v>767</v>
      </c>
      <c r="C769" s="0" t="n">
        <v>1367</v>
      </c>
      <c r="D769" s="0" t="n">
        <f aca="false">C769*2.4</f>
        <v>3280.8</v>
      </c>
      <c r="E769" s="0" t="n">
        <v>264</v>
      </c>
      <c r="F769" s="0" t="n">
        <f aca="false">E769*2.4</f>
        <v>633.6</v>
      </c>
      <c r="G769" s="0" t="n">
        <v>45</v>
      </c>
      <c r="H769" s="0" t="n">
        <f aca="false">SUM(D769,F769,G769)</f>
        <v>3959.4</v>
      </c>
      <c r="J769" s="0" t="n">
        <f aca="false">I769*2.4</f>
        <v>0</v>
      </c>
      <c r="K769" s="0" t="n">
        <f aca="false">I769*2.4</f>
        <v>0</v>
      </c>
      <c r="L769" s="0" t="n">
        <f aca="false">SUM(K769,H769)</f>
        <v>3959.4</v>
      </c>
      <c r="M769" s="0" t="n">
        <v>19</v>
      </c>
      <c r="X769" s="0" t="s">
        <v>39</v>
      </c>
      <c r="Y769" s="0" t="n">
        <f aca="false">Y765</f>
        <v>3004.42857142857</v>
      </c>
      <c r="Z769" s="0" t="n">
        <f aca="false">L769/Y769</f>
        <v>1.31785459559698</v>
      </c>
      <c r="AA769" s="13" t="n">
        <f aca="false">$AA$8</f>
        <v>0.913440873259032</v>
      </c>
      <c r="AB769" s="0" t="n">
        <f aca="false">L769/AA769</f>
        <v>4334.5991140876</v>
      </c>
      <c r="AC769" s="0" t="n">
        <v>39</v>
      </c>
      <c r="AE769" s="0" t="n">
        <v>0</v>
      </c>
      <c r="AF769" s="0" t="n">
        <f aca="false">(AB769/AVERAGE(AB765:AB767,AB771:AB773))*MAX(AE768:AE770) + (1 - MAX(AE768:AE770))</f>
        <v>1</v>
      </c>
      <c r="AG769" s="0" t="n">
        <f aca="false">AB769/AF769</f>
        <v>4334.5991140876</v>
      </c>
      <c r="AH769" s="0" t="n">
        <f aca="false">(AG768+AG769*2+AG770)/4</f>
        <v>3498.17050830969</v>
      </c>
      <c r="AI769" s="0" t="n">
        <f aca="false">ABS(1 - (AG769/AVERAGE(AG767:AG771)))</f>
        <v>0.394438797866378</v>
      </c>
      <c r="AJ769" s="0" t="n">
        <f aca="false">(AVERAGE(AG767:AG771)*AI769) + (AG769*(1-AI769))</f>
        <v>3850.97412471859</v>
      </c>
      <c r="AK769" s="0" t="n">
        <f aca="false">(AVERAGE(AG767:AG768,AG770:AG771)*AI769*2) + (AG769*(1-AI769*2))</f>
        <v>3125.53664066508</v>
      </c>
    </row>
    <row r="770" customFormat="false" ht="13.8" hidden="false" customHeight="false" outlineLevel="0" collapsed="false">
      <c r="A770" s="4" t="n">
        <v>43504</v>
      </c>
      <c r="B770" s="0" t="n">
        <v>768</v>
      </c>
      <c r="C770" s="0" t="n">
        <v>1144</v>
      </c>
      <c r="D770" s="0" t="n">
        <f aca="false">C770*2.4</f>
        <v>2745.6</v>
      </c>
      <c r="E770" s="0" t="n">
        <v>312</v>
      </c>
      <c r="F770" s="0" t="n">
        <f aca="false">E770*2.4</f>
        <v>748.8</v>
      </c>
      <c r="G770" s="0" t="n">
        <v>22</v>
      </c>
      <c r="H770" s="0" t="n">
        <f aca="false">SUM(D770,F770,G770)</f>
        <v>3516.4</v>
      </c>
      <c r="J770" s="0" t="n">
        <f aca="false">I770*2.4</f>
        <v>0</v>
      </c>
      <c r="K770" s="0" t="n">
        <f aca="false">I770*2.4</f>
        <v>0</v>
      </c>
      <c r="L770" s="0" t="n">
        <f aca="false">SUM(K770,H770)</f>
        <v>3516.4</v>
      </c>
      <c r="M770" s="0" t="n">
        <v>10</v>
      </c>
      <c r="X770" s="0" t="s">
        <v>40</v>
      </c>
      <c r="Y770" s="0" t="n">
        <f aca="false">Y765</f>
        <v>3004.42857142857</v>
      </c>
      <c r="Z770" s="0" t="n">
        <f aca="false">L770/Y770</f>
        <v>1.17040559174552</v>
      </c>
      <c r="AA770" s="13" t="n">
        <f aca="false">$AA$10</f>
        <v>1.00772397548169</v>
      </c>
      <c r="AB770" s="0" t="n">
        <f aca="false">L770/AA770</f>
        <v>3489.44759235204</v>
      </c>
      <c r="AC770" s="0" t="n">
        <v>50</v>
      </c>
      <c r="AE770" s="0" t="n">
        <v>0</v>
      </c>
      <c r="AF770" s="0" t="n">
        <f aca="false">(AB770/AVERAGE(AB766:AB768,AB772:AB774))*MAX(AE769:AE771) + (1 - MAX(AE769:AE771))</f>
        <v>1</v>
      </c>
      <c r="AG770" s="0" t="n">
        <f aca="false">AB770/AF770</f>
        <v>3489.44759235204</v>
      </c>
      <c r="AH770" s="0" t="n">
        <f aca="false">(AG769+AG770*2+AG771)/4</f>
        <v>3658.05672310604</v>
      </c>
      <c r="AI770" s="0" t="n">
        <f aca="false">ABS(1 - (AG770/AVERAGE(AG768:AG772)))</f>
        <v>0.057083695788791</v>
      </c>
      <c r="AJ770" s="0" t="n">
        <f aca="false">(AVERAGE(AG768:AG772)*AI770) + (AG770*(1-AI770))</f>
        <v>3478.69108021189</v>
      </c>
      <c r="AK770" s="0" t="n">
        <f aca="false">(AVERAGE(AG768:AG769,AG771:AG772)*AI770*2) + (AG770*(1-AI770*2))</f>
        <v>3462.55631200166</v>
      </c>
    </row>
    <row r="771" customFormat="false" ht="13.8" hidden="false" customHeight="false" outlineLevel="0" collapsed="false">
      <c r="A771" s="4" t="n">
        <v>43505</v>
      </c>
      <c r="B771" s="0" t="n">
        <v>769</v>
      </c>
      <c r="C771" s="0" t="n">
        <v>1253</v>
      </c>
      <c r="D771" s="0" t="n">
        <f aca="false">C771*2.4</f>
        <v>3007.2</v>
      </c>
      <c r="E771" s="0" t="n">
        <v>307</v>
      </c>
      <c r="F771" s="0" t="n">
        <f aca="false">E771*2.4</f>
        <v>736.8</v>
      </c>
      <c r="G771" s="0" t="n">
        <v>65</v>
      </c>
      <c r="H771" s="0" t="n">
        <f aca="false">SUM(D771,F771,G771)</f>
        <v>3809</v>
      </c>
      <c r="J771" s="0" t="n">
        <f aca="false">I771*2.4</f>
        <v>0</v>
      </c>
      <c r="K771" s="0" t="n">
        <f aca="false">I771*2.4</f>
        <v>0</v>
      </c>
      <c r="L771" s="0" t="n">
        <f aca="false">SUM(K771,H771)</f>
        <v>3809</v>
      </c>
      <c r="M771" s="0" t="n">
        <v>6</v>
      </c>
      <c r="X771" s="0" t="s">
        <v>42</v>
      </c>
      <c r="Y771" s="0" t="n">
        <f aca="false">Y766</f>
        <v>3004.42857142857</v>
      </c>
      <c r="Z771" s="0" t="n">
        <f aca="false">L771/Y771</f>
        <v>1.26779515952641</v>
      </c>
      <c r="AA771" s="13" t="n">
        <f aca="false">$AA$12</f>
        <v>1.14772730026763</v>
      </c>
      <c r="AB771" s="0" t="n">
        <f aca="false">L771/AA771</f>
        <v>3318.7325936325</v>
      </c>
      <c r="AC771" s="0" t="n">
        <v>48</v>
      </c>
      <c r="AE771" s="0" t="n">
        <v>0</v>
      </c>
      <c r="AF771" s="0" t="n">
        <f aca="false">(AB771/AVERAGE(AB767:AB769,AB773:AB775))*MAX(AE770:AE772) + (1 - MAX(AE770:AE772))</f>
        <v>1</v>
      </c>
      <c r="AG771" s="0" t="n">
        <f aca="false">AB771/AF771</f>
        <v>3318.7325936325</v>
      </c>
      <c r="AH771" s="0" t="n">
        <f aca="false">(AG770+AG771*2+AG772)/4</f>
        <v>3413.79124128265</v>
      </c>
      <c r="AI771" s="0" t="n">
        <f aca="false">ABS(1 - (AG771/AVERAGE(AG769:AG773)))</f>
        <v>0.0850979943208378</v>
      </c>
      <c r="AJ771" s="0" t="n">
        <f aca="false">(AVERAGE(AG769:AG773)*AI771) + (AG771*(1-AI771))</f>
        <v>3345.0011574679</v>
      </c>
      <c r="AK771" s="0" t="n">
        <f aca="false">(AVERAGE(AG769:AG770,AG772:AG773)*AI771*2) + (AG771*(1-AI771*2))</f>
        <v>3384.40400322101</v>
      </c>
    </row>
    <row r="772" customFormat="false" ht="13.8" hidden="false" customHeight="false" outlineLevel="0" collapsed="false">
      <c r="A772" s="4" t="n">
        <v>43506</v>
      </c>
      <c r="B772" s="0" t="n">
        <v>770</v>
      </c>
      <c r="C772" s="0" t="n">
        <v>1264</v>
      </c>
      <c r="D772" s="0" t="n">
        <f aca="false">C772*2.4</f>
        <v>3033.6</v>
      </c>
      <c r="E772" s="0" t="n">
        <v>343</v>
      </c>
      <c r="F772" s="0" t="n">
        <f aca="false">E772*2.4</f>
        <v>823.2</v>
      </c>
      <c r="G772" s="0" t="n">
        <v>69</v>
      </c>
      <c r="H772" s="0" t="n">
        <f aca="false">SUM(D772,F772,G772)</f>
        <v>3925.8</v>
      </c>
      <c r="J772" s="0" t="n">
        <f aca="false">I772*2.4</f>
        <v>0</v>
      </c>
      <c r="K772" s="0" t="n">
        <f aca="false">I772*2.4</f>
        <v>0</v>
      </c>
      <c r="L772" s="0" t="n">
        <f aca="false">SUM(K772,H772)</f>
        <v>3925.8</v>
      </c>
      <c r="M772" s="0" t="n">
        <v>20</v>
      </c>
      <c r="X772" s="0" t="s">
        <v>33</v>
      </c>
      <c r="Y772" s="0" t="n">
        <f aca="false">AVERAGE(L772:L778)</f>
        <v>3654.2</v>
      </c>
      <c r="Z772" s="0" t="n">
        <f aca="false">L772/Y772</f>
        <v>1.07432543374747</v>
      </c>
      <c r="AA772" s="13" t="n">
        <f aca="false">$AA$14</f>
        <v>1.11267556670657</v>
      </c>
      <c r="AB772" s="0" t="n">
        <f aca="false">L772/AA772</f>
        <v>3528.25218551356</v>
      </c>
      <c r="AC772" s="0" t="n">
        <v>55</v>
      </c>
      <c r="AE772" s="0" t="n">
        <v>0</v>
      </c>
      <c r="AF772" s="0" t="n">
        <f aca="false">(AB772/AVERAGE(AB768:AB770,AB774:AB776))*MAX(AE771:AE773) + (1 - MAX(AE771:AE773))</f>
        <v>1</v>
      </c>
      <c r="AG772" s="0" t="n">
        <f aca="false">AB772/AF772</f>
        <v>3528.25218551356</v>
      </c>
      <c r="AH772" s="0" t="n">
        <f aca="false">(AG771+AG772*2+AG773)/4</f>
        <v>3460.32467586001</v>
      </c>
      <c r="AI772" s="0" t="n">
        <f aca="false">ABS(1 - (AG772/AVERAGE(AG770:AG774)))</f>
        <v>0.00208777337811461</v>
      </c>
      <c r="AJ772" s="0" t="n">
        <f aca="false">(AVERAGE(AG770:AG774)*AI772) + (AG772*(1-AI772))</f>
        <v>3528.23683861697</v>
      </c>
      <c r="AK772" s="0" t="n">
        <f aca="false">(AVERAGE(AG770:AG771,AG773:AG774)*AI772*2) + (AG772*(1-AI772*2))</f>
        <v>3528.21381827208</v>
      </c>
    </row>
    <row r="773" customFormat="false" ht="13.8" hidden="false" customHeight="false" outlineLevel="0" collapsed="false">
      <c r="A773" s="4" t="n">
        <v>43507</v>
      </c>
      <c r="B773" s="0" t="n">
        <v>771</v>
      </c>
      <c r="C773" s="0" t="n">
        <v>1002</v>
      </c>
      <c r="D773" s="0" t="n">
        <f aca="false">C773*2.4</f>
        <v>2404.8</v>
      </c>
      <c r="E773" s="0" t="n">
        <v>267</v>
      </c>
      <c r="F773" s="0" t="n">
        <f aca="false">E773*2.4</f>
        <v>640.8</v>
      </c>
      <c r="H773" s="0" t="n">
        <f aca="false">SUM(D773,F773,G773)</f>
        <v>3045.6</v>
      </c>
      <c r="J773" s="0" t="n">
        <f aca="false">I773*2.4</f>
        <v>0</v>
      </c>
      <c r="K773" s="0" t="n">
        <f aca="false">I773*2.4</f>
        <v>0</v>
      </c>
      <c r="L773" s="0" t="n">
        <f aca="false">SUM(K773,H773)</f>
        <v>3045.6</v>
      </c>
      <c r="M773" s="0" t="n">
        <v>29</v>
      </c>
      <c r="X773" s="0" t="s">
        <v>34</v>
      </c>
      <c r="Y773" s="0" t="n">
        <f aca="false">Y772</f>
        <v>3654.2</v>
      </c>
      <c r="Z773" s="0" t="n">
        <f aca="false">L773/Y773</f>
        <v>0.83345191834054</v>
      </c>
      <c r="AA773" s="13" t="n">
        <f aca="false">$AA$2</f>
        <v>0.993491797073005</v>
      </c>
      <c r="AB773" s="0" t="n">
        <f aca="false">L773/AA773</f>
        <v>3065.55122948458</v>
      </c>
      <c r="AC773" s="0" t="n">
        <v>45</v>
      </c>
      <c r="AE773" s="0" t="n">
        <v>0</v>
      </c>
      <c r="AF773" s="0" t="n">
        <f aca="false">(AB773/AVERAGE(AB769:AB771,AB775:AB777))*MAX(AE772:AE774) + (1 - MAX(AE772:AE774))</f>
        <v>0.884447958668861</v>
      </c>
      <c r="AG773" s="0" t="n">
        <f aca="false">AB773/AF773</f>
        <v>3466.06173878041</v>
      </c>
      <c r="AH773" s="0" t="n">
        <f aca="false">(AG772+AG773*2+AG774)/4</f>
        <v>3565.59706498142</v>
      </c>
      <c r="AI773" s="0" t="n">
        <f aca="false">ABS(1 - (AG773/AVERAGE(AG771:AG775)))</f>
        <v>0.060190024417039</v>
      </c>
      <c r="AJ773" s="0" t="n">
        <f aca="false">(AVERAGE(AG771:AG775)*AI773) + (AG773*(1-AI773))</f>
        <v>3479.42293317737</v>
      </c>
      <c r="AK773" s="0" t="n">
        <f aca="false">(AVERAGE(AG771:AG772,AG774:AG775)*AI773*2) + (AG773*(1-AI773*2))</f>
        <v>3499.4647247728</v>
      </c>
    </row>
    <row r="774" customFormat="false" ht="13.8" hidden="false" customHeight="false" outlineLevel="0" collapsed="false">
      <c r="A774" s="4" t="n">
        <v>43508</v>
      </c>
      <c r="B774" s="0" t="n">
        <v>772</v>
      </c>
      <c r="C774" s="0" t="n">
        <v>1010</v>
      </c>
      <c r="D774" s="0" t="n">
        <f aca="false">C774*2.4</f>
        <v>2424</v>
      </c>
      <c r="E774" s="0" t="n">
        <v>258</v>
      </c>
      <c r="F774" s="0" t="n">
        <f aca="false">E774*2.4</f>
        <v>619.2</v>
      </c>
      <c r="H774" s="0" t="n">
        <f aca="false">SUM(D774,F774,G774)</f>
        <v>3043.2</v>
      </c>
      <c r="J774" s="0" t="n">
        <f aca="false">I774*2.4</f>
        <v>0</v>
      </c>
      <c r="K774" s="0" t="n">
        <f aca="false">I774*2.4</f>
        <v>0</v>
      </c>
      <c r="L774" s="0" t="n">
        <f aca="false">SUM(K774,H774)</f>
        <v>3043.2</v>
      </c>
      <c r="M774" s="0" t="n">
        <v>28</v>
      </c>
      <c r="X774" s="0" t="s">
        <v>36</v>
      </c>
      <c r="Y774" s="0" t="n">
        <f aca="false">Y772</f>
        <v>3654.2</v>
      </c>
      <c r="Z774" s="0" t="n">
        <f aca="false">L774/Y774</f>
        <v>0.832795139839089</v>
      </c>
      <c r="AA774" s="13" t="n">
        <f aca="false">$AA$4</f>
        <v>0.942378902824267</v>
      </c>
      <c r="AB774" s="0" t="n">
        <f aca="false">L774/AA774</f>
        <v>3229.27432997456</v>
      </c>
      <c r="AC774" s="0" t="n">
        <v>48</v>
      </c>
      <c r="AE774" s="0" t="n">
        <v>1</v>
      </c>
      <c r="AF774" s="0" t="n">
        <f aca="false">(AB774/AVERAGE(AB770:AB772,AB776:AB778))*MAX(AE773:AE775) + (1 - MAX(AE773:AE775))</f>
        <v>0.849359187460066</v>
      </c>
      <c r="AG774" s="0" t="n">
        <f aca="false">AB774/AF774</f>
        <v>3802.0125968513</v>
      </c>
      <c r="AH774" s="0" t="n">
        <f aca="false">(AG773+AG774*2+AG775)/4</f>
        <v>3848.81354675821</v>
      </c>
      <c r="AI774" s="0" t="n">
        <f aca="false">ABS(1 - (AG774/AVERAGE(AG772:AG776)))</f>
        <v>0.0634586767691805</v>
      </c>
      <c r="AJ774" s="0" t="n">
        <f aca="false">(AVERAGE(AG772:AG776)*AI774) + (AG774*(1-AI774))</f>
        <v>3787.6154989978</v>
      </c>
      <c r="AK774" s="0" t="n">
        <f aca="false">(AVERAGE(AG772:AG773,AG775:AG776)*AI774*2) + (AG774*(1-AI774*2))</f>
        <v>3766.01985221754</v>
      </c>
    </row>
    <row r="775" customFormat="false" ht="13.8" hidden="false" customHeight="false" outlineLevel="0" collapsed="false">
      <c r="A775" s="4" t="n">
        <v>43509</v>
      </c>
      <c r="B775" s="0" t="n">
        <v>773</v>
      </c>
      <c r="C775" s="0" t="n">
        <v>777</v>
      </c>
      <c r="D775" s="0" t="n">
        <f aca="false">C775*2.4</f>
        <v>1864.8</v>
      </c>
      <c r="E775" s="0" t="n">
        <v>248</v>
      </c>
      <c r="F775" s="0" t="n">
        <f aca="false">E775*2.4</f>
        <v>595.2</v>
      </c>
      <c r="G775" s="0" t="n">
        <v>21</v>
      </c>
      <c r="H775" s="0" t="n">
        <f aca="false">SUM(D775,F775,G775)</f>
        <v>2481</v>
      </c>
      <c r="J775" s="0" t="n">
        <f aca="false">I775*2.4</f>
        <v>0</v>
      </c>
      <c r="K775" s="0" t="n">
        <f aca="false">I775*2.4</f>
        <v>0</v>
      </c>
      <c r="L775" s="0" t="n">
        <f aca="false">SUM(K775,H775)</f>
        <v>2481</v>
      </c>
      <c r="M775" s="0" t="n">
        <v>21</v>
      </c>
      <c r="X775" s="0" t="s">
        <v>37</v>
      </c>
      <c r="Y775" s="0" t="n">
        <f aca="false">Y772</f>
        <v>3654.2</v>
      </c>
      <c r="Z775" s="0" t="n">
        <f aca="false">L775/Y775</f>
        <v>0.678944775874336</v>
      </c>
      <c r="AA775" s="13" t="n">
        <f aca="false">$AA$6</f>
        <v>0.922882540851038</v>
      </c>
      <c r="AB775" s="0" t="n">
        <f aca="false">L775/AA775</f>
        <v>2688.31610760795</v>
      </c>
      <c r="AC775" s="0" t="n">
        <v>48</v>
      </c>
      <c r="AE775" s="0" t="n">
        <v>0</v>
      </c>
      <c r="AF775" s="0" t="n">
        <f aca="false">(AB775/AVERAGE(AB771:AB773,AB777:AB779))*MAX(AE774:AE776) + (1 - MAX(AE774:AE776))</f>
        <v>0.621551942246855</v>
      </c>
      <c r="AG775" s="0" t="n">
        <f aca="false">AB775/AF775</f>
        <v>4325.16725454984</v>
      </c>
      <c r="AH775" s="0" t="n">
        <f aca="false">(AG774+AG775*2+AG776)/4</f>
        <v>3801.63709037505</v>
      </c>
      <c r="AI775" s="0" t="n">
        <f aca="false">ABS(1 - (AG775/AVERAGE(AG773:AG777)))</f>
        <v>0.165278277416617</v>
      </c>
      <c r="AJ775" s="0" t="n">
        <f aca="false">(AVERAGE(AG773:AG777)*AI775) + (AG775*(1-AI775))</f>
        <v>4223.77499269214</v>
      </c>
      <c r="AK775" s="0" t="n">
        <f aca="false">(AVERAGE(AG773:AG774,AG776:AG777)*AI775*2) + (AG775*(1-AI775*2))</f>
        <v>4071.68659990558</v>
      </c>
    </row>
    <row r="776" customFormat="false" ht="13.8" hidden="false" customHeight="false" outlineLevel="0" collapsed="false">
      <c r="A776" s="4" t="n">
        <v>43510</v>
      </c>
      <c r="B776" s="0" t="n">
        <v>774</v>
      </c>
      <c r="C776" s="0" t="n">
        <v>857</v>
      </c>
      <c r="D776" s="0" t="n">
        <f aca="false">C776*2.4</f>
        <v>2056.8</v>
      </c>
      <c r="E776" s="0" t="n">
        <v>185</v>
      </c>
      <c r="F776" s="0" t="n">
        <f aca="false">E776*2.4</f>
        <v>444</v>
      </c>
      <c r="G776" s="0" t="n">
        <v>15</v>
      </c>
      <c r="H776" s="0" t="n">
        <f aca="false">SUM(D776,F776,G776)</f>
        <v>2515.8</v>
      </c>
      <c r="J776" s="0" t="n">
        <f aca="false">I776*2.4</f>
        <v>0</v>
      </c>
      <c r="K776" s="0" t="n">
        <f aca="false">I776*2.4</f>
        <v>0</v>
      </c>
      <c r="L776" s="0" t="n">
        <f aca="false">SUM(K776,H776)</f>
        <v>2515.8</v>
      </c>
      <c r="M776" s="0" t="n">
        <v>7</v>
      </c>
      <c r="X776" s="0" t="s">
        <v>39</v>
      </c>
      <c r="Y776" s="0" t="n">
        <f aca="false">Y772</f>
        <v>3654.2</v>
      </c>
      <c r="Z776" s="0" t="n">
        <f aca="false">L776/Y776</f>
        <v>0.688468064145367</v>
      </c>
      <c r="AA776" s="13" t="n">
        <f aca="false">$AA$8</f>
        <v>0.913440873259032</v>
      </c>
      <c r="AB776" s="0" t="n">
        <f aca="false">L776/AA776</f>
        <v>2754.20125554922</v>
      </c>
      <c r="AC776" s="0" t="n">
        <v>46</v>
      </c>
      <c r="AE776" s="0" t="n">
        <v>0</v>
      </c>
      <c r="AF776" s="0" t="n">
        <f aca="false">(AB776/AVERAGE(AB772:AB774,AB778:AB780))*MAX(AE775:AE777) + (1 - MAX(AE775:AE777))</f>
        <v>1</v>
      </c>
      <c r="AG776" s="0" t="n">
        <f aca="false">AB776/AF776</f>
        <v>2754.20125554922</v>
      </c>
      <c r="AH776" s="0" t="n">
        <f aca="false">(AG775+AG776*2+AG777)/4</f>
        <v>3511.16088377536</v>
      </c>
      <c r="AI776" s="0" t="n">
        <f aca="false">ABS(1 - (AG776/AVERAGE(AG774:AG778)))</f>
        <v>0.331596148888616</v>
      </c>
      <c r="AJ776" s="0" t="n">
        <f aca="false">(AVERAGE(AG774:AG778)*AI776) + (AG776*(1-AI776))</f>
        <v>3207.28208259786</v>
      </c>
      <c r="AK776" s="0" t="n">
        <f aca="false">(AVERAGE(AG774:AG775,AG777:AG778)*AI776*2) + (AG776*(1-AI776*2))</f>
        <v>3886.90332317082</v>
      </c>
    </row>
    <row r="777" customFormat="false" ht="13.8" hidden="false" customHeight="false" outlineLevel="0" collapsed="false">
      <c r="A777" s="4" t="n">
        <v>43511</v>
      </c>
      <c r="B777" s="0" t="n">
        <v>775</v>
      </c>
      <c r="C777" s="0" t="n">
        <v>1422</v>
      </c>
      <c r="D777" s="0" t="n">
        <f aca="false">C777*2.4</f>
        <v>3412.8</v>
      </c>
      <c r="E777" s="0" t="n">
        <v>327</v>
      </c>
      <c r="F777" s="0" t="n">
        <f aca="false">E777*2.4</f>
        <v>784.8</v>
      </c>
      <c r="G777" s="0" t="n">
        <v>46</v>
      </c>
      <c r="H777" s="0" t="n">
        <f aca="false">SUM(D777,F777,G777)</f>
        <v>4243.6</v>
      </c>
      <c r="J777" s="0" t="n">
        <f aca="false">I777*2.4</f>
        <v>0</v>
      </c>
      <c r="K777" s="0" t="n">
        <f aca="false">I777*2.4</f>
        <v>0</v>
      </c>
      <c r="L777" s="0" t="n">
        <f aca="false">SUM(K777,H777)</f>
        <v>4243.6</v>
      </c>
      <c r="M777" s="0" t="n">
        <v>11</v>
      </c>
      <c r="X777" s="0" t="s">
        <v>40</v>
      </c>
      <c r="Y777" s="0" t="n">
        <f aca="false">Y772</f>
        <v>3654.2</v>
      </c>
      <c r="Z777" s="0" t="n">
        <f aca="false">L777/Y777</f>
        <v>1.16129385364786</v>
      </c>
      <c r="AA777" s="13" t="n">
        <f aca="false">$AA$10</f>
        <v>1.00772397548169</v>
      </c>
      <c r="AB777" s="0" t="n">
        <f aca="false">L777/AA777</f>
        <v>4211.07376945316</v>
      </c>
      <c r="AC777" s="0" t="n">
        <v>55</v>
      </c>
      <c r="AE777" s="0" t="n">
        <v>0</v>
      </c>
      <c r="AF777" s="0" t="n">
        <f aca="false">(AB777/AVERAGE(AB773:AB775,AB779:AB781))*MAX(AE776:AE778) + (1 - MAX(AE776:AE778))</f>
        <v>1</v>
      </c>
      <c r="AG777" s="0" t="n">
        <f aca="false">AB777/AF777</f>
        <v>4211.07376945316</v>
      </c>
      <c r="AH777" s="0" t="n">
        <f aca="false">(AG776+AG777*2+AG778)/4</f>
        <v>4171.67924476572</v>
      </c>
      <c r="AI777" s="0" t="n">
        <f aca="false">ABS(1 - (AG777/AVERAGE(AG775:AG779)))</f>
        <v>0.0462590821194131</v>
      </c>
      <c r="AJ777" s="0" t="n">
        <f aca="false">(AVERAGE(AG775:AG779)*AI777) + (AG777*(1-AI777))</f>
        <v>4202.46090463531</v>
      </c>
      <c r="AK777" s="0" t="n">
        <f aca="false">(AVERAGE(AG775:AG776,AG778:AG779)*AI777*2) + (AG777*(1-AI777*2))</f>
        <v>4189.54160740853</v>
      </c>
    </row>
    <row r="778" customFormat="false" ht="13.8" hidden="false" customHeight="false" outlineLevel="0" collapsed="false">
      <c r="A778" s="4" t="n">
        <v>43512</v>
      </c>
      <c r="B778" s="0" t="n">
        <v>776</v>
      </c>
      <c r="C778" s="0" t="n">
        <v>1920</v>
      </c>
      <c r="D778" s="0" t="n">
        <f aca="false">C778*2.4</f>
        <v>4608</v>
      </c>
      <c r="E778" s="0" t="n">
        <v>576</v>
      </c>
      <c r="F778" s="0" t="n">
        <f aca="false">E778*2.4</f>
        <v>1382.4</v>
      </c>
      <c r="G778" s="0" t="n">
        <v>334</v>
      </c>
      <c r="H778" s="0" t="n">
        <f aca="false">SUM(D778,F778,G778)</f>
        <v>6324.4</v>
      </c>
      <c r="J778" s="0" t="n">
        <f aca="false">I778*2.4</f>
        <v>0</v>
      </c>
      <c r="K778" s="0" t="n">
        <f aca="false">I778*2.4</f>
        <v>0</v>
      </c>
      <c r="L778" s="0" t="n">
        <f aca="false">SUM(K778,H778)</f>
        <v>6324.4</v>
      </c>
      <c r="M778" s="0" t="n">
        <v>14</v>
      </c>
      <c r="X778" s="0" t="s">
        <v>42</v>
      </c>
      <c r="Y778" s="0" t="n">
        <f aca="false">Y773</f>
        <v>3654.2</v>
      </c>
      <c r="Z778" s="0" t="n">
        <f aca="false">L778/Y778</f>
        <v>1.73072081440534</v>
      </c>
      <c r="AA778" s="13" t="n">
        <f aca="false">$AA$12</f>
        <v>1.14772730026763</v>
      </c>
      <c r="AB778" s="0" t="n">
        <f aca="false">L778/AA778</f>
        <v>5510.36818460734</v>
      </c>
      <c r="AC778" s="0" t="n">
        <v>48</v>
      </c>
      <c r="AE778" s="0" t="n">
        <v>0</v>
      </c>
      <c r="AF778" s="0" t="n">
        <f aca="false">(AB778/AVERAGE(AB774:AB776,AB780:AB782))*MAX(AE777:AE779) + (1 - MAX(AE777:AE779))</f>
        <v>1</v>
      </c>
      <c r="AG778" s="0" t="n">
        <f aca="false">AB778/AF778</f>
        <v>5510.36818460734</v>
      </c>
      <c r="AH778" s="0" t="n">
        <f aca="false">(AG777+AG778*2+AG779)/4</f>
        <v>4638.85770232578</v>
      </c>
      <c r="AI778" s="0" t="n">
        <f aca="false">ABS(1 - (AG778/AVERAGE(AG776:AG780)))</f>
        <v>0.410031838816909</v>
      </c>
      <c r="AJ778" s="0" t="n">
        <f aca="false">(AVERAGE(AG776:AG780)*AI778) + (AG778*(1-AI778))</f>
        <v>4853.33567252534</v>
      </c>
      <c r="AK778" s="0" t="n">
        <f aca="false">(AVERAGE(AG776:AG777,AG779:AG780)*AI778*2) + (AG778*(1-AI778*2))</f>
        <v>3867.78690440235</v>
      </c>
    </row>
    <row r="779" customFormat="false" ht="13.8" hidden="false" customHeight="false" outlineLevel="0" collapsed="false">
      <c r="A779" s="4" t="n">
        <v>43513</v>
      </c>
      <c r="B779" s="0" t="n">
        <v>777</v>
      </c>
      <c r="C779" s="0" t="n">
        <v>2049</v>
      </c>
      <c r="D779" s="0" t="n">
        <f aca="false">C779*2.4</f>
        <v>4917.6</v>
      </c>
      <c r="E779" s="0" t="n">
        <v>703</v>
      </c>
      <c r="F779" s="0" t="n">
        <f aca="false">E779*2.4</f>
        <v>1687.2</v>
      </c>
      <c r="G779" s="0" t="n">
        <v>424</v>
      </c>
      <c r="H779" s="0" t="n">
        <f aca="false">SUM(D779,F779,G779)</f>
        <v>7028.8</v>
      </c>
      <c r="J779" s="0" t="n">
        <f aca="false">I779*2.4</f>
        <v>0</v>
      </c>
      <c r="K779" s="0" t="n">
        <f aca="false">I779*2.4</f>
        <v>0</v>
      </c>
      <c r="L779" s="0" t="n">
        <f aca="false">SUM(K779,H779)</f>
        <v>7028.8</v>
      </c>
      <c r="M779" s="0" t="n">
        <v>11</v>
      </c>
      <c r="X779" s="0" t="s">
        <v>33</v>
      </c>
      <c r="Y779" s="0" t="n">
        <f aca="false">AVERAGE(L779:L785)</f>
        <v>4206.48571428571</v>
      </c>
      <c r="Z779" s="0" t="n">
        <f aca="false">L779/Y779</f>
        <v>1.67094350900311</v>
      </c>
      <c r="AA779" s="13" t="n">
        <f aca="false">$AA$14</f>
        <v>1.11267556670657</v>
      </c>
      <c r="AB779" s="0" t="n">
        <f aca="false">L779/AA779</f>
        <v>6317.0255646079</v>
      </c>
      <c r="AC779" s="0" t="n">
        <v>45</v>
      </c>
      <c r="AE779" s="0" t="n">
        <v>0</v>
      </c>
      <c r="AF779" s="0" t="n">
        <f aca="false">(AB779/AVERAGE(AB775:AB777,AB781:AB783))*MAX(AE778:AE780) + (1 - MAX(AE778:AE780))</f>
        <v>1.9006457687605</v>
      </c>
      <c r="AG779" s="0" t="n">
        <f aca="false">AB779/AF779</f>
        <v>3323.62067063529</v>
      </c>
      <c r="AH779" s="0" t="n">
        <f aca="false">(AG778+AG779*2+AG780)/4</f>
        <v>3974.55428315397</v>
      </c>
      <c r="AI779" s="0" t="n">
        <f aca="false">ABS(1 - (AG779/AVERAGE(AG777:AG781)))</f>
        <v>0.203923141863258</v>
      </c>
      <c r="AJ779" s="0" t="n">
        <f aca="false">(AVERAGE(AG777:AG781)*AI779) + (AG779*(1-AI779))</f>
        <v>3497.2365640689</v>
      </c>
      <c r="AK779" s="0" t="n">
        <f aca="false">(AVERAGE(AG777:AG778,AG780:AG781)*AI779*2) + (AG779*(1-AI779*2))</f>
        <v>3757.66040421932</v>
      </c>
    </row>
    <row r="780" customFormat="false" ht="13.8" hidden="false" customHeight="false" outlineLevel="0" collapsed="false">
      <c r="A780" s="4" t="n">
        <v>43514</v>
      </c>
      <c r="B780" s="0" t="n">
        <v>778</v>
      </c>
      <c r="C780" s="0" t="n">
        <v>1219</v>
      </c>
      <c r="D780" s="0" t="n">
        <f aca="false">C780*2.4</f>
        <v>2925.6</v>
      </c>
      <c r="E780" s="0" t="n">
        <v>260</v>
      </c>
      <c r="F780" s="0" t="n">
        <f aca="false">E780*2.4</f>
        <v>624</v>
      </c>
      <c r="G780" s="0" t="n">
        <v>46</v>
      </c>
      <c r="H780" s="0" t="n">
        <f aca="false">SUM(D780,F780,G780)</f>
        <v>3595.6</v>
      </c>
      <c r="J780" s="0" t="n">
        <f aca="false">I780*2.4</f>
        <v>0</v>
      </c>
      <c r="K780" s="0" t="n">
        <f aca="false">I780*2.4</f>
        <v>0</v>
      </c>
      <c r="L780" s="0" t="n">
        <f aca="false">SUM(K780,H780)</f>
        <v>3595.6</v>
      </c>
      <c r="M780" s="0" t="n">
        <v>11</v>
      </c>
      <c r="X780" s="0" t="s">
        <v>34</v>
      </c>
      <c r="Y780" s="0" t="n">
        <f aca="false">Y779</f>
        <v>4206.48571428571</v>
      </c>
      <c r="Z780" s="0" t="n">
        <f aca="false">L780/Y780</f>
        <v>0.854775278990947</v>
      </c>
      <c r="AA780" s="13" t="n">
        <f aca="false">$AA$2</f>
        <v>0.993491797073005</v>
      </c>
      <c r="AB780" s="0" t="n">
        <f aca="false">L780/AA780</f>
        <v>3619.1541898919</v>
      </c>
      <c r="AC780" s="0" t="n">
        <v>39</v>
      </c>
      <c r="AE780" s="0" t="n">
        <v>1</v>
      </c>
      <c r="AF780" s="0" t="n">
        <f aca="false">(AB780/AVERAGE(AB776:AB778,AB782:AB784))*MAX(AE779:AE781) + (1 - MAX(AE779:AE781))</f>
        <v>0.967531099325336</v>
      </c>
      <c r="AG780" s="0" t="n">
        <f aca="false">AB780/AF780</f>
        <v>3740.60760673797</v>
      </c>
      <c r="AH780" s="0" t="n">
        <f aca="false">(AG779+AG780*2+AG781)/4</f>
        <v>3723.54108015252</v>
      </c>
      <c r="AI780" s="0" t="n">
        <f aca="false">ABS(1 - (AG780/AVERAGE(AG778:AG782)))</f>
        <v>0.188252673642926</v>
      </c>
      <c r="AJ780" s="0" t="n">
        <f aca="false">(AVERAGE(AG778:AG782)*AI780) + (AG780*(1-AI780))</f>
        <v>3903.91415210373</v>
      </c>
      <c r="AK780" s="0" t="n">
        <f aca="false">(AVERAGE(AG778:AG779,AG781:AG782)*AI780*2) + (AG780*(1-AI780*2))</f>
        <v>4148.87397015238</v>
      </c>
    </row>
    <row r="781" customFormat="false" ht="13.8" hidden="false" customHeight="false" outlineLevel="0" collapsed="false">
      <c r="A781" s="4" t="n">
        <v>43515</v>
      </c>
      <c r="B781" s="0" t="n">
        <v>779</v>
      </c>
      <c r="C781" s="0" t="n">
        <v>1234</v>
      </c>
      <c r="D781" s="0" t="n">
        <f aca="false">C781*2.4</f>
        <v>2961.6</v>
      </c>
      <c r="E781" s="0" t="n">
        <v>294</v>
      </c>
      <c r="F781" s="0" t="n">
        <f aca="false">E781*2.4</f>
        <v>705.6</v>
      </c>
      <c r="G781" s="0" t="n">
        <v>19</v>
      </c>
      <c r="H781" s="0" t="n">
        <f aca="false">SUM(D781,F781,G781)</f>
        <v>3686.2</v>
      </c>
      <c r="J781" s="0" t="n">
        <f aca="false">I781*2.4</f>
        <v>0</v>
      </c>
      <c r="K781" s="0" t="n">
        <f aca="false">I781*2.4</f>
        <v>0</v>
      </c>
      <c r="L781" s="0" t="n">
        <f aca="false">SUM(K781,H781)</f>
        <v>3686.2</v>
      </c>
      <c r="M781" s="0" t="n">
        <v>22</v>
      </c>
      <c r="X781" s="0" t="s">
        <v>36</v>
      </c>
      <c r="Y781" s="0" t="n">
        <f aca="false">Y779</f>
        <v>4206.48571428571</v>
      </c>
      <c r="Z781" s="0" t="n">
        <f aca="false">L781/Y781</f>
        <v>0.876313447940936</v>
      </c>
      <c r="AA781" s="13" t="n">
        <f aca="false">$AA$4</f>
        <v>0.942378902824267</v>
      </c>
      <c r="AB781" s="0" t="n">
        <f aca="false">L781/AA781</f>
        <v>3911.59011407474</v>
      </c>
      <c r="AC781" s="0" t="n">
        <v>43</v>
      </c>
      <c r="AE781" s="0" t="n">
        <v>0</v>
      </c>
      <c r="AF781" s="0" t="n">
        <f aca="false">(AB781/AVERAGE(AB777:AB779,AB783:AB785))*MAX(AE780:AE782) + (1 - MAX(AE780:AE782))</f>
        <v>0.956536060826587</v>
      </c>
      <c r="AG781" s="0" t="n">
        <f aca="false">AB781/AF781</f>
        <v>4089.32843649884</v>
      </c>
      <c r="AH781" s="0" t="n">
        <f aca="false">(AG780+AG781*2+AG782)/4</f>
        <v>4573.95181421558</v>
      </c>
      <c r="AI781" s="0" t="n">
        <f aca="false">ABS(1 - (AG781/AVERAGE(AG779:AG783)))</f>
        <v>0.166373424919406</v>
      </c>
      <c r="AJ781" s="0" t="n">
        <f aca="false">(AVERAGE(AG779:AG783)*AI781) + (AG781*(1-AI781))</f>
        <v>3992.28139719729</v>
      </c>
      <c r="AK781" s="0" t="n">
        <f aca="false">(AVERAGE(AG779:AG780,AG782:AG783)*AI781*2) + (AG781*(1-AI781*2))</f>
        <v>3846.71083824496</v>
      </c>
    </row>
    <row r="782" customFormat="false" ht="13.8" hidden="false" customHeight="false" outlineLevel="0" collapsed="false">
      <c r="A782" s="4" t="n">
        <v>43516</v>
      </c>
      <c r="B782" s="0" t="n">
        <v>780</v>
      </c>
      <c r="C782" s="0" t="n">
        <v>2182</v>
      </c>
      <c r="D782" s="0" t="n">
        <f aca="false">C782*2.4</f>
        <v>5236.8</v>
      </c>
      <c r="E782" s="0" t="n">
        <v>270</v>
      </c>
      <c r="F782" s="0" t="n">
        <f aca="false">E782*2.4</f>
        <v>648</v>
      </c>
      <c r="H782" s="0" t="n">
        <f aca="false">SUM(D782,F782,G782)</f>
        <v>5884.8</v>
      </c>
      <c r="J782" s="0" t="n">
        <f aca="false">I782*2.4</f>
        <v>0</v>
      </c>
      <c r="K782" s="0" t="n">
        <f aca="false">I782*2.4</f>
        <v>0</v>
      </c>
      <c r="L782" s="0" t="n">
        <f aca="false">SUM(K782,H782)</f>
        <v>5884.8</v>
      </c>
      <c r="M782" s="0" t="n">
        <v>24</v>
      </c>
      <c r="W782" s="0" t="s">
        <v>53</v>
      </c>
      <c r="X782" s="0" t="s">
        <v>37</v>
      </c>
      <c r="Y782" s="0" t="n">
        <f aca="false">Y779</f>
        <v>4206.48571428571</v>
      </c>
      <c r="Z782" s="0" t="n">
        <f aca="false">L782/Y782</f>
        <v>1.39898252358603</v>
      </c>
      <c r="AA782" s="13" t="n">
        <f aca="false">$AA$6</f>
        <v>0.922882540851038</v>
      </c>
      <c r="AB782" s="0" t="n">
        <f aca="false">L782/AA782</f>
        <v>6376.54277712668</v>
      </c>
      <c r="AC782" s="0" t="n">
        <v>36</v>
      </c>
      <c r="AE782" s="0" t="n">
        <v>0</v>
      </c>
      <c r="AF782" s="0" t="n">
        <f aca="false">(AB782/AVERAGE(AB778:AB780,AB784:AB786))*MAX(AE781:AE783) + (1 - MAX(AE781:AE783))</f>
        <v>1</v>
      </c>
      <c r="AG782" s="0" t="n">
        <f aca="false">AB782/AF782</f>
        <v>6376.54277712668</v>
      </c>
      <c r="AH782" s="0" t="n">
        <f aca="false">(AG781+AG782*2+AG783)/4</f>
        <v>4210.60349768805</v>
      </c>
      <c r="AI782" s="0" t="n">
        <f aca="false">ABS(1 - (AG782/AVERAGE(AG780:AG784)))</f>
        <v>0.791371170998861</v>
      </c>
      <c r="AJ782" s="0" t="n">
        <f aca="false">(AVERAGE(AG780:AG784)*AI782) + (AG782*(1-AI782))</f>
        <v>4147.28573498331</v>
      </c>
      <c r="AK782" s="0" t="n">
        <f aca="false">(AVERAGE(AG780:AG781,AG783:AG784)*AI782*2) + (AG782*(1-AI782*2))</f>
        <v>803.400171768255</v>
      </c>
    </row>
    <row r="783" customFormat="false" ht="13.8" hidden="false" customHeight="false" outlineLevel="0" collapsed="false">
      <c r="A783" s="4" t="n">
        <v>43517</v>
      </c>
      <c r="B783" s="0" t="n">
        <v>781</v>
      </c>
      <c r="D783" s="0" t="n">
        <f aca="false">C783*2.4</f>
        <v>0</v>
      </c>
      <c r="F783" s="0" t="n">
        <f aca="false">E783*2.4</f>
        <v>0</v>
      </c>
      <c r="H783" s="0" t="n">
        <f aca="false">SUM(D783,F783,G783)</f>
        <v>0</v>
      </c>
      <c r="J783" s="0" t="n">
        <f aca="false">I783*2.4</f>
        <v>0</v>
      </c>
      <c r="K783" s="0" t="n">
        <f aca="false">I783*2.4</f>
        <v>0</v>
      </c>
      <c r="L783" s="0" t="n">
        <f aca="false">SUM(K783,H783)</f>
        <v>0</v>
      </c>
      <c r="M783" s="0" t="n">
        <v>0</v>
      </c>
      <c r="W783" s="0" t="s">
        <v>54</v>
      </c>
      <c r="X783" s="0" t="s">
        <v>39</v>
      </c>
      <c r="Y783" s="0" t="n">
        <f aca="false">Y779</f>
        <v>4206.48571428571</v>
      </c>
      <c r="Z783" s="0" t="n">
        <f aca="false">L783/Y783</f>
        <v>0</v>
      </c>
      <c r="AA783" s="13" t="n">
        <f aca="false">$AA$8</f>
        <v>0.913440873259032</v>
      </c>
      <c r="AB783" s="0" t="n">
        <f aca="false">L783/AA783</f>
        <v>0</v>
      </c>
      <c r="AC783" s="0" t="n">
        <v>36</v>
      </c>
      <c r="AE783" s="0" t="n">
        <v>0</v>
      </c>
      <c r="AF783" s="0" t="n">
        <f aca="false">(AB783/AVERAGE(AB779:AB781,AB785:AB787))*MAX(AE782:AE784) + (1 - MAX(AE782:AE784))</f>
        <v>1</v>
      </c>
      <c r="AG783" s="0" t="n">
        <f aca="false">AB783/AF783</f>
        <v>0</v>
      </c>
      <c r="AH783" s="0" t="n">
        <f aca="false">(AG782+AG783*2+AG784)/4</f>
        <v>2492.00060770452</v>
      </c>
      <c r="AI783" s="0" t="n">
        <f aca="false">ABS(1 - (AG783/AVERAGE(AG781:AG785)))</f>
        <v>1</v>
      </c>
      <c r="AJ783" s="0" t="n">
        <f aca="false">(AVERAGE(AG781:AG785)*AI783) + (AG783*(1-AI783))</f>
        <v>3792.67486279003</v>
      </c>
      <c r="AK783" s="0" t="n">
        <f aca="false">(AVERAGE(AG781:AG782,AG784:AG785)*AI783*2) + (AG783*(1-AI783*2))</f>
        <v>9481.68715697506</v>
      </c>
    </row>
    <row r="784" customFormat="false" ht="13.8" hidden="false" customHeight="false" outlineLevel="0" collapsed="false">
      <c r="A784" s="4" t="n">
        <v>43518</v>
      </c>
      <c r="B784" s="0" t="n">
        <v>782</v>
      </c>
      <c r="C784" s="0" t="n">
        <v>1266</v>
      </c>
      <c r="D784" s="0" t="n">
        <f aca="false">C784*2.4</f>
        <v>3038.4</v>
      </c>
      <c r="E784" s="0" t="n">
        <v>242</v>
      </c>
      <c r="F784" s="0" t="n">
        <f aca="false">E784*2.4</f>
        <v>580.8</v>
      </c>
      <c r="H784" s="0" t="n">
        <f aca="false">SUM(D784,F784,G784)</f>
        <v>3619.2</v>
      </c>
      <c r="J784" s="0" t="n">
        <f aca="false">I784*2.4</f>
        <v>0</v>
      </c>
      <c r="K784" s="0" t="n">
        <f aca="false">I784*2.4</f>
        <v>0</v>
      </c>
      <c r="L784" s="0" t="n">
        <f aca="false">SUM(K784,H784)</f>
        <v>3619.2</v>
      </c>
      <c r="M784" s="0" t="n">
        <v>3</v>
      </c>
      <c r="W784" s="0" t="s">
        <v>55</v>
      </c>
      <c r="X784" s="0" t="s">
        <v>40</v>
      </c>
      <c r="Y784" s="0" t="n">
        <f aca="false">Y779</f>
        <v>4206.48571428571</v>
      </c>
      <c r="Z784" s="0" t="n">
        <f aca="false">L784/Y784</f>
        <v>0.860385662955845</v>
      </c>
      <c r="AA784" s="13" t="n">
        <f aca="false">$AA$10</f>
        <v>1.00772397548169</v>
      </c>
      <c r="AB784" s="0" t="n">
        <f aca="false">L784/AA784</f>
        <v>3591.45965369141</v>
      </c>
      <c r="AC784" s="0" t="n">
        <v>43</v>
      </c>
      <c r="AE784" s="0" t="n">
        <v>0</v>
      </c>
      <c r="AF784" s="0" t="n">
        <f aca="false">(AB784/AVERAGE(AB780:AB782,AB786:AB788))*MAX(AE783:AE785) + (1 - MAX(AE783:AE785))</f>
        <v>1</v>
      </c>
      <c r="AG784" s="0" t="n">
        <f aca="false">AB784/AF784</f>
        <v>3591.45965369141</v>
      </c>
      <c r="AH784" s="0" t="n">
        <f aca="false">(AG783+AG784*2+AG785)/4</f>
        <v>3022.240688504</v>
      </c>
      <c r="AI784" s="0" t="n">
        <f aca="false">ABS(1 - (AG784/AVERAGE(AG782:AG786)))</f>
        <v>0.0784679174061766</v>
      </c>
      <c r="AJ784" s="0" t="n">
        <f aca="false">(AVERAGE(AG782:AG786)*AI784) + (AG784*(1-AI784))</f>
        <v>3615.45598143813</v>
      </c>
      <c r="AK784" s="0" t="n">
        <f aca="false">(AVERAGE(AG782:AG783,AG785:AG786)*AI784*2) + (AG784*(1-AI784*2))</f>
        <v>3651.45047305821</v>
      </c>
    </row>
    <row r="785" customFormat="false" ht="13.8" hidden="false" customHeight="false" outlineLevel="0" collapsed="false">
      <c r="A785" s="4" t="n">
        <v>43519</v>
      </c>
      <c r="B785" s="0" t="n">
        <v>783</v>
      </c>
      <c r="C785" s="0" t="n">
        <v>1731</v>
      </c>
      <c r="D785" s="0" t="n">
        <f aca="false">C785*2.4</f>
        <v>4154.4</v>
      </c>
      <c r="E785" s="0" t="n">
        <v>381</v>
      </c>
      <c r="F785" s="0" t="n">
        <f aca="false">E785*2.4</f>
        <v>914.4</v>
      </c>
      <c r="G785" s="0" t="n">
        <v>562</v>
      </c>
      <c r="H785" s="0" t="n">
        <f aca="false">SUM(D785,F785,G785)</f>
        <v>5630.8</v>
      </c>
      <c r="J785" s="0" t="n">
        <f aca="false">I785*2.4</f>
        <v>0</v>
      </c>
      <c r="K785" s="0" t="n">
        <f aca="false">I785*2.4</f>
        <v>0</v>
      </c>
      <c r="L785" s="0" t="n">
        <f aca="false">SUM(K785,H785)</f>
        <v>5630.8</v>
      </c>
      <c r="M785" s="0" t="n">
        <v>9</v>
      </c>
      <c r="X785" s="0" t="s">
        <v>42</v>
      </c>
      <c r="Y785" s="0" t="n">
        <f aca="false">Y780</f>
        <v>4206.48571428571</v>
      </c>
      <c r="Z785" s="0" t="n">
        <f aca="false">L785/Y785</f>
        <v>1.33859957752315</v>
      </c>
      <c r="AA785" s="13" t="n">
        <f aca="false">$AA$12</f>
        <v>1.14772730026763</v>
      </c>
      <c r="AB785" s="0" t="n">
        <f aca="false">L785/AA785</f>
        <v>4906.0434466332</v>
      </c>
      <c r="AC785" s="0" t="n">
        <v>43</v>
      </c>
      <c r="AE785" s="0" t="n">
        <v>0</v>
      </c>
      <c r="AF785" s="0" t="n">
        <f aca="false">(AB785/AVERAGE(AB781:AB783,AB787:AB789))*MAX(AE784:AE786) + (1 - MAX(AE784:AE786))</f>
        <v>1</v>
      </c>
      <c r="AG785" s="0" t="n">
        <f aca="false">AB785/AF785</f>
        <v>4906.0434466332</v>
      </c>
      <c r="AH785" s="0" t="n">
        <f aca="false">(AG784+AG785*2+AG786)/4</f>
        <v>4503.96309351614</v>
      </c>
      <c r="AI785" s="0" t="n">
        <f aca="false">ABS(1 - (AG785/AVERAGE(AG783:AG787)))</f>
        <v>0.45229862673402</v>
      </c>
      <c r="AJ785" s="0" t="n">
        <f aca="false">(AVERAGE(AG783:AG787)*AI785) + (AG785*(1-AI785))</f>
        <v>4214.96714330433</v>
      </c>
      <c r="AK785" s="0" t="n">
        <f aca="false">(AVERAGE(AG783:AG784,AG786:AG787)*AI785*2) + (AG785*(1-AI785*2))</f>
        <v>3178.35268831103</v>
      </c>
    </row>
    <row r="786" customFormat="false" ht="13.8" hidden="false" customHeight="false" outlineLevel="0" collapsed="false">
      <c r="A786" s="4" t="n">
        <v>43520</v>
      </c>
      <c r="B786" s="0" t="n">
        <v>784</v>
      </c>
      <c r="C786" s="0" t="n">
        <v>1604</v>
      </c>
      <c r="D786" s="0" t="n">
        <f aca="false">C786*2.4</f>
        <v>3849.6</v>
      </c>
      <c r="E786" s="0" t="n">
        <v>396</v>
      </c>
      <c r="F786" s="0" t="n">
        <f aca="false">E786*2.4</f>
        <v>950.4</v>
      </c>
      <c r="G786" s="0" t="n">
        <v>332</v>
      </c>
      <c r="H786" s="0" t="n">
        <f aca="false">SUM(D786,F786,G786)</f>
        <v>5132</v>
      </c>
      <c r="J786" s="0" t="n">
        <f aca="false">I786*2.4</f>
        <v>0</v>
      </c>
      <c r="K786" s="0" t="n">
        <f aca="false">I786*2.4</f>
        <v>0</v>
      </c>
      <c r="L786" s="0" t="n">
        <f aca="false">SUM(K786,H786)</f>
        <v>5132</v>
      </c>
      <c r="M786" s="0" t="n">
        <v>18</v>
      </c>
      <c r="X786" s="0" t="s">
        <v>33</v>
      </c>
      <c r="Y786" s="0" t="n">
        <f aca="false">AVERAGE(L786:L792)</f>
        <v>3777.2</v>
      </c>
      <c r="Z786" s="0" t="n">
        <f aca="false">L786/Y786</f>
        <v>1.35867838610611</v>
      </c>
      <c r="AA786" s="13" t="n">
        <f aca="false">$AA$14</f>
        <v>1.11267556670657</v>
      </c>
      <c r="AB786" s="0" t="n">
        <f aca="false">L786/AA786</f>
        <v>4612.30582710673</v>
      </c>
      <c r="AC786" s="0" t="n">
        <v>48</v>
      </c>
      <c r="AE786" s="0" t="n">
        <v>0</v>
      </c>
      <c r="AF786" s="0" t="n">
        <f aca="false">(AB786/AVERAGE(AB782:AB784,AB788:AB790))*MAX(AE785:AE787) + (1 - MAX(AE785:AE787))</f>
        <v>1</v>
      </c>
      <c r="AG786" s="0" t="n">
        <f aca="false">AB786/AF786</f>
        <v>4612.30582710673</v>
      </c>
      <c r="AH786" s="0" t="n">
        <f aca="false">(AG785+AG786*2+AG787)/4</f>
        <v>4477.86533879438</v>
      </c>
      <c r="AI786" s="0" t="n">
        <f aca="false">ABS(1 - (AG786/AVERAGE(AG784:AG788)))</f>
        <v>0.170579562754845</v>
      </c>
      <c r="AJ786" s="0" t="n">
        <f aca="false">(AVERAGE(AG784:AG788)*AI786) + (AG786*(1-AI786))</f>
        <v>4497.6565944164</v>
      </c>
      <c r="AK786" s="0" t="n">
        <f aca="false">(AVERAGE(AG784:AG785,AG787:AG788)*AI786*2) + (AG786*(1-AI786*2))</f>
        <v>4325.68274538091</v>
      </c>
    </row>
    <row r="787" customFormat="false" ht="13.8" hidden="false" customHeight="false" outlineLevel="0" collapsed="false">
      <c r="A787" s="4" t="n">
        <v>43521</v>
      </c>
      <c r="B787" s="0" t="n">
        <v>785</v>
      </c>
      <c r="C787" s="0" t="n">
        <v>1186</v>
      </c>
      <c r="D787" s="0" t="n">
        <f aca="false">C787*2.4</f>
        <v>2846.4</v>
      </c>
      <c r="E787" s="0" t="n">
        <v>337</v>
      </c>
      <c r="F787" s="0" t="n">
        <f aca="false">E787*2.4</f>
        <v>808.8</v>
      </c>
      <c r="G787" s="0" t="n">
        <v>101</v>
      </c>
      <c r="H787" s="0" t="n">
        <f aca="false">SUM(D787,F787,G787)</f>
        <v>3756.2</v>
      </c>
      <c r="J787" s="0" t="n">
        <f aca="false">I787*2.4</f>
        <v>0</v>
      </c>
      <c r="K787" s="0" t="n">
        <f aca="false">I787*2.4</f>
        <v>0</v>
      </c>
      <c r="L787" s="0" t="n">
        <f aca="false">SUM(K787,H787)</f>
        <v>3756.2</v>
      </c>
      <c r="M787" s="0" t="n">
        <v>19</v>
      </c>
      <c r="X787" s="0" t="s">
        <v>34</v>
      </c>
      <c r="Y787" s="0" t="n">
        <f aca="false">Y786</f>
        <v>3777.2</v>
      </c>
      <c r="Z787" s="0" t="n">
        <f aca="false">L787/Y787</f>
        <v>0.994440326167532</v>
      </c>
      <c r="AA787" s="13" t="n">
        <f aca="false">$AA$2</f>
        <v>0.993491797073005</v>
      </c>
      <c r="AB787" s="0" t="n">
        <f aca="false">L787/AA787</f>
        <v>3780.80625433084</v>
      </c>
      <c r="AC787" s="0" t="n">
        <v>54</v>
      </c>
      <c r="AE787" s="0" t="n">
        <v>0</v>
      </c>
      <c r="AF787" s="0" t="n">
        <f aca="false">(AB787/AVERAGE(AB783:AB785,AB789:AB791))*MAX(AE786:AE788) + (1 - MAX(AE786:AE788))</f>
        <v>1</v>
      </c>
      <c r="AG787" s="0" t="n">
        <f aca="false">AB787/AF787</f>
        <v>3780.80625433084</v>
      </c>
      <c r="AH787" s="0" t="n">
        <f aca="false">(AG786+AG787*2+AG788)/4</f>
        <v>3746.06322414852</v>
      </c>
      <c r="AI787" s="0" t="n">
        <f aca="false">ABS(1 - (AG787/AVERAGE(AG785:AG789)))</f>
        <v>0.0312384922417139</v>
      </c>
      <c r="AJ787" s="0" t="n">
        <f aca="false">(AVERAGE(AG785:AG789)*AI787) + (AG787*(1-AI787))</f>
        <v>3784.61469922786</v>
      </c>
      <c r="AK787" s="0" t="n">
        <f aca="false">(AVERAGE(AG785:AG786,AG788:AG789)*AI787*2) + (AG787*(1-AI787*2))</f>
        <v>3790.32736657339</v>
      </c>
    </row>
    <row r="788" customFormat="false" ht="13.8" hidden="false" customHeight="false" outlineLevel="0" collapsed="false">
      <c r="A788" s="4" t="n">
        <v>43522</v>
      </c>
      <c r="B788" s="0" t="n">
        <v>786</v>
      </c>
      <c r="C788" s="0" t="n">
        <v>1086</v>
      </c>
      <c r="D788" s="0" t="n">
        <f aca="false">C788*2.4</f>
        <v>2606.4</v>
      </c>
      <c r="F788" s="0" t="n">
        <f aca="false">E788*2.4</f>
        <v>0</v>
      </c>
      <c r="G788" s="0" t="n">
        <v>42</v>
      </c>
      <c r="H788" s="0" t="n">
        <f aca="false">SUM(D788,F788,G788)</f>
        <v>2648.4</v>
      </c>
      <c r="J788" s="0" t="n">
        <f aca="false">I788*2.4</f>
        <v>0</v>
      </c>
      <c r="K788" s="0" t="n">
        <f aca="false">I788*2.4</f>
        <v>0</v>
      </c>
      <c r="L788" s="0" t="n">
        <f aca="false">SUM(K788,H788)</f>
        <v>2648.4</v>
      </c>
      <c r="M788" s="0" t="n">
        <v>12</v>
      </c>
      <c r="W788" s="0" t="s">
        <v>56</v>
      </c>
      <c r="X788" s="0" t="s">
        <v>36</v>
      </c>
      <c r="Y788" s="0" t="n">
        <f aca="false">Y786</f>
        <v>3777.2</v>
      </c>
      <c r="Z788" s="0" t="n">
        <f aca="false">L788/Y788</f>
        <v>0.70115429418617</v>
      </c>
      <c r="AA788" s="13" t="n">
        <f aca="false">$AA$4</f>
        <v>0.942378902824267</v>
      </c>
      <c r="AB788" s="0" t="n">
        <f aca="false">L788/AA788</f>
        <v>2810.33456082566</v>
      </c>
      <c r="AC788" s="0" t="n">
        <v>61</v>
      </c>
      <c r="AE788" s="0" t="n">
        <v>0</v>
      </c>
      <c r="AF788" s="0" t="n">
        <f aca="false">(AB788/AVERAGE(AB784:AB786,AB790:AB792))*MAX(AE787:AE789) + (1 - MAX(AE787:AE789))</f>
        <v>1</v>
      </c>
      <c r="AG788" s="0" t="n">
        <f aca="false">AB788/AF788</f>
        <v>2810.33456082566</v>
      </c>
      <c r="AH788" s="0" t="n">
        <f aca="false">(AG787+AG788*2+AG789)/4</f>
        <v>3201.39805436043</v>
      </c>
      <c r="AI788" s="0" t="n">
        <f aca="false">ABS(1 - (AG788/AVERAGE(AG786:AG790)))</f>
        <v>0.242980707946735</v>
      </c>
      <c r="AJ788" s="0" t="n">
        <f aca="false">(AVERAGE(AG786:AG790)*AI788) + (AG788*(1-AI788))</f>
        <v>3029.51140182246</v>
      </c>
      <c r="AK788" s="0" t="n">
        <f aca="false">(AVERAGE(AG786:AG787,AG789:AG790)*AI788*2) + (AG788*(1-AI788*2))</f>
        <v>3358.27666331766</v>
      </c>
    </row>
    <row r="789" customFormat="false" ht="13.8" hidden="false" customHeight="false" outlineLevel="0" collapsed="false">
      <c r="A789" s="4" t="n">
        <v>43523</v>
      </c>
      <c r="B789" s="0" t="n">
        <v>787</v>
      </c>
      <c r="C789" s="0" t="n">
        <v>1037</v>
      </c>
      <c r="D789" s="0" t="n">
        <f aca="false">C789*2.4</f>
        <v>2488.8</v>
      </c>
      <c r="E789" s="0" t="n">
        <v>272</v>
      </c>
      <c r="F789" s="0" t="n">
        <f aca="false">E789*2.4</f>
        <v>652.8</v>
      </c>
      <c r="H789" s="0" t="n">
        <f aca="false">SUM(D789,F789,G789)</f>
        <v>3141.6</v>
      </c>
      <c r="J789" s="0" t="n">
        <f aca="false">I789*2.4</f>
        <v>0</v>
      </c>
      <c r="K789" s="0" t="n">
        <f aca="false">I789*2.4</f>
        <v>0</v>
      </c>
      <c r="L789" s="0" t="n">
        <f aca="false">SUM(K789,H789)</f>
        <v>3141.6</v>
      </c>
      <c r="X789" s="0" t="s">
        <v>37</v>
      </c>
      <c r="Y789" s="0" t="n">
        <f aca="false">Y786</f>
        <v>3777.2</v>
      </c>
      <c r="Z789" s="0" t="n">
        <f aca="false">L789/Y789</f>
        <v>0.831727205337287</v>
      </c>
      <c r="AA789" s="13" t="n">
        <f aca="false">$AA$6</f>
        <v>0.922882540851038</v>
      </c>
      <c r="AB789" s="0" t="n">
        <f aca="false">L789/AA789</f>
        <v>3404.11684145955</v>
      </c>
      <c r="AC789" s="0" t="n">
        <v>64</v>
      </c>
      <c r="AE789" s="0" t="n">
        <v>0</v>
      </c>
      <c r="AF789" s="0" t="n">
        <f aca="false">(AB789/AVERAGE(AB785:AB787,AB791:AB793))*MAX(AE788:AE790) + (1 - MAX(AE788:AE790))</f>
        <v>1</v>
      </c>
      <c r="AG789" s="0" t="n">
        <f aca="false">AB789/AF789</f>
        <v>3404.11684145955</v>
      </c>
      <c r="AH789" s="0" t="n">
        <f aca="false">(AG788+AG789*2+AG790)/4</f>
        <v>3393.21179372932</v>
      </c>
      <c r="AI789" s="0" t="n">
        <f aca="false">ABS(1 - (AG789/AVERAGE(AG787:AG791)))</f>
        <v>0.0344739620044224</v>
      </c>
      <c r="AJ789" s="0" t="n">
        <f aca="false">(AVERAGE(AG787:AG791)*AI789) + (AG789*(1-AI789))</f>
        <v>3408.30692676962</v>
      </c>
      <c r="AK789" s="0" t="n">
        <f aca="false">(AVERAGE(AG787:AG788,AG790:AG791)*AI789*2) + (AG789*(1-AI789*2))</f>
        <v>3414.59205473472</v>
      </c>
    </row>
    <row r="790" customFormat="false" ht="13.8" hidden="false" customHeight="false" outlineLevel="0" collapsed="false">
      <c r="A790" s="4" t="n">
        <v>43524</v>
      </c>
      <c r="B790" s="0" t="n">
        <v>788</v>
      </c>
      <c r="C790" s="0" t="n">
        <v>1209</v>
      </c>
      <c r="D790" s="0" t="n">
        <f aca="false">C790*2.4</f>
        <v>2901.6</v>
      </c>
      <c r="E790" s="0" t="n">
        <v>296</v>
      </c>
      <c r="F790" s="0" t="n">
        <f aca="false">E790*2.4</f>
        <v>710.4</v>
      </c>
      <c r="H790" s="0" t="n">
        <f aca="false">SUM(D790,F790,G790)</f>
        <v>3612</v>
      </c>
      <c r="J790" s="0" t="n">
        <f aca="false">I790*2.4</f>
        <v>0</v>
      </c>
      <c r="K790" s="0" t="n">
        <f aca="false">I790*2.4</f>
        <v>0</v>
      </c>
      <c r="L790" s="0" t="n">
        <f aca="false">SUM(K790,H790)</f>
        <v>3612</v>
      </c>
      <c r="M790" s="0" t="n">
        <v>18</v>
      </c>
      <c r="X790" s="0" t="s">
        <v>39</v>
      </c>
      <c r="Y790" s="0" t="n">
        <f aca="false">Y786</f>
        <v>3777.2</v>
      </c>
      <c r="Z790" s="0" t="n">
        <f aca="false">L790/Y790</f>
        <v>0.956263899184581</v>
      </c>
      <c r="AA790" s="13" t="n">
        <f aca="false">$AA$8</f>
        <v>0.913440873259032</v>
      </c>
      <c r="AB790" s="0" t="n">
        <f aca="false">L790/AA790</f>
        <v>3954.2789311725</v>
      </c>
      <c r="AC790" s="0" t="n">
        <v>64</v>
      </c>
      <c r="AE790" s="0" t="n">
        <v>0</v>
      </c>
      <c r="AF790" s="0" t="n">
        <f aca="false">(AB790/AVERAGE(AB786:AB788,AB792:AB794))*MAX(AE789:AE791) + (1 - MAX(AE789:AE791))</f>
        <v>1</v>
      </c>
      <c r="AG790" s="0" t="n">
        <f aca="false">AB790/AF790</f>
        <v>3954.2789311725</v>
      </c>
      <c r="AH790" s="0" t="n">
        <f aca="false">(AG789+AG790*2+AG791)/4</f>
        <v>3747.85993077988</v>
      </c>
      <c r="AI790" s="0" t="n">
        <f aca="false">ABS(1 - (AG790/AVERAGE(AG788:AG792)))</f>
        <v>0.124630706394454</v>
      </c>
      <c r="AJ790" s="0" t="n">
        <f aca="false">(AVERAGE(AG788:AG792)*AI790) + (AG790*(1-AI790))</f>
        <v>3899.66449218812</v>
      </c>
      <c r="AK790" s="0" t="n">
        <f aca="false">(AVERAGE(AG788:AG789,AG791:AG792)*AI790*2) + (AG790*(1-AI790*2))</f>
        <v>3817.74283371154</v>
      </c>
    </row>
    <row r="791" customFormat="false" ht="13.8" hidden="false" customHeight="false" outlineLevel="0" collapsed="false">
      <c r="A791" s="4" t="n">
        <v>43525</v>
      </c>
      <c r="B791" s="0" t="n">
        <v>789</v>
      </c>
      <c r="C791" s="0" t="n">
        <v>1380</v>
      </c>
      <c r="D791" s="0" t="n">
        <f aca="false">C791*2.6</f>
        <v>3588</v>
      </c>
      <c r="E791" s="0" t="n">
        <v>350</v>
      </c>
      <c r="F791" s="0" t="n">
        <f aca="false">E791*2.6</f>
        <v>910</v>
      </c>
      <c r="G791" s="0" t="n">
        <v>54</v>
      </c>
      <c r="H791" s="0" t="n">
        <f aca="false">SUM(D791,F791,G791)</f>
        <v>4552</v>
      </c>
      <c r="J791" s="0" t="n">
        <f aca="false">I791*2.4</f>
        <v>0</v>
      </c>
      <c r="K791" s="0" t="n">
        <f aca="false">I791*2.8</f>
        <v>0</v>
      </c>
      <c r="L791" s="0" t="n">
        <f aca="false">SUM(K791,H791)</f>
        <v>4552</v>
      </c>
      <c r="M791" s="0" t="n">
        <v>13</v>
      </c>
      <c r="X791" s="0" t="s">
        <v>40</v>
      </c>
      <c r="Y791" s="0" t="n">
        <f aca="false">Y786</f>
        <v>3777.2</v>
      </c>
      <c r="Z791" s="0" t="n">
        <f aca="false">L791/Y791</f>
        <v>1.20512548978079</v>
      </c>
      <c r="AA791" s="13" t="n">
        <f aca="false">$AA$10</f>
        <v>1.00772397548169</v>
      </c>
      <c r="AB791" s="0" t="n">
        <f aca="false">L791/AA791</f>
        <v>4517.1099534713</v>
      </c>
      <c r="AC791" s="0" t="n">
        <v>64</v>
      </c>
      <c r="AE791" s="0" t="n">
        <v>0</v>
      </c>
      <c r="AF791" s="0" t="n">
        <f aca="false">(AB791/AVERAGE(AB787:AB789,AB793:AB795))*MAX(AE790:AE792) + (1 - MAX(AE790:AE792))</f>
        <v>1.22788760079936</v>
      </c>
      <c r="AG791" s="0" t="n">
        <f aca="false">AB791/AF791</f>
        <v>3678.76501931498</v>
      </c>
      <c r="AH791" s="0" t="n">
        <f aca="false">(AG790+AG791*2+AG792)/4</f>
        <v>3761.16439636263</v>
      </c>
      <c r="AI791" s="0" t="n">
        <f aca="false">ABS(1 - (AG791/AVERAGE(AG789:AG793)))</f>
        <v>0.0208567984532906</v>
      </c>
      <c r="AJ791" s="0" t="n">
        <f aca="false">(AVERAGE(AG789:AG793)*AI791) + (AG791*(1-AI791))</f>
        <v>3680.39939210841</v>
      </c>
      <c r="AK791" s="0" t="n">
        <f aca="false">(AVERAGE(AG789:AG790,AG792:AG793)*AI791*2) + (AG791*(1-AI791*2))</f>
        <v>3682.85095129855</v>
      </c>
    </row>
    <row r="792" customFormat="false" ht="13.8" hidden="false" customHeight="false" outlineLevel="0" collapsed="false">
      <c r="A792" s="4" t="n">
        <v>43526</v>
      </c>
      <c r="B792" s="0" t="n">
        <v>790</v>
      </c>
      <c r="C792" s="0" t="n">
        <v>1337</v>
      </c>
      <c r="D792" s="0" t="n">
        <f aca="false">C792*2.6</f>
        <v>3476.2</v>
      </c>
      <c r="F792" s="0" t="n">
        <f aca="false">E792*2.6</f>
        <v>0</v>
      </c>
      <c r="G792" s="0" t="n">
        <v>122</v>
      </c>
      <c r="H792" s="0" t="n">
        <f aca="false">SUM(D792,F792,G792)</f>
        <v>3598.2</v>
      </c>
      <c r="J792" s="0" t="n">
        <f aca="false">I792*2.4</f>
        <v>0</v>
      </c>
      <c r="K792" s="0" t="n">
        <f aca="false">I792*2.8</f>
        <v>0</v>
      </c>
      <c r="L792" s="0" t="n">
        <f aca="false">SUM(K792,H792)</f>
        <v>3598.2</v>
      </c>
      <c r="M792" s="0" t="n">
        <v>10</v>
      </c>
      <c r="X792" s="0" t="s">
        <v>42</v>
      </c>
      <c r="Y792" s="0" t="n">
        <f aca="false">Y787</f>
        <v>3777.2</v>
      </c>
      <c r="Z792" s="0" t="n">
        <f aca="false">L792/Y792</f>
        <v>0.95261039923753</v>
      </c>
      <c r="AA792" s="13" t="n">
        <f aca="false">$AA$12</f>
        <v>1.14772730026763</v>
      </c>
      <c r="AB792" s="0" t="n">
        <f aca="false">L792/AA792</f>
        <v>3135.06527130702</v>
      </c>
      <c r="AC792" s="0" t="n">
        <v>55</v>
      </c>
      <c r="AE792" s="0" t="n">
        <v>1</v>
      </c>
      <c r="AF792" s="0" t="n">
        <f aca="false">(AB792/AVERAGE(AB788:AB790,AB794:AB796))*MAX(AE791:AE793) + (1 - MAX(AE791:AE793))</f>
        <v>0.839858669372465</v>
      </c>
      <c r="AG792" s="0" t="n">
        <f aca="false">AB792/AF792</f>
        <v>3732.84861564805</v>
      </c>
      <c r="AH792" s="0" t="n">
        <f aca="false">(AG791+AG792*2+AG793)/4</f>
        <v>3790.0215265956</v>
      </c>
      <c r="AI792" s="0" t="n">
        <f aca="false">ABS(1 - (AG792/AVERAGE(AG790:AG794)))</f>
        <v>0.0359767317688486</v>
      </c>
      <c r="AJ792" s="0" t="n">
        <f aca="false">(AVERAGE(AG790:AG794)*AI792) + (AG792*(1-AI792))</f>
        <v>3737.86044502772</v>
      </c>
      <c r="AK792" s="0" t="n">
        <f aca="false">(AVERAGE(AG790:AG791,AG793:AG794)*AI792*2) + (AG792*(1-AI792*2))</f>
        <v>3745.37818909722</v>
      </c>
    </row>
    <row r="793" customFormat="false" ht="13.8" hidden="false" customHeight="false" outlineLevel="0" collapsed="false">
      <c r="A793" s="4" t="n">
        <v>43527</v>
      </c>
      <c r="B793" s="0" t="n">
        <v>791</v>
      </c>
      <c r="C793" s="0" t="n">
        <v>1485</v>
      </c>
      <c r="D793" s="0" t="n">
        <f aca="false">C793*2.6</f>
        <v>3861</v>
      </c>
      <c r="F793" s="0" t="n">
        <f aca="false">E793*2.6</f>
        <v>0</v>
      </c>
      <c r="G793" s="0" t="n">
        <v>128</v>
      </c>
      <c r="H793" s="0" t="n">
        <f aca="false">SUM(D793,F793,G793)</f>
        <v>3989</v>
      </c>
      <c r="J793" s="0" t="n">
        <f aca="false">I793*2.4</f>
        <v>0</v>
      </c>
      <c r="K793" s="0" t="n">
        <f aca="false">I793*2.8</f>
        <v>0</v>
      </c>
      <c r="L793" s="0" t="n">
        <f aca="false">SUM(K793,H793)</f>
        <v>3989</v>
      </c>
      <c r="M793" s="0" t="n">
        <v>0</v>
      </c>
      <c r="W793" s="0" t="s">
        <v>57</v>
      </c>
      <c r="X793" s="0" t="s">
        <v>33</v>
      </c>
      <c r="Y793" s="0" t="n">
        <f aca="false">AVERAGE(L793:L799)</f>
        <v>4219.97142857143</v>
      </c>
      <c r="Z793" s="0" t="n">
        <f aca="false">L793/Y793</f>
        <v>0.945267063419522</v>
      </c>
      <c r="AA793" s="0" t="n">
        <f aca="false">AVERAGEIF(X730:X792,"Sunday",Z730:Z792)</f>
        <v>1.22202819930545</v>
      </c>
      <c r="AB793" s="0" t="n">
        <f aca="false">L793/AA793</f>
        <v>3264.24545871132</v>
      </c>
      <c r="AC793" s="0" t="n">
        <v>61</v>
      </c>
      <c r="AE793" s="0" t="n">
        <v>0</v>
      </c>
      <c r="AF793" s="0" t="n">
        <f aca="false">(AB793/AVERAGE(AB789:AB791,AB795:AB797))*MAX(AE792:AE794) + (1 - MAX(AE792:AE794))</f>
        <v>0.812886260255653</v>
      </c>
      <c r="AG793" s="0" t="n">
        <f aca="false">AB793/AF793</f>
        <v>4015.6238557713</v>
      </c>
      <c r="AH793" s="0" t="n">
        <f aca="false">(AG792+AG793*2+AG794)/4</f>
        <v>3935.84014932921</v>
      </c>
      <c r="AI793" s="0" t="n">
        <f aca="false">ABS(1 - (AG793/AVERAGE(AG791:AG795)))</f>
        <v>0.0257316204893701</v>
      </c>
      <c r="AJ793" s="0" t="n">
        <f aca="false">(AVERAGE(AG791:AG795)*AI793) + (AG793*(1-AI793))</f>
        <v>4013.03174500042</v>
      </c>
      <c r="AK793" s="0" t="n">
        <f aca="false">(AVERAGE(AG791:AG792,AG794:AG795)*AI793*2) + (AG793*(1-AI793*2))</f>
        <v>4009.14357884411</v>
      </c>
    </row>
    <row r="794" customFormat="false" ht="13.8" hidden="false" customHeight="false" outlineLevel="0" collapsed="false">
      <c r="A794" s="4" t="n">
        <v>43528</v>
      </c>
      <c r="B794" s="0" t="n">
        <v>792</v>
      </c>
      <c r="C794" s="0" t="n">
        <v>1561</v>
      </c>
      <c r="D794" s="0" t="n">
        <f aca="false">C794*2.6</f>
        <v>4058.6</v>
      </c>
      <c r="F794" s="0" t="n">
        <f aca="false">E794*2.6</f>
        <v>0</v>
      </c>
      <c r="G794" s="0" t="n">
        <v>66</v>
      </c>
      <c r="H794" s="0" t="n">
        <f aca="false">SUM(D794,F794,G794)</f>
        <v>4124.6</v>
      </c>
      <c r="J794" s="0" t="n">
        <f aca="false">I794*2.4</f>
        <v>0</v>
      </c>
      <c r="K794" s="0" t="n">
        <f aca="false">I794*2.8</f>
        <v>0</v>
      </c>
      <c r="L794" s="0" t="n">
        <f aca="false">SUM(K794,H794)</f>
        <v>4124.6</v>
      </c>
      <c r="M794" s="0" t="n">
        <v>0</v>
      </c>
      <c r="W794" s="0" t="s">
        <v>58</v>
      </c>
      <c r="X794" s="0" t="s">
        <v>34</v>
      </c>
      <c r="Y794" s="0" t="n">
        <f aca="false">Y793</f>
        <v>4219.97142857143</v>
      </c>
      <c r="Z794" s="0" t="n">
        <f aca="false">L794/Y794</f>
        <v>0.977399982396631</v>
      </c>
      <c r="AA794" s="0" t="n">
        <f aca="false">AVERAGEIF(X731:X793,"Monday",Z731:Z793)</f>
        <v>0.905079317219163</v>
      </c>
      <c r="AB794" s="0" t="n">
        <f aca="false">L794/AA794</f>
        <v>4557.16965522176</v>
      </c>
      <c r="AC794" s="0" t="n">
        <v>63</v>
      </c>
      <c r="AE794" s="0" t="n">
        <v>0</v>
      </c>
      <c r="AF794" s="0" t="n">
        <f aca="false">(AB794/AVERAGE(AB790:AB792,AB796:AB798))*MAX(AE793:AE795) + (1 - MAX(AE793:AE795))</f>
        <v>1.14522920466331</v>
      </c>
      <c r="AG794" s="0" t="n">
        <f aca="false">AB794/AF794</f>
        <v>3979.2642701262</v>
      </c>
      <c r="AH794" s="0" t="n">
        <f aca="false">(AG793+AG794*2+AG795)/4</f>
        <v>4035.52198061256</v>
      </c>
      <c r="AI794" s="0" t="n">
        <f aca="false">ABS(1 - (AG794/AVERAGE(AG792:AG796)))</f>
        <v>0.010003372582653</v>
      </c>
      <c r="AJ794" s="0" t="n">
        <f aca="false">(AVERAGE(AG792:AG796)*AI794) + (AG794*(1-AI794))</f>
        <v>3979.66648854715</v>
      </c>
      <c r="AK794" s="0" t="n">
        <f aca="false">(AVERAGE(AG792:AG793,AG795:AG796)*AI794*2) + (AG794*(1-AI794*2))</f>
        <v>3980.26981617857</v>
      </c>
    </row>
    <row r="795" customFormat="false" ht="13.8" hidden="false" customHeight="false" outlineLevel="0" collapsed="false">
      <c r="A795" s="4" t="n">
        <v>43529</v>
      </c>
      <c r="B795" s="0" t="n">
        <v>793</v>
      </c>
      <c r="C795" s="0" t="n">
        <v>1432</v>
      </c>
      <c r="D795" s="0" t="n">
        <f aca="false">C795*2.6</f>
        <v>3723.2</v>
      </c>
      <c r="F795" s="0" t="n">
        <f aca="false">E795*2.6</f>
        <v>0</v>
      </c>
      <c r="G795" s="0" t="n">
        <v>90</v>
      </c>
      <c r="H795" s="0" t="n">
        <f aca="false">SUM(D795,F795,G795)</f>
        <v>3813.2</v>
      </c>
      <c r="J795" s="0" t="n">
        <f aca="false">I795*2.4</f>
        <v>0</v>
      </c>
      <c r="K795" s="0" t="n">
        <f aca="false">I795*2.8</f>
        <v>0</v>
      </c>
      <c r="L795" s="0" t="n">
        <f aca="false">SUM(K795,H795)</f>
        <v>3813.2</v>
      </c>
      <c r="M795" s="0" t="n">
        <v>0</v>
      </c>
      <c r="X795" s="0" t="s">
        <v>36</v>
      </c>
      <c r="Y795" s="0" t="n">
        <f aca="false">Y793</f>
        <v>4219.97142857143</v>
      </c>
      <c r="Z795" s="0" t="n">
        <f aca="false">L795/Y795</f>
        <v>0.903608013595217</v>
      </c>
      <c r="AA795" s="0" t="n">
        <f aca="false">AVERAGEIF(X732:X794,"Tuesday",Z732:Z794)</f>
        <v>0.895976047132247</v>
      </c>
      <c r="AB795" s="0" t="n">
        <f aca="false">L795/AA795</f>
        <v>4255.91734534078</v>
      </c>
      <c r="AC795" s="0" t="n">
        <v>63</v>
      </c>
      <c r="AE795" s="0" t="n">
        <v>1</v>
      </c>
      <c r="AF795" s="0" t="n">
        <f aca="false">(AB795/AVERAGE(AB791:AB793,AB797:AB799))*MAX(AE794:AE796) + (1 - MAX(AE794:AE796))</f>
        <v>1.02110920822945</v>
      </c>
      <c r="AG795" s="0" t="n">
        <f aca="false">AB795/AF795</f>
        <v>4167.93552642654</v>
      </c>
      <c r="AH795" s="0" t="n">
        <f aca="false">(AG794+AG795*2+AG796)/4</f>
        <v>4129.20645330937</v>
      </c>
      <c r="AI795" s="0" t="n">
        <f aca="false">ABS(1 - (AG795/AVERAGE(AG793:AG797)))</f>
        <v>0.00343743911477257</v>
      </c>
      <c r="AJ795" s="0" t="n">
        <f aca="false">(AVERAGE(AG793:AG797)*AI795) + (AG795*(1-AI795))</f>
        <v>4167.98494457319</v>
      </c>
      <c r="AK795" s="0" t="n">
        <f aca="false">(AVERAGE(AG793:AG794,AG796:AG797)*AI795*2) + (AG795*(1-AI795*2))</f>
        <v>4168.05907179316</v>
      </c>
    </row>
    <row r="796" customFormat="false" ht="13.8" hidden="false" customHeight="false" outlineLevel="0" collapsed="false">
      <c r="A796" s="4" t="n">
        <v>43530</v>
      </c>
      <c r="B796" s="0" t="n">
        <v>794</v>
      </c>
      <c r="C796" s="0" t="n">
        <v>1216</v>
      </c>
      <c r="D796" s="0" t="n">
        <f aca="false">C796*2.6</f>
        <v>3161.6</v>
      </c>
      <c r="F796" s="0" t="n">
        <f aca="false">E796*2.6</f>
        <v>0</v>
      </c>
      <c r="G796" s="0" t="n">
        <v>33</v>
      </c>
      <c r="H796" s="0" t="n">
        <f aca="false">SUM(D796,F796,G796)</f>
        <v>3194.6</v>
      </c>
      <c r="J796" s="0" t="n">
        <f aca="false">I796*2.4</f>
        <v>0</v>
      </c>
      <c r="K796" s="0" t="n">
        <f aca="false">I796*2.8</f>
        <v>0</v>
      </c>
      <c r="L796" s="0" t="n">
        <f aca="false">SUM(K796,H796)</f>
        <v>3194.6</v>
      </c>
      <c r="M796" s="0" t="n">
        <v>0</v>
      </c>
      <c r="X796" s="0" t="s">
        <v>37</v>
      </c>
      <c r="Y796" s="0" t="n">
        <f aca="false">Y793</f>
        <v>4219.97142857143</v>
      </c>
      <c r="Z796" s="0" t="n">
        <f aca="false">L796/Y796</f>
        <v>0.757019343394336</v>
      </c>
      <c r="AA796" s="0" t="n">
        <f aca="false">AVERAGEIF(X733:X795,"Wednesday",Z733:Z795)</f>
        <v>0.935386052007667</v>
      </c>
      <c r="AB796" s="0" t="n">
        <f aca="false">L796/AA796</f>
        <v>3415.27435986806</v>
      </c>
      <c r="AC796" s="0" t="n">
        <v>57</v>
      </c>
      <c r="AE796" s="0" t="n">
        <v>0</v>
      </c>
      <c r="AF796" s="0" t="n">
        <f aca="false">(AB796/AVERAGE(AB792:AB794,AB798:AB800))*MAX(AE795:AE797) + (1 - MAX(AE795:AE797))</f>
        <v>0.812833398315871</v>
      </c>
      <c r="AG796" s="0" t="n">
        <f aca="false">AB796/AF796</f>
        <v>4201.69049025821</v>
      </c>
      <c r="AH796" s="0" t="n">
        <f aca="false">(AG795+AG796*2+AG797)/4</f>
        <v>4279.59055256465</v>
      </c>
      <c r="AI796" s="0" t="n">
        <f aca="false">ABS(1 - (AG796/AVERAGE(AG794:AG798)))</f>
        <v>0.0091636681260373</v>
      </c>
      <c r="AJ796" s="0" t="n">
        <f aca="false">(AVERAGE(AG794:AG798)*AI796) + (AG796*(1-AI796))</f>
        <v>4202.0465811288</v>
      </c>
      <c r="AK796" s="0" t="n">
        <f aca="false">(AVERAGE(AG794:AG795,AG797:AG798)*AI796*2) + (AG796*(1-AI796*2))</f>
        <v>4202.58071743467</v>
      </c>
    </row>
    <row r="797" customFormat="false" ht="13.8" hidden="false" customHeight="false" outlineLevel="0" collapsed="false">
      <c r="A797" s="4" t="n">
        <v>43531</v>
      </c>
      <c r="B797" s="0" t="n">
        <v>795</v>
      </c>
      <c r="C797" s="0" t="n">
        <v>1598</v>
      </c>
      <c r="D797" s="0" t="n">
        <f aca="false">C797*2.6</f>
        <v>4154.8</v>
      </c>
      <c r="F797" s="0" t="n">
        <f aca="false">E797*2.6</f>
        <v>0</v>
      </c>
      <c r="G797" s="0" t="n">
        <v>34</v>
      </c>
      <c r="H797" s="0" t="n">
        <f aca="false">SUM(D797,F797,G797)</f>
        <v>4188.8</v>
      </c>
      <c r="J797" s="0" t="n">
        <f aca="false">I797*2.4</f>
        <v>0</v>
      </c>
      <c r="K797" s="0" t="n">
        <f aca="false">I797*2.8</f>
        <v>0</v>
      </c>
      <c r="L797" s="0" t="n">
        <f aca="false">SUM(K797,H797)</f>
        <v>4188.8</v>
      </c>
      <c r="M797" s="0" t="n">
        <v>0</v>
      </c>
      <c r="X797" s="0" t="s">
        <v>39</v>
      </c>
      <c r="Y797" s="0" t="n">
        <f aca="false">Y793</f>
        <v>4219.97142857143</v>
      </c>
      <c r="Z797" s="0" t="n">
        <f aca="false">L797/Y797</f>
        <v>0.99261335554066</v>
      </c>
      <c r="AA797" s="0" t="n">
        <f aca="false">AVERAGEIF(X734:X796,"Thursday",Z734:Z796)</f>
        <v>0.921213524848803</v>
      </c>
      <c r="AB797" s="0" t="n">
        <f aca="false">L797/AA797</f>
        <v>4547.04570331563</v>
      </c>
      <c r="AC797" s="0" t="n">
        <v>61</v>
      </c>
      <c r="AE797" s="0" t="n">
        <v>0</v>
      </c>
      <c r="AF797" s="0" t="n">
        <f aca="false">(AB797/AVERAGE(AB793:AB795,AB799:AB801))*MAX(AE796:AE798) + (1 - MAX(AE796:AE798))</f>
        <v>1</v>
      </c>
      <c r="AG797" s="0" t="n">
        <f aca="false">AB797/AF797</f>
        <v>4547.04570331563</v>
      </c>
      <c r="AH797" s="0" t="n">
        <f aca="false">(AG796+AG797*2+AG798)/4</f>
        <v>4400.64832462804</v>
      </c>
      <c r="AI797" s="0" t="n">
        <f aca="false">ABS(1 - (AG797/AVERAGE(AG795:AG799)))</f>
        <v>0.01221727627266</v>
      </c>
      <c r="AJ797" s="0" t="n">
        <f aca="false">(AVERAGE(AG795:AG799)*AI797) + (AG797*(1-AI797))</f>
        <v>4546.37519469858</v>
      </c>
      <c r="AK797" s="0" t="n">
        <f aca="false">(AVERAGE(AG795:AG796,AG798:AG799)*AI797*2) + (AG797*(1-AI797*2))</f>
        <v>4545.369431773</v>
      </c>
    </row>
    <row r="798" customFormat="false" ht="13.8" hidden="false" customHeight="false" outlineLevel="0" collapsed="false">
      <c r="A798" s="4" t="n">
        <v>43532</v>
      </c>
      <c r="B798" s="0" t="n">
        <v>796</v>
      </c>
      <c r="C798" s="0" t="n">
        <v>1449</v>
      </c>
      <c r="D798" s="0" t="n">
        <f aca="false">C798*2.6</f>
        <v>3767.4</v>
      </c>
      <c r="E798" s="0" t="n">
        <v>109</v>
      </c>
      <c r="F798" s="0" t="n">
        <f aca="false">E798*2.6</f>
        <v>283.4</v>
      </c>
      <c r="H798" s="0" t="n">
        <f aca="false">SUM(D798,F798,G798)</f>
        <v>4050.8</v>
      </c>
      <c r="J798" s="0" t="n">
        <f aca="false">I798*2.4</f>
        <v>0</v>
      </c>
      <c r="K798" s="0" t="n">
        <f aca="false">I798*2.8</f>
        <v>0</v>
      </c>
      <c r="L798" s="0" t="n">
        <f aca="false">SUM(K798,H798)</f>
        <v>4050.8</v>
      </c>
      <c r="M798" s="0" t="n">
        <v>0</v>
      </c>
      <c r="X798" s="0" t="s">
        <v>40</v>
      </c>
      <c r="Y798" s="0" t="n">
        <f aca="false">Y793</f>
        <v>4219.97142857143</v>
      </c>
      <c r="Z798" s="0" t="n">
        <f aca="false">L798/Y798</f>
        <v>0.959911712333868</v>
      </c>
      <c r="AA798" s="0" t="n">
        <f aca="false">AVERAGEIF(X735:X797,"Friday",Z735:Z797)</f>
        <v>0.940556625830839</v>
      </c>
      <c r="AB798" s="0" t="n">
        <f aca="false">L798/AA798</f>
        <v>4306.81140162267</v>
      </c>
      <c r="AC798" s="0" t="n">
        <v>52</v>
      </c>
      <c r="AE798" s="0" t="n">
        <v>0</v>
      </c>
      <c r="AF798" s="0" t="n">
        <f aca="false">(AB798/AVERAGE(AB794:AB796,AB800:AB802))*MAX(AE797:AE799) + (1 - MAX(AE797:AE799))</f>
        <v>1</v>
      </c>
      <c r="AG798" s="0" t="n">
        <f aca="false">AB798/AF798</f>
        <v>4306.81140162267</v>
      </c>
      <c r="AH798" s="0" t="n">
        <f aca="false">(AG797+AG798*2+AG799)/4</f>
        <v>4599.50096917306</v>
      </c>
      <c r="AI798" s="0" t="n">
        <f aca="false">ABS(1 - (AG798/AVERAGE(AG796:AG800)))</f>
        <v>0.0638342877947509</v>
      </c>
      <c r="AJ798" s="0" t="n">
        <f aca="false">(AVERAGE(AG796:AG800)*AI798) + (AG798*(1-AI798))</f>
        <v>4325.5575114877</v>
      </c>
      <c r="AK798" s="0" t="n">
        <f aca="false">(AVERAGE(AG796:AG797,AG799:AG800)*AI798*2) + (AG798*(1-AI798*2))</f>
        <v>4353.67667628525</v>
      </c>
    </row>
    <row r="799" customFormat="false" ht="13.8" hidden="false" customHeight="false" outlineLevel="0" collapsed="false">
      <c r="A799" s="4" t="n">
        <v>43533</v>
      </c>
      <c r="B799" s="0" t="n">
        <v>797</v>
      </c>
      <c r="C799" s="0" t="n">
        <v>1854</v>
      </c>
      <c r="D799" s="0" t="n">
        <f aca="false">C799*2.6</f>
        <v>4820.4</v>
      </c>
      <c r="E799" s="0" t="n">
        <v>194</v>
      </c>
      <c r="F799" s="0" t="n">
        <f aca="false">E799*2.6</f>
        <v>504.4</v>
      </c>
      <c r="G799" s="0" t="n">
        <v>854</v>
      </c>
      <c r="H799" s="0" t="n">
        <f aca="false">SUM(D799,F799,G799)</f>
        <v>6178.8</v>
      </c>
      <c r="J799" s="0" t="n">
        <f aca="false">I799*2.4</f>
        <v>0</v>
      </c>
      <c r="K799" s="0" t="n">
        <f aca="false">I799*2.8</f>
        <v>0</v>
      </c>
      <c r="L799" s="0" t="n">
        <f aca="false">SUM(K799,H799)</f>
        <v>6178.8</v>
      </c>
      <c r="M799" s="0" t="n">
        <v>0</v>
      </c>
      <c r="X799" s="0" t="s">
        <v>42</v>
      </c>
      <c r="Y799" s="0" t="n">
        <f aca="false">Y794</f>
        <v>4219.97142857143</v>
      </c>
      <c r="Z799" s="0" t="n">
        <f aca="false">L799/Y799</f>
        <v>1.46418052931976</v>
      </c>
      <c r="AA799" s="0" t="n">
        <f aca="false">AVERAGEIF(X736:X798,"Saturday",Z736:Z798)</f>
        <v>1.17976023365583</v>
      </c>
      <c r="AB799" s="0" t="n">
        <f aca="false">L799/AA799</f>
        <v>5237.33537013127</v>
      </c>
      <c r="AC799" s="0" t="n">
        <v>55</v>
      </c>
      <c r="AE799" s="0" t="n">
        <v>0</v>
      </c>
      <c r="AF799" s="0" t="n">
        <f aca="false">(AB799/AVERAGE(AB795:AB797,AB801:AB803))*MAX(AE798:AE800) + (1 - MAX(AE798:AE800))</f>
        <v>1</v>
      </c>
      <c r="AG799" s="0" t="n">
        <f aca="false">AB799/AF799</f>
        <v>5237.33537013127</v>
      </c>
      <c r="AH799" s="0" t="n">
        <f aca="false">(AG798+AG799*2+AG800)/4</f>
        <v>4872.74948161011</v>
      </c>
      <c r="AI799" s="0" t="n">
        <f aca="false">ABS(1 - (AG799/AVERAGE(AG797:AG801)))</f>
        <v>0.0303138855176963</v>
      </c>
      <c r="AJ799" s="0" t="n">
        <f aca="false">(AVERAGE(AG797:AG801)*AI799) + (AG799*(1-AI799))</f>
        <v>5232.66421765234</v>
      </c>
      <c r="AK799" s="0" t="n">
        <f aca="false">(AVERAGE(AG797:AG798,AG800:AG801)*AI799*2) + (AG799*(1-AI799*2))</f>
        <v>5225.65748893396</v>
      </c>
    </row>
    <row r="800" customFormat="false" ht="13.8" hidden="false" customHeight="false" outlineLevel="0" collapsed="false">
      <c r="A800" s="4" t="n">
        <v>43534</v>
      </c>
      <c r="B800" s="0" t="n">
        <v>798</v>
      </c>
      <c r="C800" s="0" t="n">
        <v>1872</v>
      </c>
      <c r="D800" s="0" t="n">
        <f aca="false">C800*2.6</f>
        <v>4867.2</v>
      </c>
      <c r="E800" s="0" t="n">
        <v>206</v>
      </c>
      <c r="F800" s="0" t="n">
        <f aca="false">E800*2.6</f>
        <v>535.6</v>
      </c>
      <c r="G800" s="0" t="n">
        <v>847</v>
      </c>
      <c r="H800" s="0" t="n">
        <f aca="false">SUM(D800,F800,G800)</f>
        <v>6249.8</v>
      </c>
      <c r="J800" s="0" t="n">
        <f aca="false">I800*2.4</f>
        <v>0</v>
      </c>
      <c r="K800" s="0" t="n">
        <f aca="false">I800*2.8</f>
        <v>0</v>
      </c>
      <c r="L800" s="0" t="n">
        <f aca="false">SUM(K800,H800)</f>
        <v>6249.8</v>
      </c>
      <c r="M800" s="0" t="n">
        <v>0</v>
      </c>
      <c r="X800" s="0" t="s">
        <v>33</v>
      </c>
      <c r="Y800" s="0" t="n">
        <f aca="false">AVERAGE(L800:L806)</f>
        <v>7636.37142857143</v>
      </c>
      <c r="Z800" s="0" t="n">
        <f aca="false">L800/Y800</f>
        <v>0.818425355348277</v>
      </c>
      <c r="AA800" s="0" t="n">
        <f aca="false">AVERAGEIF(X737:X799,"Sunday",Z737:Z799)</f>
        <v>1.32705787301873</v>
      </c>
      <c r="AB800" s="0" t="n">
        <f aca="false">L800/AA800</f>
        <v>4709.51578455522</v>
      </c>
      <c r="AC800" s="0" t="n">
        <v>55</v>
      </c>
      <c r="AE800" s="0" t="n">
        <v>0</v>
      </c>
      <c r="AF800" s="0" t="n">
        <f aca="false">(AB800/AVERAGE(AB796:AB798,AB802:AB804))*MAX(AE799:AE801) + (1 - MAX(AE799:AE801))</f>
        <v>1</v>
      </c>
      <c r="AG800" s="0" t="n">
        <f aca="false">AB800/AF800</f>
        <v>4709.51578455522</v>
      </c>
      <c r="AH800" s="0" t="n">
        <f aca="false">(AG799+AG800*2+AG801)/4</f>
        <v>5317.96784213205</v>
      </c>
      <c r="AI800" s="0" t="n">
        <f aca="false">ABS(1 - (AG800/AVERAGE(AG798:AG802)))</f>
        <v>0.192586333827559</v>
      </c>
      <c r="AJ800" s="0" t="n">
        <f aca="false">(AVERAGE(AG798:AG802)*AI800) + (AG800*(1-AI800))</f>
        <v>4925.85292877719</v>
      </c>
      <c r="AK800" s="0" t="n">
        <f aca="false">(AVERAGE(AG798:AG799,AG801:AG802)*AI800*2) + (AG800*(1-AI800*2))</f>
        <v>5250.35864511015</v>
      </c>
    </row>
    <row r="801" customFormat="false" ht="13.8" hidden="false" customHeight="false" outlineLevel="0" collapsed="false">
      <c r="A801" s="4" t="n">
        <v>43535</v>
      </c>
      <c r="B801" s="0" t="n">
        <v>799</v>
      </c>
      <c r="C801" s="0" t="n">
        <v>1981</v>
      </c>
      <c r="D801" s="0" t="n">
        <f aca="false">C801*2.6</f>
        <v>5150.6</v>
      </c>
      <c r="E801" s="0" t="n">
        <v>204</v>
      </c>
      <c r="F801" s="0" t="n">
        <f aca="false">E801*2.6</f>
        <v>530.4</v>
      </c>
      <c r="G801" s="0" t="n">
        <v>1025</v>
      </c>
      <c r="H801" s="0" t="n">
        <f aca="false">SUM(D801,F801,G801)</f>
        <v>6706</v>
      </c>
      <c r="J801" s="0" t="n">
        <f aca="false">I801*2.4</f>
        <v>0</v>
      </c>
      <c r="K801" s="0" t="n">
        <f aca="false">I801*2.8</f>
        <v>0</v>
      </c>
      <c r="L801" s="0" t="n">
        <f aca="false">SUM(K801,H801)</f>
        <v>6706</v>
      </c>
      <c r="M801" s="0" t="n">
        <v>0</v>
      </c>
      <c r="X801" s="0" t="s">
        <v>34</v>
      </c>
      <c r="Y801" s="0" t="n">
        <f aca="false">Y800</f>
        <v>7636.37142857143</v>
      </c>
      <c r="Z801" s="0" t="n">
        <f aca="false">L801/Y801</f>
        <v>0.878165770579145</v>
      </c>
      <c r="AA801" s="0" t="n">
        <f aca="false">AVERAGEIF(X738:X800,"Monday",Z738:Z800)</f>
        <v>1.01367931526323</v>
      </c>
      <c r="AB801" s="0" t="n">
        <f aca="false">L801/AA801</f>
        <v>6615.50442928648</v>
      </c>
      <c r="AC801" s="0" t="n">
        <v>61</v>
      </c>
      <c r="AE801" s="0" t="n">
        <v>0</v>
      </c>
      <c r="AF801" s="0" t="n">
        <f aca="false">(AB801/AVERAGE(AB797:AB799,AB803:AB805))*MAX(AE800:AE802) + (1 - MAX(AE800:AE802))</f>
        <v>1</v>
      </c>
      <c r="AG801" s="0" t="n">
        <f aca="false">AB801/AF801</f>
        <v>6615.50442928648</v>
      </c>
      <c r="AH801" s="0" t="n">
        <f aca="false">(AG800+AG801*2+AG802)/4</f>
        <v>6558.89104916776</v>
      </c>
      <c r="AI801" s="0" t="n">
        <f aca="false">ABS(1 - (AG801/AVERAGE(AG799:AG803)))</f>
        <v>0.0099373093457964</v>
      </c>
      <c r="AJ801" s="0" t="n">
        <f aca="false">(AVERAGE(AG799:AG803)*AI801) + (AG801*(1-AI801))</f>
        <v>6614.85757543666</v>
      </c>
      <c r="AK801" s="0" t="n">
        <f aca="false">(AVERAGE(AG799:AG800,AG802:AG803)*AI801*2) + (AG801*(1-AI801*2))</f>
        <v>6613.88729466192</v>
      </c>
    </row>
    <row r="802" customFormat="false" ht="13.8" hidden="false" customHeight="false" outlineLevel="0" collapsed="false">
      <c r="A802" s="4" t="n">
        <v>43536</v>
      </c>
      <c r="B802" s="0" t="n">
        <v>800</v>
      </c>
      <c r="C802" s="0" t="n">
        <v>1934</v>
      </c>
      <c r="D802" s="0" t="n">
        <f aca="false">C802*2.6</f>
        <v>5028.4</v>
      </c>
      <c r="E802" s="0" t="n">
        <v>283</v>
      </c>
      <c r="F802" s="0" t="n">
        <f aca="false">E802*2.6</f>
        <v>735.8</v>
      </c>
      <c r="G802" s="0" t="n">
        <v>1153</v>
      </c>
      <c r="H802" s="0" t="n">
        <f aca="false">SUM(D802,F802,G802)</f>
        <v>6917.2</v>
      </c>
      <c r="J802" s="0" t="n">
        <f aca="false">I802*2.4</f>
        <v>0</v>
      </c>
      <c r="K802" s="0" t="n">
        <f aca="false">I802*2.8</f>
        <v>0</v>
      </c>
      <c r="L802" s="0" t="n">
        <f aca="false">SUM(K802,H802)</f>
        <v>6917.2</v>
      </c>
      <c r="M802" s="0" t="n">
        <v>0</v>
      </c>
      <c r="X802" s="0" t="s">
        <v>36</v>
      </c>
      <c r="Y802" s="0" t="n">
        <f aca="false">Y800</f>
        <v>7636.37142857143</v>
      </c>
      <c r="Z802" s="0" t="n">
        <f aca="false">L802/Y802</f>
        <v>0.905822885214743</v>
      </c>
      <c r="AA802" s="0" t="n">
        <f aca="false">AVERAGEIF(X739:X801,"Tuesday",Z739:Z801)</f>
        <v>0.833895963406905</v>
      </c>
      <c r="AB802" s="0" t="n">
        <f aca="false">L802/AA802</f>
        <v>8295.03955354285</v>
      </c>
      <c r="AC802" s="0" t="n">
        <v>61</v>
      </c>
      <c r="AE802" s="0" t="n">
        <v>0</v>
      </c>
      <c r="AF802" s="0" t="n">
        <f aca="false">(AB802/AVERAGE(AB798:AB800,AB804:AB806))*MAX(AE801:AE803) + (1 - MAX(AE801:AE803))</f>
        <v>1</v>
      </c>
      <c r="AG802" s="0" t="n">
        <f aca="false">AB802/AF802</f>
        <v>8295.03955354285</v>
      </c>
      <c r="AH802" s="0" t="n">
        <f aca="false">(AG801+AG802*2+AG803)/4</f>
        <v>7775.06081114409</v>
      </c>
      <c r="AI802" s="0" t="n">
        <f aca="false">ABS(1 - (AG802/AVERAGE(AG800:AG804)))</f>
        <v>0.142831679400437</v>
      </c>
      <c r="AJ802" s="0" t="n">
        <f aca="false">(AVERAGE(AG800:AG804)*AI802) + (AG802*(1-AI802))</f>
        <v>8146.96334840309</v>
      </c>
      <c r="AK802" s="0" t="n">
        <f aca="false">(AVERAGE(AG800:AG801,AG803:AG804)*AI802*2) + (AG802*(1-AI802*2))</f>
        <v>7924.84904069344</v>
      </c>
    </row>
    <row r="803" customFormat="false" ht="13.8" hidden="false" customHeight="false" outlineLevel="0" collapsed="false">
      <c r="A803" s="4" t="n">
        <v>43537</v>
      </c>
      <c r="B803" s="0" t="n">
        <v>801</v>
      </c>
      <c r="C803" s="0" t="n">
        <v>1864</v>
      </c>
      <c r="D803" s="0" t="n">
        <f aca="false">C803*2.6</f>
        <v>4846.4</v>
      </c>
      <c r="E803" s="0" t="n">
        <v>425</v>
      </c>
      <c r="F803" s="0" t="n">
        <f aca="false">E803*2.6</f>
        <v>1105</v>
      </c>
      <c r="G803" s="0" t="n">
        <v>764</v>
      </c>
      <c r="H803" s="0" t="n">
        <f aca="false">SUM(D803,F803,G803)</f>
        <v>6715.4</v>
      </c>
      <c r="J803" s="0" t="n">
        <f aca="false">I803*2.4</f>
        <v>0</v>
      </c>
      <c r="K803" s="0" t="n">
        <f aca="false">I803*2.8</f>
        <v>0</v>
      </c>
      <c r="L803" s="0" t="n">
        <f aca="false">SUM(K803,H803)</f>
        <v>6715.4</v>
      </c>
      <c r="M803" s="0" t="n">
        <v>0</v>
      </c>
      <c r="X803" s="0" t="s">
        <v>37</v>
      </c>
      <c r="Y803" s="0" t="n">
        <f aca="false">Y800</f>
        <v>7636.37142857143</v>
      </c>
      <c r="Z803" s="0" t="n">
        <f aca="false">L803/Y803</f>
        <v>0.879396721704025</v>
      </c>
      <c r="AA803" s="0" t="n">
        <f aca="false">AVERAGEIF(X740:X802,"Wednesday",Z740:Z802)</f>
        <v>0.850625644196079</v>
      </c>
      <c r="AB803" s="0" t="n">
        <f aca="false">L803/AA803</f>
        <v>7894.65970820417</v>
      </c>
      <c r="AC803" s="0" t="n">
        <v>48</v>
      </c>
      <c r="AE803" s="0" t="n">
        <v>0</v>
      </c>
      <c r="AF803" s="0" t="n">
        <f aca="false">(AB803/AVERAGE(AB799:AB801,AB805:AB807))*MAX(AE802:AE804) + (1 - MAX(AE802:AE804))</f>
        <v>1</v>
      </c>
      <c r="AG803" s="0" t="n">
        <f aca="false">AB803/AF803</f>
        <v>7894.65970820417</v>
      </c>
      <c r="AH803" s="0" t="n">
        <f aca="false">(AG802+AG803*2+AG804)/4</f>
        <v>8215.31153428692</v>
      </c>
      <c r="AI803" s="0" t="n">
        <f aca="false">ABS(1 - (AG803/AVERAGE(AG801:AG805)))</f>
        <v>0.0409781607284243</v>
      </c>
      <c r="AJ803" s="0" t="n">
        <f aca="false">(AVERAGE(AG801:AG805)*AI803) + (AG803*(1-AI803))</f>
        <v>7908.48294796305</v>
      </c>
      <c r="AK803" s="0" t="n">
        <f aca="false">(AVERAGE(AG801:AG802,AG804:AG805)*AI803*2) + (AG803*(1-AI803*2))</f>
        <v>7929.21780760138</v>
      </c>
    </row>
    <row r="804" customFormat="false" ht="13.8" hidden="false" customHeight="false" outlineLevel="0" collapsed="false">
      <c r="A804" s="4" t="n">
        <v>43538</v>
      </c>
      <c r="B804" s="0" t="n">
        <v>802</v>
      </c>
      <c r="C804" s="0" t="n">
        <v>2114</v>
      </c>
      <c r="D804" s="0" t="n">
        <f aca="false">C804*2.6</f>
        <v>5496.4</v>
      </c>
      <c r="E804" s="0" t="n">
        <v>487</v>
      </c>
      <c r="F804" s="0" t="n">
        <f aca="false">E804*2.6</f>
        <v>1266.2</v>
      </c>
      <c r="G804" s="0" t="n">
        <v>839</v>
      </c>
      <c r="H804" s="0" t="n">
        <f aca="false">SUM(D804,F804,G804)</f>
        <v>7601.6</v>
      </c>
      <c r="J804" s="0" t="n">
        <f aca="false">I804*2.4</f>
        <v>0</v>
      </c>
      <c r="K804" s="0" t="n">
        <f aca="false">I804*2.8</f>
        <v>0</v>
      </c>
      <c r="L804" s="0" t="n">
        <f aca="false">SUM(K804,H804)</f>
        <v>7601.6</v>
      </c>
      <c r="M804" s="0" t="n">
        <v>0</v>
      </c>
      <c r="X804" s="0" t="s">
        <v>39</v>
      </c>
      <c r="Y804" s="0" t="n">
        <f aca="false">Y800</f>
        <v>7636.37142857143</v>
      </c>
      <c r="Z804" s="0" t="n">
        <f aca="false">L804/Y804</f>
        <v>0.995446603285779</v>
      </c>
      <c r="AA804" s="0" t="n">
        <f aca="false">AVERAGEIF(X741:X803,"Thursday",Z741:Z803)</f>
        <v>0.866092938782545</v>
      </c>
      <c r="AB804" s="0" t="n">
        <f aca="false">L804/AA804</f>
        <v>8776.88716719648</v>
      </c>
      <c r="AC804" s="0" t="n">
        <v>54</v>
      </c>
      <c r="AE804" s="0" t="n">
        <v>0</v>
      </c>
      <c r="AF804" s="0" t="n">
        <f aca="false">(AB804/AVERAGE(AB800:AB802,AB806:AB808))*MAX(AE803:AE805) + (1 - MAX(AE803:AE805))</f>
        <v>1</v>
      </c>
      <c r="AG804" s="0" t="n">
        <f aca="false">AB804/AF804</f>
        <v>8776.88716719648</v>
      </c>
      <c r="AH804" s="0" t="n">
        <f aca="false">(AG803+AG804*2+AG805)/4</f>
        <v>8756.57527406936</v>
      </c>
      <c r="AI804" s="0" t="n">
        <f aca="false">ABS(1 - (AG804/AVERAGE(AG802:AG806)))</f>
        <v>0.0167901385150531</v>
      </c>
      <c r="AJ804" s="0" t="n">
        <f aca="false">(AVERAGE(AG802:AG806)*AI804) + (AG804*(1-AI804))</f>
        <v>8779.40370145739</v>
      </c>
      <c r="AK804" s="0" t="n">
        <f aca="false">(AVERAGE(AG802:AG803,AG805:AG806)*AI804*2) + (AG804*(1-AI804*2))</f>
        <v>8783.17850284874</v>
      </c>
    </row>
    <row r="805" customFormat="false" ht="13.8" hidden="false" customHeight="false" outlineLevel="0" collapsed="false">
      <c r="A805" s="4" t="n">
        <v>43539</v>
      </c>
      <c r="B805" s="0" t="n">
        <v>803</v>
      </c>
      <c r="C805" s="0" t="n">
        <v>2332</v>
      </c>
      <c r="D805" s="0" t="n">
        <f aca="false">C805*2.6</f>
        <v>6063.2</v>
      </c>
      <c r="E805" s="0" t="n">
        <v>568</v>
      </c>
      <c r="F805" s="0" t="n">
        <f aca="false">E805*2.6</f>
        <v>1476.8</v>
      </c>
      <c r="G805" s="0" t="n">
        <v>1041</v>
      </c>
      <c r="H805" s="0" t="n">
        <f aca="false">SUM(D805,F805,G805)</f>
        <v>8581</v>
      </c>
      <c r="J805" s="0" t="n">
        <f aca="false">I805*2.4</f>
        <v>0</v>
      </c>
      <c r="K805" s="0" t="n">
        <f aca="false">I805*2.8</f>
        <v>0</v>
      </c>
      <c r="L805" s="0" t="n">
        <f aca="false">SUM(K805,H805)</f>
        <v>8581</v>
      </c>
      <c r="M805" s="0" t="n">
        <v>0</v>
      </c>
      <c r="X805" s="0" t="s">
        <v>40</v>
      </c>
      <c r="Y805" s="0" t="n">
        <f aca="false">Y800</f>
        <v>7636.37142857143</v>
      </c>
      <c r="Z805" s="0" t="n">
        <f aca="false">L805/Y805</f>
        <v>1.12370123431847</v>
      </c>
      <c r="AA805" s="0" t="n">
        <f aca="false">AVERAGEIF(X742:X804,"Friday",Z742:Z804)</f>
        <v>0.895919723243886</v>
      </c>
      <c r="AB805" s="0" t="n">
        <f aca="false">L805/AA805</f>
        <v>9577.86705368031</v>
      </c>
      <c r="AC805" s="0" t="n">
        <v>61</v>
      </c>
      <c r="AE805" s="0" t="n">
        <v>0</v>
      </c>
      <c r="AF805" s="0" t="n">
        <f aca="false">(AB805/AVERAGE(AB801:AB803,AB807:AB809))*MAX(AE804:AE806) + (1 - MAX(AE804:AE806))</f>
        <v>1</v>
      </c>
      <c r="AG805" s="0" t="n">
        <f aca="false">AB805/AF805</f>
        <v>9577.86705368031</v>
      </c>
      <c r="AH805" s="0" t="n">
        <f aca="false">(AG804+AG805*2+AG806)/4</f>
        <v>9505.50301389033</v>
      </c>
      <c r="AI805" s="0" t="n">
        <f aca="false">ABS(1 - (AG805/AVERAGE(AG803:AG807)))</f>
        <v>0.0383400681658153</v>
      </c>
      <c r="AJ805" s="0" t="n">
        <f aca="false">(AVERAGE(AG803:AG807)*AI805) + (AG805*(1-AI805))</f>
        <v>9564.30782601841</v>
      </c>
      <c r="AK805" s="0" t="n">
        <f aca="false">(AVERAGE(AG803:AG804,AG806:AG807)*AI805*2) + (AG805*(1-AI805*2))</f>
        <v>9543.96898452555</v>
      </c>
    </row>
    <row r="806" customFormat="false" ht="13.8" hidden="false" customHeight="false" outlineLevel="0" collapsed="false">
      <c r="A806" s="4" t="n">
        <v>43540</v>
      </c>
      <c r="B806" s="0" t="n">
        <v>804</v>
      </c>
      <c r="C806" s="0" t="n">
        <v>2656</v>
      </c>
      <c r="D806" s="0" t="n">
        <f aca="false">C806*2.6</f>
        <v>6905.6</v>
      </c>
      <c r="E806" s="0" t="n">
        <v>700</v>
      </c>
      <c r="F806" s="0" t="n">
        <f aca="false">E806*2.6</f>
        <v>1820</v>
      </c>
      <c r="G806" s="0" t="n">
        <v>1958</v>
      </c>
      <c r="H806" s="0" t="n">
        <f aca="false">SUM(D806,F806,G806)</f>
        <v>10683.6</v>
      </c>
      <c r="J806" s="0" t="n">
        <f aca="false">I806*2.4</f>
        <v>0</v>
      </c>
      <c r="K806" s="0" t="n">
        <f aca="false">I806*2.8</f>
        <v>0</v>
      </c>
      <c r="L806" s="0" t="n">
        <f aca="false">SUM(K806,H806)</f>
        <v>10683.6</v>
      </c>
      <c r="M806" s="0" t="n">
        <v>0</v>
      </c>
      <c r="X806" s="0" t="s">
        <v>42</v>
      </c>
      <c r="Y806" s="0" t="n">
        <f aca="false">Y801</f>
        <v>7636.37142857143</v>
      </c>
      <c r="Z806" s="0" t="n">
        <f aca="false">L806/Y806</f>
        <v>1.39904142954956</v>
      </c>
      <c r="AA806" s="0" t="n">
        <f aca="false">AVERAGEIF(X743:X805,"Saturday",Z743:Z805)</f>
        <v>1.21272854208862</v>
      </c>
      <c r="AB806" s="0" t="n">
        <f aca="false">L806/AA806</f>
        <v>8809.55599643115</v>
      </c>
      <c r="AC806" s="0" t="n">
        <v>66</v>
      </c>
      <c r="AE806" s="0" t="n">
        <v>0</v>
      </c>
      <c r="AF806" s="0" t="n">
        <f aca="false">(AB806/AVERAGE(AB802:AB804,AB808:AB810))*MAX(AE805:AE807) + (1 - MAX(AE805:AE807))</f>
        <v>0.873150439669492</v>
      </c>
      <c r="AG806" s="0" t="n">
        <f aca="false">AB806/AF806</f>
        <v>10089.3907810042</v>
      </c>
      <c r="AH806" s="0" t="n">
        <f aca="false">(AG805+AG806*2+AG807)/4</f>
        <v>9884.72373342713</v>
      </c>
      <c r="AI806" s="0" t="n">
        <f aca="false">ABS(1 - (AG806/AVERAGE(AG804:AG808)))</f>
        <v>0.0602927973674507</v>
      </c>
      <c r="AJ806" s="0" t="n">
        <f aca="false">(AVERAGE(AG804:AG808)*AI806) + (AG806*(1-AI806))</f>
        <v>10054.7992327863</v>
      </c>
      <c r="AK806" s="0" t="n">
        <f aca="false">(AVERAGE(AG804:AG805,AG807:AG808)*AI806*2) + (AG806*(1-AI806*2))</f>
        <v>10002.9119104593</v>
      </c>
    </row>
    <row r="807" customFormat="false" ht="13.8" hidden="false" customHeight="false" outlineLevel="0" collapsed="false">
      <c r="A807" s="4" t="n">
        <v>43541</v>
      </c>
      <c r="B807" s="0" t="n">
        <v>805</v>
      </c>
      <c r="C807" s="0" t="n">
        <v>2594</v>
      </c>
      <c r="D807" s="0" t="n">
        <f aca="false">C807*2.6</f>
        <v>6744.4</v>
      </c>
      <c r="E807" s="0" t="n">
        <v>760</v>
      </c>
      <c r="F807" s="0" t="n">
        <f aca="false">E807*2.6</f>
        <v>1976</v>
      </c>
      <c r="G807" s="0" t="n">
        <v>2120</v>
      </c>
      <c r="H807" s="0" t="n">
        <f aca="false">SUM(D807,F807,G807)</f>
        <v>10840.4</v>
      </c>
      <c r="J807" s="0" t="n">
        <f aca="false">I807*2.4</f>
        <v>0</v>
      </c>
      <c r="K807" s="0" t="n">
        <f aca="false">I807*2.8</f>
        <v>0</v>
      </c>
      <c r="L807" s="0" t="n">
        <f aca="false">SUM(K807,H807)</f>
        <v>10840.4</v>
      </c>
      <c r="M807" s="0" t="n">
        <v>0</v>
      </c>
      <c r="X807" s="0" t="s">
        <v>33</v>
      </c>
      <c r="Y807" s="0" t="n">
        <f aca="false">AVERAGE(L807:L813)</f>
        <v>10261.4285714286</v>
      </c>
      <c r="Z807" s="0" t="n">
        <f aca="false">L807/Y807</f>
        <v>1.05642210775442</v>
      </c>
      <c r="AA807" s="0" t="n">
        <f aca="false">AVERAGEIF(X744:X806,"Sunday",Z744:Z806)</f>
        <v>1.27264103722739</v>
      </c>
      <c r="AB807" s="0" t="n">
        <f aca="false">L807/AA807</f>
        <v>8518.03429474283</v>
      </c>
      <c r="AC807" s="0" t="n">
        <v>70</v>
      </c>
      <c r="AE807" s="0" t="n">
        <v>1</v>
      </c>
      <c r="AF807" s="0" t="n">
        <f aca="false">(AB807/AVERAGE(AB803:AB805,AB809:AB811))*MAX(AE806:AE808) + (1 - MAX(AE806:AE808))</f>
        <v>0.870764650349464</v>
      </c>
      <c r="AG807" s="0" t="n">
        <f aca="false">AB807/AF807</f>
        <v>9782.24631801978</v>
      </c>
      <c r="AH807" s="0" t="n">
        <f aca="false">(AG806+AG807*2+AG808)/4</f>
        <v>9751.45394341332</v>
      </c>
      <c r="AI807" s="0" t="n">
        <f aca="false">ABS(1 - (AG807/AVERAGE(AG805:AG809)))</f>
        <v>0.0181092322557479</v>
      </c>
      <c r="AJ807" s="0" t="n">
        <f aca="false">(AVERAGE(AG805:AG809)*AI807) + (AG807*(1-AI807))</f>
        <v>9779.09534781931</v>
      </c>
      <c r="AK807" s="0" t="n">
        <f aca="false">(AVERAGE(AG805:AG806,AG808:AG809)*AI807*2) + (AG807*(1-AI807*2))</f>
        <v>9774.3688925186</v>
      </c>
    </row>
    <row r="808" customFormat="false" ht="13.8" hidden="false" customHeight="false" outlineLevel="0" collapsed="false">
      <c r="A808" s="4" t="n">
        <v>43542</v>
      </c>
      <c r="B808" s="0" t="n">
        <v>806</v>
      </c>
      <c r="C808" s="0" t="n">
        <v>2634</v>
      </c>
      <c r="D808" s="0" t="n">
        <f aca="false">C808*2.6</f>
        <v>6848.4</v>
      </c>
      <c r="E808" s="0" t="n">
        <v>730</v>
      </c>
      <c r="F808" s="0" t="n">
        <f aca="false">E808*2.6</f>
        <v>1898</v>
      </c>
      <c r="G808" s="0" t="n">
        <v>2692</v>
      </c>
      <c r="H808" s="0" t="n">
        <f aca="false">SUM(D808,F808,G808)</f>
        <v>11438.4</v>
      </c>
      <c r="J808" s="0" t="n">
        <f aca="false">I808*2.4</f>
        <v>0</v>
      </c>
      <c r="K808" s="0" t="n">
        <f aca="false">I808*2.8</f>
        <v>0</v>
      </c>
      <c r="L808" s="0" t="n">
        <f aca="false">SUM(K808,H808)</f>
        <v>11438.4</v>
      </c>
      <c r="M808" s="0" t="n">
        <v>0</v>
      </c>
      <c r="X808" s="0" t="s">
        <v>34</v>
      </c>
      <c r="Y808" s="0" t="n">
        <f aca="false">Y807</f>
        <v>10261.4285714286</v>
      </c>
      <c r="Z808" s="0" t="n">
        <f aca="false">L808/Y808</f>
        <v>1.11469859390227</v>
      </c>
      <c r="AA808" s="0" t="n">
        <f aca="false">AVERAGEIF(X745:X807,"Monday",Z745:Z807)</f>
        <v>1.00000493667585</v>
      </c>
      <c r="AB808" s="0" t="n">
        <f aca="false">L808/AA808</f>
        <v>11438.3435326057</v>
      </c>
      <c r="AC808" s="0" t="n">
        <v>72</v>
      </c>
      <c r="AE808" s="0" t="n">
        <v>1</v>
      </c>
      <c r="AF808" s="0" t="n">
        <f aca="false">(AB808/AVERAGE(AB804:AB806,AB810:AB812))*MAX(AE807:AE809) + (1 - MAX(AE807:AE809))</f>
        <v>1.22309947254074</v>
      </c>
      <c r="AG808" s="0" t="n">
        <f aca="false">AB808/AF808</f>
        <v>9351.93235660948</v>
      </c>
      <c r="AH808" s="0" t="n">
        <f aca="false">(AG807+AG808*2+AG809)/4</f>
        <v>9431.47902756162</v>
      </c>
      <c r="AI808" s="0" t="n">
        <f aca="false">ABS(1 - (AG808/AVERAGE(AG806:AG810)))</f>
        <v>0.0463219709653606</v>
      </c>
      <c r="AJ808" s="0" t="n">
        <f aca="false">(AVERAGE(AG806:AG810)*AI808) + (AG808*(1-AI808))</f>
        <v>9372.97370850176</v>
      </c>
      <c r="AK808" s="0" t="n">
        <f aca="false">(AVERAGE(AG806:AG807,AG809:AG810)*AI808*2) + (AG808*(1-AI808*2))</f>
        <v>9404.53573634018</v>
      </c>
    </row>
    <row r="809" customFormat="false" ht="13.8" hidden="false" customHeight="false" outlineLevel="0" collapsed="false">
      <c r="A809" s="4" t="n">
        <v>43543</v>
      </c>
      <c r="B809" s="0" t="n">
        <v>807</v>
      </c>
      <c r="C809" s="0" t="n">
        <v>2850</v>
      </c>
      <c r="D809" s="0" t="n">
        <f aca="false">C809*2.6</f>
        <v>7410</v>
      </c>
      <c r="E809" s="0" t="n">
        <v>821</v>
      </c>
      <c r="F809" s="0" t="n">
        <f aca="false">E809*2.6</f>
        <v>2134.6</v>
      </c>
      <c r="G809" s="0" t="n">
        <v>1960</v>
      </c>
      <c r="H809" s="0" t="n">
        <f aca="false">SUM(D809,F809,G809)</f>
        <v>11504.6</v>
      </c>
      <c r="J809" s="0" t="n">
        <f aca="false">I809*2.4</f>
        <v>0</v>
      </c>
      <c r="K809" s="0" t="n">
        <f aca="false">I809*2.8</f>
        <v>0</v>
      </c>
      <c r="L809" s="0" t="n">
        <f aca="false">SUM(K809,H809)</f>
        <v>11504.6</v>
      </c>
      <c r="M809" s="0" t="n">
        <v>0</v>
      </c>
      <c r="X809" s="0" t="s">
        <v>36</v>
      </c>
      <c r="Y809" s="0" t="n">
        <f aca="false">Y807</f>
        <v>10261.4285714286</v>
      </c>
      <c r="Z809" s="0" t="n">
        <f aca="false">L809/Y809</f>
        <v>1.12114993735208</v>
      </c>
      <c r="AA809" s="0" t="n">
        <f aca="false">AVERAGEIF(X746:X808,"Tuesday",Z746:Z808)</f>
        <v>0.84817656944965</v>
      </c>
      <c r="AB809" s="0" t="n">
        <f aca="false">L809/AA809</f>
        <v>13563.9210211441</v>
      </c>
      <c r="AC809" s="0" t="n">
        <v>72</v>
      </c>
      <c r="AE809" s="0" t="n">
        <v>0</v>
      </c>
      <c r="AF809" s="0" t="n">
        <f aca="false">(AB809/AVERAGE(AB805:AB807,AB811:AB813))*MAX(AE808:AE810) + (1 - MAX(AE808:AE810))</f>
        <v>1.4679877881797</v>
      </c>
      <c r="AG809" s="0" t="n">
        <f aca="false">AB809/AF809</f>
        <v>9239.80507900772</v>
      </c>
      <c r="AH809" s="0" t="n">
        <f aca="false">(AG808+AG809*2+AG810)/4</f>
        <v>9599.75905448923</v>
      </c>
      <c r="AI809" s="0" t="n">
        <f aca="false">ABS(1 - (AG809/AVERAGE(AG807:AG811)))</f>
        <v>0.0223282364931432</v>
      </c>
      <c r="AJ809" s="0" t="n">
        <f aca="false">(AVERAGE(AG807:AG811)*AI809) + (AG809*(1-AI809))</f>
        <v>9244.51678935149</v>
      </c>
      <c r="AK809" s="0" t="n">
        <f aca="false">(AVERAGE(AG807:AG808,AG810:AG811)*AI809*2) + (AG809*(1-AI809*2))</f>
        <v>9251.58435486715</v>
      </c>
    </row>
    <row r="810" customFormat="false" ht="13.8" hidden="false" customHeight="false" outlineLevel="0" collapsed="false">
      <c r="A810" s="4" t="n">
        <v>43544</v>
      </c>
      <c r="B810" s="0" t="n">
        <v>808</v>
      </c>
      <c r="C810" s="0" t="n">
        <v>2393</v>
      </c>
      <c r="D810" s="0" t="n">
        <f aca="false">C810*2.6</f>
        <v>6221.8</v>
      </c>
      <c r="E810" s="0" t="n">
        <v>803</v>
      </c>
      <c r="F810" s="0" t="n">
        <f aca="false">E810*2.6</f>
        <v>2087.8</v>
      </c>
      <c r="G810" s="0" t="n">
        <v>715</v>
      </c>
      <c r="H810" s="0" t="n">
        <f aca="false">SUM(D810,F810,G810)</f>
        <v>9024.6</v>
      </c>
      <c r="J810" s="0" t="n">
        <f aca="false">I810*2.4</f>
        <v>0</v>
      </c>
      <c r="K810" s="0" t="n">
        <f aca="false">I810*2.8</f>
        <v>0</v>
      </c>
      <c r="L810" s="0" t="n">
        <f aca="false">SUM(K810,H810)</f>
        <v>9024.6</v>
      </c>
      <c r="M810" s="0" t="n">
        <v>0</v>
      </c>
      <c r="X810" s="0" t="s">
        <v>37</v>
      </c>
      <c r="Y810" s="0" t="n">
        <f aca="false">Y807</f>
        <v>10261.4285714286</v>
      </c>
      <c r="Z810" s="0" t="n">
        <f aca="false">L810/Y810</f>
        <v>0.879468188779059</v>
      </c>
      <c r="AA810" s="0" t="n">
        <f aca="false">AVERAGEIF(X747:X809,"Wednesday",Z747:Z809)</f>
        <v>0.853996250516289</v>
      </c>
      <c r="AB810" s="0" t="n">
        <f aca="false">L810/AA810</f>
        <v>10567.493703332</v>
      </c>
      <c r="AC810" s="0" t="n">
        <v>70</v>
      </c>
      <c r="AE810" s="0" t="n">
        <v>0</v>
      </c>
      <c r="AF810" s="0" t="n">
        <f aca="false">(AB810/AVERAGE(AB806:AB808,AB812:AB814))*MAX(AE809:AE811) + (1 - MAX(AE809:AE811))</f>
        <v>1</v>
      </c>
      <c r="AG810" s="0" t="n">
        <f aca="false">AB810/AF810</f>
        <v>10567.493703332</v>
      </c>
      <c r="AH810" s="0" t="n">
        <f aca="false">(AG809+AG810*2+AG811)/4</f>
        <v>9671.86043505834</v>
      </c>
      <c r="AI810" s="0" t="n">
        <f aca="false">ABS(1 - (AG810/AVERAGE(AG808:AG812)))</f>
        <v>0.111454695686663</v>
      </c>
      <c r="AJ810" s="0" t="n">
        <f aca="false">(AVERAGE(AG808:AG812)*AI810) + (AG810*(1-AI810))</f>
        <v>10449.3863401952</v>
      </c>
      <c r="AK810" s="0" t="n">
        <f aca="false">(AVERAGE(AG808:AG809,AG811:AG812)*AI810*2) + (AG810*(1-AI810*2))</f>
        <v>10272.22529549</v>
      </c>
    </row>
    <row r="811" customFormat="false" ht="13.8" hidden="false" customHeight="false" outlineLevel="0" collapsed="false">
      <c r="A811" s="4" t="n">
        <v>43545</v>
      </c>
      <c r="B811" s="0" t="n">
        <v>809</v>
      </c>
      <c r="C811" s="0" t="n">
        <v>1979</v>
      </c>
      <c r="D811" s="0" t="n">
        <f aca="false">C811*2.6</f>
        <v>5145.4</v>
      </c>
      <c r="E811" s="0" t="n">
        <v>595</v>
      </c>
      <c r="F811" s="0" t="n">
        <f aca="false">E811*2.6</f>
        <v>1547</v>
      </c>
      <c r="G811" s="0" t="n">
        <v>604</v>
      </c>
      <c r="H811" s="0" t="n">
        <f aca="false">SUM(D811,F811,G811)</f>
        <v>7296.4</v>
      </c>
      <c r="J811" s="0" t="n">
        <f aca="false">I811*2.4</f>
        <v>0</v>
      </c>
      <c r="K811" s="0" t="n">
        <f aca="false">I811*2.8</f>
        <v>0</v>
      </c>
      <c r="L811" s="0" t="n">
        <f aca="false">SUM(K811,H811)</f>
        <v>7296.4</v>
      </c>
      <c r="M811" s="0" t="n">
        <v>0</v>
      </c>
      <c r="X811" s="0" t="s">
        <v>39</v>
      </c>
      <c r="Y811" s="0" t="n">
        <f aca="false">Y807</f>
        <v>10261.4285714286</v>
      </c>
      <c r="Z811" s="0" t="n">
        <f aca="false">L811/Y811</f>
        <v>0.711051092858135</v>
      </c>
      <c r="AA811" s="0" t="n">
        <f aca="false">AVERAGEIF(X748:X810,"Thursday",Z748:Z810)</f>
        <v>0.877746645691329</v>
      </c>
      <c r="AB811" s="0" t="n">
        <f aca="false">L811/AA811</f>
        <v>8312.64925456163</v>
      </c>
      <c r="AC811" s="0" t="n">
        <v>54</v>
      </c>
      <c r="AE811" s="0" t="n">
        <v>0</v>
      </c>
      <c r="AF811" s="0" t="n">
        <f aca="false">(AB811/AVERAGE(AB807:AB809,AB813:AB815))*MAX(AE810:AE812) + (1 - MAX(AE810:AE812))</f>
        <v>1</v>
      </c>
      <c r="AG811" s="0" t="n">
        <f aca="false">AB811/AF811</f>
        <v>8312.64925456163</v>
      </c>
      <c r="AH811" s="0" t="n">
        <f aca="false">(AG810+AG811*2+AG812)/4</f>
        <v>9314.98329422764</v>
      </c>
      <c r="AI811" s="0" t="n">
        <f aca="false">ABS(1 - (AG811/AVERAGE(AG809:AG813)))</f>
        <v>0.140201312284756</v>
      </c>
      <c r="AJ811" s="0" t="n">
        <f aca="false">(AVERAGE(AG809:AG813)*AI811) + (AG811*(1-AI811))</f>
        <v>8502.69004825391</v>
      </c>
      <c r="AK811" s="0" t="n">
        <f aca="false">(AVERAGE(AG809:AG810,AG812:AG813)*AI811*2) + (AG811*(1-AI811*2))</f>
        <v>8787.75123879233</v>
      </c>
    </row>
    <row r="812" customFormat="false" ht="13.8" hidden="false" customHeight="false" outlineLevel="0" collapsed="false">
      <c r="A812" s="4" t="n">
        <v>43546</v>
      </c>
      <c r="B812" s="0" t="n">
        <v>810</v>
      </c>
      <c r="C812" s="0" t="n">
        <v>2408</v>
      </c>
      <c r="D812" s="0" t="n">
        <f aca="false">C812*2.6</f>
        <v>6260.8</v>
      </c>
      <c r="E812" s="0" t="n">
        <v>658</v>
      </c>
      <c r="F812" s="0" t="n">
        <f aca="false">E812*2.6</f>
        <v>1710.8</v>
      </c>
      <c r="G812" s="0" t="n">
        <v>1177</v>
      </c>
      <c r="H812" s="0" t="n">
        <f aca="false">SUM(D812,F812,G812)</f>
        <v>9148.6</v>
      </c>
      <c r="J812" s="0" t="n">
        <f aca="false">I812*2.4</f>
        <v>0</v>
      </c>
      <c r="K812" s="0" t="n">
        <f aca="false">I812*2.8</f>
        <v>0</v>
      </c>
      <c r="L812" s="0" t="n">
        <f aca="false">SUM(K812,H812)</f>
        <v>9148.6</v>
      </c>
      <c r="M812" s="0" t="n">
        <v>0</v>
      </c>
      <c r="X812" s="0" t="s">
        <v>40</v>
      </c>
      <c r="Y812" s="0" t="n">
        <f aca="false">Y807</f>
        <v>10261.4285714286</v>
      </c>
      <c r="Z812" s="0" t="n">
        <f aca="false">L812/Y812</f>
        <v>0.89155227620771</v>
      </c>
      <c r="AA812" s="0" t="n">
        <f aca="false">AVERAGEIF(X749:X811,"Friday",Z749:Z811)</f>
        <v>0.908758507733378</v>
      </c>
      <c r="AB812" s="0" t="n">
        <f aca="false">L812/AA812</f>
        <v>10067.1409644553</v>
      </c>
      <c r="AC812" s="0" t="n">
        <v>55</v>
      </c>
      <c r="AE812" s="0" t="n">
        <v>0</v>
      </c>
      <c r="AF812" s="0" t="n">
        <f aca="false">(AB812/AVERAGE(AB808:AB810,AB814:AB816))*MAX(AE811:AE813) + (1 - MAX(AE811:AE813))</f>
        <v>1</v>
      </c>
      <c r="AG812" s="0" t="n">
        <f aca="false">AB812/AF812</f>
        <v>10067.1409644553</v>
      </c>
      <c r="AH812" s="0" t="n">
        <f aca="false">(AG811+AG812*2+AG813)/4</f>
        <v>9650.12852341183</v>
      </c>
      <c r="AI812" s="0" t="n">
        <f aca="false">ABS(1 - (AG812/AVERAGE(AG810:AG814)))</f>
        <v>0.0152545852805299</v>
      </c>
      <c r="AJ812" s="0" t="n">
        <f aca="false">(AVERAGE(AG810:AG814)*AI812) + (AG812*(1-AI812))</f>
        <v>10069.5199017395</v>
      </c>
      <c r="AK812" s="0" t="n">
        <f aca="false">(AVERAGE(AG810:AG811,AG813:AG814)*AI812*2) + (AG812*(1-AI812*2))</f>
        <v>10073.0883076658</v>
      </c>
    </row>
    <row r="813" customFormat="false" ht="13.8" hidden="false" customHeight="false" outlineLevel="0" collapsed="false">
      <c r="A813" s="4" t="n">
        <v>43547</v>
      </c>
      <c r="B813" s="0" t="n">
        <v>811</v>
      </c>
      <c r="C813" s="0" t="n">
        <v>2936</v>
      </c>
      <c r="D813" s="0" t="n">
        <f aca="false">C813*2.6</f>
        <v>7633.6</v>
      </c>
      <c r="E813" s="0" t="n">
        <v>869</v>
      </c>
      <c r="F813" s="0" t="n">
        <f aca="false">E813*2.6</f>
        <v>2259.4</v>
      </c>
      <c r="G813" s="0" t="n">
        <v>2684</v>
      </c>
      <c r="H813" s="0" t="n">
        <f aca="false">SUM(D813,F813,G813)</f>
        <v>12577</v>
      </c>
      <c r="J813" s="0" t="n">
        <f aca="false">I813*2.4</f>
        <v>0</v>
      </c>
      <c r="K813" s="0" t="n">
        <f aca="false">I813*2.8</f>
        <v>0</v>
      </c>
      <c r="L813" s="0" t="n">
        <f aca="false">SUM(K813,H813)</f>
        <v>12577</v>
      </c>
      <c r="M813" s="0" t="n">
        <v>0</v>
      </c>
      <c r="X813" s="0" t="s">
        <v>42</v>
      </c>
      <c r="Y813" s="0" t="n">
        <f aca="false">Y808</f>
        <v>10261.4285714286</v>
      </c>
      <c r="Z813" s="0" t="n">
        <f aca="false">L813/Y813</f>
        <v>1.22565780314631</v>
      </c>
      <c r="AA813" s="0" t="n">
        <f aca="false">AVERAGEIF(X750:X812,"Saturday",Z750:Z812)</f>
        <v>1.23867605270612</v>
      </c>
      <c r="AB813" s="0" t="n">
        <f aca="false">L813/AA813</f>
        <v>10153.5829101751</v>
      </c>
      <c r="AC813" s="0" t="n">
        <v>64</v>
      </c>
      <c r="AE813" s="0" t="n">
        <v>0</v>
      </c>
      <c r="AF813" s="0" t="n">
        <f aca="false">(AB813/AVERAGE(AB809:AB811,AB815:AB817))*MAX(AE812:AE814) + (1 - MAX(AE812:AE814))</f>
        <v>1</v>
      </c>
      <c r="AG813" s="0" t="n">
        <f aca="false">AB813/AF813</f>
        <v>10153.5829101751</v>
      </c>
      <c r="AH813" s="0" t="n">
        <f aca="false">(AG812+AG813*2+AG814)/4</f>
        <v>10597.2224407115</v>
      </c>
      <c r="AI813" s="0" t="n">
        <f aca="false">ABS(1 - (AG813/AVERAGE(AG811:AG815)))</f>
        <v>0.0335613493570864</v>
      </c>
      <c r="AJ813" s="0" t="n">
        <f aca="false">(AVERAGE(AG811:AG815)*AI813) + (AG813*(1-AI813))</f>
        <v>10165.4167001279</v>
      </c>
      <c r="AK813" s="0" t="n">
        <f aca="false">(AVERAGE(AG811:AG812,AG814:AG815)*AI813*2) + (AG813*(1-AI813*2))</f>
        <v>10183.167385057</v>
      </c>
    </row>
    <row r="814" customFormat="false" ht="13.8" hidden="false" customHeight="false" outlineLevel="0" collapsed="false">
      <c r="A814" s="4" t="n">
        <v>43548</v>
      </c>
      <c r="B814" s="0" t="n">
        <v>812</v>
      </c>
      <c r="C814" s="0" t="n">
        <v>3256</v>
      </c>
      <c r="D814" s="0" t="n">
        <f aca="false">C814*2.6</f>
        <v>8465.6</v>
      </c>
      <c r="E814" s="0" t="n">
        <v>1085</v>
      </c>
      <c r="F814" s="0" t="n">
        <f aca="false">E814*2.6</f>
        <v>2821</v>
      </c>
      <c r="G814" s="0" t="n">
        <v>3267</v>
      </c>
      <c r="H814" s="0" t="n">
        <f aca="false">SUM(D814,F814,G814)</f>
        <v>14553.6</v>
      </c>
      <c r="J814" s="0" t="n">
        <f aca="false">I814*2.4</f>
        <v>0</v>
      </c>
      <c r="K814" s="0" t="n">
        <f aca="false">I814*2.8</f>
        <v>0</v>
      </c>
      <c r="L814" s="0" t="n">
        <f aca="false">SUM(K814,H814)</f>
        <v>14553.6</v>
      </c>
      <c r="M814" s="0" t="n">
        <v>0</v>
      </c>
      <c r="X814" s="0" t="s">
        <v>33</v>
      </c>
      <c r="Y814" s="0" t="n">
        <f aca="false">AVERAGE(L814:L820)</f>
        <v>13631.6285714286</v>
      </c>
      <c r="Z814" s="0" t="n">
        <f aca="false">L814/Y814</f>
        <v>1.06763472344778</v>
      </c>
      <c r="AA814" s="0" t="n">
        <f aca="false">AVERAGEIF(X751:X813,"Sunday",Z751:Z813)</f>
        <v>1.24219553491324</v>
      </c>
      <c r="AB814" s="0" t="n">
        <f aca="false">L814/AA814</f>
        <v>11716.0298769038</v>
      </c>
      <c r="AC814" s="0" t="n">
        <v>64</v>
      </c>
      <c r="AE814" s="0" t="n">
        <v>0</v>
      </c>
      <c r="AF814" s="0" t="n">
        <f aca="false">(AB814/AVERAGE(AB810:AB812,AB816:AB818))*MAX(AE813:AE815) + (1 - MAX(AE813:AE815))</f>
        <v>0.975150772883066</v>
      </c>
      <c r="AG814" s="0" t="n">
        <f aca="false">AB814/AF814</f>
        <v>12014.5829780404</v>
      </c>
      <c r="AH814" s="0" t="n">
        <f aca="false">(AG813+AG814*2+AG815)/4</f>
        <v>11541.4289940088</v>
      </c>
      <c r="AI814" s="0" t="n">
        <f aca="false">ABS(1 - (AG814/AVERAGE(AG812:AG816)))</f>
        <v>0.0666527129229848</v>
      </c>
      <c r="AJ814" s="0" t="n">
        <f aca="false">(AVERAGE(AG812:AG816)*AI814) + (AG814*(1-AI814))</f>
        <v>11964.5425148791</v>
      </c>
      <c r="AK814" s="0" t="n">
        <f aca="false">(AVERAGE(AG812:AG813,AG815:AG816)*AI814*2) + (AG814*(1-AI814*2))</f>
        <v>11889.4818201372</v>
      </c>
    </row>
    <row r="815" customFormat="false" ht="13.8" hidden="false" customHeight="false" outlineLevel="0" collapsed="false">
      <c r="A815" s="4" t="n">
        <v>43549</v>
      </c>
      <c r="B815" s="0" t="n">
        <v>813</v>
      </c>
      <c r="C815" s="0" t="n">
        <v>3245</v>
      </c>
      <c r="D815" s="0" t="n">
        <f aca="false">C815*2.6</f>
        <v>8437</v>
      </c>
      <c r="E815" s="0" t="n">
        <v>1155</v>
      </c>
      <c r="F815" s="0" t="n">
        <f aca="false">E815*2.6</f>
        <v>3003</v>
      </c>
      <c r="G815" s="0" t="n">
        <v>3008</v>
      </c>
      <c r="H815" s="0" t="n">
        <f aca="false">SUM(D815,F815,G815)</f>
        <v>14448</v>
      </c>
      <c r="J815" s="0" t="n">
        <f aca="false">I815*2.4</f>
        <v>0</v>
      </c>
      <c r="K815" s="0" t="n">
        <f aca="false">I815*2.8</f>
        <v>0</v>
      </c>
      <c r="L815" s="0" t="n">
        <f aca="false">SUM(K815,H815)</f>
        <v>14448</v>
      </c>
      <c r="M815" s="0" t="n">
        <v>0</v>
      </c>
      <c r="X815" s="0" t="s">
        <v>34</v>
      </c>
      <c r="Y815" s="0" t="n">
        <f aca="false">Y814</f>
        <v>13631.6285714286</v>
      </c>
      <c r="Z815" s="0" t="n">
        <f aca="false">L815/Y815</f>
        <v>1.05988803350192</v>
      </c>
      <c r="AA815" s="0" t="n">
        <f aca="false">AVERAGEIF(X752:X814,"Monday",Z752:Z814)</f>
        <v>0.98854148432111</v>
      </c>
      <c r="AB815" s="0" t="n">
        <f aca="false">L815/AA815</f>
        <v>14615.4716106045</v>
      </c>
      <c r="AC815" s="0" t="n">
        <v>73</v>
      </c>
      <c r="AE815" s="0" t="n">
        <v>1</v>
      </c>
      <c r="AF815" s="0" t="n">
        <f aca="false">(AB815/AVERAGE(AB811:AB813,AB817:AB819))*MAX(AE814:AE816) + (1 - MAX(AE814:AE816))</f>
        <v>1.21968720073316</v>
      </c>
      <c r="AG815" s="0" t="n">
        <f aca="false">AB815/AF815</f>
        <v>11982.9671097795</v>
      </c>
      <c r="AH815" s="0" t="n">
        <f aca="false">(AG814+AG815*2+AG816)/4</f>
        <v>12020.3344226334</v>
      </c>
      <c r="AI815" s="0" t="n">
        <f aca="false">ABS(1 - (AG815/AVERAGE(AG813:AG817)))</f>
        <v>0.0180122960397728</v>
      </c>
      <c r="AJ815" s="0" t="n">
        <f aca="false">(AVERAGE(AG813:AG817)*AI815) + (AG815*(1-AI815))</f>
        <v>11979.1481112076</v>
      </c>
      <c r="AK815" s="0" t="n">
        <f aca="false">(AVERAGE(AG813:AG814,AG816:AG817)*AI815*2) + (AG815*(1-AI815*2))</f>
        <v>11973.4196133498</v>
      </c>
    </row>
    <row r="816" customFormat="false" ht="13.8" hidden="false" customHeight="false" outlineLevel="0" collapsed="false">
      <c r="A816" s="4" t="n">
        <v>43550</v>
      </c>
      <c r="B816" s="0" t="n">
        <v>814</v>
      </c>
      <c r="C816" s="0" t="n">
        <v>3182</v>
      </c>
      <c r="D816" s="0" t="n">
        <f aca="false">C816*2.6</f>
        <v>8273.2</v>
      </c>
      <c r="E816" s="0" t="n">
        <v>1079</v>
      </c>
      <c r="F816" s="0" t="n">
        <f aca="false">E816*2.6</f>
        <v>2805.4</v>
      </c>
      <c r="G816" s="0" t="n">
        <v>2667</v>
      </c>
      <c r="H816" s="0" t="n">
        <f aca="false">SUM(D816,F816,G816)</f>
        <v>13745.6</v>
      </c>
      <c r="J816" s="0" t="n">
        <f aca="false">I816*2.4</f>
        <v>0</v>
      </c>
      <c r="K816" s="0" t="n">
        <f aca="false">I816*2.8</f>
        <v>0</v>
      </c>
      <c r="L816" s="0" t="n">
        <f aca="false">SUM(K816,H816)</f>
        <v>13745.6</v>
      </c>
      <c r="M816" s="0" t="n">
        <v>0</v>
      </c>
      <c r="X816" s="0" t="s">
        <v>36</v>
      </c>
      <c r="Y816" s="0" t="n">
        <f aca="false">Y814</f>
        <v>13631.6285714286</v>
      </c>
      <c r="Z816" s="0" t="n">
        <f aca="false">L816/Y816</f>
        <v>1.00836080795293</v>
      </c>
      <c r="AA816" s="0" t="n">
        <f aca="false">AVERAGEIF(X753:X815,"Tuesday",Z753:Z815)</f>
        <v>0.909932250367436</v>
      </c>
      <c r="AB816" s="0" t="n">
        <f aca="false">L816/AA816</f>
        <v>15106.1796023269</v>
      </c>
      <c r="AC816" s="0" t="n">
        <v>72</v>
      </c>
      <c r="AE816" s="0" t="n">
        <v>1</v>
      </c>
      <c r="AF816" s="0" t="n">
        <f aca="false">(AB816/AVERAGE(AB812:AB814,AB818:AB820))*MAX(AE815:AE817) + (1 - MAX(AE815:AE817))</f>
        <v>1.24835994477791</v>
      </c>
      <c r="AG816" s="0" t="n">
        <f aca="false">AB816/AF816</f>
        <v>12100.8204929343</v>
      </c>
      <c r="AH816" s="0" t="n">
        <f aca="false">(AG815+AG816*2+AG817)/4</f>
        <v>12196.8453478487</v>
      </c>
      <c r="AI816" s="0" t="n">
        <f aca="false">ABS(1 - (AG816/AVERAGE(AG814:AG818)))</f>
        <v>0.027816441588749</v>
      </c>
      <c r="AJ816" s="0" t="n">
        <f aca="false">(AVERAGE(AG814:AG818)*AI816) + (AG816*(1-AI816))</f>
        <v>12110.4514554138</v>
      </c>
      <c r="AK816" s="0" t="n">
        <f aca="false">(AVERAGE(AG814:AG815,AG817:AG818)*AI816*2) + (AG816*(1-AI816*2))</f>
        <v>12124.8978991331</v>
      </c>
    </row>
    <row r="817" customFormat="false" ht="13.8" hidden="false" customHeight="false" outlineLevel="0" collapsed="false">
      <c r="A817" s="4" t="n">
        <v>43551</v>
      </c>
      <c r="B817" s="0" t="n">
        <v>815</v>
      </c>
      <c r="C817" s="0" t="n">
        <v>3215</v>
      </c>
      <c r="D817" s="0" t="n">
        <f aca="false">C817*2.6</f>
        <v>8359</v>
      </c>
      <c r="E817" s="0" t="n">
        <v>336</v>
      </c>
      <c r="F817" s="0" t="n">
        <f aca="false">E817*2.6</f>
        <v>873.6</v>
      </c>
      <c r="G817" s="0" t="n">
        <v>3475</v>
      </c>
      <c r="H817" s="0" t="n">
        <f aca="false">SUM(D817,F817,G817)</f>
        <v>12707.6</v>
      </c>
      <c r="J817" s="0" t="n">
        <f aca="false">I817*2.4</f>
        <v>0</v>
      </c>
      <c r="K817" s="0" t="n">
        <f aca="false">I817*2.8</f>
        <v>0</v>
      </c>
      <c r="L817" s="0" t="n">
        <f aca="false">SUM(K817,H817)</f>
        <v>12707.6</v>
      </c>
      <c r="M817" s="0" t="n">
        <v>0</v>
      </c>
      <c r="W817" s="0" t="s">
        <v>59</v>
      </c>
      <c r="X817" s="0" t="s">
        <v>37</v>
      </c>
      <c r="Y817" s="0" t="n">
        <f aca="false">Y814</f>
        <v>13631.6285714286</v>
      </c>
      <c r="Z817" s="0" t="n">
        <f aca="false">L817/Y817</f>
        <v>0.932214367007818</v>
      </c>
      <c r="AA817" s="0" t="n">
        <f aca="false">AVERAGEIF(X754:X816,"Wednesday",Z754:Z816)</f>
        <v>0.876391518982975</v>
      </c>
      <c r="AB817" s="0" t="n">
        <f aca="false">L817/AA817</f>
        <v>14499.91211091</v>
      </c>
      <c r="AC817" s="0" t="n">
        <v>73</v>
      </c>
      <c r="AE817" s="0" t="n">
        <v>0</v>
      </c>
      <c r="AF817" s="0" t="n">
        <f aca="false">(AB817/AVERAGE(AB813:AB815,AB819:AB821))*MAX(AE816:AE818) + (1 - MAX(AE816:AE818))</f>
        <v>1.15053343979484</v>
      </c>
      <c r="AG817" s="0" t="n">
        <f aca="false">AB817/AF817</f>
        <v>12602.7732957467</v>
      </c>
      <c r="AH817" s="0" t="n">
        <f aca="false">(AG816+AG817*2+AG818)/4</f>
        <v>12710.122329271</v>
      </c>
      <c r="AI817" s="0" t="n">
        <f aca="false">ABS(1 - (AG817/AVERAGE(AG815:AG819)))</f>
        <v>0.0387058749214003</v>
      </c>
      <c r="AJ817" s="0" t="n">
        <f aca="false">(AVERAGE(AG815:AG819)*AI817) + (AG817*(1-AI817))</f>
        <v>12622.4142965592</v>
      </c>
      <c r="AK817" s="0" t="n">
        <f aca="false">(AVERAGE(AG815:AG816,AG818:AG819)*AI817*2) + (AG817*(1-AI817*2))</f>
        <v>12651.8757977779</v>
      </c>
    </row>
    <row r="818" customFormat="false" ht="13.8" hidden="false" customHeight="false" outlineLevel="0" collapsed="false">
      <c r="A818" s="4" t="n">
        <v>43552</v>
      </c>
      <c r="B818" s="0" t="n">
        <v>816</v>
      </c>
      <c r="C818" s="0" t="n">
        <v>2905</v>
      </c>
      <c r="D818" s="0" t="n">
        <f aca="false">C818*2.6</f>
        <v>7553</v>
      </c>
      <c r="E818" s="0" t="n">
        <v>795</v>
      </c>
      <c r="F818" s="0" t="n">
        <f aca="false">E818*2.6</f>
        <v>2067</v>
      </c>
      <c r="G818" s="0" t="n">
        <v>2471</v>
      </c>
      <c r="H818" s="0" t="n">
        <f aca="false">SUM(D818,F818,G818)</f>
        <v>12091</v>
      </c>
      <c r="J818" s="0" t="n">
        <f aca="false">I818*2.4</f>
        <v>0</v>
      </c>
      <c r="K818" s="0" t="n">
        <f aca="false">I818*2.8</f>
        <v>0</v>
      </c>
      <c r="L818" s="0" t="n">
        <f aca="false">SUM(K818,H818)</f>
        <v>12091</v>
      </c>
      <c r="M818" s="0" t="n">
        <v>0</v>
      </c>
      <c r="X818" s="0" t="s">
        <v>39</v>
      </c>
      <c r="Y818" s="0" t="n">
        <f aca="false">Y814</f>
        <v>13631.6285714286</v>
      </c>
      <c r="Z818" s="0" t="n">
        <f aca="false">L818/Y818</f>
        <v>0.886981327039845</v>
      </c>
      <c r="AA818" s="0" t="n">
        <f aca="false">AVERAGEIF(X755:X817,"Thursday",Z755:Z817)</f>
        <v>0.893371567963655</v>
      </c>
      <c r="AB818" s="0" t="n">
        <f aca="false">L818/AA818</f>
        <v>13534.1222326564</v>
      </c>
      <c r="AC818" s="0" t="n">
        <v>68</v>
      </c>
      <c r="AE818" s="0" t="n">
        <v>0</v>
      </c>
      <c r="AF818" s="0" t="n">
        <f aca="false">(AB818/AVERAGE(AB814:AB816,AB820:AB822))*MAX(AE817:AE819) + (1 - MAX(AE817:AE819))</f>
        <v>1</v>
      </c>
      <c r="AG818" s="0" t="n">
        <f aca="false">AB818/AF818</f>
        <v>13534.1222326564</v>
      </c>
      <c r="AH818" s="0" t="n">
        <f aca="false">(AG817+AG818*2+AG819)/4</f>
        <v>13750.3532367446</v>
      </c>
      <c r="AI818" s="0" t="n">
        <f aca="false">ABS(1 - (AG818/AVERAGE(AG816:AG820)))</f>
        <v>0.00146457562153368</v>
      </c>
      <c r="AJ818" s="0" t="n">
        <f aca="false">(AVERAGE(AG816:AG820)*AI818) + (AG818*(1-AI818))</f>
        <v>13534.0932446663</v>
      </c>
      <c r="AK818" s="0" t="n">
        <f aca="false">(AVERAGE(AG816:AG817,AG819:AG820)*AI818*2) + (AG818*(1-AI818*2))</f>
        <v>13534.0497626811</v>
      </c>
    </row>
    <row r="819" customFormat="false" ht="13.8" hidden="false" customHeight="false" outlineLevel="0" collapsed="false">
      <c r="A819" s="4" t="n">
        <v>43553</v>
      </c>
      <c r="B819" s="0" t="n">
        <v>817</v>
      </c>
      <c r="C819" s="0" t="n">
        <v>2998</v>
      </c>
      <c r="D819" s="0" t="n">
        <f aca="false">C819*2.6</f>
        <v>7794.8</v>
      </c>
      <c r="E819" s="0" t="n">
        <v>1054</v>
      </c>
      <c r="F819" s="0" t="n">
        <f aca="false">E819*2.6</f>
        <v>2740.4</v>
      </c>
      <c r="G819" s="0" t="n">
        <v>3423</v>
      </c>
      <c r="H819" s="0" t="n">
        <f aca="false">SUM(D819,F819,G819)</f>
        <v>13958.2</v>
      </c>
      <c r="J819" s="0" t="n">
        <f aca="false">I819*2.4</f>
        <v>0</v>
      </c>
      <c r="K819" s="0" t="n">
        <f aca="false">I819*2.8</f>
        <v>0</v>
      </c>
      <c r="L819" s="0" t="n">
        <f aca="false">SUM(K819,H819)</f>
        <v>13958.2</v>
      </c>
      <c r="M819" s="0" t="n">
        <v>0</v>
      </c>
      <c r="X819" s="0" t="s">
        <v>40</v>
      </c>
      <c r="Y819" s="0" t="n">
        <f aca="false">Y814</f>
        <v>13631.6285714286</v>
      </c>
      <c r="Z819" s="0" t="n">
        <f aca="false">L819/Y819</f>
        <v>1.02395689017348</v>
      </c>
      <c r="AA819" s="0" t="n">
        <f aca="false">AVERAGEIF(X756:X818,"Friday",Z756:Z818)</f>
        <v>0.910491858215168</v>
      </c>
      <c r="AB819" s="0" t="n">
        <f aca="false">L819/AA819</f>
        <v>15330.3951859187</v>
      </c>
      <c r="AC819" s="0" t="n">
        <v>64</v>
      </c>
      <c r="AE819" s="0" t="n">
        <v>0</v>
      </c>
      <c r="AF819" s="0" t="n">
        <f aca="false">(AB819/AVERAGE(AB815:AB817,AB821:AB823))*MAX(AE818:AE820) + (1 - MAX(AE818:AE820))</f>
        <v>1</v>
      </c>
      <c r="AG819" s="0" t="n">
        <f aca="false">AB819/AF819</f>
        <v>15330.3951859187</v>
      </c>
      <c r="AH819" s="0" t="n">
        <f aca="false">(AG818+AG819*2+AG820)/4</f>
        <v>14549.6121932665</v>
      </c>
      <c r="AI819" s="0" t="n">
        <f aca="false">ABS(1 - (AG819/AVERAGE(AG817:AG821)))</f>
        <v>0.0976142755943279</v>
      </c>
      <c r="AJ819" s="0" t="n">
        <f aca="false">(AVERAGE(AG817:AG821)*AI819) + (AG819*(1-AI819))</f>
        <v>15197.3098286702</v>
      </c>
      <c r="AK819" s="0" t="n">
        <f aca="false">(AVERAGE(AG817:AG818,AG820:AG821)*AI819*2) + (AG819*(1-AI819*2))</f>
        <v>14997.6817927974</v>
      </c>
    </row>
    <row r="820" customFormat="false" ht="13.8" hidden="false" customHeight="false" outlineLevel="0" collapsed="false">
      <c r="A820" s="4" t="n">
        <v>43554</v>
      </c>
      <c r="B820" s="0" t="n">
        <v>818</v>
      </c>
      <c r="C820" s="0" t="n">
        <v>3119</v>
      </c>
      <c r="D820" s="0" t="n">
        <f aca="false">C820*2.6</f>
        <v>8109.4</v>
      </c>
      <c r="E820" s="0" t="n">
        <v>1065</v>
      </c>
      <c r="F820" s="0" t="n">
        <f aca="false">E820*2.6</f>
        <v>2769</v>
      </c>
      <c r="G820" s="0" t="n">
        <v>3039</v>
      </c>
      <c r="H820" s="0" t="n">
        <f aca="false">SUM(D820,F820,G820)</f>
        <v>13917.4</v>
      </c>
      <c r="J820" s="0" t="n">
        <f aca="false">I820*2.4</f>
        <v>0</v>
      </c>
      <c r="K820" s="0" t="n">
        <f aca="false">I820*2.8</f>
        <v>0</v>
      </c>
      <c r="L820" s="0" t="n">
        <f aca="false">SUM(K820,H820)</f>
        <v>13917.4</v>
      </c>
      <c r="M820" s="0" t="n">
        <v>0</v>
      </c>
      <c r="X820" s="0" t="s">
        <v>42</v>
      </c>
      <c r="Y820" s="0" t="n">
        <f aca="false">Y815</f>
        <v>13631.6285714286</v>
      </c>
      <c r="Z820" s="0" t="n">
        <f aca="false">L820/Y820</f>
        <v>1.02096385087622</v>
      </c>
      <c r="AA820" s="0" t="n">
        <f aca="false">AVERAGEIF(X757:X819,"Saturday",Z757:Z819)</f>
        <v>1.17907578523642</v>
      </c>
      <c r="AB820" s="0" t="n">
        <f aca="false">L820/AA820</f>
        <v>11803.6517874968</v>
      </c>
      <c r="AC820" s="0" t="n">
        <v>64</v>
      </c>
      <c r="AE820" s="0" t="n">
        <v>0</v>
      </c>
      <c r="AF820" s="0" t="n">
        <f aca="false">(AB820/AVERAGE(AB816:AB818,AB822:AB824))*MAX(AE819:AE821) + (1 - MAX(AE819:AE821))</f>
        <v>0.842905080931439</v>
      </c>
      <c r="AG820" s="0" t="n">
        <f aca="false">AB820/AF820</f>
        <v>14003.5361685723</v>
      </c>
      <c r="AH820" s="0" t="n">
        <f aca="false">(AG819+AG820*2+AG821)/4</f>
        <v>14425.429063191</v>
      </c>
      <c r="AI820" s="0" t="n">
        <f aca="false">ABS(1 - (AG820/AVERAGE(AG818:AG822)))</f>
        <v>0.0150070620070426</v>
      </c>
      <c r="AJ820" s="0" t="n">
        <f aca="false">(AVERAGE(AG818:AG822)*AI820) + (AG820*(1-AI820))</f>
        <v>14006.737981506</v>
      </c>
      <c r="AK820" s="0" t="n">
        <f aca="false">(AVERAGE(AG818:AG819,AG821:AG822)*AI820*2) + (AG820*(1-AI820*2))</f>
        <v>14011.5407009065</v>
      </c>
    </row>
    <row r="821" customFormat="false" ht="13.8" hidden="false" customHeight="false" outlineLevel="0" collapsed="false">
      <c r="A821" s="4" t="n">
        <v>43555</v>
      </c>
      <c r="B821" s="0" t="n">
        <v>819</v>
      </c>
      <c r="C821" s="0" t="n">
        <v>3099</v>
      </c>
      <c r="D821" s="0" t="n">
        <f aca="false">C821*2.6</f>
        <v>8057.4</v>
      </c>
      <c r="E821" s="0" t="n">
        <v>1099</v>
      </c>
      <c r="F821" s="0" t="n">
        <f aca="false">E821*2.6</f>
        <v>2857.4</v>
      </c>
      <c r="G821" s="0" t="n">
        <v>3287</v>
      </c>
      <c r="H821" s="0" t="n">
        <f aca="false">SUM(D821,F821,G821)</f>
        <v>14201.8</v>
      </c>
      <c r="J821" s="0" t="n">
        <f aca="false">I821*2.4</f>
        <v>0</v>
      </c>
      <c r="K821" s="0" t="n">
        <f aca="false">I821*2.8</f>
        <v>0</v>
      </c>
      <c r="L821" s="0" t="n">
        <f aca="false">SUM(K821,H821)</f>
        <v>14201.8</v>
      </c>
      <c r="M821" s="0" t="n">
        <v>0</v>
      </c>
      <c r="X821" s="0" t="s">
        <v>33</v>
      </c>
      <c r="Y821" s="0" t="n">
        <f aca="false">AVERAGE(L821:L827)</f>
        <v>12889.2571428571</v>
      </c>
      <c r="Z821" s="0" t="n">
        <f aca="false">L821/Y821</f>
        <v>1.10183231218025</v>
      </c>
      <c r="AA821" s="0" t="n">
        <f aca="false">AVERAGEIF(X758:X820,"Sunday",Z758:Z820)</f>
        <v>1.18372911462161</v>
      </c>
      <c r="AB821" s="0" t="n">
        <f aca="false">L821/AA821</f>
        <v>11997.5084033814</v>
      </c>
      <c r="AC821" s="0" t="n">
        <v>66</v>
      </c>
      <c r="AE821" s="0" t="n">
        <v>1</v>
      </c>
      <c r="AF821" s="0" t="n">
        <f aca="false">(AB821/AVERAGE(AB817:AB819,AB823:AB825))*MAX(AE820:AE822) + (1 - MAX(AE820:AE822))</f>
        <v>0.835233963790554</v>
      </c>
      <c r="AG821" s="0" t="n">
        <f aca="false">AB821/AF821</f>
        <v>14364.2487297008</v>
      </c>
      <c r="AH821" s="0" t="n">
        <f aca="false">(AG820+AG821*2+AG822)/4</f>
        <v>14146.0452241635</v>
      </c>
      <c r="AI821" s="0" t="n">
        <f aca="false">ABS(1 - (AG821/AVERAGE(AG819:AG823)))</f>
        <v>0.0192187273893072</v>
      </c>
      <c r="AJ821" s="0" t="n">
        <f aca="false">(AVERAGE(AG819:AG823)*AI821) + (AG821*(1-AI821))</f>
        <v>14359.0432018448</v>
      </c>
      <c r="AK821" s="0" t="n">
        <f aca="false">(AVERAGE(AG819:AG820,AG822:AG823)*AI821*2) + (AG821*(1-AI821*2))</f>
        <v>14351.2349100607</v>
      </c>
    </row>
    <row r="822" customFormat="false" ht="13.8" hidden="false" customHeight="false" outlineLevel="0" collapsed="false">
      <c r="A822" s="4" t="n">
        <v>43556</v>
      </c>
      <c r="B822" s="0" t="n">
        <v>820</v>
      </c>
      <c r="C822" s="0" t="n">
        <v>2936</v>
      </c>
      <c r="D822" s="0" t="n">
        <f aca="false">C822*2.4</f>
        <v>7046.4</v>
      </c>
      <c r="E822" s="0" t="n">
        <v>1037</v>
      </c>
      <c r="F822" s="0" t="n">
        <f aca="false">E822*2.4</f>
        <v>2488.8</v>
      </c>
      <c r="G822" s="0" t="n">
        <v>3188</v>
      </c>
      <c r="H822" s="0" t="n">
        <f aca="false">SUM(D822,F822,G822)</f>
        <v>12723.2</v>
      </c>
      <c r="J822" s="0" t="n">
        <f aca="false">I822*2.4</f>
        <v>0</v>
      </c>
      <c r="K822" s="0" t="n">
        <f aca="false">I822*2.8</f>
        <v>0</v>
      </c>
      <c r="L822" s="0" t="n">
        <f aca="false">SUM(K822,H822)</f>
        <v>12723.2</v>
      </c>
      <c r="X822" s="0" t="s">
        <v>34</v>
      </c>
      <c r="Y822" s="0" t="n">
        <f aca="false">Y821</f>
        <v>12889.2571428571</v>
      </c>
      <c r="Z822" s="0" t="n">
        <f aca="false">L822/Y822</f>
        <v>0.987116624254089</v>
      </c>
      <c r="AA822" s="0" t="n">
        <f aca="false">AVERAGEIF(X759:X821,"Monday",Z759:Z821)</f>
        <v>0.984165565113751</v>
      </c>
      <c r="AB822" s="0" t="n">
        <f aca="false">L822/AA822</f>
        <v>12927.9060871526</v>
      </c>
      <c r="AC822" s="0" t="n">
        <v>70</v>
      </c>
      <c r="AE822" s="0" t="n">
        <v>1</v>
      </c>
      <c r="AF822" s="0" t="n">
        <f aca="false">(AB822/AVERAGE(AB818:AB820,AB824:AB826))*MAX(AE821:AE823) + (1 - MAX(AE821:AE823))</f>
        <v>0.933278129115975</v>
      </c>
      <c r="AG822" s="0" t="n">
        <f aca="false">AB822/AF822</f>
        <v>13852.14726868</v>
      </c>
      <c r="AH822" s="0" t="n">
        <f aca="false">(AG821+AG822*2+AG823)/4</f>
        <v>13746.2935748828</v>
      </c>
      <c r="AI822" s="0" t="n">
        <f aca="false">ABS(1 - (AG822/AVERAGE(AG820:AG824)))</f>
        <v>0.000477298355882949</v>
      </c>
      <c r="AJ822" s="0" t="n">
        <f aca="false">(AVERAGE(AG820:AG824)*AI822) + (AG822*(1-AI822))</f>
        <v>13852.1504258961</v>
      </c>
      <c r="AK822" s="0" t="n">
        <f aca="false">(AVERAGE(AG820:AG821,AG823:AG824)*AI822*2) + (AG822*(1-AI822*2))</f>
        <v>13852.1551617203</v>
      </c>
    </row>
    <row r="823" customFormat="false" ht="13.8" hidden="false" customHeight="false" outlineLevel="0" collapsed="false">
      <c r="A823" s="4" t="n">
        <v>43557</v>
      </c>
      <c r="B823" s="0" t="n">
        <v>821</v>
      </c>
      <c r="C823" s="0" t="n">
        <v>3103</v>
      </c>
      <c r="D823" s="0" t="n">
        <f aca="false">C823*2.4</f>
        <v>7447.2</v>
      </c>
      <c r="E823" s="0" t="n">
        <v>1147</v>
      </c>
      <c r="F823" s="0" t="n">
        <f aca="false">E823*2.4</f>
        <v>2752.8</v>
      </c>
      <c r="G823" s="0" t="n">
        <v>2725</v>
      </c>
      <c r="H823" s="0" t="n">
        <f aca="false">SUM(D823,F823,G823)</f>
        <v>12925</v>
      </c>
      <c r="J823" s="0" t="n">
        <f aca="false">I823*2.4</f>
        <v>0</v>
      </c>
      <c r="K823" s="0" t="n">
        <f aca="false">I823*2.8</f>
        <v>0</v>
      </c>
      <c r="L823" s="0" t="n">
        <f aca="false">SUM(K823,H823)</f>
        <v>12925</v>
      </c>
      <c r="X823" s="0" t="s">
        <v>36</v>
      </c>
      <c r="Y823" s="0" t="n">
        <f aca="false">Y821</f>
        <v>12889.2571428571</v>
      </c>
      <c r="Z823" s="0" t="n">
        <f aca="false">L823/Y823</f>
        <v>1.00277307347869</v>
      </c>
      <c r="AA823" s="0" t="n">
        <f aca="false">AVERAGEIF(X760:X822,"Tuesday",Z760:Z822)</f>
        <v>0.936875943711874</v>
      </c>
      <c r="AB823" s="0" t="n">
        <f aca="false">L823/AA823</f>
        <v>13795.8500127472</v>
      </c>
      <c r="AC823" s="0" t="n">
        <v>70</v>
      </c>
      <c r="AE823" s="0" t="n">
        <v>0</v>
      </c>
      <c r="AF823" s="0" t="n">
        <f aca="false">(AB823/AVERAGE(AB819:AB821,AB825:AB827))*MAX(AE822:AE824) + (1 - MAX(AE822:AE824))</f>
        <v>1.06806875400145</v>
      </c>
      <c r="AG823" s="0" t="n">
        <f aca="false">AB823/AF823</f>
        <v>12916.6310324705</v>
      </c>
      <c r="AH823" s="0" t="n">
        <f aca="false">(AG822+AG823*2+AG824)/4</f>
        <v>13460.6640748155</v>
      </c>
      <c r="AI823" s="0" t="n">
        <f aca="false">ABS(1 - (AG823/AVERAGE(AG821:AG825)))</f>
        <v>0.0794644323325919</v>
      </c>
      <c r="AJ823" s="0" t="n">
        <f aca="false">(AVERAGE(AG821:AG825)*AI823) + (AG823*(1-AI823))</f>
        <v>13005.2352207199</v>
      </c>
      <c r="AK823" s="0" t="n">
        <f aca="false">(AVERAGE(AG821:AG822,AG824:AG825)*AI823*2) + (AG823*(1-AI823*2))</f>
        <v>13138.141503094</v>
      </c>
    </row>
    <row r="824" customFormat="false" ht="13.8" hidden="false" customHeight="false" outlineLevel="0" collapsed="false">
      <c r="A824" s="4" t="n">
        <v>43558</v>
      </c>
      <c r="B824" s="0" t="n">
        <v>822</v>
      </c>
      <c r="C824" s="0" t="n">
        <v>3157</v>
      </c>
      <c r="D824" s="0" t="n">
        <f aca="false">C824*2.4</f>
        <v>7576.8</v>
      </c>
      <c r="E824" s="0" t="n">
        <v>1225</v>
      </c>
      <c r="F824" s="0" t="n">
        <f aca="false">E824*2.4</f>
        <v>2940</v>
      </c>
      <c r="G824" s="0" t="n">
        <v>2558</v>
      </c>
      <c r="H824" s="0" t="n">
        <f aca="false">SUM(D824,F824,G824)</f>
        <v>13074.8</v>
      </c>
      <c r="J824" s="0" t="n">
        <f aca="false">I824*2.4</f>
        <v>0</v>
      </c>
      <c r="K824" s="0" t="n">
        <f aca="false">I824*2.8</f>
        <v>0</v>
      </c>
      <c r="L824" s="0" t="n">
        <f aca="false">SUM(K824,H824)</f>
        <v>13074.8</v>
      </c>
      <c r="X824" s="0" t="s">
        <v>37</v>
      </c>
      <c r="Y824" s="0" t="n">
        <f aca="false">Y821</f>
        <v>12889.2571428571</v>
      </c>
      <c r="Z824" s="0" t="n">
        <f aca="false">L824/Y824</f>
        <v>1.01439515521232</v>
      </c>
      <c r="AA824" s="0" t="n">
        <f aca="false">AVERAGEIF(X761:X823,"Wednesday",Z761:Z823)</f>
        <v>0.923541139865117</v>
      </c>
      <c r="AB824" s="0" t="n">
        <f aca="false">L824/AA824</f>
        <v>14157.2469656409</v>
      </c>
      <c r="AC824" s="0" t="n">
        <v>70</v>
      </c>
      <c r="AE824" s="0" t="n">
        <v>0</v>
      </c>
      <c r="AF824" s="0" t="n">
        <f aca="false">(AB824/AVERAGE(AB820:AB822,AB826:AB828))*MAX(AE823:AE825) + (1 - MAX(AE823:AE825))</f>
        <v>1</v>
      </c>
      <c r="AG824" s="0" t="n">
        <f aca="false">AB824/AF824</f>
        <v>14157.2469656409</v>
      </c>
      <c r="AH824" s="0" t="n">
        <f aca="false">(AG823+AG824*2+AG825)/4</f>
        <v>14024.7727085209</v>
      </c>
      <c r="AI824" s="0" t="n">
        <f aca="false">ABS(1 - (AG824/AVERAGE(AG822:AG826)))</f>
        <v>0.0227230567268202</v>
      </c>
      <c r="AJ824" s="0" t="n">
        <f aca="false">(AVERAGE(AG822:AG826)*AI824) + (AG824*(1-AI824))</f>
        <v>14150.0994639543</v>
      </c>
      <c r="AK824" s="0" t="n">
        <f aca="false">(AVERAGE(AG822:AG823,AG825:AG826)*AI824*2) + (AG824*(1-AI824*2))</f>
        <v>14139.3782114243</v>
      </c>
    </row>
    <row r="825" customFormat="false" ht="13.8" hidden="false" customHeight="false" outlineLevel="0" collapsed="false">
      <c r="A825" s="4" t="n">
        <v>43559</v>
      </c>
      <c r="B825" s="0" t="n">
        <v>823</v>
      </c>
      <c r="C825" s="0" t="n">
        <v>3141</v>
      </c>
      <c r="D825" s="0" t="n">
        <f aca="false">C825*2.4</f>
        <v>7538.4</v>
      </c>
      <c r="E825" s="0" t="n">
        <v>1042</v>
      </c>
      <c r="F825" s="0" t="n">
        <f aca="false">E825*2.4</f>
        <v>2500.8</v>
      </c>
      <c r="G825" s="0" t="n">
        <v>3093</v>
      </c>
      <c r="H825" s="0" t="n">
        <f aca="false">SUM(D825,F825,G825)</f>
        <v>13132.2</v>
      </c>
      <c r="J825" s="0" t="n">
        <f aca="false">I825*2.4</f>
        <v>0</v>
      </c>
      <c r="K825" s="0" t="n">
        <f aca="false">I825*2.8</f>
        <v>0</v>
      </c>
      <c r="L825" s="0" t="n">
        <f aca="false">SUM(K825,H825)</f>
        <v>13132.2</v>
      </c>
      <c r="X825" s="0" t="s">
        <v>39</v>
      </c>
      <c r="Y825" s="0" t="n">
        <f aca="false">Y821</f>
        <v>12889.2571428571</v>
      </c>
      <c r="Z825" s="0" t="n">
        <f aca="false">L825/Y825</f>
        <v>1.01884847625044</v>
      </c>
      <c r="AA825" s="0" t="n">
        <f aca="false">AVERAGEIF(X762:X824,"Thursday",Z762:Z824)</f>
        <v>0.883254650604557</v>
      </c>
      <c r="AB825" s="0" t="n">
        <f aca="false">L825/AA825</f>
        <v>14867.9658703314</v>
      </c>
      <c r="AC825" s="0" t="n">
        <v>72</v>
      </c>
      <c r="AE825" s="0" t="n">
        <v>0</v>
      </c>
      <c r="AF825" s="0" t="n">
        <f aca="false">(AB825/AVERAGE(AB821:AB823,AB827:AB829))*MAX(AE824:AE826) + (1 - MAX(AE824:AE826))</f>
        <v>1</v>
      </c>
      <c r="AG825" s="0" t="n">
        <f aca="false">AB825/AF825</f>
        <v>14867.9658703314</v>
      </c>
      <c r="AH825" s="0" t="n">
        <f aca="false">(AG824+AG825*2+AG826)/4</f>
        <v>14328.1700690848</v>
      </c>
      <c r="AI825" s="0" t="n">
        <f aca="false">ABS(1 - (AG825/AVERAGE(AG823:AG827)))</f>
        <v>0.135963230655019</v>
      </c>
      <c r="AJ825" s="0" t="n">
        <f aca="false">(AVERAGE(AG823:AG827)*AI825) + (AG825*(1-AI825))</f>
        <v>14626.0133044365</v>
      </c>
      <c r="AK825" s="0" t="n">
        <f aca="false">(AVERAGE(AG823:AG824,AG826:AG827)*AI825*2) + (AG825*(1-AI825*2))</f>
        <v>14263.084455594</v>
      </c>
    </row>
    <row r="826" customFormat="false" ht="13.8" hidden="false" customHeight="false" outlineLevel="0" collapsed="false">
      <c r="A826" s="4" t="n">
        <v>43560</v>
      </c>
      <c r="B826" s="0" t="n">
        <v>824</v>
      </c>
      <c r="C826" s="0" t="n">
        <v>2987</v>
      </c>
      <c r="D826" s="0" t="n">
        <f aca="false">C826*2.4</f>
        <v>7168.8</v>
      </c>
      <c r="E826" s="0" t="n">
        <v>1079</v>
      </c>
      <c r="F826" s="0" t="n">
        <f aca="false">E826*2.4</f>
        <v>2589.6</v>
      </c>
      <c r="G826" s="0" t="n">
        <v>2761</v>
      </c>
      <c r="H826" s="0" t="n">
        <f aca="false">SUM(D826,F826,G826)</f>
        <v>12519.4</v>
      </c>
      <c r="J826" s="0" t="n">
        <f aca="false">I826*2.4</f>
        <v>0</v>
      </c>
      <c r="K826" s="0" t="n">
        <f aca="false">I826*2.8</f>
        <v>0</v>
      </c>
      <c r="L826" s="0" t="n">
        <f aca="false">SUM(K826,H826)</f>
        <v>12519.4</v>
      </c>
      <c r="X826" s="0" t="s">
        <v>40</v>
      </c>
      <c r="Y826" s="0" t="n">
        <f aca="false">Y821</f>
        <v>12889.2571428571</v>
      </c>
      <c r="Z826" s="0" t="n">
        <f aca="false">L826/Y826</f>
        <v>0.971305007049063</v>
      </c>
      <c r="AA826" s="0" t="n">
        <f aca="false">AVERAGEIF(X763:X825,"Friday",Z763:Z825)</f>
        <v>0.932925856795949</v>
      </c>
      <c r="AB826" s="0" t="n">
        <f aca="false">L826/AA826</f>
        <v>13419.5015700356</v>
      </c>
      <c r="AC826" s="0" t="n">
        <v>72</v>
      </c>
      <c r="AE826" s="0" t="n">
        <v>0</v>
      </c>
      <c r="AF826" s="0" t="n">
        <f aca="false">(AB826/AVERAGE(AB822:AB824,AB828:AB830))*MAX(AE825:AE827) + (1 - MAX(AE825:AE827))</f>
        <v>1</v>
      </c>
      <c r="AG826" s="0" t="n">
        <f aca="false">AB826/AF826</f>
        <v>13419.5015700356</v>
      </c>
      <c r="AH826" s="0" t="n">
        <f aca="false">(AG825+AG826*2+AG827)/4</f>
        <v>12946.9330970155</v>
      </c>
      <c r="AI826" s="0" t="n">
        <f aca="false">ABS(1 - (AG826/AVERAGE(AG824:AG828)))</f>
        <v>0.0717470145475356</v>
      </c>
      <c r="AJ826" s="0" t="n">
        <f aca="false">(AVERAGE(AG824:AG828)*AI826) + (AG826*(1-AI826))</f>
        <v>13355.0472884728</v>
      </c>
      <c r="AK826" s="0" t="n">
        <f aca="false">(AVERAGE(AG824:AG825,AG827:AG828)*AI826*2) + (AG826*(1-AI826*2))</f>
        <v>13258.3658661286</v>
      </c>
    </row>
    <row r="827" customFormat="false" ht="13.8" hidden="false" customHeight="false" outlineLevel="0" collapsed="false">
      <c r="A827" s="4" t="n">
        <v>43561</v>
      </c>
      <c r="B827" s="0" t="n">
        <v>825</v>
      </c>
      <c r="C827" s="0" t="n">
        <v>2878</v>
      </c>
      <c r="D827" s="0" t="n">
        <f aca="false">C827*2.4</f>
        <v>6907.2</v>
      </c>
      <c r="E827" s="0" t="n">
        <v>1043</v>
      </c>
      <c r="F827" s="0" t="n">
        <f aca="false">E827*2.4</f>
        <v>2503.2</v>
      </c>
      <c r="G827" s="0" t="n">
        <v>2238</v>
      </c>
      <c r="H827" s="0" t="n">
        <f aca="false">SUM(D827,F827,G827)</f>
        <v>11648.4</v>
      </c>
      <c r="J827" s="0" t="n">
        <f aca="false">I827*2.4</f>
        <v>0</v>
      </c>
      <c r="K827" s="0" t="n">
        <f aca="false">I827*2.8</f>
        <v>0</v>
      </c>
      <c r="L827" s="0" t="n">
        <f aca="false">SUM(K827,H827)</f>
        <v>11648.4</v>
      </c>
      <c r="X827" s="0" t="s">
        <v>42</v>
      </c>
      <c r="Y827" s="0" t="n">
        <f aca="false">Y822</f>
        <v>12889.2571428571</v>
      </c>
      <c r="Z827" s="0" t="n">
        <f aca="false">L827/Y827</f>
        <v>0.90372935157518</v>
      </c>
      <c r="AA827" s="0" t="n">
        <f aca="false">AVERAGEIF(X764:X826,"Saturday",Z764:Z826)</f>
        <v>1.15550772928714</v>
      </c>
      <c r="AB827" s="0" t="n">
        <f aca="false">L827/AA827</f>
        <v>10080.7633776592</v>
      </c>
      <c r="AC827" s="0" t="n">
        <v>70</v>
      </c>
      <c r="AE827" s="0" t="n">
        <v>0</v>
      </c>
      <c r="AF827" s="0" t="n">
        <f aca="false">(AB827/AVERAGE(AB823:AB825,AB829:AB831))*MAX(AE826:AE828) + (1 - MAX(AE826:AE828))</f>
        <v>1</v>
      </c>
      <c r="AG827" s="0" t="n">
        <f aca="false">AB827/AF827</f>
        <v>10080.7633776592</v>
      </c>
      <c r="AH827" s="0" t="n">
        <f aca="false">(AG826+AG827*2+AG828)/4</f>
        <v>10915.3209819622</v>
      </c>
      <c r="AI827" s="0" t="n">
        <f aca="false">ABS(1 - (AG827/AVERAGE(AG825:AG829)))</f>
        <v>0.142602885864455</v>
      </c>
      <c r="AJ827" s="0" t="n">
        <f aca="false">(AVERAGE(AG825:AG829)*AI827) + (AG827*(1-AI827))</f>
        <v>10319.8570223232</v>
      </c>
      <c r="AK827" s="0" t="n">
        <f aca="false">(AVERAGE(AG825:AG826,AG828:AG829)*AI827*2) + (AG827*(1-AI827*2))</f>
        <v>10678.4974893192</v>
      </c>
    </row>
    <row r="828" customFormat="false" ht="13.8" hidden="false" customHeight="false" outlineLevel="0" collapsed="false">
      <c r="A828" s="4" t="n">
        <v>43562</v>
      </c>
      <c r="B828" s="0" t="n">
        <v>826</v>
      </c>
      <c r="C828" s="0" t="n">
        <v>2794</v>
      </c>
      <c r="D828" s="0" t="n">
        <f aca="false">C828*2.4</f>
        <v>6705.6</v>
      </c>
      <c r="E828" s="0" t="n">
        <v>1080</v>
      </c>
      <c r="F828" s="0" t="n">
        <f aca="false">E828*2.4</f>
        <v>2592</v>
      </c>
      <c r="G828" s="0" t="n">
        <v>1970</v>
      </c>
      <c r="H828" s="0" t="n">
        <f aca="false">SUM(D828,F828,G828)</f>
        <v>11267.6</v>
      </c>
      <c r="J828" s="0" t="n">
        <f aca="false">I828*2.4</f>
        <v>0</v>
      </c>
      <c r="K828" s="0" t="n">
        <f aca="false">I828*2.8</f>
        <v>0</v>
      </c>
      <c r="L828" s="0" t="n">
        <f aca="false">SUM(K828,H828)</f>
        <v>11267.6</v>
      </c>
      <c r="X828" s="0" t="s">
        <v>33</v>
      </c>
      <c r="Y828" s="0" t="n">
        <f aca="false">AVERAGE(L828:L834)</f>
        <v>8535.54285714286</v>
      </c>
      <c r="Z828" s="0" t="n">
        <f aca="false">L828/Y828</f>
        <v>1.32008006855368</v>
      </c>
      <c r="AA828" s="0" t="n">
        <f aca="false">AVERAGEIF(X765:X827,"Sunday",Z765:Z827)</f>
        <v>1.11778911610251</v>
      </c>
      <c r="AB828" s="0" t="n">
        <f aca="false">L828/AA828</f>
        <v>10080.2556024948</v>
      </c>
      <c r="AC828" s="0" t="n">
        <v>79</v>
      </c>
      <c r="AE828" s="0" t="n">
        <v>0</v>
      </c>
      <c r="AF828" s="0" t="n">
        <f aca="false">(AB828/AVERAGE(AB824:AB826,AB830:AB832))*MAX(AE827:AE829) + (1 - MAX(AE827:AE829))</f>
        <v>1</v>
      </c>
      <c r="AG828" s="0" t="n">
        <f aca="false">AB828/AF828</f>
        <v>10080.2556024948</v>
      </c>
      <c r="AH828" s="0" t="n">
        <f aca="false">(AG827+AG828*2+AG829)/4</f>
        <v>10144.9507551496</v>
      </c>
      <c r="AI828" s="0" t="n">
        <f aca="false">ABS(1 - (AG828/AVERAGE(AG826:AG830)))</f>
        <v>0.0394762704011001</v>
      </c>
      <c r="AJ828" s="0" t="n">
        <f aca="false">(AVERAGE(AG826:AG830)*AI828) + (AG828*(1-AI828))</f>
        <v>10096.6100424347</v>
      </c>
      <c r="AK828" s="0" t="n">
        <f aca="false">(AVERAGE(AG826:AG827,AG829:AG830)*AI828*2) + (AG828*(1-AI828*2))</f>
        <v>10121.1417023445</v>
      </c>
    </row>
    <row r="829" customFormat="false" ht="13.8" hidden="false" customHeight="false" outlineLevel="0" collapsed="false">
      <c r="A829" s="4" t="n">
        <v>43563</v>
      </c>
      <c r="B829" s="0" t="n">
        <v>827</v>
      </c>
      <c r="C829" s="0" t="n">
        <v>2707</v>
      </c>
      <c r="D829" s="0" t="n">
        <f aca="false">C829*2.4</f>
        <v>6496.8</v>
      </c>
      <c r="E829" s="0" t="n">
        <v>807</v>
      </c>
      <c r="F829" s="0" t="n">
        <f aca="false">E829*2.4</f>
        <v>1936.8</v>
      </c>
      <c r="G829" s="0" t="n">
        <v>1456</v>
      </c>
      <c r="H829" s="0" t="n">
        <f aca="false">SUM(D829,F829,G829)</f>
        <v>9889.6</v>
      </c>
      <c r="J829" s="0" t="n">
        <f aca="false">I829*2.4</f>
        <v>0</v>
      </c>
      <c r="K829" s="0" t="n">
        <f aca="false">I829*2.8</f>
        <v>0</v>
      </c>
      <c r="L829" s="0" t="n">
        <f aca="false">SUM(K829,H829)</f>
        <v>9889.6</v>
      </c>
      <c r="X829" s="0" t="s">
        <v>34</v>
      </c>
      <c r="Y829" s="0" t="n">
        <f aca="false">Y828</f>
        <v>8535.54285714286</v>
      </c>
      <c r="Z829" s="0" t="n">
        <f aca="false">L829/Y829</f>
        <v>1.15863749564845</v>
      </c>
      <c r="AA829" s="0" t="n">
        <f aca="false">AVERAGEIF(X766:X828,"Monday",Z766:Z828)</f>
        <v>0.956577143387098</v>
      </c>
      <c r="AB829" s="0" t="n">
        <f aca="false">L829/AA829</f>
        <v>10338.5284379495</v>
      </c>
      <c r="AC829" s="0" t="n">
        <v>82</v>
      </c>
      <c r="AE829" s="0" t="n">
        <v>0</v>
      </c>
      <c r="AF829" s="0" t="n">
        <f aca="false">(AB829/AVERAGE(AB825:AB827,AB831:AB833))*MAX(AE828:AE830) + (1 - MAX(AE828:AE830))</f>
        <v>1</v>
      </c>
      <c r="AG829" s="0" t="n">
        <f aca="false">AB829/AF829</f>
        <v>10338.5284379495</v>
      </c>
      <c r="AH829" s="0" t="n">
        <f aca="false">(AG828+AG829*2+AG830)/4</f>
        <v>9827.7420454524</v>
      </c>
      <c r="AI829" s="0" t="n">
        <f aca="false">ABS(1 - (AG829/AVERAGE(AG827:AG831)))</f>
        <v>0.102202117912229</v>
      </c>
      <c r="AJ829" s="0" t="n">
        <f aca="false">(AVERAGE(AG827:AG831)*AI829) + (AG829*(1-AI829))</f>
        <v>10240.5529856951</v>
      </c>
      <c r="AK829" s="0" t="n">
        <f aca="false">(AVERAGE(AG827:AG828,AG830:AG831)*AI829*2) + (AG829*(1-AI829*2))</f>
        <v>10093.5898073135</v>
      </c>
    </row>
    <row r="830" customFormat="false" ht="13.8" hidden="false" customHeight="false" outlineLevel="0" collapsed="false">
      <c r="A830" s="4" t="n">
        <v>43564</v>
      </c>
      <c r="B830" s="0" t="n">
        <v>828</v>
      </c>
      <c r="C830" s="0" t="n">
        <v>2106</v>
      </c>
      <c r="D830" s="0" t="n">
        <f aca="false">C830*2.4</f>
        <v>5054.4</v>
      </c>
      <c r="E830" s="0" t="n">
        <v>337</v>
      </c>
      <c r="F830" s="0" t="n">
        <f aca="false">E830*2.4</f>
        <v>808.8</v>
      </c>
      <c r="G830" s="0" t="n">
        <v>1889</v>
      </c>
      <c r="H830" s="0" t="n">
        <f aca="false">SUM(D830,F830,G830)</f>
        <v>7752.2</v>
      </c>
      <c r="J830" s="0" t="n">
        <f aca="false">I830*2.4</f>
        <v>0</v>
      </c>
      <c r="K830" s="0" t="n">
        <f aca="false">I830*2.8</f>
        <v>0</v>
      </c>
      <c r="L830" s="0" t="n">
        <f aca="false">SUM(K830,H830)</f>
        <v>7752.2</v>
      </c>
      <c r="X830" s="0" t="s">
        <v>36</v>
      </c>
      <c r="Y830" s="0" t="n">
        <f aca="false">Y828</f>
        <v>8535.54285714286</v>
      </c>
      <c r="Z830" s="0" t="n">
        <f aca="false">L830/Y830</f>
        <v>0.908225771898347</v>
      </c>
      <c r="AA830" s="0" t="n">
        <f aca="false">AVERAGEIF(X767:X829,"Tuesday",Z767:Z829)</f>
        <v>0.906302552825952</v>
      </c>
      <c r="AB830" s="0" t="n">
        <f aca="false">L830/AA830</f>
        <v>8553.6557034158</v>
      </c>
      <c r="AC830" s="0" t="n">
        <v>81</v>
      </c>
      <c r="AE830" s="0" t="n">
        <v>0</v>
      </c>
      <c r="AF830" s="0" t="n">
        <f aca="false">(AB830/AVERAGE(AB826:AB828,AB832:AB834))*MAX(AE829:AE831) + (1 - MAX(AE829:AE831))</f>
        <v>1</v>
      </c>
      <c r="AG830" s="0" t="n">
        <f aca="false">AB830/AF830</f>
        <v>8553.6557034158</v>
      </c>
      <c r="AH830" s="0" t="n">
        <f aca="false">(AG829+AG830*2+AG831)/4</f>
        <v>8823.0146655025</v>
      </c>
      <c r="AI830" s="0" t="n">
        <f aca="false">ABS(1 - (AG830/AVERAGE(AG828:AG832)))</f>
        <v>0.068530374654775</v>
      </c>
      <c r="AJ830" s="0" t="n">
        <f aca="false">(AVERAGE(AG828:AG832)*AI830) + (AG830*(1-AI830))</f>
        <v>8596.78270652734</v>
      </c>
      <c r="AK830" s="0" t="n">
        <f aca="false">(AVERAGE(AG828:AG829,AG831:AG832)*AI830*2) + (AG830*(1-AI830*2))</f>
        <v>8661.47321119466</v>
      </c>
    </row>
    <row r="831" customFormat="false" ht="13.8" hidden="false" customHeight="false" outlineLevel="0" collapsed="false">
      <c r="A831" s="4" t="n">
        <v>43565</v>
      </c>
      <c r="B831" s="0" t="n">
        <v>829</v>
      </c>
      <c r="C831" s="0" t="n">
        <v>2040</v>
      </c>
      <c r="D831" s="0" t="n">
        <f aca="false">C831*2.4</f>
        <v>4896</v>
      </c>
      <c r="E831" s="0" t="n">
        <v>323</v>
      </c>
      <c r="F831" s="0" t="n">
        <f aca="false">E831*2.4</f>
        <v>775.2</v>
      </c>
      <c r="G831" s="0" t="n">
        <v>1247</v>
      </c>
      <c r="H831" s="0" t="n">
        <f aca="false">SUM(D831,F831,G831)</f>
        <v>6918.2</v>
      </c>
      <c r="J831" s="0" t="n">
        <f aca="false">I831*2.4</f>
        <v>0</v>
      </c>
      <c r="K831" s="0" t="n">
        <f aca="false">I831*2.8</f>
        <v>0</v>
      </c>
      <c r="L831" s="0" t="n">
        <f aca="false">SUM(K831,H831)</f>
        <v>6918.2</v>
      </c>
      <c r="X831" s="0" t="s">
        <v>37</v>
      </c>
      <c r="Y831" s="0" t="n">
        <f aca="false">Y828</f>
        <v>8535.54285714286</v>
      </c>
      <c r="Z831" s="0" t="n">
        <f aca="false">L831/Y831</f>
        <v>0.810516696569638</v>
      </c>
      <c r="AA831" s="0" t="n">
        <f aca="false">AVERAGEIF(X768:X830,"Wednesday",Z768:Z830)</f>
        <v>0.881724071320681</v>
      </c>
      <c r="AB831" s="0" t="n">
        <f aca="false">L831/AA831</f>
        <v>7846.2188172289</v>
      </c>
      <c r="AC831" s="0" t="n">
        <v>61</v>
      </c>
      <c r="AE831" s="0" t="n">
        <v>0</v>
      </c>
      <c r="AF831" s="0" t="n">
        <f aca="false">(AB831/AVERAGE(AB827:AB829,AB833:AB835))*MAX(AE830:AE832) + (1 - MAX(AE830:AE832))</f>
        <v>1</v>
      </c>
      <c r="AG831" s="0" t="n">
        <f aca="false">AB831/AF831</f>
        <v>7846.2188172289</v>
      </c>
      <c r="AH831" s="0" t="n">
        <f aca="false">(AG830+AG831*2+AG832)/4</f>
        <v>8335.56861488413</v>
      </c>
      <c r="AI831" s="0" t="n">
        <f aca="false">ABS(1 - (AG831/AVERAGE(AG829:AG833)))</f>
        <v>0.101269278824735</v>
      </c>
      <c r="AJ831" s="0" t="n">
        <f aca="false">(AVERAGE(AG829:AG833)*AI831) + (AG831*(1-AI831))</f>
        <v>7935.75246168324</v>
      </c>
      <c r="AK831" s="0" t="n">
        <f aca="false">(AVERAGE(AG829:AG830,AG832:AG833)*AI831*2) + (AG831*(1-AI831*2))</f>
        <v>8070.05292836476</v>
      </c>
    </row>
    <row r="832" customFormat="false" ht="13.8" hidden="false" customHeight="false" outlineLevel="0" collapsed="false">
      <c r="A832" s="4" t="n">
        <v>43566</v>
      </c>
      <c r="B832" s="0" t="n">
        <v>830</v>
      </c>
      <c r="C832" s="0" t="n">
        <v>2266</v>
      </c>
      <c r="D832" s="0" t="n">
        <f aca="false">C832*2.4</f>
        <v>5438.4</v>
      </c>
      <c r="E832" s="0" t="n">
        <v>270</v>
      </c>
      <c r="F832" s="0" t="n">
        <f aca="false">E832*2.4</f>
        <v>648</v>
      </c>
      <c r="G832" s="0" t="n">
        <v>1562</v>
      </c>
      <c r="H832" s="0" t="n">
        <f aca="false">SUM(D832,F832,G832)</f>
        <v>7648.4</v>
      </c>
      <c r="J832" s="0" t="n">
        <f aca="false">I832*2.4</f>
        <v>0</v>
      </c>
      <c r="K832" s="0" t="n">
        <f aca="false">I832*2.8</f>
        <v>0</v>
      </c>
      <c r="L832" s="0" t="n">
        <f aca="false">SUM(K832,H832)</f>
        <v>7648.4</v>
      </c>
      <c r="X832" s="0" t="s">
        <v>39</v>
      </c>
      <c r="Y832" s="0" t="n">
        <f aca="false">Y828</f>
        <v>8535.54285714286</v>
      </c>
      <c r="Z832" s="0" t="n">
        <f aca="false">L832/Y832</f>
        <v>0.896064858206357</v>
      </c>
      <c r="AA832" s="0" t="n">
        <f aca="false">AVERAGEIF(X769:X831,"Thursday",Z769:Z831)</f>
        <v>0.84083637932242</v>
      </c>
      <c r="AB832" s="0" t="n">
        <f aca="false">L832/AA832</f>
        <v>9096.18112166292</v>
      </c>
      <c r="AC832" s="0" t="n">
        <v>63</v>
      </c>
      <c r="AE832" s="0" t="n">
        <v>0</v>
      </c>
      <c r="AF832" s="0" t="n">
        <f aca="false">(AB832/AVERAGE(AB828:AB830,AB834:AB836))*MAX(AE831:AE833) + (1 - MAX(AE831:AE833))</f>
        <v>1</v>
      </c>
      <c r="AG832" s="0" t="n">
        <f aca="false">AB832/AF832</f>
        <v>9096.18112166292</v>
      </c>
      <c r="AH832" s="0" t="n">
        <f aca="false">(AG831+AG832*2+AG833)/4</f>
        <v>8463.91597358076</v>
      </c>
      <c r="AI832" s="0" t="n">
        <f aca="false">ABS(1 - (AG832/AVERAGE(AG830:AG834)))</f>
        <v>0.142978537003605</v>
      </c>
      <c r="AJ832" s="0" t="n">
        <f aca="false">(AVERAGE(AG830:AG834)*AI832) + (AG832*(1-AI832))</f>
        <v>8933.49042382876</v>
      </c>
      <c r="AK832" s="0" t="n">
        <f aca="false">(AVERAGE(AG830:AG831,AG833:AG834)*AI832*2) + (AG832*(1-AI832*2))</f>
        <v>8689.45437707752</v>
      </c>
    </row>
    <row r="833" customFormat="false" ht="13.8" hidden="false" customHeight="false" outlineLevel="0" collapsed="false">
      <c r="A833" s="4" t="n">
        <v>43567</v>
      </c>
      <c r="B833" s="0" t="n">
        <v>831</v>
      </c>
      <c r="C833" s="0" t="n">
        <v>2450</v>
      </c>
      <c r="D833" s="0" t="n">
        <f aca="false">C833*2.4</f>
        <v>5880</v>
      </c>
      <c r="E833" s="0" t="n">
        <v>276</v>
      </c>
      <c r="F833" s="0" t="n">
        <f aca="false">E833*2.4</f>
        <v>662.4</v>
      </c>
      <c r="G833" s="0" t="n">
        <v>1594</v>
      </c>
      <c r="H833" s="0" t="n">
        <f aca="false">SUM(D833,F833,G833)</f>
        <v>8136.4</v>
      </c>
      <c r="J833" s="0" t="n">
        <f aca="false">I833*2.4</f>
        <v>0</v>
      </c>
      <c r="K833" s="0" t="n">
        <f aca="false">I833*2.8</f>
        <v>0</v>
      </c>
      <c r="L833" s="0" t="n">
        <f aca="false">SUM(K833,H833)</f>
        <v>8136.4</v>
      </c>
      <c r="X833" s="0" t="s">
        <v>40</v>
      </c>
      <c r="Y833" s="0" t="n">
        <f aca="false">Y828</f>
        <v>8535.54285714286</v>
      </c>
      <c r="Z833" s="0" t="n">
        <f aca="false">L833/Y833</f>
        <v>0.953237554561765</v>
      </c>
      <c r="AA833" s="0" t="n">
        <f aca="false">AVERAGEIF(X770:X832,"Friday",Z770:Z832)</f>
        <v>1.04084863535696</v>
      </c>
      <c r="AB833" s="0" t="n">
        <f aca="false">L833/AA833</f>
        <v>7817.08283376828</v>
      </c>
      <c r="AC833" s="0" t="n">
        <v>61</v>
      </c>
      <c r="AE833" s="0" t="n">
        <v>0</v>
      </c>
      <c r="AF833" s="0" t="n">
        <f aca="false">(AB833/AVERAGE(AB829:AB831,AB835:AB837))*MAX(AE832:AE834) + (1 - MAX(AE832:AE834))</f>
        <v>1</v>
      </c>
      <c r="AG833" s="0" t="n">
        <f aca="false">AB833/AF833</f>
        <v>7817.08283376828</v>
      </c>
      <c r="AH833" s="0" t="n">
        <f aca="false">(AG832+AG833*2+AG834)/4</f>
        <v>7802.19351628328</v>
      </c>
      <c r="AI833" s="0" t="n">
        <f aca="false">ABS(1 - (AG833/AVERAGE(AG831:AG835)))</f>
        <v>0.0706185558529947</v>
      </c>
      <c r="AJ833" s="0" t="n">
        <f aca="false">(AVERAGE(AG831:AG835)*AI833) + (AG833*(1-AI833))</f>
        <v>7859.02862401744</v>
      </c>
      <c r="AK833" s="0" t="n">
        <f aca="false">(AVERAGE(AG831:AG832,AG834:AG835)*AI833*2) + (AG833*(1-AI833*2))</f>
        <v>7921.94730939118</v>
      </c>
    </row>
    <row r="834" customFormat="false" ht="13.8" hidden="false" customHeight="false" outlineLevel="0" collapsed="false">
      <c r="A834" s="4" t="n">
        <v>43568</v>
      </c>
      <c r="B834" s="0" t="n">
        <v>832</v>
      </c>
      <c r="C834" s="0" t="n">
        <v>2450</v>
      </c>
      <c r="D834" s="0" t="n">
        <f aca="false">C834*2.4</f>
        <v>5880</v>
      </c>
      <c r="E834" s="0" t="n">
        <v>276</v>
      </c>
      <c r="F834" s="0" t="n">
        <f aca="false">E834*2.4</f>
        <v>662.4</v>
      </c>
      <c r="G834" s="0" t="n">
        <v>1594</v>
      </c>
      <c r="H834" s="0" t="n">
        <f aca="false">SUM(D834,F834,G834)</f>
        <v>8136.4</v>
      </c>
      <c r="J834" s="0" t="n">
        <f aca="false">I834*2.4</f>
        <v>0</v>
      </c>
      <c r="K834" s="0" t="n">
        <f aca="false">I834*2.8</f>
        <v>0</v>
      </c>
      <c r="L834" s="0" t="n">
        <f aca="false">SUM(K834,H834)</f>
        <v>8136.4</v>
      </c>
      <c r="X834" s="0" t="s">
        <v>42</v>
      </c>
      <c r="Y834" s="0" t="n">
        <f aca="false">Y829</f>
        <v>8535.54285714286</v>
      </c>
      <c r="Z834" s="0" t="n">
        <f aca="false">L834/Y834</f>
        <v>0.953237554561765</v>
      </c>
      <c r="AA834" s="0" t="n">
        <f aca="false">AVERAGEIF(X771:X833,"Saturday",Z771:Z833)</f>
        <v>1.25592210168439</v>
      </c>
      <c r="AB834" s="0" t="n">
        <f aca="false">L834/AA834</f>
        <v>6478.42727593362</v>
      </c>
      <c r="AC834" s="0" t="n">
        <v>68</v>
      </c>
      <c r="AE834" s="0" t="n">
        <v>0</v>
      </c>
      <c r="AF834" s="0" t="n">
        <f aca="false">(AB834/AVERAGE(AB830:AB832,AB836:AB838))*MAX(AE833:AE835) + (1 - MAX(AE833:AE835))</f>
        <v>1</v>
      </c>
      <c r="AG834" s="0" t="n">
        <f aca="false">AB834/AF834</f>
        <v>6478.42727593362</v>
      </c>
      <c r="AH834" s="0" t="n">
        <f aca="false">(AG833+AG834*2+AG835)/4</f>
        <v>7897.83149016219</v>
      </c>
      <c r="AI834" s="0" t="n">
        <f aca="false">ABS(1 - (AG834/AVERAGE(AG832:AG836)))</f>
        <v>0.284057228561944</v>
      </c>
      <c r="AJ834" s="0" t="n">
        <f aca="false">(AVERAGE(AG832:AG836)*AI834) + (AG834*(1-AI834))</f>
        <v>7208.56194458433</v>
      </c>
      <c r="AK834" s="0" t="n">
        <f aca="false">(AVERAGE(AG832:AG833,AG835:AG836)*AI834*2) + (AG834*(1-AI834*2))</f>
        <v>8303.7639475604</v>
      </c>
    </row>
    <row r="835" customFormat="false" ht="13.8" hidden="false" customHeight="false" outlineLevel="0" collapsed="false">
      <c r="A835" s="4" t="n">
        <v>43569</v>
      </c>
      <c r="B835" s="0" t="n">
        <v>833</v>
      </c>
      <c r="C835" s="0" t="n">
        <v>2694</v>
      </c>
      <c r="D835" s="0" t="n">
        <f aca="false">C835*2.4</f>
        <v>6465.6</v>
      </c>
      <c r="E835" s="0" t="n">
        <v>331</v>
      </c>
      <c r="F835" s="0" t="n">
        <f aca="false">E835*2.4</f>
        <v>794.4</v>
      </c>
      <c r="G835" s="0" t="n">
        <v>4236</v>
      </c>
      <c r="H835" s="0" t="n">
        <f aca="false">SUM(D835,F835,G835)</f>
        <v>11496</v>
      </c>
      <c r="J835" s="0" t="n">
        <f aca="false">I835*2.4</f>
        <v>0</v>
      </c>
      <c r="K835" s="0" t="n">
        <f aca="false">I835*2.8</f>
        <v>0</v>
      </c>
      <c r="L835" s="0" t="n">
        <f aca="false">SUM(K835,H835)</f>
        <v>11496</v>
      </c>
      <c r="X835" s="0" t="s">
        <v>33</v>
      </c>
      <c r="Y835" s="0" t="n">
        <f aca="false">AVERAGE(L835:L841)</f>
        <v>11987.7428571429</v>
      </c>
      <c r="Z835" s="0" t="n">
        <f aca="false">L835/Y835</f>
        <v>0.958979529090425</v>
      </c>
      <c r="AA835" s="0" t="n">
        <f aca="false">AVERAGEIF(X772:X834,"Sunday",Z772:Z834)</f>
        <v>1.1570676621734</v>
      </c>
      <c r="AB835" s="0" t="n">
        <f aca="false">L835/AA835</f>
        <v>9935.46045389106</v>
      </c>
      <c r="AC835" s="0" t="n">
        <v>75</v>
      </c>
      <c r="AE835" s="0" t="n">
        <v>0</v>
      </c>
      <c r="AF835" s="0" t="n">
        <f aca="false">(AB835/AVERAGE(AB831:AB833,AB837:AB839))*MAX(AE834:AE836) + (1 - MAX(AE834:AE836))</f>
        <v>0.91847125440614</v>
      </c>
      <c r="AG835" s="0" t="n">
        <f aca="false">AB835/AF835</f>
        <v>10817.3885750132</v>
      </c>
      <c r="AH835" s="0" t="n">
        <f aca="false">(AG834+AG835*2+AG836)/4</f>
        <v>9787.03870742819</v>
      </c>
      <c r="AI835" s="0" t="n">
        <f aca="false">ABS(1 - (AG835/AVERAGE(AG833:AG837)))</f>
        <v>0.155411519549465</v>
      </c>
      <c r="AJ835" s="0" t="n">
        <f aca="false">(AVERAGE(AG833:AG837)*AI835) + (AG835*(1-AI835))</f>
        <v>10591.261715681</v>
      </c>
      <c r="AK835" s="0" t="n">
        <f aca="false">(AVERAGE(AG833:AG834,AG836:AG837)*AI835*2) + (AG835*(1-AI835*2))</f>
        <v>10252.0714266826</v>
      </c>
    </row>
    <row r="836" customFormat="false" ht="13.8" hidden="false" customHeight="false" outlineLevel="0" collapsed="false">
      <c r="A836" s="4" t="n">
        <v>43570</v>
      </c>
      <c r="B836" s="0" t="n">
        <v>834</v>
      </c>
      <c r="C836" s="0" t="n">
        <v>2561</v>
      </c>
      <c r="D836" s="0" t="n">
        <f aca="false">C836*2.4</f>
        <v>6146.4</v>
      </c>
      <c r="E836" s="0" t="n">
        <v>383</v>
      </c>
      <c r="F836" s="0" t="n">
        <f aca="false">E836*2.4</f>
        <v>919.2</v>
      </c>
      <c r="G836" s="0" t="n">
        <v>4679</v>
      </c>
      <c r="H836" s="0" t="n">
        <f aca="false">SUM(D836,F836,G836)</f>
        <v>11744.6</v>
      </c>
      <c r="J836" s="0" t="n">
        <f aca="false">I836*2.4</f>
        <v>0</v>
      </c>
      <c r="K836" s="0" t="n">
        <f aca="false">I836*2.8</f>
        <v>0</v>
      </c>
      <c r="L836" s="0" t="n">
        <f aca="false">SUM(K836,H836)</f>
        <v>11744.6</v>
      </c>
      <c r="X836" s="0" t="s">
        <v>34</v>
      </c>
      <c r="Y836" s="0" t="n">
        <f aca="false">Y835</f>
        <v>11987.7428571429</v>
      </c>
      <c r="Z836" s="0" t="n">
        <f aca="false">L836/Y836</f>
        <v>0.979717377988466</v>
      </c>
      <c r="AA836" s="0" t="n">
        <f aca="false">AVERAGEIF(X773:X835,"Monday",Z773:Z835)</f>
        <v>0.984286002642391</v>
      </c>
      <c r="AB836" s="0" t="n">
        <f aca="false">L836/AA836</f>
        <v>11932.101003642</v>
      </c>
      <c r="AC836" s="0" t="n">
        <v>79</v>
      </c>
      <c r="AE836" s="0" t="n">
        <v>1</v>
      </c>
      <c r="AF836" s="0" t="n">
        <f aca="false">(AB836/AVERAGE(AB832:AB834,AB838:AB840))*MAX(AE835:AE837) + (1 - MAX(AE835:AE837))</f>
        <v>1.08130082755825</v>
      </c>
      <c r="AG836" s="0" t="n">
        <f aca="false">AB836/AF836</f>
        <v>11034.9504037527</v>
      </c>
      <c r="AH836" s="0" t="n">
        <f aca="false">(AG835+AG836*2+AG837)/4</f>
        <v>10887.8208714448</v>
      </c>
      <c r="AI836" s="0" t="n">
        <f aca="false">ABS(1 - (AG836/AVERAGE(AG834:AG838)))</f>
        <v>0.124538635797173</v>
      </c>
      <c r="AJ836" s="0" t="n">
        <f aca="false">(AVERAGE(AG834:AG838)*AI836) + (AG836*(1-AI836))</f>
        <v>10882.7540623358</v>
      </c>
      <c r="AK836" s="0" t="n">
        <f aca="false">(AVERAGE(AG834:AG835,AG837:AG838)*AI836*2) + (AG836*(1-AI836*2))</f>
        <v>10654.4595502106</v>
      </c>
    </row>
    <row r="837" customFormat="false" ht="13.8" hidden="false" customHeight="false" outlineLevel="0" collapsed="false">
      <c r="A837" s="4" t="n">
        <v>43571</v>
      </c>
      <c r="B837" s="0" t="n">
        <v>835</v>
      </c>
      <c r="C837" s="0" t="n">
        <v>2437</v>
      </c>
      <c r="D837" s="0" t="n">
        <f aca="false">C837*2.4</f>
        <v>5848.8</v>
      </c>
      <c r="E837" s="0" t="n">
        <v>359</v>
      </c>
      <c r="F837" s="0" t="n">
        <f aca="false">E837*2.4</f>
        <v>861.6</v>
      </c>
      <c r="G837" s="0" t="n">
        <v>2406</v>
      </c>
      <c r="H837" s="0" t="n">
        <f aca="false">SUM(D837,F837,G837)</f>
        <v>9116.4</v>
      </c>
      <c r="J837" s="0" t="n">
        <f aca="false">I837*2.4</f>
        <v>0</v>
      </c>
      <c r="K837" s="0" t="n">
        <f aca="false">I837*2.8</f>
        <v>0</v>
      </c>
      <c r="L837" s="0" t="n">
        <f aca="false">SUM(K837,H837)</f>
        <v>9116.4</v>
      </c>
      <c r="X837" s="0" t="s">
        <v>36</v>
      </c>
      <c r="Y837" s="0" t="n">
        <f aca="false">Y835</f>
        <v>11987.7428571429</v>
      </c>
      <c r="Z837" s="0" t="n">
        <f aca="false">L837/Y837</f>
        <v>0.760476772703544</v>
      </c>
      <c r="AA837" s="0" t="n">
        <f aca="false">AVERAGEIF(X774:X836,"Tuesday",Z774:Z836)</f>
        <v>0.917800374606467</v>
      </c>
      <c r="AB837" s="0" t="n">
        <f aca="false">L837/AA837</f>
        <v>9932.87892686786</v>
      </c>
      <c r="AC837" s="0" t="n">
        <v>66</v>
      </c>
      <c r="AE837" s="0" t="n">
        <v>1</v>
      </c>
      <c r="AF837" s="0" t="n">
        <f aca="false">(AB837/AVERAGE(AB833:AB835,AB839:AB841))*MAX(AE836:AE838) + (1 - MAX(AE836:AE838))</f>
        <v>0.931440774505942</v>
      </c>
      <c r="AG837" s="0" t="n">
        <f aca="false">AB837/AF837</f>
        <v>10663.9941032606</v>
      </c>
      <c r="AH837" s="0" t="n">
        <f aca="false">(AG836+AG837*2+AG838)/4</f>
        <v>10608.1309078243</v>
      </c>
      <c r="AI837" s="0" t="n">
        <f aca="false">ABS(1 - (AG837/AVERAGE(AG835:AG839)))</f>
        <v>0.0107406445404385</v>
      </c>
      <c r="AJ837" s="0" t="n">
        <f aca="false">(AVERAGE(AG835:AG839)*AI837) + (AG837*(1-AI837))</f>
        <v>10662.7769623675</v>
      </c>
      <c r="AK837" s="0" t="n">
        <f aca="false">(AVERAGE(AG835:AG836,AG838:AG839)*AI837*2) + (AG837*(1-AI837*2))</f>
        <v>10660.9512510279</v>
      </c>
    </row>
    <row r="838" customFormat="false" ht="13.8" hidden="false" customHeight="false" outlineLevel="0" collapsed="false">
      <c r="A838" s="4" t="n">
        <v>43572</v>
      </c>
      <c r="B838" s="0" t="n">
        <v>836</v>
      </c>
      <c r="C838" s="0" t="n">
        <v>2922</v>
      </c>
      <c r="D838" s="0" t="n">
        <f aca="false">C838*2.4</f>
        <v>7012.8</v>
      </c>
      <c r="E838" s="0" t="n">
        <v>365</v>
      </c>
      <c r="F838" s="0" t="n">
        <f aca="false">E838*2.4</f>
        <v>876</v>
      </c>
      <c r="G838" s="0" t="n">
        <v>4696</v>
      </c>
      <c r="H838" s="0" t="n">
        <f aca="false">SUM(D838,F838,G838)</f>
        <v>12584.8</v>
      </c>
      <c r="J838" s="0" t="n">
        <f aca="false">I838*2.4</f>
        <v>0</v>
      </c>
      <c r="K838" s="0" t="n">
        <f aca="false">I838*2.8</f>
        <v>0</v>
      </c>
      <c r="L838" s="0" t="n">
        <f aca="false">SUM(K838,H838)</f>
        <v>12584.8</v>
      </c>
      <c r="X838" s="0" t="s">
        <v>37</v>
      </c>
      <c r="Y838" s="0" t="n">
        <f aca="false">Y835</f>
        <v>11987.7428571429</v>
      </c>
      <c r="Z838" s="0" t="n">
        <f aca="false">L838/Y838</f>
        <v>1.04980563480316</v>
      </c>
      <c r="AA838" s="0" t="n">
        <f aca="false">AVERAGEIF(X775:X837,"Wednesday",Z775:Z837)</f>
        <v>0.909184997496094</v>
      </c>
      <c r="AB838" s="0" t="n">
        <f aca="false">L838/AA838</f>
        <v>13841.8474069179</v>
      </c>
      <c r="AC838" s="0" t="n">
        <v>72</v>
      </c>
      <c r="AE838" s="0" t="n">
        <v>0</v>
      </c>
      <c r="AF838" s="0" t="n">
        <f aca="false">(AB838/AVERAGE(AB834:AB836,AB840:AB842))*MAX(AE837:AE839) + (1 - MAX(AE837:AE839))</f>
        <v>1.37461944837041</v>
      </c>
      <c r="AG838" s="0" t="n">
        <f aca="false">AB838/AF838</f>
        <v>10069.5850210232</v>
      </c>
      <c r="AH838" s="0" t="n">
        <f aca="false">(AG837+AG838*2+AG839)/4</f>
        <v>10242.6528532009</v>
      </c>
      <c r="AI838" s="0" t="n">
        <f aca="false">ABS(1 - (AG838/AVERAGE(AG836:AG840)))</f>
        <v>0.0452886826847505</v>
      </c>
      <c r="AJ838" s="0" t="n">
        <f aca="false">(AVERAGE(AG836:AG840)*AI838) + (AG838*(1-AI838))</f>
        <v>10091.2181270778</v>
      </c>
      <c r="AK838" s="0" t="n">
        <f aca="false">(AVERAGE(AG836:AG837,AG839:AG840)*AI838*2) + (AG838*(1-AI838*2))</f>
        <v>10123.6677861597</v>
      </c>
    </row>
    <row r="839" customFormat="false" ht="13.8" hidden="false" customHeight="false" outlineLevel="0" collapsed="false">
      <c r="A839" s="4" t="n">
        <v>43573</v>
      </c>
      <c r="B839" s="0" t="n">
        <v>837</v>
      </c>
      <c r="C839" s="0" t="n">
        <v>2851</v>
      </c>
      <c r="D839" s="0" t="n">
        <f aca="false">C839*2.4</f>
        <v>6842.4</v>
      </c>
      <c r="E839" s="0" t="n">
        <v>360</v>
      </c>
      <c r="F839" s="0" t="n">
        <f aca="false">E839*2.4</f>
        <v>864</v>
      </c>
      <c r="G839" s="0" t="n">
        <v>5291</v>
      </c>
      <c r="H839" s="0" t="n">
        <f aca="false">SUM(D839,F839,G839)</f>
        <v>12997.4</v>
      </c>
      <c r="J839" s="0" t="n">
        <f aca="false">I839*2.4</f>
        <v>0</v>
      </c>
      <c r="K839" s="0" t="n">
        <f aca="false">I839*2.8</f>
        <v>0</v>
      </c>
      <c r="L839" s="0" t="n">
        <f aca="false">SUM(K839,H839)</f>
        <v>12997.4</v>
      </c>
      <c r="X839" s="0" t="s">
        <v>39</v>
      </c>
      <c r="Y839" s="0" t="n">
        <f aca="false">Y835</f>
        <v>11987.7428571429</v>
      </c>
      <c r="Z839" s="0" t="n">
        <f aca="false">L839/Y839</f>
        <v>1.08422412416492</v>
      </c>
      <c r="AA839" s="0" t="n">
        <f aca="false">AVERAGEIF(X776:X838,"Thursday",Z776:Z838)</f>
        <v>0.793970852945684</v>
      </c>
      <c r="AB839" s="0" t="n">
        <f aca="false">L839/AA839</f>
        <v>16370.1223436336</v>
      </c>
      <c r="AC839" s="0" t="n">
        <v>81</v>
      </c>
      <c r="AE839" s="0" t="n">
        <v>0</v>
      </c>
      <c r="AF839" s="0" t="n">
        <f aca="false">(AB839/AVERAGE(AB835:AB837,AB841:AB843))*MAX(AE838:AE840) + (1 - MAX(AE838:AE840))</f>
        <v>1.61005234774771</v>
      </c>
      <c r="AG839" s="0" t="n">
        <f aca="false">AB839/AF839</f>
        <v>10167.4472674964</v>
      </c>
      <c r="AH839" s="0" t="n">
        <f aca="false">(AG838+AG839*2+AG840)/4</f>
        <v>10301.1961499483</v>
      </c>
      <c r="AI839" s="0" t="n">
        <f aca="false">ABS(1 - (AG839/AVERAGE(AG837:AG841)))</f>
        <v>0.0479400969499065</v>
      </c>
      <c r="AJ839" s="0" t="n">
        <f aca="false">(AVERAGE(AG837:AG841)*AI839) + (AG839*(1-AI839))</f>
        <v>10191.9912747045</v>
      </c>
      <c r="AK839" s="0" t="n">
        <f aca="false">(AVERAGE(AG837:AG838,AG840:AG841)*AI839*2) + (AG839*(1-AI839*2))</f>
        <v>10228.8072855167</v>
      </c>
    </row>
    <row r="840" customFormat="false" ht="13.8" hidden="false" customHeight="false" outlineLevel="0" collapsed="false">
      <c r="A840" s="4" t="n">
        <v>43574</v>
      </c>
      <c r="B840" s="0" t="n">
        <v>838</v>
      </c>
      <c r="C840" s="0" t="n">
        <v>2794</v>
      </c>
      <c r="D840" s="0" t="n">
        <f aca="false">C840*2.4</f>
        <v>6705.6</v>
      </c>
      <c r="E840" s="0" t="n">
        <v>363</v>
      </c>
      <c r="F840" s="0" t="n">
        <f aca="false">E840*2.4</f>
        <v>871.2</v>
      </c>
      <c r="G840" s="0" t="n">
        <v>5240</v>
      </c>
      <c r="H840" s="0" t="n">
        <f aca="false">SUM(D840,F840,G840)</f>
        <v>12816.8</v>
      </c>
      <c r="J840" s="0" t="n">
        <f aca="false">I840*2.4</f>
        <v>0</v>
      </c>
      <c r="K840" s="0" t="n">
        <f aca="false">I840*2.8</f>
        <v>0</v>
      </c>
      <c r="L840" s="0" t="n">
        <f aca="false">SUM(K840,H840)</f>
        <v>12816.8</v>
      </c>
      <c r="X840" s="0" t="s">
        <v>40</v>
      </c>
      <c r="Y840" s="0" t="n">
        <f aca="false">Y835</f>
        <v>11987.7428571429</v>
      </c>
      <c r="Z840" s="0" t="n">
        <f aca="false">L840/Y840</f>
        <v>1.06915873594695</v>
      </c>
      <c r="AA840" s="0" t="n">
        <f aca="false">AVERAGEIF(X777:X839,"Friday",Z777:Z839)</f>
        <v>1.01671885344765</v>
      </c>
      <c r="AB840" s="0" t="n">
        <f aca="false">L840/AA840</f>
        <v>12606.0414405996</v>
      </c>
      <c r="AC840" s="0" t="n">
        <v>86</v>
      </c>
      <c r="AE840" s="0" t="n">
        <v>1</v>
      </c>
      <c r="AF840" s="0" t="n">
        <f aca="false">(AB840/AVERAGE(AB836:AB838,AB842:AB844))*MAX(AE839:AE841) + (1 - MAX(AE839:AE841))</f>
        <v>1.1671930921861</v>
      </c>
      <c r="AG840" s="0" t="n">
        <f aca="false">AB840/AF840</f>
        <v>10800.3050437774</v>
      </c>
      <c r="AH840" s="0" t="n">
        <f aca="false">(AG839+AG840*2+AG841)/4</f>
        <v>10865.9560829251</v>
      </c>
      <c r="AI840" s="0" t="n">
        <f aca="false">ABS(1 - (AG840/AVERAGE(AG838:AG842)))</f>
        <v>0.0207017705299813</v>
      </c>
      <c r="AJ840" s="0" t="n">
        <f aca="false">(AVERAGE(AG838:AG842)*AI840) + (AG840*(1-AI840))</f>
        <v>10805.0315042819</v>
      </c>
      <c r="AK840" s="0" t="n">
        <f aca="false">(AVERAGE(AG838:AG839,AG841:AG842)*AI840*2) + (AG840*(1-AI840*2))</f>
        <v>10812.1211950388</v>
      </c>
    </row>
    <row r="841" customFormat="false" ht="13.8" hidden="false" customHeight="false" outlineLevel="0" collapsed="false">
      <c r="A841" s="4" t="n">
        <v>43575</v>
      </c>
      <c r="B841" s="0" t="n">
        <v>839</v>
      </c>
      <c r="C841" s="0" t="n">
        <v>2915</v>
      </c>
      <c r="D841" s="0" t="n">
        <f aca="false">C841*2.4</f>
        <v>6996</v>
      </c>
      <c r="E841" s="0" t="n">
        <v>433</v>
      </c>
      <c r="F841" s="0" t="n">
        <f aca="false">E841*2.4</f>
        <v>1039.2</v>
      </c>
      <c r="G841" s="0" t="n">
        <v>5123</v>
      </c>
      <c r="H841" s="0" t="n">
        <f aca="false">SUM(D841,F841,G841)</f>
        <v>13158.2</v>
      </c>
      <c r="J841" s="0" t="n">
        <f aca="false">I841*2.4</f>
        <v>0</v>
      </c>
      <c r="K841" s="0" t="n">
        <f aca="false">I841*2.8</f>
        <v>0</v>
      </c>
      <c r="L841" s="0" t="n">
        <f aca="false">SUM(K841,H841)</f>
        <v>13158.2</v>
      </c>
      <c r="X841" s="0" t="s">
        <v>42</v>
      </c>
      <c r="Y841" s="0" t="n">
        <f aca="false">Y836</f>
        <v>11987.7428571429</v>
      </c>
      <c r="Z841" s="0" t="n">
        <f aca="false">L841/Y841</f>
        <v>1.09763782530251</v>
      </c>
      <c r="AA841" s="0" t="n">
        <f aca="false">AVERAGEIF(X778:X840,"Saturday",Z778:Z840)</f>
        <v>1.22097125668831</v>
      </c>
      <c r="AB841" s="0" t="n">
        <f aca="false">L841/AA841</f>
        <v>10776.8302717375</v>
      </c>
      <c r="AC841" s="0" t="n">
        <v>84</v>
      </c>
      <c r="AE841" s="0" t="n">
        <v>0</v>
      </c>
      <c r="AF841" s="0" t="n">
        <f aca="false">(AB841/AVERAGE(AB837:AB839,AB843:AB845))*MAX(AE840:AE842) + (1 - MAX(AE840:AE842))</f>
        <v>0.921429974900627</v>
      </c>
      <c r="AG841" s="0" t="n">
        <f aca="false">AB841/AF841</f>
        <v>11695.7669766493</v>
      </c>
      <c r="AH841" s="0" t="n">
        <f aca="false">(AG840+AG841*2+AG842)/4</f>
        <v>11650.4548482224</v>
      </c>
      <c r="AI841" s="0" t="n">
        <f aca="false">ABS(1 - (AG841/AVERAGE(AG839:AG843)))</f>
        <v>0.0270852918113686</v>
      </c>
      <c r="AJ841" s="0" t="n">
        <f aca="false">(AVERAGE(AG839:AG843)*AI841) + (AG841*(1-AI841))</f>
        <v>11687.4130773698</v>
      </c>
      <c r="AK841" s="0" t="n">
        <f aca="false">(AVERAGE(AG839:AG840,AG842:AG843)*AI841*2) + (AG841*(1-AI841*2))</f>
        <v>11674.8822284505</v>
      </c>
    </row>
    <row r="842" customFormat="false" ht="13.8" hidden="false" customHeight="false" outlineLevel="0" collapsed="false">
      <c r="A842" s="4" t="n">
        <v>43576</v>
      </c>
      <c r="B842" s="0" t="n">
        <v>840</v>
      </c>
      <c r="C842" s="0" t="n">
        <v>2411</v>
      </c>
      <c r="D842" s="0" t="n">
        <f aca="false">C842*2.4</f>
        <v>5786.4</v>
      </c>
      <c r="E842" s="0" t="n">
        <v>329</v>
      </c>
      <c r="F842" s="0" t="n">
        <f aca="false">E842*2.4</f>
        <v>789.6</v>
      </c>
      <c r="G842" s="0" t="n">
        <v>3366</v>
      </c>
      <c r="H842" s="0" t="n">
        <f aca="false">SUM(D842,F842,G842)</f>
        <v>9942</v>
      </c>
      <c r="J842" s="0" t="n">
        <f aca="false">I842*2.4</f>
        <v>0</v>
      </c>
      <c r="K842" s="0" t="n">
        <f aca="false">I842*2.8</f>
        <v>0</v>
      </c>
      <c r="L842" s="0" t="n">
        <f aca="false">SUM(K842,H842)</f>
        <v>9942</v>
      </c>
      <c r="X842" s="0" t="s">
        <v>33</v>
      </c>
      <c r="Y842" s="0" t="n">
        <f aca="false">AVERAGE(L842:L848)</f>
        <v>10305.8857142857</v>
      </c>
      <c r="Z842" s="0" t="n">
        <f aca="false">L842/Y842</f>
        <v>0.964691466180215</v>
      </c>
      <c r="AA842" s="0" t="n">
        <f aca="false">AVERAGEIF(X779:X841,"Sunday",Z779:Z841)</f>
        <v>1.14425145054484</v>
      </c>
      <c r="AB842" s="0" t="n">
        <f aca="false">L842/AA842</f>
        <v>8688.64968033562</v>
      </c>
      <c r="AC842" s="0" t="n">
        <v>75</v>
      </c>
      <c r="AE842" s="0" t="n">
        <v>1</v>
      </c>
      <c r="AF842" s="0" t="n">
        <f aca="false">(AB842/AVERAGE(AB838:AB840,AB844:AB846))*MAX(AE841:AE843) + (1 - MAX(AE841:AE843))</f>
        <v>0.70013403754179</v>
      </c>
      <c r="AG842" s="0" t="n">
        <f aca="false">AB842/AF842</f>
        <v>12409.9803958139</v>
      </c>
      <c r="AH842" s="0" t="n">
        <f aca="false">(AG841+AG842*2+AG843)/4</f>
        <v>12094.7290391456</v>
      </c>
      <c r="AI842" s="0" t="n">
        <f aca="false">ABS(1 - (AG842/AVERAGE(AG840:AG844)))</f>
        <v>0.0751210647360459</v>
      </c>
      <c r="AJ842" s="0" t="n">
        <f aca="false">(AVERAGE(AG840:AG844)*AI842) + (AG842*(1-AI842))</f>
        <v>12344.8419797204</v>
      </c>
      <c r="AK842" s="0" t="n">
        <f aca="false">(AVERAGE(AG840:AG841,AG843:AG844)*AI842*2) + (AG842*(1-AI842*2))</f>
        <v>12247.1343555803</v>
      </c>
    </row>
    <row r="843" customFormat="false" ht="13.8" hidden="false" customHeight="false" outlineLevel="0" collapsed="false">
      <c r="A843" s="4" t="n">
        <v>43577</v>
      </c>
      <c r="B843" s="0" t="n">
        <v>841</v>
      </c>
      <c r="C843" s="0" t="n">
        <v>2504</v>
      </c>
      <c r="D843" s="0" t="n">
        <f aca="false">C843*2.4</f>
        <v>6009.6</v>
      </c>
      <c r="E843" s="0" t="n">
        <v>356</v>
      </c>
      <c r="F843" s="0" t="n">
        <f aca="false">E843*2.4</f>
        <v>854.4</v>
      </c>
      <c r="G843" s="0" t="n">
        <v>2880</v>
      </c>
      <c r="H843" s="0" t="n">
        <f aca="false">SUM(D843,F843,G843)</f>
        <v>9744</v>
      </c>
      <c r="J843" s="0" t="n">
        <f aca="false">I843*2.4</f>
        <v>0</v>
      </c>
      <c r="K843" s="0" t="n">
        <f aca="false">I843*2.8</f>
        <v>0</v>
      </c>
      <c r="L843" s="0" t="n">
        <f aca="false">SUM(K843,H843)</f>
        <v>9744</v>
      </c>
      <c r="X843" s="0" t="s">
        <v>34</v>
      </c>
      <c r="Y843" s="0" t="n">
        <f aca="false">Y842</f>
        <v>10305.8857142857</v>
      </c>
      <c r="Z843" s="0" t="n">
        <f aca="false">L843/Y843</f>
        <v>0.945479143679341</v>
      </c>
      <c r="AA843" s="0" t="n">
        <f aca="false">AVERAGEIF(X780:X842,"Monday",Z780:Z842)</f>
        <v>1.00053772038105</v>
      </c>
      <c r="AB843" s="0" t="n">
        <f aca="false">L843/AA843</f>
        <v>9738.76326850431</v>
      </c>
      <c r="AC843" s="0" t="n">
        <v>75</v>
      </c>
      <c r="AE843" s="0" t="n">
        <v>1</v>
      </c>
      <c r="AF843" s="0" t="n">
        <f aca="false">(AB843/AVERAGE(AB839:AB841,AB845:AB847))*MAX(AE842:AE844) + (1 - MAX(AE842:AE844))</f>
        <v>0.820922921371188</v>
      </c>
      <c r="AG843" s="0" t="n">
        <f aca="false">AB843/AF843</f>
        <v>11863.1883883053</v>
      </c>
      <c r="AH843" s="0" t="n">
        <f aca="false">(AG842+AG843*2+AG844)/4</f>
        <v>11770.363930995</v>
      </c>
      <c r="AI843" s="0" t="n">
        <f aca="false">ABS(1 - (AG843/AVERAGE(AG841:AG845)))</f>
        <v>0.0491445664008316</v>
      </c>
      <c r="AJ843" s="0" t="n">
        <f aca="false">(AVERAGE(AG841:AG845)*AI843) + (AG843*(1-AI843))</f>
        <v>11835.878677156</v>
      </c>
      <c r="AK843" s="0" t="n">
        <f aca="false">(AVERAGE(AG841:AG842,AG844:AG845)*AI843*2) + (AG843*(1-AI843*2))</f>
        <v>11794.9141104321</v>
      </c>
    </row>
    <row r="844" customFormat="false" ht="13.8" hidden="false" customHeight="false" outlineLevel="0" collapsed="false">
      <c r="A844" s="4" t="n">
        <v>43578</v>
      </c>
      <c r="B844" s="0" t="n">
        <v>842</v>
      </c>
      <c r="C844" s="0" t="n">
        <v>2607</v>
      </c>
      <c r="D844" s="0" t="n">
        <f aca="false">C844*2.4</f>
        <v>6256.8</v>
      </c>
      <c r="E844" s="0" t="n">
        <v>393</v>
      </c>
      <c r="F844" s="0" t="n">
        <f aca="false">E844*2.4</f>
        <v>943.2</v>
      </c>
      <c r="G844" s="0" t="n">
        <v>2505</v>
      </c>
      <c r="H844" s="0" t="n">
        <f aca="false">SUM(D844,F844,G844)</f>
        <v>9705</v>
      </c>
      <c r="J844" s="0" t="n">
        <f aca="false">I844*2.4</f>
        <v>0</v>
      </c>
      <c r="K844" s="0" t="n">
        <f aca="false">I844*2.8</f>
        <v>0</v>
      </c>
      <c r="L844" s="0" t="n">
        <f aca="false">SUM(K844,H844)</f>
        <v>9705</v>
      </c>
      <c r="X844" s="0" t="s">
        <v>36</v>
      </c>
      <c r="Y844" s="0" t="n">
        <f aca="false">Y842</f>
        <v>10305.8857142857</v>
      </c>
      <c r="Z844" s="0" t="n">
        <f aca="false">L844/Y844</f>
        <v>0.94169489833826</v>
      </c>
      <c r="AA844" s="0" t="n">
        <f aca="false">AVERAGEIF(X781:X843,"Tuesday",Z781:Z843)</f>
        <v>0.909765000480296</v>
      </c>
      <c r="AB844" s="0" t="n">
        <f aca="false">L844/AA844</f>
        <v>10667.5899763965</v>
      </c>
      <c r="AC844" s="0" t="n">
        <v>81</v>
      </c>
      <c r="AE844" s="0" t="n">
        <v>0</v>
      </c>
      <c r="AF844" s="0" t="n">
        <f aca="false">(AB844/AVERAGE(AB840:AB842,AB846:AB848))*MAX(AE843:AE845) + (1 - MAX(AE843:AE845))</f>
        <v>0.974645401879932</v>
      </c>
      <c r="AG844" s="0" t="n">
        <f aca="false">AB844/AF844</f>
        <v>10945.0985515557</v>
      </c>
      <c r="AH844" s="0" t="n">
        <f aca="false">(AG843+AG844*2+AG845)/4</f>
        <v>10844.196357248</v>
      </c>
      <c r="AI844" s="0" t="n">
        <f aca="false">ABS(1 - (AG844/AVERAGE(AG842:AG846)))</f>
        <v>0.0104446942496975</v>
      </c>
      <c r="AJ844" s="0" t="n">
        <f aca="false">(AVERAGE(AG842:AG846)*AI844) + (AG844*(1-AI844))</f>
        <v>10946.3051730773</v>
      </c>
      <c r="AK844" s="0" t="n">
        <f aca="false">(AVERAGE(AG842:AG843,AG845:AG846)*AI844*2) + (AG844*(1-AI844*2))</f>
        <v>10948.1151053597</v>
      </c>
    </row>
    <row r="845" customFormat="false" ht="13.8" hidden="false" customHeight="false" outlineLevel="0" collapsed="false">
      <c r="A845" s="4" t="n">
        <v>43579</v>
      </c>
      <c r="B845" s="0" t="n">
        <v>843</v>
      </c>
      <c r="C845" s="0" t="n">
        <v>2474</v>
      </c>
      <c r="D845" s="0" t="n">
        <f aca="false">C845*2.4</f>
        <v>5937.6</v>
      </c>
      <c r="E845" s="0" t="n">
        <v>346</v>
      </c>
      <c r="F845" s="0" t="n">
        <f aca="false">E845*2.4</f>
        <v>830.4</v>
      </c>
      <c r="G845" s="0" t="n">
        <v>2378</v>
      </c>
      <c r="H845" s="0" t="n">
        <f aca="false">SUM(D845,F845,G845)</f>
        <v>9146</v>
      </c>
      <c r="J845" s="0" t="n">
        <f aca="false">I845*2.4</f>
        <v>0</v>
      </c>
      <c r="K845" s="0" t="n">
        <f aca="false">I845*2.8</f>
        <v>0</v>
      </c>
      <c r="L845" s="0" t="n">
        <f aca="false">SUM(K845,H845)</f>
        <v>9146</v>
      </c>
      <c r="X845" s="0" t="s">
        <v>37</v>
      </c>
      <c r="Y845" s="0" t="n">
        <f aca="false">Y842</f>
        <v>10305.8857142857</v>
      </c>
      <c r="Z845" s="0" t="n">
        <f aca="false">L845/Y845</f>
        <v>0.887454048449431</v>
      </c>
      <c r="AA845" s="0" t="n">
        <f aca="false">AVERAGEIF(X782:X844,"Wednesday",Z782:Z844)</f>
        <v>0.950391759599298</v>
      </c>
      <c r="AB845" s="0" t="n">
        <f aca="false">L845/AA845</f>
        <v>9623.39993757534</v>
      </c>
      <c r="AC845" s="0" t="n">
        <v>86</v>
      </c>
      <c r="AE845" s="0" t="n">
        <v>0</v>
      </c>
      <c r="AF845" s="0" t="n">
        <f aca="false">(AB845/AVERAGE(AB841:AB843,AB847:AB849))*MAX(AE844:AE846) + (1 - MAX(AE844:AE846))</f>
        <v>1</v>
      </c>
      <c r="AG845" s="0" t="n">
        <f aca="false">AB845/AF845</f>
        <v>9623.39993757534</v>
      </c>
      <c r="AH845" s="0" t="n">
        <f aca="false">(AG844+AG845*2+AG846)/4</f>
        <v>10163.3370145905</v>
      </c>
      <c r="AI845" s="0" t="n">
        <f aca="false">ABS(1 - (AG845/AVERAGE(AG843:AG847)))</f>
        <v>0.104145610821122</v>
      </c>
      <c r="AJ845" s="0" t="n">
        <f aca="false">(AVERAGE(AG843:AG847)*AI845) + (AG845*(1-AI845))</f>
        <v>9739.91258006342</v>
      </c>
      <c r="AK845" s="0" t="n">
        <f aca="false">(AVERAGE(AG843:AG844,AG846:AG847)*AI845*2) + (AG845*(1-AI845*2))</f>
        <v>9914.68154379554</v>
      </c>
    </row>
    <row r="846" customFormat="false" ht="13.8" hidden="false" customHeight="false" outlineLevel="0" collapsed="false">
      <c r="A846" s="4" t="n">
        <v>43580</v>
      </c>
      <c r="B846" s="0" t="n">
        <v>844</v>
      </c>
      <c r="C846" s="0" t="n">
        <v>2579</v>
      </c>
      <c r="D846" s="0" t="n">
        <f aca="false">C846*2.4</f>
        <v>6189.6</v>
      </c>
      <c r="E846" s="0" t="n">
        <v>382</v>
      </c>
      <c r="F846" s="0" t="n">
        <f aca="false">E846*2.4</f>
        <v>916.8</v>
      </c>
      <c r="G846" s="0" t="n">
        <v>2405</v>
      </c>
      <c r="H846" s="0" t="n">
        <f aca="false">SUM(D846,F846,G846)</f>
        <v>9511.4</v>
      </c>
      <c r="J846" s="0" t="n">
        <f aca="false">I846*2.4</f>
        <v>0</v>
      </c>
      <c r="K846" s="0" t="n">
        <f aca="false">I846*2.8</f>
        <v>0</v>
      </c>
      <c r="L846" s="0" t="n">
        <f aca="false">SUM(K846,H846)</f>
        <v>9511.4</v>
      </c>
      <c r="X846" s="0" t="s">
        <v>39</v>
      </c>
      <c r="Y846" s="0" t="n">
        <f aca="false">Y842</f>
        <v>10305.8857142857</v>
      </c>
      <c r="Z846" s="0" t="n">
        <f aca="false">L846/Y846</f>
        <v>0.922909516337406</v>
      </c>
      <c r="AA846" s="0" t="n">
        <f aca="false">AVERAGEIF(X783:X845,"Thursday",Z783:Z845)</f>
        <v>0.837943748503413</v>
      </c>
      <c r="AB846" s="0" t="n">
        <f aca="false">L846/AA846</f>
        <v>11350.8812697602</v>
      </c>
      <c r="AC846" s="0" t="n">
        <v>90</v>
      </c>
      <c r="AE846" s="0" t="n">
        <v>0</v>
      </c>
      <c r="AF846" s="0" t="n">
        <f aca="false">(AB846/AVERAGE(AB842:AB844,AB848:AB850))*MAX(AE845:AE847) + (1 - MAX(AE845:AE847))</f>
        <v>1.08501992261315</v>
      </c>
      <c r="AG846" s="0" t="n">
        <f aca="false">AB846/AF846</f>
        <v>10461.4496316555</v>
      </c>
      <c r="AH846" s="0" t="n">
        <f aca="false">(AG845+AG846*2+AG847)/4</f>
        <v>10340.9749788713</v>
      </c>
      <c r="AI846" s="0" t="n">
        <f aca="false">ABS(1 - (AG846/AVERAGE(AG844:AG848)))</f>
        <v>0.0103150299057765</v>
      </c>
      <c r="AJ846" s="0" t="n">
        <f aca="false">(AVERAGE(AG844:AG848)*AI846) + (AG846*(1-AI846))</f>
        <v>10462.5743295352</v>
      </c>
      <c r="AK846" s="0" t="n">
        <f aca="false">(AVERAGE(AG844:AG845,AG847:AG848)*AI846*2) + (AG846*(1-AI846*2))</f>
        <v>10464.2613763548</v>
      </c>
    </row>
    <row r="847" customFormat="false" ht="13.8" hidden="false" customHeight="false" outlineLevel="0" collapsed="false">
      <c r="A847" s="4" t="n">
        <v>43581</v>
      </c>
      <c r="B847" s="0" t="n">
        <v>845</v>
      </c>
      <c r="C847" s="0" t="n">
        <v>2638</v>
      </c>
      <c r="D847" s="0" t="n">
        <f aca="false">C847*2.4</f>
        <v>6331.2</v>
      </c>
      <c r="E847" s="0" t="n">
        <v>366</v>
      </c>
      <c r="F847" s="0" t="n">
        <f aca="false">E847*2.4</f>
        <v>878.4</v>
      </c>
      <c r="G847" s="0" t="n">
        <v>3310</v>
      </c>
      <c r="H847" s="0" t="n">
        <f aca="false">SUM(D847,F847,G847)</f>
        <v>10519.6</v>
      </c>
      <c r="J847" s="0" t="n">
        <f aca="false">I847*2.4</f>
        <v>0</v>
      </c>
      <c r="K847" s="0" t="n">
        <f aca="false">I847*2.8</f>
        <v>0</v>
      </c>
      <c r="L847" s="0" t="n">
        <f aca="false">SUM(K847,H847)</f>
        <v>10519.6</v>
      </c>
      <c r="X847" s="0" t="s">
        <v>40</v>
      </c>
      <c r="Y847" s="0" t="n">
        <f aca="false">Y842</f>
        <v>10305.8857142857</v>
      </c>
      <c r="Z847" s="0" t="n">
        <f aca="false">L847/Y847</f>
        <v>1.02073711000094</v>
      </c>
      <c r="AA847" s="0" t="n">
        <f aca="false">AVERAGEIF(X784:X846,"Friday",Z784:Z846)</f>
        <v>1.00648161814755</v>
      </c>
      <c r="AB847" s="0" t="n">
        <f aca="false">L847/AA847</f>
        <v>10451.8550665253</v>
      </c>
      <c r="AC847" s="0" t="n">
        <v>90</v>
      </c>
      <c r="AE847" s="0" t="n">
        <v>1</v>
      </c>
      <c r="AF847" s="0" t="n">
        <f aca="false">(AB847/AVERAGE(AB843:AB845,AB849:AB851))*MAX(AE846:AE848) + (1 - MAX(AE846:AE848))</f>
        <v>0.966189762617141</v>
      </c>
      <c r="AG847" s="0" t="n">
        <f aca="false">AB847/AF847</f>
        <v>10817.6007145989</v>
      </c>
      <c r="AH847" s="0" t="n">
        <f aca="false">(AG846+AG847*2+AG848)/4</f>
        <v>10775.3811755464</v>
      </c>
      <c r="AI847" s="0" t="n">
        <f aca="false">ABS(1 - (AG847/AVERAGE(AG845:AG849)))</f>
        <v>0.0103951232011958</v>
      </c>
      <c r="AJ847" s="0" t="n">
        <f aca="false">(AVERAGE(AG845:AG849)*AI847) + (AG847*(1-AI847))</f>
        <v>10816.4438061635</v>
      </c>
      <c r="AK847" s="0" t="n">
        <f aca="false">(AVERAGE(AG845:AG846,AG848:AG849)*AI847*2) + (AG847*(1-AI847*2))</f>
        <v>10814.7084435104</v>
      </c>
    </row>
    <row r="848" customFormat="false" ht="13.8" hidden="false" customHeight="false" outlineLevel="0" collapsed="false">
      <c r="A848" s="4" t="n">
        <v>43582</v>
      </c>
      <c r="B848" s="0" t="n">
        <v>846</v>
      </c>
      <c r="C848" s="0" t="n">
        <v>3336</v>
      </c>
      <c r="D848" s="0" t="n">
        <f aca="false">C848*2.4</f>
        <v>8006.4</v>
      </c>
      <c r="E848" s="0" t="n">
        <v>1027</v>
      </c>
      <c r="F848" s="0" t="n">
        <f aca="false">E848*2.4</f>
        <v>2464.8</v>
      </c>
      <c r="G848" s="0" t="n">
        <v>3102</v>
      </c>
      <c r="H848" s="0" t="n">
        <f aca="false">SUM(D848,F848,G848)</f>
        <v>13573.2</v>
      </c>
      <c r="J848" s="0" t="n">
        <f aca="false">I848*2.4</f>
        <v>0</v>
      </c>
      <c r="K848" s="0" t="n">
        <f aca="false">I848*2.8</f>
        <v>0</v>
      </c>
      <c r="L848" s="0" t="n">
        <f aca="false">SUM(K848,H848)</f>
        <v>13573.2</v>
      </c>
      <c r="M848" s="0" t="n">
        <v>88</v>
      </c>
      <c r="X848" s="0" t="s">
        <v>42</v>
      </c>
      <c r="Y848" s="0" t="n">
        <f aca="false">Y843</f>
        <v>10305.8857142857</v>
      </c>
      <c r="Z848" s="0" t="n">
        <f aca="false">L848/Y848</f>
        <v>1.31703381701441</v>
      </c>
      <c r="AA848" s="0" t="n">
        <f aca="false">AVERAGEIF(X785:X847,"Saturday",Z785:Z847)</f>
        <v>1.15062870234355</v>
      </c>
      <c r="AB848" s="0" t="n">
        <f aca="false">L848/AA848</f>
        <v>11796.3335803762</v>
      </c>
      <c r="AC848" s="0" t="n">
        <v>90</v>
      </c>
      <c r="AE848" s="0" t="n">
        <v>0</v>
      </c>
      <c r="AF848" s="0" t="n">
        <f aca="false">(AB848/AVERAGE(AB844:AB846,AB850:AB852))*MAX(AE847:AE849) + (1 - MAX(AE847:AE849))</f>
        <v>1.07191903922199</v>
      </c>
      <c r="AG848" s="0" t="n">
        <f aca="false">AB848/AF848</f>
        <v>11004.8736413322</v>
      </c>
      <c r="AH848" s="0" t="n">
        <f aca="false">(AG847+AG848*2+AG849)/4</f>
        <v>11112.8901816062</v>
      </c>
      <c r="AI848" s="0" t="n">
        <f aca="false">ABS(1 - (AG848/AVERAGE(AG846:AG850)))</f>
        <v>0.0198180727992388</v>
      </c>
      <c r="AJ848" s="0" t="n">
        <f aca="false">(AVERAGE(AG846:AG850)*AI848) + (AG848*(1-AI848))</f>
        <v>11009.2832617671</v>
      </c>
      <c r="AK848" s="0" t="n">
        <f aca="false">(AVERAGE(AG846:AG847,AG849:AG850)*AI848*2) + (AG848*(1-AI848*2))</f>
        <v>11015.8976924196</v>
      </c>
    </row>
    <row r="849" customFormat="false" ht="13.8" hidden="false" customHeight="false" outlineLevel="0" collapsed="false">
      <c r="A849" s="4" t="n">
        <v>43583</v>
      </c>
      <c r="B849" s="0" t="n">
        <v>847</v>
      </c>
      <c r="C849" s="0" t="n">
        <v>3154</v>
      </c>
      <c r="D849" s="0" t="n">
        <f aca="false">C849*2.4</f>
        <v>7569.6</v>
      </c>
      <c r="E849" s="0" t="n">
        <v>1187</v>
      </c>
      <c r="F849" s="0" t="n">
        <f aca="false">E849*2.4</f>
        <v>2848.8</v>
      </c>
      <c r="G849" s="0" t="n">
        <v>2360</v>
      </c>
      <c r="H849" s="0" t="n">
        <f aca="false">SUM(D849,F849,G849)</f>
        <v>12778.4</v>
      </c>
      <c r="J849" s="0" t="n">
        <f aca="false">I849*2.4</f>
        <v>0</v>
      </c>
      <c r="K849" s="0" t="n">
        <f aca="false">I849*2.8</f>
        <v>0</v>
      </c>
      <c r="L849" s="0" t="n">
        <f aca="false">SUM(K849,H849)</f>
        <v>12778.4</v>
      </c>
      <c r="M849" s="0" t="n">
        <v>80</v>
      </c>
      <c r="X849" s="0" t="s">
        <v>33</v>
      </c>
      <c r="Y849" s="0" t="n">
        <f aca="false">AVERAGE(L849:L855)</f>
        <v>12594.5714285714</v>
      </c>
      <c r="Z849" s="0" t="n">
        <f aca="false">L849/Y849</f>
        <v>1.01459585762574</v>
      </c>
      <c r="AA849" s="0" t="n">
        <f aca="false">AVERAGEIF(X786:X848,"Sunday",Z786:Z848)</f>
        <v>1.0657790013423</v>
      </c>
      <c r="AB849" s="0" t="n">
        <f aca="false">L849/AA849</f>
        <v>11989.7276864211</v>
      </c>
      <c r="AC849" s="0" t="n">
        <v>88</v>
      </c>
      <c r="AE849" s="0" t="n">
        <v>0</v>
      </c>
      <c r="AF849" s="0" t="n">
        <f aca="false">(AB849/AVERAGE(AB845:AB847,AB851:AB853))*MAX(AE848:AE850) + (1 - MAX(AE848:AE850))</f>
        <v>1.03144427633733</v>
      </c>
      <c r="AG849" s="0" t="n">
        <f aca="false">AB849/AF849</f>
        <v>11624.2127291614</v>
      </c>
      <c r="AH849" s="0" t="n">
        <f aca="false">(AG848+AG849*2+AG850)/4</f>
        <v>11620.5139066486</v>
      </c>
      <c r="AI849" s="0" t="n">
        <f aca="false">ABS(1 - (AG849/AVERAGE(AG847:AG851)))</f>
        <v>0.00354957425154889</v>
      </c>
      <c r="AJ849" s="0" t="n">
        <f aca="false">(AVERAGE(AG847:AG851)*AI849) + (AG849*(1-AI849))</f>
        <v>11624.3597098856</v>
      </c>
      <c r="AK849" s="0" t="n">
        <f aca="false">(AVERAGE(AG847:AG848,AG850:AG851)*AI849*2) + (AG849*(1-AI849*2))</f>
        <v>11624.5801809719</v>
      </c>
    </row>
    <row r="850" customFormat="false" ht="13.8" hidden="false" customHeight="false" outlineLevel="0" collapsed="false">
      <c r="A850" s="4" t="n">
        <v>43584</v>
      </c>
      <c r="B850" s="0" t="n">
        <v>848</v>
      </c>
      <c r="C850" s="0" t="n">
        <v>2608</v>
      </c>
      <c r="D850" s="0" t="n">
        <f aca="false">C850*2.4</f>
        <v>6259.2</v>
      </c>
      <c r="E850" s="0" t="n">
        <v>1031</v>
      </c>
      <c r="F850" s="0" t="n">
        <f aca="false">E850*2.4</f>
        <v>2474.4</v>
      </c>
      <c r="G850" s="0" t="n">
        <v>1259</v>
      </c>
      <c r="H850" s="0" t="n">
        <f aca="false">SUM(D850,F850,G850)</f>
        <v>9992.6</v>
      </c>
      <c r="J850" s="0" t="n">
        <f aca="false">I850*2.4</f>
        <v>0</v>
      </c>
      <c r="K850" s="0" t="n">
        <f aca="false">I850*2.8</f>
        <v>0</v>
      </c>
      <c r="L850" s="0" t="n">
        <f aca="false">SUM(K850,H850)</f>
        <v>9992.6</v>
      </c>
      <c r="M850" s="0" t="n">
        <v>140</v>
      </c>
      <c r="X850" s="0" t="s">
        <v>34</v>
      </c>
      <c r="Y850" s="0" t="n">
        <f aca="false">Y849</f>
        <v>12594.5714285714</v>
      </c>
      <c r="Z850" s="0" t="n">
        <f aca="false">L850/Y850</f>
        <v>0.793405322020827</v>
      </c>
      <c r="AA850" s="0" t="n">
        <f aca="false">AVERAGEIF(X787:X849,"Monday",Z787:Z849)</f>
        <v>1.01061592756865</v>
      </c>
      <c r="AB850" s="0" t="n">
        <f aca="false">L850/AA850</f>
        <v>9887.63359789937</v>
      </c>
      <c r="AC850" s="0" t="n">
        <v>70</v>
      </c>
      <c r="AE850" s="0" t="n">
        <v>1</v>
      </c>
      <c r="AF850" s="0" t="n">
        <f aca="false">(AB850/AVERAGE(AB846:AB848,AB852:AB854))*MAX(AE849:AE851) + (1 - MAX(AE849:AE851))</f>
        <v>0.808555929306249</v>
      </c>
      <c r="AG850" s="0" t="n">
        <f aca="false">AB850/AF850</f>
        <v>12228.7565269394</v>
      </c>
      <c r="AH850" s="0" t="n">
        <f aca="false">(AG849+AG850*2+AG851)/4</f>
        <v>12183.5964378566</v>
      </c>
      <c r="AI850" s="0" t="n">
        <f aca="false">ABS(1 - (AG850/AVERAGE(AG848:AG852)))</f>
        <v>0.036128949222636</v>
      </c>
      <c r="AJ850" s="0" t="n">
        <f aca="false">(AVERAGE(AG848:AG852)*AI850) + (AG850*(1-AI850))</f>
        <v>12213.3509079843</v>
      </c>
      <c r="AK850" s="0" t="n">
        <f aca="false">(AVERAGE(AG848:AG849,AG851:AG852)*AI850*2) + (AG850*(1-AI850*2))</f>
        <v>12190.2424795515</v>
      </c>
    </row>
    <row r="851" customFormat="false" ht="13.8" hidden="false" customHeight="false" outlineLevel="0" collapsed="false">
      <c r="A851" s="4" t="n">
        <v>43585</v>
      </c>
      <c r="B851" s="0" t="n">
        <v>849</v>
      </c>
      <c r="C851" s="0" t="n">
        <v>3100</v>
      </c>
      <c r="D851" s="0" t="n">
        <f aca="false">C851*2.4</f>
        <v>7440</v>
      </c>
      <c r="E851" s="0" t="n">
        <v>1410</v>
      </c>
      <c r="F851" s="0" t="n">
        <f aca="false">E851*2.4</f>
        <v>3384</v>
      </c>
      <c r="G851" s="0" t="n">
        <v>1096</v>
      </c>
      <c r="H851" s="0" t="n">
        <f aca="false">SUM(D851,F851,G851)</f>
        <v>11920</v>
      </c>
      <c r="J851" s="0" t="n">
        <f aca="false">I851*2.4</f>
        <v>0</v>
      </c>
      <c r="K851" s="0" t="n">
        <f aca="false">I851*2.8</f>
        <v>0</v>
      </c>
      <c r="L851" s="0" t="n">
        <f aca="false">SUM(K851,H851)</f>
        <v>11920</v>
      </c>
      <c r="M851" s="0" t="n">
        <v>137</v>
      </c>
      <c r="X851" s="0" t="s">
        <v>36</v>
      </c>
      <c r="Y851" s="0" t="n">
        <f aca="false">Y849</f>
        <v>12594.5714285714</v>
      </c>
      <c r="Z851" s="0" t="n">
        <f aca="false">L851/Y851</f>
        <v>0.946439509085549</v>
      </c>
      <c r="AA851" s="0" t="n">
        <f aca="false">AVERAGEIF(X788:X850,"Tuesday",Z788:Z850)</f>
        <v>0.917029606079999</v>
      </c>
      <c r="AB851" s="0" t="n">
        <f aca="false">L851/AA851</f>
        <v>12998.4898207966</v>
      </c>
      <c r="AC851" s="0" t="n">
        <v>72</v>
      </c>
      <c r="AE851" s="0" t="n">
        <v>0</v>
      </c>
      <c r="AF851" s="0" t="n">
        <f aca="false">(AB851/AVERAGE(AB847:AB849,AB853:AB855))*MAX(AE850:AE852) + (1 - MAX(AE850:AE852))</f>
        <v>1.02733258091775</v>
      </c>
      <c r="AG851" s="0" t="n">
        <f aca="false">AB851/AF851</f>
        <v>12652.6599683859</v>
      </c>
      <c r="AH851" s="0" t="n">
        <f aca="false">(AG850+AG851*2+AG852)/4</f>
        <v>12258.8309273191</v>
      </c>
      <c r="AI851" s="0" t="n">
        <f aca="false">ABS(1 - (AG851/AVERAGE(AG849:AG853)))</f>
        <v>0.0232428725881892</v>
      </c>
      <c r="AJ851" s="0" t="n">
        <f aca="false">(AVERAGE(AG849:AG853)*AI851) + (AG851*(1-AI851))</f>
        <v>12645.9798722654</v>
      </c>
      <c r="AK851" s="0" t="n">
        <f aca="false">(AVERAGE(AG849:AG850,AG852:AG853)*AI851*2) + (AG851*(1-AI851*2))</f>
        <v>12635.9597280846</v>
      </c>
    </row>
    <row r="852" customFormat="false" ht="13.8" hidden="false" customHeight="false" outlineLevel="0" collapsed="false">
      <c r="A852" s="4" t="n">
        <v>43586</v>
      </c>
      <c r="B852" s="0" t="n">
        <v>850</v>
      </c>
      <c r="C852" s="0" t="n">
        <v>2305</v>
      </c>
      <c r="D852" s="0" t="n">
        <f aca="false">C852*2.6</f>
        <v>5993</v>
      </c>
      <c r="E852" s="0" t="n">
        <v>835</v>
      </c>
      <c r="F852" s="0" t="n">
        <f aca="false">E852*2.4</f>
        <v>2004</v>
      </c>
      <c r="G852" s="0" t="n">
        <v>2280</v>
      </c>
      <c r="H852" s="0" t="n">
        <f aca="false">SUM(D852,F852,G852)</f>
        <v>10277</v>
      </c>
      <c r="J852" s="0" t="n">
        <f aca="false">I852*2.4</f>
        <v>0</v>
      </c>
      <c r="K852" s="0" t="n">
        <f aca="false">I852*2.6</f>
        <v>0</v>
      </c>
      <c r="L852" s="0" t="n">
        <f aca="false">SUM(K852,H852)</f>
        <v>10277</v>
      </c>
      <c r="M852" s="0" t="n">
        <v>145</v>
      </c>
      <c r="X852" s="0" t="s">
        <v>37</v>
      </c>
      <c r="Y852" s="0" t="n">
        <f aca="false">Y849</f>
        <v>12594.5714285714</v>
      </c>
      <c r="Z852" s="0" t="n">
        <f aca="false">L852/Y852</f>
        <v>0.815986479435586</v>
      </c>
      <c r="AA852" s="0" t="n">
        <f aca="false">AVERAGEIF(X789:X851,"Wednesday",Z789:Z851)</f>
        <v>0.893555262361898</v>
      </c>
      <c r="AB852" s="0" t="n">
        <f aca="false">L852/AA852</f>
        <v>11501.2472455651</v>
      </c>
      <c r="AC852" s="0" t="n">
        <v>68</v>
      </c>
      <c r="AE852" s="0" t="n">
        <v>0</v>
      </c>
      <c r="AF852" s="0" t="n">
        <f aca="false">(AB852/AVERAGE(AB848:AB850,AB854:AB856))*MAX(AE851:AE853) + (1 - MAX(AE851:AE853))</f>
        <v>1</v>
      </c>
      <c r="AG852" s="0" t="n">
        <f aca="false">AB852/AF852</f>
        <v>11501.2472455651</v>
      </c>
      <c r="AH852" s="0" t="n">
        <f aca="false">(AG851+AG852*2+AG853)/4</f>
        <v>12368.6393735655</v>
      </c>
      <c r="AI852" s="0" t="n">
        <f aca="false">ABS(1 - (AG852/AVERAGE(AG850:AG854)))</f>
        <v>0.110566269364218</v>
      </c>
      <c r="AJ852" s="0" t="n">
        <f aca="false">(AVERAGE(AG850:AG854)*AI852) + (AG852*(1-AI852))</f>
        <v>11659.3271470824</v>
      </c>
      <c r="AK852" s="0" t="n">
        <f aca="false">(AVERAGE(AG850:AG851,AG853:AG854)*AI852*2) + (AG852*(1-AI852*2))</f>
        <v>11896.4469993584</v>
      </c>
    </row>
    <row r="853" customFormat="false" ht="13.8" hidden="false" customHeight="false" outlineLevel="0" collapsed="false">
      <c r="A853" s="4" t="n">
        <v>43587</v>
      </c>
      <c r="B853" s="0" t="n">
        <v>851</v>
      </c>
      <c r="C853" s="0" t="n">
        <v>3160</v>
      </c>
      <c r="D853" s="0" t="n">
        <f aca="false">C853*2.6</f>
        <v>8216</v>
      </c>
      <c r="E853" s="0" t="n">
        <v>1215</v>
      </c>
      <c r="F853" s="0" t="n">
        <f aca="false">E853*2.4</f>
        <v>2916</v>
      </c>
      <c r="G853" s="0" t="n">
        <v>1865</v>
      </c>
      <c r="H853" s="0" t="n">
        <f aca="false">SUM(D853,F853,G853)</f>
        <v>12997</v>
      </c>
      <c r="J853" s="0" t="n">
        <f aca="false">I853*2.4</f>
        <v>0</v>
      </c>
      <c r="K853" s="0" t="n">
        <f aca="false">I853*2.6</f>
        <v>0</v>
      </c>
      <c r="L853" s="0" t="n">
        <f aca="false">SUM(K853,H853)</f>
        <v>12997</v>
      </c>
      <c r="M853" s="0" t="n">
        <v>155</v>
      </c>
      <c r="X853" s="0" t="s">
        <v>39</v>
      </c>
      <c r="Y853" s="0" t="n">
        <f aca="false">Y849</f>
        <v>12594.5714285714</v>
      </c>
      <c r="Z853" s="0" t="n">
        <f aca="false">L853/Y853</f>
        <v>1.03195254191148</v>
      </c>
      <c r="AA853" s="0" t="n">
        <f aca="false">AVERAGEIF(X790:X852,"Thursday",Z790:Z852)</f>
        <v>0.94048925031868</v>
      </c>
      <c r="AB853" s="0" t="n">
        <f aca="false">L853/AA853</f>
        <v>13819.403034746</v>
      </c>
      <c r="AC853" s="0" t="n">
        <v>75</v>
      </c>
      <c r="AE853" s="0" t="n">
        <v>0</v>
      </c>
      <c r="AF853" s="0" t="n">
        <f aca="false">(AB853/AVERAGE(AB849:AB851,AB855:AB857))*MAX(AE852:AE854) + (1 - MAX(AE852:AE854))</f>
        <v>1</v>
      </c>
      <c r="AG853" s="0" t="n">
        <f aca="false">AB853/AF853</f>
        <v>13819.403034746</v>
      </c>
      <c r="AH853" s="0" t="n">
        <f aca="false">(AG852+AG853*2+AG854)/4</f>
        <v>13398.2180699302</v>
      </c>
      <c r="AI853" s="0" t="n">
        <f aca="false">ABS(1 - (AG853/AVERAGE(AG851:AG855)))</f>
        <v>0.0495969578376037</v>
      </c>
      <c r="AJ853" s="0" t="n">
        <f aca="false">(AVERAGE(AG851:AG855)*AI853) + (AG853*(1-AI853))</f>
        <v>13787.015581648</v>
      </c>
      <c r="AK853" s="0" t="n">
        <f aca="false">(AVERAGE(AG851:AG852,AG854:AG855)*AI853*2) + (AG853*(1-AI853*2))</f>
        <v>13738.4344020011</v>
      </c>
    </row>
    <row r="854" customFormat="false" ht="13.8" hidden="false" customHeight="false" outlineLevel="0" collapsed="false">
      <c r="A854" s="4" t="n">
        <v>43588</v>
      </c>
      <c r="B854" s="0" t="n">
        <v>852</v>
      </c>
      <c r="C854" s="0" t="n">
        <v>3250</v>
      </c>
      <c r="D854" s="0" t="n">
        <f aca="false">C854*2.6</f>
        <v>8450</v>
      </c>
      <c r="E854" s="0" t="n">
        <v>1335</v>
      </c>
      <c r="F854" s="0" t="n">
        <f aca="false">E854*2.4</f>
        <v>3204</v>
      </c>
      <c r="G854" s="0" t="n">
        <v>3150</v>
      </c>
      <c r="H854" s="0" t="n">
        <f aca="false">SUM(D854,F854,G854)</f>
        <v>14804</v>
      </c>
      <c r="J854" s="0" t="n">
        <f aca="false">I854*2.4</f>
        <v>0</v>
      </c>
      <c r="K854" s="0" t="n">
        <f aca="false">I854*2.6</f>
        <v>0</v>
      </c>
      <c r="L854" s="0" t="n">
        <f aca="false">SUM(K854,H854)</f>
        <v>14804</v>
      </c>
      <c r="M854" s="0" t="n">
        <v>145</v>
      </c>
      <c r="X854" s="0" t="s">
        <v>40</v>
      </c>
      <c r="Y854" s="0" t="n">
        <f aca="false">Y849</f>
        <v>12594.5714285714</v>
      </c>
      <c r="Z854" s="0" t="n">
        <f aca="false">L854/Y854</f>
        <v>1.17542705474014</v>
      </c>
      <c r="AA854" s="0" t="n">
        <f aca="false">AVERAGEIF(X791:X853,"Friday",Z791:Z853)</f>
        <v>1.02429844559701</v>
      </c>
      <c r="AB854" s="0" t="n">
        <f aca="false">L854/AA854</f>
        <v>14452.8189646638</v>
      </c>
      <c r="AC854" s="0" t="n">
        <v>81</v>
      </c>
      <c r="AE854" s="0" t="n">
        <v>0</v>
      </c>
      <c r="AF854" s="0" t="n">
        <f aca="false">(AB854/AVERAGE(AB850:AB852,AB856:AB858))*MAX(AE853:AE855) + (1 - MAX(AE853:AE855))</f>
        <v>1</v>
      </c>
      <c r="AG854" s="0" t="n">
        <f aca="false">AB854/AF854</f>
        <v>14452.8189646638</v>
      </c>
      <c r="AH854" s="0" t="n">
        <f aca="false">(AG853+AG854*2+AG855)/4</f>
        <v>14032.7156104142</v>
      </c>
      <c r="AI854" s="0" t="n">
        <f aca="false">ABS(1 - (AG854/AVERAGE(AG852:AG856)))</f>
        <v>0.0732221918548122</v>
      </c>
      <c r="AJ854" s="0" t="n">
        <f aca="false">(AVERAGE(AG852:AG856)*AI854) + (AG854*(1-AI854))</f>
        <v>14380.6171075101</v>
      </c>
      <c r="AK854" s="0" t="n">
        <f aca="false">(AVERAGE(AG852:AG853,AG855:AG856)*AI854*2) + (AG854*(1-AI854*2))</f>
        <v>14272.3143217796</v>
      </c>
    </row>
    <row r="855" customFormat="false" ht="13.8" hidden="false" customHeight="false" outlineLevel="0" collapsed="false">
      <c r="A855" s="4" t="n">
        <v>43589</v>
      </c>
      <c r="B855" s="0" t="n">
        <v>853</v>
      </c>
      <c r="C855" s="0" t="n">
        <v>3305</v>
      </c>
      <c r="D855" s="0" t="n">
        <f aca="false">C855*2.6</f>
        <v>8593</v>
      </c>
      <c r="E855" s="0" t="n">
        <v>1500</v>
      </c>
      <c r="F855" s="0" t="n">
        <f aca="false">E855*2.4</f>
        <v>3600</v>
      </c>
      <c r="G855" s="0" t="n">
        <v>3200</v>
      </c>
      <c r="H855" s="0" t="n">
        <f aca="false">SUM(D855,F855,G855)</f>
        <v>15393</v>
      </c>
      <c r="J855" s="0" t="n">
        <f aca="false">I855*2.4</f>
        <v>0</v>
      </c>
      <c r="K855" s="0" t="n">
        <f aca="false">I855*2.6</f>
        <v>0</v>
      </c>
      <c r="L855" s="0" t="n">
        <f aca="false">SUM(K855,H855)</f>
        <v>15393</v>
      </c>
      <c r="M855" s="0" t="n">
        <v>135</v>
      </c>
      <c r="X855" s="0" t="s">
        <v>42</v>
      </c>
      <c r="Y855" s="0" t="n">
        <f aca="false">Y850</f>
        <v>12594.5714285714</v>
      </c>
      <c r="Z855" s="0" t="n">
        <f aca="false">L855/Y855</f>
        <v>1.22219323518069</v>
      </c>
      <c r="AA855" s="0" t="n">
        <f aca="false">AVERAGEIF(X792:X854,"Saturday",Z792:Z854)</f>
        <v>1.14823250673147</v>
      </c>
      <c r="AB855" s="0" t="n">
        <f aca="false">L855/AA855</f>
        <v>13405.8214775832</v>
      </c>
      <c r="AC855" s="0" t="n">
        <v>84</v>
      </c>
      <c r="AE855" s="0" t="n">
        <v>0</v>
      </c>
      <c r="AF855" s="0" t="n">
        <f aca="false">(AB855/AVERAGE(AB851:AB853,AB857:AB859))*MAX(AE854:AE856) + (1 - MAX(AE854:AE856))</f>
        <v>1</v>
      </c>
      <c r="AG855" s="0" t="n">
        <f aca="false">AB855/AF855</f>
        <v>13405.8214775832</v>
      </c>
      <c r="AH855" s="0" t="n">
        <f aca="false">(AG854+AG855*2+AG856)/4</f>
        <v>13854.734972748</v>
      </c>
      <c r="AI855" s="0" t="n">
        <f aca="false">ABS(1 - (AG855/AVERAGE(AG853:AG857)))</f>
        <v>0.0432100610028943</v>
      </c>
      <c r="AJ855" s="0" t="n">
        <f aca="false">(AVERAGE(AG853:AG857)*AI855) + (AG855*(1-AI855))</f>
        <v>13431.982010735</v>
      </c>
      <c r="AK855" s="0" t="n">
        <f aca="false">(AVERAGE(AG853:AG854,AG856:AG857)*AI855*2) + (AG855*(1-AI855*2))</f>
        <v>13471.2228104628</v>
      </c>
    </row>
    <row r="856" customFormat="false" ht="13.8" hidden="false" customHeight="false" outlineLevel="0" collapsed="false">
      <c r="A856" s="4" t="n">
        <v>43590</v>
      </c>
      <c r="B856" s="0" t="n">
        <v>854</v>
      </c>
      <c r="C856" s="0" t="n">
        <v>3265</v>
      </c>
      <c r="D856" s="0" t="n">
        <f aca="false">C856*2.6</f>
        <v>8489</v>
      </c>
      <c r="E856" s="0" t="n">
        <v>1596</v>
      </c>
      <c r="F856" s="0" t="n">
        <f aca="false">E856*2.4</f>
        <v>3830.4</v>
      </c>
      <c r="G856" s="0" t="n">
        <v>2225</v>
      </c>
      <c r="H856" s="0" t="n">
        <f aca="false">SUM(D856,F856,G856)</f>
        <v>14544.4</v>
      </c>
      <c r="J856" s="0" t="n">
        <f aca="false">I856*2.4</f>
        <v>0</v>
      </c>
      <c r="K856" s="0" t="n">
        <f aca="false">I856*2.6</f>
        <v>0</v>
      </c>
      <c r="L856" s="0" t="n">
        <f aca="false">SUM(K856,H856)</f>
        <v>14544.4</v>
      </c>
      <c r="M856" s="0" t="n">
        <v>160</v>
      </c>
      <c r="X856" s="0" t="s">
        <v>33</v>
      </c>
      <c r="Y856" s="0" t="n">
        <f aca="false">AVERAGE(L856:L862)</f>
        <v>14756.2</v>
      </c>
      <c r="Z856" s="0" t="n">
        <f aca="false">L856/Y856</f>
        <v>0.985646711212914</v>
      </c>
      <c r="AA856" s="0" t="n">
        <f aca="false">AVERAGEIF(X793:X855,"Sunday",Z793:Z855)</f>
        <v>1.02754760928892</v>
      </c>
      <c r="AB856" s="0" t="n">
        <f aca="false">L856/AA856</f>
        <v>14154.4779711618</v>
      </c>
      <c r="AC856" s="0" t="n">
        <v>88</v>
      </c>
      <c r="AE856" s="0" t="n">
        <v>0</v>
      </c>
      <c r="AF856" s="0" t="n">
        <f aca="false">(AB856/AVERAGE(AB852:AB854,AB858:AB860))*MAX(AE855:AE857) + (1 - MAX(AE855:AE857))</f>
        <v>1</v>
      </c>
      <c r="AG856" s="0" t="n">
        <f aca="false">AB856/AF856</f>
        <v>14154.4779711618</v>
      </c>
      <c r="AH856" s="0" t="n">
        <f aca="false">(AG855+AG856*2+AG857)/4</f>
        <v>13984.6244611571</v>
      </c>
      <c r="AI856" s="0" t="n">
        <f aca="false">ABS(1 - (AG856/AVERAGE(AG854:AG858)))</f>
        <v>0.00024076401737716</v>
      </c>
      <c r="AJ856" s="0" t="n">
        <f aca="false">(AVERAGE(AG854:AG858)*AI856) + (AG856*(1-AI856))</f>
        <v>14154.4771508623</v>
      </c>
      <c r="AK856" s="0" t="n">
        <f aca="false">(AVERAGE(AG854:AG855,AG857:AG858)*AI856*2) + (AG856*(1-AI856*2))</f>
        <v>14154.4759204129</v>
      </c>
    </row>
    <row r="857" customFormat="false" ht="13.8" hidden="false" customHeight="false" outlineLevel="0" collapsed="false">
      <c r="A857" s="4" t="n">
        <v>43591</v>
      </c>
      <c r="B857" s="0" t="n">
        <v>855</v>
      </c>
      <c r="C857" s="0" t="n">
        <v>3325</v>
      </c>
      <c r="D857" s="0" t="n">
        <f aca="false">C857*2.6</f>
        <v>8645</v>
      </c>
      <c r="E857" s="0" t="n">
        <v>1305</v>
      </c>
      <c r="F857" s="0" t="n">
        <f aca="false">E857*2.4</f>
        <v>3132</v>
      </c>
      <c r="G857" s="0" t="n">
        <v>2280</v>
      </c>
      <c r="H857" s="0" t="n">
        <f aca="false">SUM(D857,F857,G857)</f>
        <v>14057</v>
      </c>
      <c r="J857" s="0" t="n">
        <f aca="false">I857*2.4</f>
        <v>0</v>
      </c>
      <c r="K857" s="0" t="n">
        <f aca="false">I857*2.6</f>
        <v>0</v>
      </c>
      <c r="L857" s="0" t="n">
        <f aca="false">SUM(K857,H857)</f>
        <v>14057</v>
      </c>
      <c r="M857" s="0" t="n">
        <v>165</v>
      </c>
      <c r="X857" s="0" t="s">
        <v>34</v>
      </c>
      <c r="Y857" s="0" t="n">
        <f aca="false">Y856</f>
        <v>14756.2</v>
      </c>
      <c r="Z857" s="0" t="n">
        <f aca="false">L857/Y857</f>
        <v>0.952616527290224</v>
      </c>
      <c r="AA857" s="0" t="n">
        <f aca="false">AVERAGEIF(X794:X856,"Monday",Z794:Z856)</f>
        <v>0.988278704885681</v>
      </c>
      <c r="AB857" s="0" t="n">
        <f aca="false">L857/AA857</f>
        <v>14223.7204247217</v>
      </c>
      <c r="AC857" s="0" t="n">
        <v>82</v>
      </c>
      <c r="AE857" s="0" t="n">
        <v>0</v>
      </c>
      <c r="AF857" s="0" t="n">
        <f aca="false">(AB857/AVERAGE(AB853:AB855,AB859:AB861))*MAX(AE856:AE858) + (1 - MAX(AE856:AE858))</f>
        <v>1</v>
      </c>
      <c r="AG857" s="0" t="n">
        <f aca="false">AB857/AF857</f>
        <v>14223.7204247217</v>
      </c>
      <c r="AH857" s="0" t="n">
        <f aca="false">(AG856+AG857*2+AG858)/4</f>
        <v>14280.1086237201</v>
      </c>
      <c r="AI857" s="0" t="n">
        <f aca="false">ABS(1 - (AG857/AVERAGE(AG855:AG859)))</f>
        <v>0.0137276523820729</v>
      </c>
      <c r="AJ857" s="0" t="n">
        <f aca="false">(AVERAGE(AG855:AG859)*AI857) + (AG857*(1-AI857))</f>
        <v>14221.0762846337</v>
      </c>
      <c r="AK857" s="0" t="n">
        <f aca="false">(AVERAGE(AG855:AG856,AG858:AG859)*AI857*2) + (AG857*(1-AI857*2))</f>
        <v>14217.1100745018</v>
      </c>
    </row>
    <row r="858" customFormat="false" ht="13.8" hidden="false" customHeight="false" outlineLevel="0" collapsed="false">
      <c r="A858" s="4" t="n">
        <v>43592</v>
      </c>
      <c r="B858" s="0" t="n">
        <v>856</v>
      </c>
      <c r="C858" s="0" t="n">
        <v>3315</v>
      </c>
      <c r="D858" s="0" t="n">
        <f aca="false">C858*2.6</f>
        <v>8619</v>
      </c>
      <c r="E858" s="0" t="n">
        <v>1390</v>
      </c>
      <c r="F858" s="0" t="n">
        <f aca="false">E858*2.4</f>
        <v>3336</v>
      </c>
      <c r="G858" s="0" t="n">
        <v>2295</v>
      </c>
      <c r="H858" s="0" t="n">
        <f aca="false">SUM(D858,F858,G858)</f>
        <v>14250</v>
      </c>
      <c r="J858" s="0" t="n">
        <f aca="false">I858*2.4</f>
        <v>0</v>
      </c>
      <c r="K858" s="0" t="n">
        <f aca="false">I858*2.6</f>
        <v>0</v>
      </c>
      <c r="L858" s="0" t="n">
        <f aca="false">SUM(K858,H858)</f>
        <v>14250</v>
      </c>
      <c r="M858" s="0" t="n">
        <v>165</v>
      </c>
      <c r="X858" s="0" t="s">
        <v>36</v>
      </c>
      <c r="Y858" s="0" t="n">
        <f aca="false">Y856</f>
        <v>14756.2</v>
      </c>
      <c r="Z858" s="0" t="n">
        <f aca="false">L858/Y858</f>
        <v>0.965695775335113</v>
      </c>
      <c r="AA858" s="0" t="n">
        <f aca="false">AVERAGEIF(X795:X857,"Tuesday",Z795:Z857)</f>
        <v>0.944283518846596</v>
      </c>
      <c r="AB858" s="0" t="n">
        <f aca="false">L858/AA858</f>
        <v>15090.8066439683</v>
      </c>
      <c r="AC858" s="0" t="n">
        <v>79</v>
      </c>
      <c r="AE858" s="0" t="n">
        <v>0</v>
      </c>
      <c r="AF858" s="0" t="n">
        <f aca="false">(AB858/AVERAGE(AB854:AB856,AB860:AB862))*MAX(AE857:AE859) + (1 - MAX(AE857:AE859))</f>
        <v>1.03941800818573</v>
      </c>
      <c r="AG858" s="0" t="n">
        <f aca="false">AB858/AF858</f>
        <v>14518.5156742751</v>
      </c>
      <c r="AH858" s="0" t="n">
        <f aca="false">(AG857+AG858*2+AG859)/4</f>
        <v>14278.4369004317</v>
      </c>
      <c r="AI858" s="0" t="n">
        <f aca="false">ABS(1 - (AG858/AVERAGE(AG856:AG860)))</f>
        <v>0.0238225045935543</v>
      </c>
      <c r="AJ858" s="0" t="n">
        <f aca="false">(AVERAGE(AG856:AG860)*AI858) + (AG858*(1-AI858))</f>
        <v>14510.4679630367</v>
      </c>
      <c r="AK858" s="0" t="n">
        <f aca="false">(AVERAGE(AG856:AG857,AG859:AG860)*AI858*2) + (AG858*(1-AI858*2))</f>
        <v>14498.3963961791</v>
      </c>
    </row>
    <row r="859" customFormat="false" ht="13.8" hidden="false" customHeight="false" outlineLevel="0" collapsed="false">
      <c r="A859" s="4" t="n">
        <v>43593</v>
      </c>
      <c r="B859" s="0" t="n">
        <v>857</v>
      </c>
      <c r="C859" s="0" t="n">
        <v>3095</v>
      </c>
      <c r="D859" s="0" t="n">
        <f aca="false">C859*2.6</f>
        <v>8047</v>
      </c>
      <c r="E859" s="0" t="n">
        <v>1370</v>
      </c>
      <c r="F859" s="0" t="n">
        <f aca="false">E859*2.4</f>
        <v>3288</v>
      </c>
      <c r="G859" s="0" t="n">
        <v>2240</v>
      </c>
      <c r="H859" s="0" t="n">
        <f aca="false">SUM(D859,F859,G859)</f>
        <v>13575</v>
      </c>
      <c r="J859" s="0" t="n">
        <f aca="false">I859*2.4</f>
        <v>0</v>
      </c>
      <c r="K859" s="0" t="n">
        <f aca="false">I859*2.6</f>
        <v>0</v>
      </c>
      <c r="L859" s="0" t="n">
        <f aca="false">SUM(K859,H859)</f>
        <v>13575</v>
      </c>
      <c r="M859" s="0" t="n">
        <v>200</v>
      </c>
      <c r="X859" s="0" t="s">
        <v>37</v>
      </c>
      <c r="Y859" s="0" t="n">
        <f aca="false">Y856</f>
        <v>14756.2</v>
      </c>
      <c r="Z859" s="0" t="n">
        <f aca="false">L859/Y859</f>
        <v>0.919952291240292</v>
      </c>
      <c r="AA859" s="0" t="n">
        <f aca="false">AVERAGEIF(X796:X858,"Wednesday",Z796:Z858)</f>
        <v>0.891806292817264</v>
      </c>
      <c r="AB859" s="0" t="n">
        <f aca="false">L859/AA859</f>
        <v>15221.9154645297</v>
      </c>
      <c r="AC859" s="0" t="n">
        <v>75</v>
      </c>
      <c r="AE859" s="0" t="n">
        <v>1</v>
      </c>
      <c r="AF859" s="0" t="n">
        <f aca="false">(AB859/AVERAGE(AB855:AB857,AB861:AB863))*MAX(AE858:AE860) + (1 - MAX(AE858:AE860))</f>
        <v>1.09881758812511</v>
      </c>
      <c r="AG859" s="0" t="n">
        <f aca="false">AB859/AF859</f>
        <v>13852.9958284546</v>
      </c>
      <c r="AH859" s="0" t="n">
        <f aca="false">(AG858+AG859*2+AG860)/4</f>
        <v>14094.5693321072</v>
      </c>
      <c r="AI859" s="0" t="n">
        <f aca="false">ABS(1 - (AG859/AVERAGE(AG857:AG861)))</f>
        <v>0.0307765691905344</v>
      </c>
      <c r="AJ859" s="0" t="n">
        <f aca="false">(AVERAGE(AG857:AG861)*AI859) + (AG859*(1-AI859))</f>
        <v>13866.5340061313</v>
      </c>
      <c r="AK859" s="0" t="n">
        <f aca="false">(AVERAGE(AG857:AG858,AG860:AG861)*AI859*2) + (AG859*(1-AI859*2))</f>
        <v>13886.8412726462</v>
      </c>
    </row>
    <row r="860" customFormat="false" ht="13.8" hidden="false" customHeight="false" outlineLevel="0" collapsed="false">
      <c r="A860" s="4" t="n">
        <v>43594</v>
      </c>
      <c r="B860" s="0" t="n">
        <v>858</v>
      </c>
      <c r="C860" s="0" t="n">
        <v>3850</v>
      </c>
      <c r="D860" s="0" t="n">
        <f aca="false">C860*2.6</f>
        <v>10010</v>
      </c>
      <c r="E860" s="0" t="n">
        <v>1535</v>
      </c>
      <c r="F860" s="0" t="n">
        <f aca="false">E860*2.4</f>
        <v>3684</v>
      </c>
      <c r="G860" s="0" t="n">
        <v>3000</v>
      </c>
      <c r="H860" s="0" t="n">
        <f aca="false">SUM(D860,F860,G860)</f>
        <v>16694</v>
      </c>
      <c r="J860" s="0" t="n">
        <f aca="false">I860*2.4</f>
        <v>0</v>
      </c>
      <c r="K860" s="0" t="n">
        <f aca="false">I860*2.6</f>
        <v>0</v>
      </c>
      <c r="L860" s="0" t="n">
        <f aca="false">SUM(K860,H860)</f>
        <v>16694</v>
      </c>
      <c r="M860" s="0" t="n">
        <v>175</v>
      </c>
      <c r="X860" s="0" t="s">
        <v>39</v>
      </c>
      <c r="Y860" s="0" t="n">
        <f aca="false">Y856</f>
        <v>14756.2</v>
      </c>
      <c r="Z860" s="0" t="n">
        <f aca="false">L860/Y860</f>
        <v>1.13132107182066</v>
      </c>
      <c r="AA860" s="0" t="n">
        <f aca="false">AVERAGEIF(X797:X859,"Thursday",Z797:Z859)</f>
        <v>0.948899099510558</v>
      </c>
      <c r="AB860" s="0" t="n">
        <f aca="false">L860/AA860</f>
        <v>17593.0191193255</v>
      </c>
      <c r="AC860" s="0" t="n">
        <v>70</v>
      </c>
      <c r="AE860" s="0" t="n">
        <v>0</v>
      </c>
      <c r="AF860" s="0" t="n">
        <f aca="false">(AB860/AVERAGE(AB856:AB858,AB862:AB864))*MAX(AE859:AE861) + (1 - MAX(AE859:AE861))</f>
        <v>1.24299173455205</v>
      </c>
      <c r="AG860" s="0" t="n">
        <f aca="false">AB860/AF860</f>
        <v>14153.7699972444</v>
      </c>
      <c r="AH860" s="0" t="n">
        <f aca="false">(AG859+AG860*2+AG861)/4</f>
        <v>14218.9855879892</v>
      </c>
      <c r="AI860" s="0" t="n">
        <f aca="false">ABS(1 - (AG860/AVERAGE(AG858:AG862)))</f>
        <v>0.0293616794962642</v>
      </c>
      <c r="AJ860" s="0" t="n">
        <f aca="false">(AVERAGE(AG858:AG862)*AI860) + (AG860*(1-AI860))</f>
        <v>14166.3411900781</v>
      </c>
      <c r="AK860" s="0" t="n">
        <f aca="false">(AVERAGE(AG858:AG859,AG861:AG862)*AI860*2) + (AG860*(1-AI860*2))</f>
        <v>14185.1979793286</v>
      </c>
    </row>
    <row r="861" customFormat="false" ht="13.8" hidden="false" customHeight="false" outlineLevel="0" collapsed="false">
      <c r="A861" s="4" t="n">
        <v>43595</v>
      </c>
      <c r="B861" s="0" t="n">
        <v>859</v>
      </c>
      <c r="C861" s="0" t="n">
        <v>3205</v>
      </c>
      <c r="D861" s="0" t="n">
        <f aca="false">C861*2.6</f>
        <v>8333</v>
      </c>
      <c r="E861" s="0" t="n">
        <v>1590</v>
      </c>
      <c r="F861" s="0" t="n">
        <f aca="false">E861*2.4</f>
        <v>3816</v>
      </c>
      <c r="G861" s="0" t="n">
        <v>2355</v>
      </c>
      <c r="H861" s="0" t="n">
        <f aca="false">SUM(D861,F861,G861)</f>
        <v>14504</v>
      </c>
      <c r="J861" s="0" t="n">
        <f aca="false">I861*2.4</f>
        <v>0</v>
      </c>
      <c r="K861" s="0" t="n">
        <f aca="false">I861*2.6</f>
        <v>0</v>
      </c>
      <c r="L861" s="0" t="n">
        <f aca="false">SUM(K861,H861)</f>
        <v>14504</v>
      </c>
      <c r="M861" s="0" t="n">
        <v>165</v>
      </c>
      <c r="X861" s="0" t="s">
        <v>40</v>
      </c>
      <c r="Y861" s="0" t="n">
        <f aca="false">Y856</f>
        <v>14756.2</v>
      </c>
      <c r="Z861" s="0" t="n">
        <f aca="false">L861/Y861</f>
        <v>0.982908878979683</v>
      </c>
      <c r="AA861" s="0" t="n">
        <f aca="false">AVERAGEIF(X798:X860,"Friday",Z798:Z860)</f>
        <v>1.02099861948138</v>
      </c>
      <c r="AB861" s="0" t="n">
        <f aca="false">L861/AA861</f>
        <v>14205.699913059</v>
      </c>
      <c r="AC861" s="0" t="n">
        <v>68</v>
      </c>
      <c r="AE861" s="0" t="n">
        <v>1</v>
      </c>
      <c r="AF861" s="0" t="n">
        <f aca="false">(AB861/AVERAGE(AB857:AB859,AB863:AB865))*MAX(AE860:AE862) + (1 - MAX(AE860:AE862))</f>
        <v>0.965362382959004</v>
      </c>
      <c r="AG861" s="0" t="n">
        <f aca="false">AB861/AF861</f>
        <v>14715.4065290136</v>
      </c>
      <c r="AH861" s="0" t="n">
        <f aca="false">(AG860+AG861*2+AG862)/4</f>
        <v>14813.3733170722</v>
      </c>
      <c r="AI861" s="0" t="n">
        <f aca="false">ABS(1 - (AG861/AVERAGE(AG859:AG863)))</f>
        <v>0.0187891161481257</v>
      </c>
      <c r="AJ861" s="0" t="n">
        <f aca="false">(AVERAGE(AG859:AG863)*AI861) + (AG861*(1-AI861))</f>
        <v>14710.3073451717</v>
      </c>
      <c r="AK861" s="0" t="n">
        <f aca="false">(AVERAGE(AG859:AG860,AG862:AG863)*AI861*2) + (AG861*(1-AI861*2))</f>
        <v>14702.6585694089</v>
      </c>
    </row>
    <row r="862" customFormat="false" ht="13.8" hidden="false" customHeight="false" outlineLevel="0" collapsed="false">
      <c r="A862" s="4" t="n">
        <v>43596</v>
      </c>
      <c r="B862" s="0" t="n">
        <v>860</v>
      </c>
      <c r="C862" s="0" t="n">
        <v>3515</v>
      </c>
      <c r="D862" s="0" t="n">
        <f aca="false">C862*2.6</f>
        <v>9139</v>
      </c>
      <c r="E862" s="0" t="n">
        <v>1425</v>
      </c>
      <c r="F862" s="0" t="n">
        <f aca="false">E862*2.4</f>
        <v>3420</v>
      </c>
      <c r="G862" s="0" t="n">
        <v>3110</v>
      </c>
      <c r="H862" s="0" t="n">
        <f aca="false">SUM(D862,F862,G862)</f>
        <v>15669</v>
      </c>
      <c r="J862" s="0" t="n">
        <f aca="false">I862*2.4</f>
        <v>0</v>
      </c>
      <c r="K862" s="0" t="n">
        <f aca="false">I862*2.6</f>
        <v>0</v>
      </c>
      <c r="L862" s="0" t="n">
        <f aca="false">SUM(K862,H862)</f>
        <v>15669</v>
      </c>
      <c r="M862" s="0" t="n">
        <v>135</v>
      </c>
      <c r="X862" s="0" t="s">
        <v>42</v>
      </c>
      <c r="Y862" s="0" t="n">
        <f aca="false">Y857</f>
        <v>14756.2</v>
      </c>
      <c r="Z862" s="0" t="n">
        <f aca="false">L862/Y862</f>
        <v>1.06185874412112</v>
      </c>
      <c r="AA862" s="0" t="n">
        <f aca="false">AVERAGEIF(X799:X861,"Saturday",Z799:Z861)</f>
        <v>1.1781861551696</v>
      </c>
      <c r="AB862" s="0" t="n">
        <f aca="false">L862/AA862</f>
        <v>13299.2565998575</v>
      </c>
      <c r="AC862" s="0" t="n">
        <v>77</v>
      </c>
      <c r="AE862" s="0" t="n">
        <v>0</v>
      </c>
      <c r="AF862" s="0" t="n">
        <f aca="false">(AB862/AVERAGE(AB858:AB860,AB864:AB866))*MAX(AE861:AE863) + (1 - MAX(AE861:AE863))</f>
        <v>0.848767171363896</v>
      </c>
      <c r="AG862" s="0" t="n">
        <f aca="false">AB862/AF862</f>
        <v>15668.9102130172</v>
      </c>
      <c r="AH862" s="0" t="n">
        <f aca="false">(AG861+AG862*2+AG863)/4</f>
        <v>14970.5563848482</v>
      </c>
      <c r="AI862" s="0" t="n">
        <f aca="false">ABS(1 - (AG862/AVERAGE(AG860:AG864)))</f>
        <v>0.0777536919496682</v>
      </c>
      <c r="AJ862" s="0" t="n">
        <f aca="false">(AVERAGE(AG860:AG864)*AI862) + (AG862*(1-AI862))</f>
        <v>15581.0157915381</v>
      </c>
      <c r="AK862" s="0" t="n">
        <f aca="false">(AVERAGE(AG860:AG861,AG863:AG864)*AI862*2) + (AG862*(1-AI862*2))</f>
        <v>15449.1741593195</v>
      </c>
    </row>
    <row r="863" customFormat="false" ht="13.8" hidden="false" customHeight="false" outlineLevel="0" collapsed="false">
      <c r="A863" s="4" t="n">
        <v>43597</v>
      </c>
      <c r="B863" s="0" t="n">
        <v>861</v>
      </c>
      <c r="C863" s="0" t="n">
        <v>3145</v>
      </c>
      <c r="D863" s="0" t="n">
        <f aca="false">C863*2.6</f>
        <v>8177</v>
      </c>
      <c r="E863" s="0" t="n">
        <v>1450</v>
      </c>
      <c r="F863" s="0" t="n">
        <f aca="false">E863*2.4</f>
        <v>3480</v>
      </c>
      <c r="G863" s="0" t="n">
        <v>2615</v>
      </c>
      <c r="H863" s="0" t="n">
        <f aca="false">SUM(D863,F863,G863)</f>
        <v>14272</v>
      </c>
      <c r="J863" s="0" t="n">
        <f aca="false">I863*2.4</f>
        <v>0</v>
      </c>
      <c r="K863" s="0" t="n">
        <f aca="false">I863*2.6</f>
        <v>0</v>
      </c>
      <c r="L863" s="0" t="n">
        <f aca="false">SUM(K863,H863)</f>
        <v>14272</v>
      </c>
      <c r="M863" s="0" t="n">
        <v>185</v>
      </c>
      <c r="X863" s="0" t="s">
        <v>33</v>
      </c>
      <c r="Y863" s="0" t="n">
        <f aca="false">AVERAGE(L863:L869)</f>
        <v>15159.9714285714</v>
      </c>
      <c r="Z863" s="0" t="n">
        <f aca="false">L863/Y863</f>
        <v>0.941426576378774</v>
      </c>
      <c r="AA863" s="0" t="n">
        <f aca="false">AVERAGEIF(X800:X862,"Sunday",Z800:Z862)</f>
        <v>1.03203423682152</v>
      </c>
      <c r="AB863" s="0" t="n">
        <f aca="false">L863/AA863</f>
        <v>13828.9985843446</v>
      </c>
      <c r="AC863" s="0" t="n">
        <v>82</v>
      </c>
      <c r="AE863" s="0" t="n">
        <v>0</v>
      </c>
      <c r="AF863" s="0" t="n">
        <f aca="false">(AB863/AVERAGE(AB859:AB861,AB865:AB867))*MAX(AE862:AE864) + (1 - MAX(AE862:AE864))</f>
        <v>1</v>
      </c>
      <c r="AG863" s="0" t="n">
        <f aca="false">AB863/AF863</f>
        <v>13828.9985843446</v>
      </c>
      <c r="AH863" s="0" t="n">
        <f aca="false">(AG862+AG863*2+AG864)/4</f>
        <v>14413.0667852797</v>
      </c>
      <c r="AI863" s="0" t="n">
        <f aca="false">ABS(1 - (AG863/AVERAGE(AG861:AG865)))</f>
        <v>0.0673765760251296</v>
      </c>
      <c r="AJ863" s="0" t="n">
        <f aca="false">(AVERAGE(AG861:AG865)*AI863) + (AG863*(1-AI863))</f>
        <v>13896.312102109</v>
      </c>
      <c r="AK863" s="0" t="n">
        <f aca="false">(AVERAGE(AG861:AG862,AG864:AG865)*AI863*2) + (AG863*(1-AI863*2))</f>
        <v>13997.2823787555</v>
      </c>
    </row>
    <row r="864" customFormat="false" ht="13.8" hidden="false" customHeight="false" outlineLevel="0" collapsed="false">
      <c r="A864" s="4" t="n">
        <v>43598</v>
      </c>
      <c r="B864" s="0" t="n">
        <v>862</v>
      </c>
      <c r="C864" s="0" t="n">
        <v>3205</v>
      </c>
      <c r="D864" s="0" t="n">
        <f aca="false">C864*2.6</f>
        <v>8333</v>
      </c>
      <c r="E864" s="0" t="n">
        <v>1400</v>
      </c>
      <c r="F864" s="0" t="n">
        <f aca="false">E864*2.4</f>
        <v>3360</v>
      </c>
      <c r="G864" s="0" t="n">
        <v>2425</v>
      </c>
      <c r="H864" s="0" t="n">
        <f aca="false">SUM(D864,F864,G864)</f>
        <v>14118</v>
      </c>
      <c r="J864" s="0" t="n">
        <f aca="false">I864*2.4</f>
        <v>0</v>
      </c>
      <c r="K864" s="0" t="n">
        <f aca="false">I864*2.6</f>
        <v>0</v>
      </c>
      <c r="L864" s="0" t="n">
        <f aca="false">SUM(K864,H864)</f>
        <v>14118</v>
      </c>
      <c r="M864" s="0" t="n">
        <v>165</v>
      </c>
      <c r="X864" s="0" t="s">
        <v>34</v>
      </c>
      <c r="Y864" s="0" t="n">
        <f aca="false">Y863</f>
        <v>15159.9714285714</v>
      </c>
      <c r="Z864" s="0" t="n">
        <f aca="false">L864/Y864</f>
        <v>0.931268245888139</v>
      </c>
      <c r="AA864" s="0" t="n">
        <f aca="false">AVERAGEIF(X801:X863,"Monday",Z801:Z863)</f>
        <v>0.985524987651636</v>
      </c>
      <c r="AB864" s="0" t="n">
        <f aca="false">L864/AA864</f>
        <v>14325.3597594122</v>
      </c>
      <c r="AC864" s="0" t="n">
        <v>88</v>
      </c>
      <c r="AE864" s="0" t="n">
        <v>0</v>
      </c>
      <c r="AF864" s="0" t="n">
        <f aca="false">(AB864/AVERAGE(AB860:AB862,AB866:AB868))*MAX(AE863:AE865) + (1 - MAX(AE863:AE865))</f>
        <v>1</v>
      </c>
      <c r="AG864" s="0" t="n">
        <f aca="false">AB864/AF864</f>
        <v>14325.3597594122</v>
      </c>
      <c r="AH864" s="0" t="n">
        <f aca="false">(AG863+AG864*2+AG865)/4</f>
        <v>14520.3391000685</v>
      </c>
      <c r="AI864" s="0" t="n">
        <f aca="false">ABS(1 - (AG864/AVERAGE(AG862:AG866)))</f>
        <v>0.0526261088125958</v>
      </c>
      <c r="AJ864" s="0" t="n">
        <f aca="false">(AVERAGE(AG862:AG866)*AI864) + (AG864*(1-AI864))</f>
        <v>14367.2378280499</v>
      </c>
      <c r="AK864" s="0" t="n">
        <f aca="false">(AVERAGE(AG862:AG863,AG865:AG866)*AI864*2) + (AG864*(1-AI864*2))</f>
        <v>14430.0549310065</v>
      </c>
    </row>
    <row r="865" customFormat="false" ht="13.8" hidden="false" customHeight="false" outlineLevel="0" collapsed="false">
      <c r="A865" s="4" t="n">
        <v>43599</v>
      </c>
      <c r="B865" s="0" t="n">
        <v>863</v>
      </c>
      <c r="C865" s="0" t="n">
        <v>3275</v>
      </c>
      <c r="D865" s="0" t="n">
        <f aca="false">C865*2.6</f>
        <v>8515</v>
      </c>
      <c r="E865" s="0" t="n">
        <v>1475</v>
      </c>
      <c r="F865" s="0" t="n">
        <f aca="false">E865*2.4</f>
        <v>3540</v>
      </c>
      <c r="G865" s="0" t="n">
        <v>2785</v>
      </c>
      <c r="H865" s="0" t="n">
        <f aca="false">SUM(D865,F865,G865)</f>
        <v>14840</v>
      </c>
      <c r="J865" s="0" t="n">
        <f aca="false">I865*2.4</f>
        <v>0</v>
      </c>
      <c r="K865" s="0" t="n">
        <f aca="false">I865*2.6</f>
        <v>0</v>
      </c>
      <c r="L865" s="0" t="n">
        <f aca="false">SUM(K865,H865)</f>
        <v>14840</v>
      </c>
      <c r="M865" s="0" t="n">
        <v>175</v>
      </c>
      <c r="X865" s="0" t="s">
        <v>36</v>
      </c>
      <c r="Y865" s="0" t="n">
        <f aca="false">Y863</f>
        <v>15159.9714285714</v>
      </c>
      <c r="Z865" s="0" t="n">
        <f aca="false">L865/Y865</f>
        <v>0.978893665461113</v>
      </c>
      <c r="AA865" s="0" t="n">
        <f aca="false">AVERAGEIF(X802:X864,"Tuesday",Z802:Z864)</f>
        <v>0.951182159039918</v>
      </c>
      <c r="AB865" s="0" t="n">
        <f aca="false">L865/AA865</f>
        <v>15601.6382971048</v>
      </c>
      <c r="AC865" s="0" t="n">
        <v>88</v>
      </c>
      <c r="AE865" s="0" t="n">
        <v>0</v>
      </c>
      <c r="AF865" s="0" t="n">
        <f aca="false">(AB865/AVERAGE(AB861:AB863,AB867:AB869))*MAX(AE864:AE866) + (1 - MAX(AE864:AE866))</f>
        <v>1</v>
      </c>
      <c r="AG865" s="0" t="n">
        <f aca="false">AB865/AF865</f>
        <v>15601.6382971048</v>
      </c>
      <c r="AH865" s="0" t="n">
        <f aca="false">(AG864+AG865*2+AG866)/4</f>
        <v>15427.3395868462</v>
      </c>
      <c r="AI865" s="0" t="n">
        <f aca="false">ABS(1 - (AG865/AVERAGE(AG863:AG867)))</f>
        <v>0.0528719226502461</v>
      </c>
      <c r="AJ865" s="0" t="n">
        <f aca="false">(AVERAGE(AG863:AG867)*AI865) + (AG865*(1-AI865))</f>
        <v>15560.2149805388</v>
      </c>
      <c r="AK865" s="0" t="n">
        <f aca="false">(AVERAGE(AG863:AG864,AG866:AG867)*AI865*2) + (AG865*(1-AI865*2))</f>
        <v>15498.0800056897</v>
      </c>
    </row>
    <row r="866" customFormat="false" ht="13.8" hidden="false" customHeight="false" outlineLevel="0" collapsed="false">
      <c r="A866" s="4" t="n">
        <v>43600</v>
      </c>
      <c r="B866" s="0" t="n">
        <v>864</v>
      </c>
      <c r="C866" s="0" t="n">
        <v>3315</v>
      </c>
      <c r="D866" s="0" t="n">
        <f aca="false">C866*2.6</f>
        <v>8619</v>
      </c>
      <c r="E866" s="0" t="n">
        <v>1435</v>
      </c>
      <c r="F866" s="0" t="n">
        <f aca="false">E866*2.4</f>
        <v>3444</v>
      </c>
      <c r="G866" s="0" t="n">
        <v>2660</v>
      </c>
      <c r="H866" s="0" t="n">
        <f aca="false">SUM(D866,F866,G866)</f>
        <v>14723</v>
      </c>
      <c r="J866" s="0" t="n">
        <f aca="false">I866*2.4</f>
        <v>0</v>
      </c>
      <c r="K866" s="0" t="n">
        <f aca="false">I866*2.6</f>
        <v>0</v>
      </c>
      <c r="L866" s="0" t="n">
        <f aca="false">SUM(K866,H866)</f>
        <v>14723</v>
      </c>
      <c r="M866" s="0" t="n">
        <v>175</v>
      </c>
      <c r="X866" s="0" t="s">
        <v>37</v>
      </c>
      <c r="Y866" s="0" t="n">
        <f aca="false">Y863</f>
        <v>15159.9714285714</v>
      </c>
      <c r="Z866" s="0" t="n">
        <f aca="false">L866/Y866</f>
        <v>0.971175972815631</v>
      </c>
      <c r="AA866" s="0" t="n">
        <f aca="false">AVERAGEIF(X803:X865,"Wednesday",Z803:Z865)</f>
        <v>0.909909953689037</v>
      </c>
      <c r="AB866" s="0" t="n">
        <f aca="false">L866/AA866</f>
        <v>16180.7219937629</v>
      </c>
      <c r="AC866" s="0" t="n">
        <v>88</v>
      </c>
      <c r="AE866" s="0" t="n">
        <v>0</v>
      </c>
      <c r="AF866" s="0" t="n">
        <f aca="false">(AB866/AVERAGE(AB862:AB864,AB868:AB870))*MAX(AE865:AE867) + (1 - MAX(AE865:AE867))</f>
        <v>1</v>
      </c>
      <c r="AG866" s="0" t="n">
        <f aca="false">AB866/AF866</f>
        <v>16180.7219937629</v>
      </c>
      <c r="AH866" s="0" t="n">
        <f aca="false">(AG865+AG866*2+AG867)/4</f>
        <v>15529.307163013</v>
      </c>
      <c r="AI866" s="0" t="n">
        <f aca="false">ABS(1 - (AG866/AVERAGE(AG864:AG868)))</f>
        <v>0.0646721097637624</v>
      </c>
      <c r="AJ866" s="0" t="n">
        <f aca="false">(AVERAGE(AG864:AG868)*AI866) + (AG866*(1-AI866))</f>
        <v>16117.1572827815</v>
      </c>
      <c r="AK866" s="0" t="n">
        <f aca="false">(AVERAGE(AG864:AG865,AG867:AG868)*AI866*2) + (AG866*(1-AI866*2))</f>
        <v>16021.8102163093</v>
      </c>
    </row>
    <row r="867" customFormat="false" ht="13.8" hidden="false" customHeight="false" outlineLevel="0" collapsed="false">
      <c r="A867" s="4" t="n">
        <v>43601</v>
      </c>
      <c r="B867" s="0" t="n">
        <v>865</v>
      </c>
      <c r="C867" s="0" t="n">
        <v>3080</v>
      </c>
      <c r="D867" s="0" t="n">
        <f aca="false">C867*2.6</f>
        <v>8008</v>
      </c>
      <c r="E867" s="0" t="n">
        <v>1440</v>
      </c>
      <c r="F867" s="0" t="n">
        <f aca="false">E867*2.4</f>
        <v>3456</v>
      </c>
      <c r="G867" s="0" t="n">
        <v>2185</v>
      </c>
      <c r="H867" s="0" t="n">
        <f aca="false">SUM(D867,F867,G867)</f>
        <v>13649</v>
      </c>
      <c r="J867" s="0" t="n">
        <f aca="false">I867*2.4</f>
        <v>0</v>
      </c>
      <c r="K867" s="0" t="n">
        <f aca="false">I867*2.6</f>
        <v>0</v>
      </c>
      <c r="L867" s="0" t="n">
        <f aca="false">SUM(K867,H867)</f>
        <v>13649</v>
      </c>
      <c r="M867" s="0" t="n">
        <v>185</v>
      </c>
      <c r="X867" s="0" t="s">
        <v>39</v>
      </c>
      <c r="Y867" s="0" t="n">
        <f aca="false">Y863</f>
        <v>15159.9714285714</v>
      </c>
      <c r="Z867" s="0" t="n">
        <f aca="false">L867/Y867</f>
        <v>0.900331512121208</v>
      </c>
      <c r="AA867" s="0" t="n">
        <f aca="false">AVERAGEIF(X804:X866,"Thursday",Z804:Z866)</f>
        <v>0.964311067986113</v>
      </c>
      <c r="AB867" s="0" t="n">
        <f aca="false">L867/AA867</f>
        <v>14154.1463674215</v>
      </c>
      <c r="AC867" s="0" t="n">
        <v>77</v>
      </c>
      <c r="AE867" s="0" t="n">
        <v>0</v>
      </c>
      <c r="AF867" s="0" t="n">
        <f aca="false">(AB867/AVERAGE(AB863:AB865,AB869:AB871))*MAX(AE866:AE868) + (1 - MAX(AE866:AE868))</f>
        <v>1</v>
      </c>
      <c r="AG867" s="0" t="n">
        <f aca="false">AB867/AF867</f>
        <v>14154.1463674215</v>
      </c>
      <c r="AH867" s="0" t="n">
        <f aca="false">(AG866+AG867*2+AG868)/4</f>
        <v>15054.0936726096</v>
      </c>
      <c r="AI867" s="0" t="n">
        <f aca="false">ABS(1 - (AG867/AVERAGE(AG865:AG869)))</f>
        <v>0.0916890373806645</v>
      </c>
      <c r="AJ867" s="0" t="n">
        <f aca="false">(AVERAGE(AG865:AG869)*AI867) + (AG867*(1-AI867))</f>
        <v>14285.1501853936</v>
      </c>
      <c r="AK867" s="0" t="n">
        <f aca="false">(AVERAGE(AG865:AG866,AG868:AG869)*AI867*2) + (AG867*(1-AI867*2))</f>
        <v>14481.6559123518</v>
      </c>
    </row>
    <row r="868" customFormat="false" ht="13.8" hidden="false" customHeight="false" outlineLevel="0" collapsed="false">
      <c r="A868" s="4" t="n">
        <v>43602</v>
      </c>
      <c r="B868" s="0" t="n">
        <v>866</v>
      </c>
      <c r="C868" s="0" t="n">
        <v>3638</v>
      </c>
      <c r="D868" s="0" t="n">
        <f aca="false">C868*2.6</f>
        <v>9458.8</v>
      </c>
      <c r="E868" s="0" t="n">
        <v>1560</v>
      </c>
      <c r="F868" s="0" t="n">
        <f aca="false">E868*2.4</f>
        <v>3744</v>
      </c>
      <c r="G868" s="0" t="n">
        <v>2895</v>
      </c>
      <c r="H868" s="0" t="n">
        <f aca="false">SUM(D868,F868,G868)</f>
        <v>16097.8</v>
      </c>
      <c r="J868" s="0" t="n">
        <f aca="false">I868*2.4</f>
        <v>0</v>
      </c>
      <c r="K868" s="0" t="n">
        <f aca="false">I868*2.6</f>
        <v>0</v>
      </c>
      <c r="L868" s="0" t="n">
        <f aca="false">SUM(K868,H868)</f>
        <v>16097.8</v>
      </c>
      <c r="M868" s="0" t="n">
        <v>170</v>
      </c>
      <c r="X868" s="0" t="s">
        <v>40</v>
      </c>
      <c r="Y868" s="0" t="n">
        <f aca="false">Y863</f>
        <v>15159.9714285714</v>
      </c>
      <c r="Z868" s="0" t="n">
        <f aca="false">L868/Y868</f>
        <v>1.06186215955929</v>
      </c>
      <c r="AA868" s="0" t="n">
        <f aca="false">AVERAGEIF(X805:X867,"Friday",Z805:Z867)</f>
        <v>1.0235538602198</v>
      </c>
      <c r="AB868" s="0" t="n">
        <f aca="false">L868/AA868</f>
        <v>15727.3599618325</v>
      </c>
      <c r="AC868" s="0" t="n">
        <v>61</v>
      </c>
      <c r="AE868" s="0" t="n">
        <v>0</v>
      </c>
      <c r="AF868" s="0" t="n">
        <f aca="false">(AB868/AVERAGE(AB864:AB866,AB870:AB872))*MAX(AE867:AE869) + (1 - MAX(AE867:AE869))</f>
        <v>1</v>
      </c>
      <c r="AG868" s="0" t="n">
        <f aca="false">AB868/AF868</f>
        <v>15727.3599618325</v>
      </c>
      <c r="AH868" s="0" t="n">
        <f aca="false">(AG867+AG868*2+AG869)/4</f>
        <v>15464.9127187006</v>
      </c>
      <c r="AI868" s="0" t="n">
        <f aca="false">ABS(1 - (AG868/AVERAGE(AG866:AG870)))</f>
        <v>0.0420306925876699</v>
      </c>
      <c r="AJ868" s="0" t="n">
        <f aca="false">(AVERAGE(AG866:AG870)*AI868) + (AG868*(1-AI868))</f>
        <v>15700.6969989184</v>
      </c>
      <c r="AK868" s="0" t="n">
        <f aca="false">(AVERAGE(AG866:AG867,AG869:AG870)*AI868*2) + (AG868*(1-AI868*2))</f>
        <v>15660.7025545472</v>
      </c>
    </row>
    <row r="869" customFormat="false" ht="13.8" hidden="false" customHeight="false" outlineLevel="0" collapsed="false">
      <c r="A869" s="4" t="n">
        <v>43603</v>
      </c>
      <c r="B869" s="0" t="n">
        <v>867</v>
      </c>
      <c r="C869" s="0" t="n">
        <v>3820</v>
      </c>
      <c r="D869" s="0" t="n">
        <f aca="false">C869*2.6</f>
        <v>9932</v>
      </c>
      <c r="E869" s="0" t="n">
        <v>1645</v>
      </c>
      <c r="F869" s="0" t="n">
        <f aca="false">E869*2.4</f>
        <v>3948</v>
      </c>
      <c r="G869" s="0" t="n">
        <v>4540</v>
      </c>
      <c r="H869" s="0" t="n">
        <f aca="false">SUM(D869,F869,G869)</f>
        <v>18420</v>
      </c>
      <c r="J869" s="0" t="n">
        <f aca="false">I869*2.4</f>
        <v>0</v>
      </c>
      <c r="K869" s="0" t="n">
        <f aca="false">I869*2.6</f>
        <v>0</v>
      </c>
      <c r="L869" s="0" t="n">
        <f aca="false">SUM(K869,H869)</f>
        <v>18420</v>
      </c>
      <c r="M869" s="0" t="n">
        <v>135</v>
      </c>
      <c r="X869" s="0" t="s">
        <v>42</v>
      </c>
      <c r="Y869" s="0" t="n">
        <f aca="false">Y864</f>
        <v>15159.9714285714</v>
      </c>
      <c r="Z869" s="0" t="n">
        <f aca="false">L869/Y869</f>
        <v>1.21504186777586</v>
      </c>
      <c r="AA869" s="0" t="n">
        <f aca="false">AVERAGEIF(X806:X868,"Saturday",Z806:Z868)</f>
        <v>1.13348373459197</v>
      </c>
      <c r="AB869" s="0" t="n">
        <f aca="false">L869/AA869</f>
        <v>16250.7845837159</v>
      </c>
      <c r="AC869" s="0" t="n">
        <v>72</v>
      </c>
      <c r="AE869" s="0" t="n">
        <v>0</v>
      </c>
      <c r="AF869" s="0" t="n">
        <f aca="false">(AB869/AVERAGE(AB865:AB867,AB871:AB873))*MAX(AE868:AE870) + (1 - MAX(AE868:AE870))</f>
        <v>1</v>
      </c>
      <c r="AG869" s="0" t="n">
        <f aca="false">AB869/AF869</f>
        <v>16250.7845837159</v>
      </c>
      <c r="AH869" s="0" t="n">
        <f aca="false">(AG868+AG869*2+AG870)/4</f>
        <v>15345.2179218519</v>
      </c>
      <c r="AI869" s="0" t="n">
        <f aca="false">ABS(1 - (AG869/AVERAGE(AG867:AG871)))</f>
        <v>0.110982177646902</v>
      </c>
      <c r="AJ869" s="0" t="n">
        <f aca="false">(AVERAGE(AG867:AG871)*AI869) + (AG869*(1-AI869))</f>
        <v>16070.618214892</v>
      </c>
      <c r="AK869" s="0" t="n">
        <f aca="false">(AVERAGE(AG867:AG868,AG870:AG871)*AI869*2) + (AG869*(1-AI869*2))</f>
        <v>15800.3686616561</v>
      </c>
    </row>
    <row r="870" customFormat="false" ht="13.8" hidden="false" customHeight="false" outlineLevel="0" collapsed="false">
      <c r="A870" s="4" t="n">
        <v>43604</v>
      </c>
      <c r="B870" s="0" t="n">
        <v>868</v>
      </c>
      <c r="C870" s="0" t="n">
        <v>3035</v>
      </c>
      <c r="D870" s="0" t="n">
        <f aca="false">C870*2.6</f>
        <v>7891</v>
      </c>
      <c r="E870" s="0" t="n">
        <v>1605</v>
      </c>
      <c r="F870" s="0" t="n">
        <f aca="false">E870*2.4</f>
        <v>3852</v>
      </c>
      <c r="G870" s="0" t="n">
        <v>2010</v>
      </c>
      <c r="H870" s="0" t="n">
        <f aca="false">SUM(D870,F870,G870)</f>
        <v>13753</v>
      </c>
      <c r="J870" s="0" t="n">
        <f aca="false">I870*2.4</f>
        <v>0</v>
      </c>
      <c r="K870" s="0" t="n">
        <f aca="false">I870*2.6</f>
        <v>0</v>
      </c>
      <c r="L870" s="0" t="n">
        <f aca="false">SUM(K870,H870)</f>
        <v>13753</v>
      </c>
      <c r="M870" s="0" t="n">
        <v>155</v>
      </c>
      <c r="X870" s="0" t="s">
        <v>33</v>
      </c>
      <c r="Y870" s="0" t="n">
        <f aca="false">AVERAGE(L870:L876)</f>
        <v>15931</v>
      </c>
      <c r="Z870" s="0" t="n">
        <f aca="false">L870/Y870</f>
        <v>0.863285418366706</v>
      </c>
      <c r="AA870" s="0" t="n">
        <f aca="false">AVERAGEIF(X807:X869,"Sunday",Z807:Z869)</f>
        <v>1.04570103915824</v>
      </c>
      <c r="AB870" s="0" t="n">
        <f aca="false">L870/AA870</f>
        <v>13151.9425581433</v>
      </c>
      <c r="AC870" s="0" t="n">
        <v>72</v>
      </c>
      <c r="AE870" s="0" t="n">
        <v>0</v>
      </c>
      <c r="AF870" s="0" t="n">
        <f aca="false">(AB870/AVERAGE(AB866:AB868,AB872:AB874))*MAX(AE869:AE871) + (1 - MAX(AE869:AE871))</f>
        <v>1</v>
      </c>
      <c r="AG870" s="0" t="n">
        <f aca="false">AB870/AF870</f>
        <v>13151.9425581433</v>
      </c>
      <c r="AH870" s="0" t="n">
        <f aca="false">(AG869+AG870*2+AG871)/4</f>
        <v>14101.8634209328</v>
      </c>
      <c r="AI870" s="0" t="n">
        <f aca="false">ABS(1 - (AG870/AVERAGE(AG868:AG872)))</f>
        <v>0.110691914649267</v>
      </c>
      <c r="AJ870" s="0" t="n">
        <f aca="false">(AVERAGE(AG868:AG872)*AI870) + (AG870*(1-AI870))</f>
        <v>13333.1472596695</v>
      </c>
      <c r="AK870" s="0" t="n">
        <f aca="false">(AVERAGE(AG868:AG869,AG871:AG872)*AI870*2) + (AG870*(1-AI870*2))</f>
        <v>13604.9543119587</v>
      </c>
    </row>
    <row r="871" customFormat="false" ht="13.8" hidden="false" customHeight="false" outlineLevel="0" collapsed="false">
      <c r="A871" s="4" t="n">
        <v>43605</v>
      </c>
      <c r="B871" s="0" t="n">
        <v>869</v>
      </c>
      <c r="C871" s="0" t="n">
        <v>3150</v>
      </c>
      <c r="D871" s="0" t="n">
        <f aca="false">C871*2.6</f>
        <v>8190</v>
      </c>
      <c r="E871" s="0" t="n">
        <v>1460</v>
      </c>
      <c r="F871" s="0" t="n">
        <f aca="false">E871*2.4</f>
        <v>3504</v>
      </c>
      <c r="G871" s="0" t="n">
        <v>2040</v>
      </c>
      <c r="H871" s="0" t="n">
        <f aca="false">SUM(D871,F871,G871)</f>
        <v>13734</v>
      </c>
      <c r="J871" s="0" t="n">
        <f aca="false">I871*2.4</f>
        <v>0</v>
      </c>
      <c r="K871" s="0" t="n">
        <f aca="false">I871*2.6</f>
        <v>0</v>
      </c>
      <c r="L871" s="0" t="n">
        <f aca="false">SUM(K871,H871)</f>
        <v>13734</v>
      </c>
      <c r="M871" s="0" t="n">
        <v>80</v>
      </c>
      <c r="X871" s="0" t="s">
        <v>34</v>
      </c>
      <c r="Y871" s="0" t="n">
        <f aca="false">Y870</f>
        <v>15931</v>
      </c>
      <c r="Z871" s="0" t="n">
        <f aca="false">L871/Y871</f>
        <v>0.862092775092587</v>
      </c>
      <c r="AA871" s="0" t="n">
        <f aca="false">AVERAGEIF(X808:X870,"Monday",Z808:Z870)</f>
        <v>0.991425262685969</v>
      </c>
      <c r="AB871" s="0" t="n">
        <f aca="false">L871/AA871</f>
        <v>13852.7839837285</v>
      </c>
      <c r="AC871" s="0" t="n">
        <v>61</v>
      </c>
      <c r="AE871" s="0" t="n">
        <v>0</v>
      </c>
      <c r="AF871" s="0" t="n">
        <f aca="false">(AB871/AVERAGE(AB867:AB869,AB873:AB875))*MAX(AE870:AE872) + (1 - MAX(AE870:AE872))</f>
        <v>1</v>
      </c>
      <c r="AG871" s="0" t="n">
        <f aca="false">AB871/AF871</f>
        <v>13852.7839837285</v>
      </c>
      <c r="AH871" s="0" t="n">
        <f aca="false">(AG870+AG871*2+AG872)/4</f>
        <v>13954.8610630294</v>
      </c>
      <c r="AI871" s="0" t="n">
        <f aca="false">ABS(1 - (AG871/AVERAGE(AG869:AG873)))</f>
        <v>0.0473277750033534</v>
      </c>
      <c r="AJ871" s="0" t="n">
        <f aca="false">(AVERAGE(AG869:AG873)*AI871) + (AG871*(1-AI871))</f>
        <v>13885.3545818352</v>
      </c>
      <c r="AK871" s="0" t="n">
        <f aca="false">(AVERAGE(AG869:AG870,AG872:AG873)*AI871*2) + (AG871*(1-AI871*2))</f>
        <v>13934.2104789953</v>
      </c>
    </row>
    <row r="872" customFormat="false" ht="13.8" hidden="false" customHeight="false" outlineLevel="0" collapsed="false">
      <c r="A872" s="4" t="n">
        <v>43606</v>
      </c>
      <c r="B872" s="0" t="n">
        <v>870</v>
      </c>
      <c r="C872" s="0" t="n">
        <v>3195</v>
      </c>
      <c r="D872" s="0" t="n">
        <f aca="false">C872*2.6</f>
        <v>8307</v>
      </c>
      <c r="E872" s="0" t="n">
        <v>1365</v>
      </c>
      <c r="F872" s="0" t="n">
        <f aca="false">E872*2.4</f>
        <v>3276</v>
      </c>
      <c r="G872" s="0" t="n">
        <v>2770</v>
      </c>
      <c r="H872" s="0" t="n">
        <f aca="false">SUM(D872,F872,G872)</f>
        <v>14353</v>
      </c>
      <c r="J872" s="0" t="n">
        <f aca="false">I872*2.4</f>
        <v>0</v>
      </c>
      <c r="K872" s="0" t="n">
        <f aca="false">I872*2.6</f>
        <v>0</v>
      </c>
      <c r="L872" s="0" t="n">
        <f aca="false">SUM(K872,H872)</f>
        <v>14353</v>
      </c>
      <c r="M872" s="0" t="n">
        <v>175</v>
      </c>
      <c r="X872" s="0" t="s">
        <v>36</v>
      </c>
      <c r="Y872" s="0" t="n">
        <f aca="false">Y870</f>
        <v>15931</v>
      </c>
      <c r="Z872" s="0" t="n">
        <f aca="false">L872/Y872</f>
        <v>0.900947837549432</v>
      </c>
      <c r="AA872" s="0" t="n">
        <f aca="false">AVERAGEIF(X809:X871,"Tuesday",Z809:Z871)</f>
        <v>0.959301134622847</v>
      </c>
      <c r="AB872" s="0" t="n">
        <f aca="false">L872/AA872</f>
        <v>14961.9337265174</v>
      </c>
      <c r="AC872" s="0" t="n">
        <v>66</v>
      </c>
      <c r="AE872" s="0" t="n">
        <v>0</v>
      </c>
      <c r="AF872" s="0" t="n">
        <f aca="false">(AB872/AVERAGE(AB868:AB870,AB874:AB876))*MAX(AE871:AE873) + (1 - MAX(AE871:AE873))</f>
        <v>1</v>
      </c>
      <c r="AG872" s="0" t="n">
        <f aca="false">AB872/AF872</f>
        <v>14961.9337265174</v>
      </c>
      <c r="AH872" s="0" t="n">
        <f aca="false">(AG871+AG872*2+AG873)/4</f>
        <v>14566.0216778985</v>
      </c>
      <c r="AI872" s="0" t="n">
        <f aca="false">ABS(1 - (AG872/AVERAGE(AG870:AG874)))</f>
        <v>0.0636163868338111</v>
      </c>
      <c r="AJ872" s="0" t="n">
        <f aca="false">(AVERAGE(AG870:AG874)*AI872) + (AG872*(1-AI872))</f>
        <v>14905.0037892326</v>
      </c>
      <c r="AK872" s="0" t="n">
        <f aca="false">(AVERAGE(AG870:AG871,AG873:AG874)*AI872*2) + (AG872*(1-AI872*2))</f>
        <v>14819.6088833055</v>
      </c>
    </row>
    <row r="873" customFormat="false" ht="13.8" hidden="false" customHeight="false" outlineLevel="0" collapsed="false">
      <c r="A873" s="4" t="n">
        <v>43607</v>
      </c>
      <c r="B873" s="0" t="n">
        <v>871</v>
      </c>
      <c r="C873" s="0" t="n">
        <v>3120</v>
      </c>
      <c r="D873" s="0" t="n">
        <f aca="false">C873*2.6</f>
        <v>8112</v>
      </c>
      <c r="E873" s="0" t="n">
        <v>1370</v>
      </c>
      <c r="F873" s="0" t="n">
        <f aca="false">E873*2.4</f>
        <v>3288</v>
      </c>
      <c r="G873" s="0" t="n">
        <v>1930</v>
      </c>
      <c r="H873" s="0" t="n">
        <f aca="false">SUM(D873,F873,G873)</f>
        <v>13330</v>
      </c>
      <c r="J873" s="0" t="n">
        <f aca="false">I873*2.4</f>
        <v>0</v>
      </c>
      <c r="K873" s="0" t="n">
        <f aca="false">I873*2.6</f>
        <v>0</v>
      </c>
      <c r="L873" s="0" t="n">
        <f aca="false">SUM(K873,H873)</f>
        <v>13330</v>
      </c>
      <c r="M873" s="0" t="n">
        <v>195</v>
      </c>
      <c r="X873" s="0" t="s">
        <v>37</v>
      </c>
      <c r="Y873" s="0" t="n">
        <f aca="false">Y870</f>
        <v>15931</v>
      </c>
      <c r="Z873" s="0" t="n">
        <f aca="false">L873/Y873</f>
        <v>0.836733412842885</v>
      </c>
      <c r="AA873" s="0" t="n">
        <f aca="false">AVERAGEIF(X810:X872,"Wednesday",Z810:Z872)</f>
        <v>0.920107648256993</v>
      </c>
      <c r="AB873" s="0" t="n">
        <f aca="false">L873/AA873</f>
        <v>14487.4352748308</v>
      </c>
      <c r="AC873" s="0" t="n">
        <v>61</v>
      </c>
      <c r="AE873" s="0" t="n">
        <v>0</v>
      </c>
      <c r="AF873" s="0" t="n">
        <f aca="false">(AB873/AVERAGE(AB869:AB871,AB875:AB877))*MAX(AE872:AE874) + (1 - MAX(AE872:AE874))</f>
        <v>1</v>
      </c>
      <c r="AG873" s="0" t="n">
        <f aca="false">AB873/AF873</f>
        <v>14487.4352748308</v>
      </c>
      <c r="AH873" s="0" t="n">
        <f aca="false">(AG872+AG873*2+AG874)/4</f>
        <v>14454.4765583325</v>
      </c>
      <c r="AI873" s="0" t="n">
        <f aca="false">ABS(1 - (AG873/AVERAGE(AG871:AG875)))</f>
        <v>0.0498837334503202</v>
      </c>
      <c r="AJ873" s="0" t="n">
        <f aca="false">(AVERAGE(AG871:AG875)*AI873) + (AG873*(1-AI873))</f>
        <v>14525.3783612559</v>
      </c>
      <c r="AK873" s="0" t="n">
        <f aca="false">(AVERAGE(AG871:AG872,AG874:AG875)*AI873*2) + (AG873*(1-AI873*2))</f>
        <v>14582.2929908936</v>
      </c>
    </row>
    <row r="874" customFormat="false" ht="13.8" hidden="false" customHeight="false" outlineLevel="0" collapsed="false">
      <c r="A874" s="4" t="n">
        <v>43608</v>
      </c>
      <c r="B874" s="0" t="n">
        <v>872</v>
      </c>
      <c r="C874" s="0" t="n">
        <v>3245</v>
      </c>
      <c r="D874" s="0" t="n">
        <f aca="false">C874*2.6</f>
        <v>8437</v>
      </c>
      <c r="E874" s="0" t="n">
        <v>1305</v>
      </c>
      <c r="F874" s="0" t="n">
        <f aca="false">E874*2.4</f>
        <v>3132</v>
      </c>
      <c r="G874" s="0" t="n">
        <v>1670</v>
      </c>
      <c r="H874" s="0" t="n">
        <f aca="false">SUM(D874,F874,G874)</f>
        <v>13239</v>
      </c>
      <c r="J874" s="0" t="n">
        <f aca="false">I874*2.4</f>
        <v>0</v>
      </c>
      <c r="K874" s="0" t="n">
        <f aca="false">I874*2.6</f>
        <v>0</v>
      </c>
      <c r="L874" s="0" t="n">
        <f aca="false">SUM(K874,H874)</f>
        <v>13239</v>
      </c>
      <c r="M874" s="0" t="n">
        <v>145</v>
      </c>
      <c r="X874" s="0" t="s">
        <v>39</v>
      </c>
      <c r="Y874" s="0" t="n">
        <f aca="false">Y870</f>
        <v>15931</v>
      </c>
      <c r="Z874" s="0" t="n">
        <f aca="false">L874/Y874</f>
        <v>0.831021279266838</v>
      </c>
      <c r="AA874" s="0" t="n">
        <f aca="false">AVERAGEIF(X811:X873,"Thursday",Z811:Z873)</f>
        <v>0.953742724523383</v>
      </c>
      <c r="AB874" s="0" t="n">
        <f aca="false">L874/AA874</f>
        <v>13881.1019571509</v>
      </c>
      <c r="AC874" s="0" t="n">
        <v>63</v>
      </c>
      <c r="AE874" s="0" t="n">
        <v>0</v>
      </c>
      <c r="AF874" s="0" t="n">
        <f aca="false">(AB874/AVERAGE(AB870:AB872,AB876:AB878))*MAX(AE873:AE875) + (1 - MAX(AE873:AE875))</f>
        <v>1</v>
      </c>
      <c r="AG874" s="0" t="n">
        <f aca="false">AB874/AF874</f>
        <v>13881.1019571509</v>
      </c>
      <c r="AH874" s="0" t="n">
        <f aca="false">(AG873+AG874*2+AG875)/4</f>
        <v>15326.6782128317</v>
      </c>
      <c r="AI874" s="0" t="n">
        <f aca="false">ABS(1 - (AG874/AVERAGE(AG872:AG876)))</f>
        <v>0.170883886278798</v>
      </c>
      <c r="AJ874" s="0" t="n">
        <f aca="false">(AVERAGE(AG872:AG876)*AI874) + (AG874*(1-AI874))</f>
        <v>14369.9915732393</v>
      </c>
      <c r="AK874" s="0" t="n">
        <f aca="false">(AVERAGE(AG872:AG873,AG875:AG876)*AI874*2) + (AG874*(1-AI874*2))</f>
        <v>15103.3259973719</v>
      </c>
    </row>
    <row r="875" customFormat="false" ht="13.8" hidden="false" customHeight="false" outlineLevel="0" collapsed="false">
      <c r="A875" s="4" t="n">
        <v>43609</v>
      </c>
      <c r="B875" s="0" t="n">
        <v>873</v>
      </c>
      <c r="C875" s="0" t="n">
        <v>4215</v>
      </c>
      <c r="D875" s="0" t="n">
        <f aca="false">C875*2.6</f>
        <v>10959</v>
      </c>
      <c r="E875" s="0" t="n">
        <v>1615</v>
      </c>
      <c r="F875" s="0" t="n">
        <f aca="false">E875*2.4</f>
        <v>3876</v>
      </c>
      <c r="G875" s="0" t="n">
        <v>4540</v>
      </c>
      <c r="H875" s="0" t="n">
        <f aca="false">SUM(D875,F875,G875)</f>
        <v>19375</v>
      </c>
      <c r="J875" s="0" t="n">
        <f aca="false">I875*2.4</f>
        <v>0</v>
      </c>
      <c r="K875" s="0" t="n">
        <f aca="false">I875*2.6</f>
        <v>0</v>
      </c>
      <c r="L875" s="0" t="n">
        <f aca="false">SUM(K875,H875)</f>
        <v>19375</v>
      </c>
      <c r="M875" s="0" t="n">
        <v>180</v>
      </c>
      <c r="X875" s="0" t="s">
        <v>40</v>
      </c>
      <c r="Y875" s="0" t="n">
        <f aca="false">Y870</f>
        <v>15931</v>
      </c>
      <c r="Z875" s="0" t="n">
        <f aca="false">L875/Y875</f>
        <v>1.21618228610884</v>
      </c>
      <c r="AA875" s="0" t="n">
        <f aca="false">AVERAGEIF(X812:X874,"Friday",Z812:Z874)</f>
        <v>1.01668285191323</v>
      </c>
      <c r="AB875" s="0" t="n">
        <f aca="false">L875/AA875</f>
        <v>19057.0736621942</v>
      </c>
      <c r="AC875" s="0" t="n">
        <v>72</v>
      </c>
      <c r="AE875" s="0" t="n">
        <v>0</v>
      </c>
      <c r="AF875" s="0" t="n">
        <f aca="false">(AB875/AVERAGE(AB871:AB873,AB877:AB879))*MAX(AE874:AE876) + (1 - MAX(AE874:AE876))</f>
        <v>1</v>
      </c>
      <c r="AG875" s="0" t="n">
        <f aca="false">AB875/AF875</f>
        <v>19057.0736621942</v>
      </c>
      <c r="AH875" s="0" t="n">
        <f aca="false">(AG874+AG875*2+AG876)/4</f>
        <v>18329.4864420984</v>
      </c>
      <c r="AI875" s="0" t="n">
        <f aca="false">ABS(1 - (AG875/AVERAGE(AG873:AG877)))</f>
        <v>0.122260533496457</v>
      </c>
      <c r="AJ875" s="0" t="n">
        <f aca="false">(AVERAGE(AG873:AG877)*AI875) + (AG875*(1-AI875))</f>
        <v>18803.2482527564</v>
      </c>
      <c r="AK875" s="0" t="n">
        <f aca="false">(AVERAGE(AG873:AG874,AG876:AG877)*AI875*2) + (AG875*(1-AI875*2))</f>
        <v>18422.5101385997</v>
      </c>
    </row>
    <row r="876" customFormat="false" ht="13.8" hidden="false" customHeight="false" outlineLevel="0" collapsed="false">
      <c r="A876" s="4" t="n">
        <v>43610</v>
      </c>
      <c r="B876" s="0" t="n">
        <v>874</v>
      </c>
      <c r="C876" s="0" t="n">
        <v>4625</v>
      </c>
      <c r="D876" s="0" t="n">
        <f aca="false">C876*2.6</f>
        <v>12025</v>
      </c>
      <c r="E876" s="0" t="n">
        <v>1995</v>
      </c>
      <c r="F876" s="0" t="n">
        <f aca="false">E876*2.4</f>
        <v>4788</v>
      </c>
      <c r="G876" s="0" t="n">
        <v>6920</v>
      </c>
      <c r="H876" s="0" t="n">
        <f aca="false">SUM(D876,F876,G876)</f>
        <v>23733</v>
      </c>
      <c r="J876" s="0" t="n">
        <f aca="false">I876*2.4</f>
        <v>0</v>
      </c>
      <c r="K876" s="0" t="n">
        <f aca="false">I876*2.6</f>
        <v>0</v>
      </c>
      <c r="L876" s="0" t="n">
        <f aca="false">SUM(K876,H876)</f>
        <v>23733</v>
      </c>
      <c r="M876" s="0" t="n">
        <v>160</v>
      </c>
      <c r="X876" s="0" t="s">
        <v>42</v>
      </c>
      <c r="Y876" s="0" t="n">
        <f aca="false">Y871</f>
        <v>15931</v>
      </c>
      <c r="Z876" s="0" t="n">
        <f aca="false">L876/Y876</f>
        <v>1.48973699077271</v>
      </c>
      <c r="AA876" s="0" t="n">
        <f aca="false">AVERAGEIF(X813:X875,"Saturday",Z813:Z875)</f>
        <v>1.11303933883934</v>
      </c>
      <c r="AB876" s="0" t="n">
        <f aca="false">L876/AA876</f>
        <v>21322.6964868541</v>
      </c>
      <c r="AC876" s="0" t="n">
        <v>81</v>
      </c>
      <c r="AE876" s="0" t="n">
        <v>0</v>
      </c>
      <c r="AF876" s="0" t="n">
        <f aca="false">(AB876/AVERAGE(AB872:AB874,AB878:AB880))*MAX(AE875:AE877) + (1 - MAX(AE875:AE877))</f>
        <v>1</v>
      </c>
      <c r="AG876" s="0" t="n">
        <f aca="false">AB876/AF876</f>
        <v>21322.6964868541</v>
      </c>
      <c r="AH876" s="0" t="n">
        <f aca="false">(AG875+AG876*2+AG877)/4</f>
        <v>19464.7536622317</v>
      </c>
      <c r="AI876" s="0" t="n">
        <f aca="false">ABS(1 - (AG876/AVERAGE(AG874:AG878)))</f>
        <v>0.217901779717636</v>
      </c>
      <c r="AJ876" s="0" t="n">
        <f aca="false">(AVERAGE(AG874:AG878)*AI876) + (AG876*(1-AI876))</f>
        <v>20491.4086717503</v>
      </c>
      <c r="AK876" s="0" t="n">
        <f aca="false">(AVERAGE(AG874:AG875,AG877:AG878)*AI876*2) + (AG876*(1-AI876*2))</f>
        <v>19244.4769490946</v>
      </c>
    </row>
    <row r="877" customFormat="false" ht="13.8" hidden="false" customHeight="false" outlineLevel="0" collapsed="false">
      <c r="A877" s="4" t="n">
        <v>43611</v>
      </c>
      <c r="B877" s="0" t="n">
        <v>875</v>
      </c>
      <c r="C877" s="0" t="n">
        <v>3740</v>
      </c>
      <c r="D877" s="0" t="n">
        <f aca="false">C877*2.6</f>
        <v>9724</v>
      </c>
      <c r="E877" s="0" t="n">
        <v>2260</v>
      </c>
      <c r="F877" s="0" t="n">
        <f aca="false">E877*2.4</f>
        <v>5424</v>
      </c>
      <c r="G877" s="0" t="n">
        <v>7340</v>
      </c>
      <c r="H877" s="0" t="n">
        <f aca="false">SUM(D877,F877,G877)</f>
        <v>22488</v>
      </c>
      <c r="J877" s="0" t="n">
        <f aca="false">I877*2.4</f>
        <v>0</v>
      </c>
      <c r="K877" s="0" t="n">
        <f aca="false">I877*2.6</f>
        <v>0</v>
      </c>
      <c r="L877" s="0" t="n">
        <f aca="false">SUM(K877,H877)</f>
        <v>22488</v>
      </c>
      <c r="M877" s="0" t="n">
        <v>195</v>
      </c>
      <c r="X877" s="0" t="s">
        <v>33</v>
      </c>
      <c r="Y877" s="0" t="n">
        <f aca="false">AVERAGE(L877:L883)</f>
        <v>16989.5</v>
      </c>
      <c r="Z877" s="0" t="n">
        <f aca="false">L877/Y877</f>
        <v>1.32364107242709</v>
      </c>
      <c r="AA877" s="0" t="n">
        <f aca="false">AVERAGEIF(X814:X876,"Sunday",Z814:Z876)</f>
        <v>1.02424140700405</v>
      </c>
      <c r="AB877" s="0" t="n">
        <f aca="false">L877/AA877</f>
        <v>21955.7614505923</v>
      </c>
      <c r="AC877" s="0" t="n">
        <v>77</v>
      </c>
      <c r="AE877" s="0" t="n">
        <v>0</v>
      </c>
      <c r="AF877" s="0" t="n">
        <f aca="false">(AB877/AVERAGE(AB873:AB875,AB879:AB881))*MAX(AE876:AE878) + (1 - MAX(AE876:AE878))</f>
        <v>1.35893889170465</v>
      </c>
      <c r="AG877" s="0" t="n">
        <f aca="false">AB877/AF877</f>
        <v>16156.5480130244</v>
      </c>
      <c r="AH877" s="0" t="n">
        <f aca="false">(AG876+AG877*2+AG878)/4</f>
        <v>17689.2565847866</v>
      </c>
      <c r="AI877" s="0" t="n">
        <f aca="false">ABS(1 - (AG877/AVERAGE(AG875:AG879)))</f>
        <v>0.122545216524117</v>
      </c>
      <c r="AJ877" s="0" t="n">
        <f aca="false">(AVERAGE(AG875:AG879)*AI877) + (AG877*(1-AI877))</f>
        <v>16433.061651383</v>
      </c>
      <c r="AK877" s="0" t="n">
        <f aca="false">(AVERAGE(AG875:AG876,AG878:AG879)*AI877*2) + (AG877*(1-AI877*2))</f>
        <v>16847.8321089208</v>
      </c>
    </row>
    <row r="878" customFormat="false" ht="13.8" hidden="false" customHeight="false" outlineLevel="0" collapsed="false">
      <c r="A878" s="4" t="n">
        <v>43612</v>
      </c>
      <c r="B878" s="0" t="n">
        <v>876</v>
      </c>
      <c r="C878" s="0" t="n">
        <v>3185</v>
      </c>
      <c r="D878" s="0" t="n">
        <f aca="false">C878*2.6</f>
        <v>8281</v>
      </c>
      <c r="E878" s="0" t="n">
        <v>1700</v>
      </c>
      <c r="F878" s="0" t="n">
        <f aca="false">E878*2.4</f>
        <v>4080</v>
      </c>
      <c r="G878" s="0" t="n">
        <v>2290</v>
      </c>
      <c r="H878" s="0" t="n">
        <f aca="false">SUM(D878,F878,G878)</f>
        <v>14651</v>
      </c>
      <c r="J878" s="0" t="n">
        <f aca="false">I878*2.4</f>
        <v>0</v>
      </c>
      <c r="K878" s="0" t="n">
        <f aca="false">I878*2.6</f>
        <v>0</v>
      </c>
      <c r="L878" s="0" t="n">
        <f aca="false">SUM(K878,H878)</f>
        <v>14651</v>
      </c>
      <c r="M878" s="0" t="n">
        <v>195</v>
      </c>
      <c r="X878" s="0" t="s">
        <v>34</v>
      </c>
      <c r="Y878" s="0" t="n">
        <f aca="false">Y877</f>
        <v>16989.5</v>
      </c>
      <c r="Z878" s="0" t="n">
        <f aca="false">L878/Y878</f>
        <v>0.862356161158363</v>
      </c>
      <c r="AA878" s="0" t="n">
        <f aca="false">AVERAGEIF(X815:X877,"Monday",Z815:Z877)</f>
        <v>0.963357949484893</v>
      </c>
      <c r="AB878" s="0" t="n">
        <f aca="false">L878/AA878</f>
        <v>15208.2619008167</v>
      </c>
      <c r="AC878" s="0" t="n">
        <v>64</v>
      </c>
      <c r="AE878" s="0" t="n">
        <v>1</v>
      </c>
      <c r="AF878" s="0" t="n">
        <f aca="false">(AB878/AVERAGE(AB874:AB876,AB880:AB882))*MAX(AE877:AE879) + (1 - MAX(AE877:AE879))</f>
        <v>0.888269038035418</v>
      </c>
      <c r="AG878" s="0" t="n">
        <f aca="false">AB878/AF878</f>
        <v>17121.2338262434</v>
      </c>
      <c r="AH878" s="0" t="n">
        <f aca="false">(AG877+AG878*2+AG879)/4</f>
        <v>17201.5775767004</v>
      </c>
      <c r="AI878" s="0" t="n">
        <f aca="false">ABS(1 - (AG878/AVERAGE(AG876:AG880)))</f>
        <v>0.0520308532079652</v>
      </c>
      <c r="AJ878" s="0" t="n">
        <f aca="false">(AVERAGE(AG876:AG880)*AI878) + (AG878*(1-AI878))</f>
        <v>17170.1286348981</v>
      </c>
      <c r="AK878" s="0" t="n">
        <f aca="false">(AVERAGE(AG876:AG877,AG879:AG880)*AI878*2) + (AG878*(1-AI878*2))</f>
        <v>17243.4708478802</v>
      </c>
    </row>
    <row r="879" customFormat="false" ht="13.8" hidden="false" customHeight="false" outlineLevel="0" collapsed="false">
      <c r="A879" s="4" t="n">
        <v>43613</v>
      </c>
      <c r="B879" s="0" t="n">
        <v>877</v>
      </c>
      <c r="C879" s="0" t="n">
        <v>3300</v>
      </c>
      <c r="D879" s="0" t="n">
        <f aca="false">C879*2.6</f>
        <v>8580</v>
      </c>
      <c r="E879" s="0" t="n">
        <v>1515</v>
      </c>
      <c r="F879" s="0" t="n">
        <f aca="false">E879*2.4</f>
        <v>3636</v>
      </c>
      <c r="G879" s="0" t="n">
        <v>2945</v>
      </c>
      <c r="H879" s="0" t="n">
        <f aca="false">SUM(D879,F879,G879)</f>
        <v>15161</v>
      </c>
      <c r="J879" s="0" t="n">
        <f aca="false">I879*2.4</f>
        <v>0</v>
      </c>
      <c r="K879" s="0" t="n">
        <f aca="false">I879*2.6</f>
        <v>0</v>
      </c>
      <c r="L879" s="0" t="n">
        <f aca="false">SUM(K879,H879)</f>
        <v>15161</v>
      </c>
      <c r="M879" s="0" t="n">
        <v>190</v>
      </c>
      <c r="X879" s="0" t="s">
        <v>36</v>
      </c>
      <c r="Y879" s="0" t="n">
        <f aca="false">Y877</f>
        <v>16989.5</v>
      </c>
      <c r="Z879" s="0" t="n">
        <f aca="false">L879/Y879</f>
        <v>0.892374702021837</v>
      </c>
      <c r="AA879" s="0" t="n">
        <f aca="false">AVERAGEIF(X816:X878,"Tuesday",Z816:Z878)</f>
        <v>0.934834234644775</v>
      </c>
      <c r="AB879" s="0" t="n">
        <f aca="false">L879/AA879</f>
        <v>16217.8485106089</v>
      </c>
      <c r="AC879" s="0" t="n">
        <v>72</v>
      </c>
      <c r="AE879" s="0" t="n">
        <v>0</v>
      </c>
      <c r="AF879" s="0" t="n">
        <f aca="false">(AB879/AVERAGE(AB875:AB877,AB881:AB883))*MAX(AE878:AE880) + (1 - MAX(AE878:AE880))</f>
        <v>0.881055517752712</v>
      </c>
      <c r="AG879" s="0" t="n">
        <f aca="false">AB879/AF879</f>
        <v>18407.2946412905</v>
      </c>
      <c r="AH879" s="0" t="n">
        <f aca="false">(AG878+AG879*2+AG880)/4</f>
        <v>17808.2138339163</v>
      </c>
      <c r="AI879" s="0" t="n">
        <f aca="false">ABS(1 - (AG879/AVERAGE(AG877:AG881)))</f>
        <v>0.0830253342177687</v>
      </c>
      <c r="AJ879" s="0" t="n">
        <f aca="false">(AVERAGE(AG877:AG881)*AI879) + (AG879*(1-AI879))</f>
        <v>18290.1364621589</v>
      </c>
      <c r="AK879" s="0" t="n">
        <f aca="false">(AVERAGE(AG877:AG878,AG880:AG881)*AI879*2) + (AG879*(1-AI879*2))</f>
        <v>18114.3991934616</v>
      </c>
    </row>
    <row r="880" customFormat="false" ht="13.8" hidden="false" customHeight="false" outlineLevel="0" collapsed="false">
      <c r="A880" s="4" t="n">
        <v>43614</v>
      </c>
      <c r="B880" s="0" t="n">
        <v>878</v>
      </c>
      <c r="C880" s="0" t="n">
        <v>3485</v>
      </c>
      <c r="D880" s="0" t="n">
        <f aca="false">C880*2.6</f>
        <v>9061</v>
      </c>
      <c r="E880" s="0" t="n">
        <v>1430</v>
      </c>
      <c r="F880" s="0" t="n">
        <f aca="false">E880*2.4</f>
        <v>3432</v>
      </c>
      <c r="G880" s="0" t="n">
        <v>3340</v>
      </c>
      <c r="H880" s="0" t="n">
        <f aca="false">SUM(D880,F880,G880)</f>
        <v>15833</v>
      </c>
      <c r="J880" s="0" t="n">
        <f aca="false">I880*2.4</f>
        <v>0</v>
      </c>
      <c r="K880" s="0" t="n">
        <f aca="false">I880*2.6</f>
        <v>0</v>
      </c>
      <c r="L880" s="0" t="n">
        <f aca="false">SUM(K880,H880)</f>
        <v>15833</v>
      </c>
      <c r="M880" s="0" t="n">
        <v>180</v>
      </c>
      <c r="X880" s="0" t="s">
        <v>37</v>
      </c>
      <c r="Y880" s="0" t="n">
        <f aca="false">Y877</f>
        <v>16989.5</v>
      </c>
      <c r="Z880" s="0" t="n">
        <f aca="false">L880/Y880</f>
        <v>0.931928544100768</v>
      </c>
      <c r="AA880" s="0" t="n">
        <f aca="false">AVERAGEIF(X817:X879,"Wednesday",Z817:Z879)</f>
        <v>0.91535933981964</v>
      </c>
      <c r="AB880" s="0" t="n">
        <f aca="false">L880/AA880</f>
        <v>17297.0322268408</v>
      </c>
      <c r="AC880" s="0" t="n">
        <v>79</v>
      </c>
      <c r="AE880" s="0" t="n">
        <v>0</v>
      </c>
      <c r="AF880" s="0" t="n">
        <f aca="false">(AB880/AVERAGE(AB876:AB878,AB882:AB884))*MAX(AE879:AE881) + (1 - MAX(AE879:AE881))</f>
        <v>1</v>
      </c>
      <c r="AG880" s="0" t="n">
        <f aca="false">AB880/AF880</f>
        <v>17297.0322268408</v>
      </c>
      <c r="AH880" s="0" t="n">
        <f aca="false">(AG879+AG880*2+AG881)/4</f>
        <v>17250.0388853732</v>
      </c>
      <c r="AI880" s="0" t="n">
        <f aca="false">ABS(1 - (AG880/AVERAGE(AG878:AG882)))</f>
        <v>0.0296458129276136</v>
      </c>
      <c r="AJ880" s="0" t="n">
        <f aca="false">(AVERAGE(AG878:AG882)*AI880) + (AG880*(1-AI880))</f>
        <v>17282.2680083227</v>
      </c>
      <c r="AK880" s="0" t="n">
        <f aca="false">(AVERAGE(AG878:AG879,AG881:AG882)*AI880*2) + (AG880*(1-AI880*2))</f>
        <v>17260.1216805456</v>
      </c>
    </row>
    <row r="881" customFormat="false" ht="13.8" hidden="false" customHeight="false" outlineLevel="0" collapsed="false">
      <c r="A881" s="4" t="n">
        <v>43615</v>
      </c>
      <c r="B881" s="0" t="n">
        <v>879</v>
      </c>
      <c r="C881" s="0" t="n">
        <v>3465</v>
      </c>
      <c r="D881" s="0" t="n">
        <f aca="false">C881*2.6</f>
        <v>9009</v>
      </c>
      <c r="E881" s="0" t="n">
        <v>1470</v>
      </c>
      <c r="F881" s="0" t="n">
        <f aca="false">E881*2.4</f>
        <v>3528</v>
      </c>
      <c r="G881" s="0" t="n">
        <v>2935</v>
      </c>
      <c r="H881" s="0" t="n">
        <f aca="false">SUM(D881,F881,G881)</f>
        <v>15472</v>
      </c>
      <c r="J881" s="0" t="n">
        <f aca="false">I881*2.4</f>
        <v>0</v>
      </c>
      <c r="K881" s="0" t="n">
        <f aca="false">I881*2.6</f>
        <v>0</v>
      </c>
      <c r="L881" s="0" t="n">
        <f aca="false">SUM(K881,H881)</f>
        <v>15472</v>
      </c>
      <c r="M881" s="0" t="n">
        <v>160</v>
      </c>
      <c r="X881" s="0" t="s">
        <v>39</v>
      </c>
      <c r="Y881" s="0" t="n">
        <f aca="false">Y877</f>
        <v>16989.5</v>
      </c>
      <c r="Z881" s="0" t="n">
        <f aca="false">L881/Y881</f>
        <v>0.910680125960152</v>
      </c>
      <c r="AA881" s="0" t="n">
        <f aca="false">AVERAGEIF(X818:X880,"Thursday",Z818:Z880)</f>
        <v>0.967072745235461</v>
      </c>
      <c r="AB881" s="0" t="n">
        <f aca="false">L881/AA881</f>
        <v>15998.7964465206</v>
      </c>
      <c r="AC881" s="0" t="n">
        <v>81</v>
      </c>
      <c r="AE881" s="0" t="n">
        <v>0</v>
      </c>
      <c r="AF881" s="0" t="n">
        <f aca="false">(AB881/AVERAGE(AB877:AB879,AB883:AB885))*MAX(AE880:AE882) + (1 - MAX(AE880:AE882))</f>
        <v>1</v>
      </c>
      <c r="AG881" s="0" t="n">
        <f aca="false">AB881/AF881</f>
        <v>15998.7964465206</v>
      </c>
      <c r="AH881" s="0" t="n">
        <f aca="false">(AG880+AG881*2+AG882)/4</f>
        <v>16116.3318244455</v>
      </c>
      <c r="AI881" s="0" t="n">
        <f aca="false">ABS(1 - (AG881/AVERAGE(AG879:AG883)))</f>
        <v>0.0455609605726383</v>
      </c>
      <c r="AJ881" s="0" t="n">
        <f aca="false">(AVERAGE(AG879:AG883)*AI881) + (AG881*(1-AI881))</f>
        <v>16033.5920891371</v>
      </c>
      <c r="AK881" s="0" t="n">
        <f aca="false">(AVERAGE(AG879:AG880,AG882:AG883)*AI881*2) + (AG881*(1-AI881*2))</f>
        <v>16085.7855530619</v>
      </c>
    </row>
    <row r="882" customFormat="false" ht="13.8" hidden="false" customHeight="false" outlineLevel="0" collapsed="false">
      <c r="A882" s="4" t="n">
        <v>43616</v>
      </c>
      <c r="B882" s="0" t="n">
        <v>880</v>
      </c>
      <c r="C882" s="0" t="n">
        <v>3625</v>
      </c>
      <c r="D882" s="0" t="n">
        <f aca="false">C882*2.6</f>
        <v>9425</v>
      </c>
      <c r="E882" s="0" t="n">
        <v>1540</v>
      </c>
      <c r="F882" s="0" t="n">
        <f aca="false">E882*2.4</f>
        <v>3696</v>
      </c>
      <c r="G882" s="0" t="n">
        <v>2850</v>
      </c>
      <c r="H882" s="0" t="n">
        <f aca="false">SUM(D882,F882,G882)</f>
        <v>15971</v>
      </c>
      <c r="J882" s="0" t="n">
        <f aca="false">I882*2.4</f>
        <v>0</v>
      </c>
      <c r="K882" s="0" t="n">
        <f aca="false">I882*2.6</f>
        <v>0</v>
      </c>
      <c r="L882" s="0" t="n">
        <f aca="false">SUM(K882,H882)</f>
        <v>15971</v>
      </c>
      <c r="M882" s="0" t="n">
        <v>190</v>
      </c>
      <c r="X882" s="0" t="s">
        <v>40</v>
      </c>
      <c r="Y882" s="0" t="n">
        <f aca="false">Y877</f>
        <v>16989.5</v>
      </c>
      <c r="Z882" s="0" t="n">
        <f aca="false">L882/Y882</f>
        <v>0.94005120809912</v>
      </c>
      <c r="AA882" s="0" t="n">
        <f aca="false">AVERAGEIF(X819:X881,"Friday",Z819:Z881)</f>
        <v>1.05275285301335</v>
      </c>
      <c r="AB882" s="0" t="n">
        <f aca="false">L882/AA882</f>
        <v>15170.7021778999</v>
      </c>
      <c r="AC882" s="0" t="n">
        <v>84</v>
      </c>
      <c r="AE882" s="0" t="n">
        <v>0</v>
      </c>
      <c r="AF882" s="0" t="n">
        <f aca="false">(AB882/AVERAGE(AB878:AB880,AB884:AB886))*MAX(AE881:AE883) + (1 - MAX(AE881:AE883))</f>
        <v>1</v>
      </c>
      <c r="AG882" s="0" t="n">
        <f aca="false">AB882/AF882</f>
        <v>15170.7021778999</v>
      </c>
      <c r="AH882" s="0" t="n">
        <f aca="false">(AG881+AG882*2+AG883)/4</f>
        <v>15819.7346065005</v>
      </c>
      <c r="AI882" s="0" t="n">
        <f aca="false">ABS(1 - (AG882/AVERAGE(AG880:AG884)))</f>
        <v>0.0861918452239706</v>
      </c>
      <c r="AJ882" s="0" t="n">
        <f aca="false">(AVERAGE(AG880:AG884)*AI882) + (AG882*(1-AI882))</f>
        <v>15294.0362327257</v>
      </c>
      <c r="AK882" s="0" t="n">
        <f aca="false">(AVERAGE(AG880:AG881,AG883:AG884)*AI882*2) + (AG882*(1-AI882*2))</f>
        <v>15479.0373149645</v>
      </c>
    </row>
    <row r="883" customFormat="false" ht="13.8" hidden="false" customHeight="false" outlineLevel="0" collapsed="false">
      <c r="A883" s="4" t="n">
        <v>43617</v>
      </c>
      <c r="B883" s="0" t="n">
        <v>881</v>
      </c>
      <c r="C883" s="0" t="n">
        <v>3420</v>
      </c>
      <c r="D883" s="0" t="n">
        <f aca="false">C883*2.9</f>
        <v>9918</v>
      </c>
      <c r="E883" s="0" t="n">
        <v>1475</v>
      </c>
      <c r="F883" s="0" t="n">
        <f aca="false">E883*2.9</f>
        <v>4277.5</v>
      </c>
      <c r="G883" s="0" t="n">
        <v>5155</v>
      </c>
      <c r="H883" s="0" t="n">
        <f aca="false">SUM(D883,F883,G883)</f>
        <v>19350.5</v>
      </c>
      <c r="J883" s="0" t="n">
        <f aca="false">I883*2.4</f>
        <v>0</v>
      </c>
      <c r="K883" s="0" t="n">
        <f aca="false">J883*2.9</f>
        <v>0</v>
      </c>
      <c r="L883" s="0" t="n">
        <f aca="false">SUM(K883,H883)</f>
        <v>19350.5</v>
      </c>
      <c r="M883" s="0" t="n">
        <v>165</v>
      </c>
      <c r="X883" s="0" t="s">
        <v>42</v>
      </c>
      <c r="Y883" s="0" t="n">
        <f aca="false">Y878</f>
        <v>16989.5</v>
      </c>
      <c r="Z883" s="0" t="n">
        <f aca="false">L883/Y883</f>
        <v>1.13896818623267</v>
      </c>
      <c r="AA883" s="0" t="n">
        <f aca="false">AVERAGEIF(X820:X882,"Saturday",Z820:Z882)</f>
        <v>1.14238147079783</v>
      </c>
      <c r="AB883" s="0" t="n">
        <f aca="false">L883/AA883</f>
        <v>16938.7376236817</v>
      </c>
      <c r="AC883" s="0" t="n">
        <v>91</v>
      </c>
      <c r="AE883" s="0" t="n">
        <v>0</v>
      </c>
      <c r="AF883" s="0" t="n">
        <f aca="false">(AB883/AVERAGE(AB879:AB881,AB885:AB887))*MAX(AE882:AE884) + (1 - MAX(AE882:AE884))</f>
        <v>1</v>
      </c>
      <c r="AG883" s="0" t="n">
        <f aca="false">AB883/AF883</f>
        <v>16938.7376236817</v>
      </c>
      <c r="AH883" s="0" t="n">
        <f aca="false">(AG882+AG883*2+AG884)/4</f>
        <v>16662.7610460579</v>
      </c>
      <c r="AI883" s="0" t="n">
        <f aca="false">ABS(1 - (AG883/AVERAGE(AG881:AG885)))</f>
        <v>0.0230544356219406</v>
      </c>
      <c r="AJ883" s="0" t="n">
        <f aca="false">(AVERAGE(AG881:AG885)*AI883) + (AG883*(1-AI883))</f>
        <v>16929.9374490908</v>
      </c>
      <c r="AK883" s="0" t="n">
        <f aca="false">(AVERAGE(AG881:AG882,AG884:AG885)*AI883*2) + (AG883*(1-AI883*2))</f>
        <v>16916.7371872046</v>
      </c>
    </row>
    <row r="884" customFormat="false" ht="13.8" hidden="false" customHeight="false" outlineLevel="0" collapsed="false">
      <c r="A884" s="4" t="n">
        <v>43618</v>
      </c>
      <c r="B884" s="0" t="n">
        <v>882</v>
      </c>
      <c r="C884" s="0" t="n">
        <v>3315</v>
      </c>
      <c r="D884" s="0" t="n">
        <f aca="false">C884*2.9</f>
        <v>9613.5</v>
      </c>
      <c r="E884" s="0" t="n">
        <v>1690</v>
      </c>
      <c r="F884" s="0" t="n">
        <f aca="false">E884*2.9</f>
        <v>4901</v>
      </c>
      <c r="G884" s="0" t="n">
        <v>3280</v>
      </c>
      <c r="H884" s="0" t="n">
        <f aca="false">SUM(D884,F884,G884)</f>
        <v>17794.5</v>
      </c>
      <c r="J884" s="0" t="n">
        <f aca="false">I884*2.4</f>
        <v>0</v>
      </c>
      <c r="K884" s="0" t="n">
        <f aca="false">J884*2.9</f>
        <v>0</v>
      </c>
      <c r="L884" s="0" t="n">
        <f aca="false">SUM(K884,H884)</f>
        <v>17794.5</v>
      </c>
      <c r="M884" s="0" t="n">
        <v>160</v>
      </c>
      <c r="X884" s="0" t="s">
        <v>33</v>
      </c>
      <c r="Y884" s="0" t="n">
        <f aca="false">AVERAGE(L884:L890)</f>
        <v>18798.5714285714</v>
      </c>
      <c r="Z884" s="0" t="n">
        <f aca="false">L884/Y884</f>
        <v>0.946587886617526</v>
      </c>
      <c r="AA884" s="0" t="n">
        <f aca="false">AVERAGEIF(X821:X883,"Sunday",Z821:Z883)</f>
        <v>1.05268655689064</v>
      </c>
      <c r="AB884" s="0" t="n">
        <f aca="false">L884/AA884</f>
        <v>16903.8921258387</v>
      </c>
      <c r="AC884" s="0" t="n">
        <v>84</v>
      </c>
      <c r="AE884" s="0" t="n">
        <v>0</v>
      </c>
      <c r="AF884" s="0" t="n">
        <f aca="false">(AB884/AVERAGE(AB880:AB882,AB886:AB888))*MAX(AE883:AE885) + (1 - MAX(AE883:AE885))</f>
        <v>0.960292000007704</v>
      </c>
      <c r="AG884" s="0" t="n">
        <f aca="false">AB884/AF884</f>
        <v>17602.8667589682</v>
      </c>
      <c r="AH884" s="0" t="n">
        <f aca="false">(AG883+AG884*2+AG885)/4</f>
        <v>17304.6229864</v>
      </c>
      <c r="AI884" s="0" t="n">
        <f aca="false">ABS(1 - (AG884/AVERAGE(AG882:AG886)))</f>
        <v>0.0445967913922536</v>
      </c>
      <c r="AJ884" s="0" t="n">
        <f aca="false">(AVERAGE(AG882:AG886)*AI884) + (AG884*(1-AI884))</f>
        <v>17569.3515492394</v>
      </c>
      <c r="AK884" s="0" t="n">
        <f aca="false">(AVERAGE(AG882:AG883,AG885:AG886)*AI884*2) + (AG884*(1-AI884*2))</f>
        <v>17519.0787346462</v>
      </c>
    </row>
    <row r="885" customFormat="false" ht="13.8" hidden="false" customHeight="false" outlineLevel="0" collapsed="false">
      <c r="A885" s="4" t="n">
        <v>43619</v>
      </c>
      <c r="B885" s="0" t="n">
        <v>883</v>
      </c>
      <c r="C885" s="0" t="n">
        <v>3460</v>
      </c>
      <c r="D885" s="0" t="n">
        <f aca="false">C885*2.9</f>
        <v>10034</v>
      </c>
      <c r="E885" s="0" t="n">
        <v>1535</v>
      </c>
      <c r="F885" s="0" t="n">
        <f aca="false">E885*2.9</f>
        <v>4451.5</v>
      </c>
      <c r="G885" s="0" t="n">
        <v>3275</v>
      </c>
      <c r="H885" s="0" t="n">
        <f aca="false">SUM(D885,F885,G885)</f>
        <v>17760.5</v>
      </c>
      <c r="J885" s="0" t="n">
        <f aca="false">I885*2.4</f>
        <v>0</v>
      </c>
      <c r="K885" s="0" t="n">
        <f aca="false">J885*2.9</f>
        <v>0</v>
      </c>
      <c r="L885" s="0" t="n">
        <f aca="false">SUM(K885,H885)</f>
        <v>17760.5</v>
      </c>
      <c r="M885" s="0" t="n">
        <v>195</v>
      </c>
      <c r="X885" s="0" t="s">
        <v>34</v>
      </c>
      <c r="Y885" s="0" t="n">
        <f aca="false">Y884</f>
        <v>18798.5714285714</v>
      </c>
      <c r="Z885" s="0" t="n">
        <f aca="false">L885/Y885</f>
        <v>0.944779238543964</v>
      </c>
      <c r="AA885" s="0" t="n">
        <f aca="false">AVERAGEIF(X822:X884,"Monday",Z822:Z884)</f>
        <v>0.941409963668942</v>
      </c>
      <c r="AB885" s="0" t="n">
        <f aca="false">L885/AA885</f>
        <v>18865.850889003</v>
      </c>
      <c r="AC885" s="0" t="n">
        <v>88</v>
      </c>
      <c r="AE885" s="0" t="n">
        <v>1</v>
      </c>
      <c r="AF885" s="0" t="n">
        <f aca="false">(AB885/AVERAGE(AB881:AB883,AB887:AB889))*MAX(AE884:AE886) + (1 - MAX(AE884:AE886))</f>
        <v>1.10494482263974</v>
      </c>
      <c r="AG885" s="0" t="n">
        <f aca="false">AB885/AF885</f>
        <v>17074.0208039818</v>
      </c>
      <c r="AH885" s="0" t="n">
        <f aca="false">(AG884+AG885*2+AG886)/4</f>
        <v>17305.3334905271</v>
      </c>
      <c r="AI885" s="0" t="n">
        <f aca="false">ABS(1 - (AG885/AVERAGE(AG883:AG887)))</f>
        <v>0.0326358815976199</v>
      </c>
      <c r="AJ885" s="0" t="n">
        <f aca="false">(AVERAGE(AG883:AG887)*AI885) + (AG885*(1-AI885))</f>
        <v>17092.8198811021</v>
      </c>
      <c r="AK885" s="0" t="n">
        <f aca="false">(AVERAGE(AG883:AG884,AG886:AG887)*AI885*2) + (AG885*(1-AI885*2))</f>
        <v>17121.0184967826</v>
      </c>
    </row>
    <row r="886" customFormat="false" ht="13.8" hidden="false" customHeight="false" outlineLevel="0" collapsed="false">
      <c r="A886" s="4" t="n">
        <v>43620</v>
      </c>
      <c r="B886" s="0" t="n">
        <v>884</v>
      </c>
      <c r="C886" s="0" t="n">
        <v>3945</v>
      </c>
      <c r="D886" s="0" t="n">
        <f aca="false">C886*2.9</f>
        <v>11440.5</v>
      </c>
      <c r="E886" s="0" t="n">
        <v>1535</v>
      </c>
      <c r="F886" s="0" t="n">
        <f aca="false">E886*2.9</f>
        <v>4451.5</v>
      </c>
      <c r="G886" s="0" t="n">
        <v>3320</v>
      </c>
      <c r="H886" s="0" t="n">
        <f aca="false">SUM(D886,F886,G886)</f>
        <v>19212</v>
      </c>
      <c r="J886" s="0" t="n">
        <f aca="false">I886*2.4</f>
        <v>0</v>
      </c>
      <c r="K886" s="0" t="n">
        <f aca="false">J886*2.9</f>
        <v>0</v>
      </c>
      <c r="L886" s="0" t="n">
        <f aca="false">SUM(K886,H886)</f>
        <v>19212</v>
      </c>
      <c r="M886" s="0" t="n">
        <v>200</v>
      </c>
      <c r="X886" s="0" t="s">
        <v>36</v>
      </c>
      <c r="Y886" s="0" t="n">
        <f aca="false">Y884</f>
        <v>18798.5714285714</v>
      </c>
      <c r="Z886" s="0" t="n">
        <f aca="false">L886/Y886</f>
        <v>1.02199255262558</v>
      </c>
      <c r="AA886" s="0" t="n">
        <f aca="false">AVERAGEIF(X823:X885,"Tuesday",Z823:Z885)</f>
        <v>0.92194688954132</v>
      </c>
      <c r="AB886" s="0" t="n">
        <f aca="false">L886/AA886</f>
        <v>20838.5105670872</v>
      </c>
      <c r="AC886" s="0" t="n">
        <v>93</v>
      </c>
      <c r="AE886" s="0" t="n">
        <v>0</v>
      </c>
      <c r="AF886" s="0" t="n">
        <f aca="false">(AB886/AVERAGE(AB882:AB884,AB888:AB890))*MAX(AE885:AE887) + (1 - MAX(AE885:AE887))</f>
        <v>1.19278780322561</v>
      </c>
      <c r="AG886" s="0" t="n">
        <f aca="false">AB886/AF886</f>
        <v>17470.4255951766</v>
      </c>
      <c r="AH886" s="0" t="n">
        <f aca="false">(AG885+AG886*2+AG887)/4</f>
        <v>17794.7623062019</v>
      </c>
      <c r="AI886" s="0" t="n">
        <f aca="false">ABS(1 - (AG886/AVERAGE(AG884:AG888)))</f>
        <v>0.0125180977117868</v>
      </c>
      <c r="AJ886" s="0" t="n">
        <f aca="false">(AVERAGE(AG884:AG888)*AI886) + (AG886*(1-AI886))</f>
        <v>17473.1979640505</v>
      </c>
      <c r="AK886" s="0" t="n">
        <f aca="false">(AVERAGE(AG884:AG885,AG887:AG888)*AI886*2) + (AG886*(1-AI886*2))</f>
        <v>17477.3565173614</v>
      </c>
    </row>
    <row r="887" customFormat="false" ht="13.8" hidden="false" customHeight="false" outlineLevel="0" collapsed="false">
      <c r="A887" s="4" t="n">
        <v>43621</v>
      </c>
      <c r="B887" s="0" t="n">
        <v>885</v>
      </c>
      <c r="C887" s="0" t="n">
        <v>3475</v>
      </c>
      <c r="D887" s="0" t="n">
        <f aca="false">C887*2.9</f>
        <v>10077.5</v>
      </c>
      <c r="E887" s="0" t="n">
        <v>1610</v>
      </c>
      <c r="F887" s="0" t="n">
        <f aca="false">E887*2.9</f>
        <v>4669</v>
      </c>
      <c r="G887" s="0" t="n">
        <v>2795</v>
      </c>
      <c r="H887" s="0" t="n">
        <f aca="false">SUM(D887,F887,G887)</f>
        <v>17541.5</v>
      </c>
      <c r="J887" s="0" t="n">
        <f aca="false">I887*2.4</f>
        <v>0</v>
      </c>
      <c r="K887" s="0" t="n">
        <f aca="false">J887*2.9</f>
        <v>0</v>
      </c>
      <c r="L887" s="0" t="n">
        <f aca="false">SUM(K887,H887)</f>
        <v>17541.5</v>
      </c>
      <c r="M887" s="0" t="n">
        <v>210</v>
      </c>
      <c r="X887" s="0" t="s">
        <v>37</v>
      </c>
      <c r="Y887" s="0" t="n">
        <f aca="false">Y884</f>
        <v>18798.5714285714</v>
      </c>
      <c r="Z887" s="0" t="n">
        <f aca="false">L887/Y887</f>
        <v>0.933129417128963</v>
      </c>
      <c r="AA887" s="0" t="n">
        <f aca="false">AVERAGEIF(X824:X886,"Wednesday",Z824:Z886)</f>
        <v>0.915327581718856</v>
      </c>
      <c r="AB887" s="0" t="n">
        <f aca="false">L887/AA887</f>
        <v>19164.1772304725</v>
      </c>
      <c r="AC887" s="0" t="n">
        <v>97</v>
      </c>
      <c r="AE887" s="0" t="n">
        <v>0</v>
      </c>
      <c r="AF887" s="0" t="n">
        <f aca="false">(AB887/AVERAGE(AB883:AB885,AB889:AB891))*MAX(AE886:AE888) + (1 - MAX(AE886:AE888))</f>
        <v>1</v>
      </c>
      <c r="AG887" s="0" t="n">
        <f aca="false">AB887/AF887</f>
        <v>19164.1772304725</v>
      </c>
      <c r="AH887" s="0" t="n">
        <f aca="false">(AG886+AG887*2+AG888)/4</f>
        <v>18236.6904902775</v>
      </c>
      <c r="AI887" s="0" t="n">
        <f aca="false">ABS(1 - (AG887/AVERAGE(AG885:AG889)))</f>
        <v>0.0780887153426197</v>
      </c>
      <c r="AJ887" s="0" t="n">
        <f aca="false">(AVERAGE(AG885:AG889)*AI887) + (AG887*(1-AI887))</f>
        <v>19055.7814854297</v>
      </c>
      <c r="AK887" s="0" t="n">
        <f aca="false">(AVERAGE(AG885:AG886,AG888:AG889)*AI887*2) + (AG887*(1-AI887*2))</f>
        <v>18893.1878678655</v>
      </c>
    </row>
    <row r="888" customFormat="false" ht="13.8" hidden="false" customHeight="false" outlineLevel="0" collapsed="false">
      <c r="A888" s="4" t="n">
        <v>43622</v>
      </c>
      <c r="B888" s="0" t="n">
        <v>886</v>
      </c>
      <c r="C888" s="0" t="n">
        <v>3205</v>
      </c>
      <c r="D888" s="0" t="n">
        <f aca="false">C888*2.9</f>
        <v>9294.5</v>
      </c>
      <c r="E888" s="0" t="n">
        <v>1510</v>
      </c>
      <c r="F888" s="0" t="n">
        <f aca="false">E888*2.9</f>
        <v>4379</v>
      </c>
      <c r="G888" s="0" t="n">
        <v>2955</v>
      </c>
      <c r="H888" s="0" t="n">
        <f aca="false">SUM(D888,F888,G888)</f>
        <v>16628.5</v>
      </c>
      <c r="J888" s="0" t="n">
        <f aca="false">I888*2.4</f>
        <v>0</v>
      </c>
      <c r="K888" s="0" t="n">
        <f aca="false">J888*2.9</f>
        <v>0</v>
      </c>
      <c r="L888" s="0" t="n">
        <f aca="false">SUM(K888,H888)</f>
        <v>16628.5</v>
      </c>
      <c r="M888" s="0" t="n">
        <v>195</v>
      </c>
      <c r="X888" s="0" t="s">
        <v>39</v>
      </c>
      <c r="Y888" s="0" t="n">
        <f aca="false">Y884</f>
        <v>18798.5714285714</v>
      </c>
      <c r="Z888" s="0" t="n">
        <f aca="false">L888/Y888</f>
        <v>0.88456189680067</v>
      </c>
      <c r="AA888" s="0" t="n">
        <f aca="false">AVERAGEIF(X825:X887,"Thursday",Z825:Z887)</f>
        <v>0.969705945115494</v>
      </c>
      <c r="AB888" s="0" t="n">
        <f aca="false">L888/AA888</f>
        <v>17147.9819049882</v>
      </c>
      <c r="AC888" s="0" t="n">
        <v>97</v>
      </c>
      <c r="AE888" s="0" t="n">
        <v>0</v>
      </c>
      <c r="AF888" s="0" t="n">
        <f aca="false">(AB888/AVERAGE(AB884:AB886,AB890:AB892))*MAX(AE887:AE889) + (1 - MAX(AE887:AE889))</f>
        <v>1</v>
      </c>
      <c r="AG888" s="0" t="n">
        <f aca="false">AB888/AF888</f>
        <v>17147.9819049882</v>
      </c>
      <c r="AH888" s="0" t="n">
        <f aca="false">(AG887+AG888*2+AG889)/4</f>
        <v>17870.9676201942</v>
      </c>
      <c r="AI888" s="0" t="n">
        <f aca="false">ABS(1 - (AG888/AVERAGE(AG886:AG890)))</f>
        <v>0.0725187970406251</v>
      </c>
      <c r="AJ888" s="0" t="n">
        <f aca="false">(AVERAGE(AG886:AG890)*AI888) + (AG888*(1-AI888))</f>
        <v>17245.2138744336</v>
      </c>
      <c r="AK888" s="0" t="n">
        <f aca="false">(AVERAGE(AG886:AG887,AG889:AG890)*AI888*2) + (AG888*(1-AI888*2))</f>
        <v>17391.0618286016</v>
      </c>
    </row>
    <row r="889" customFormat="false" ht="13.8" hidden="false" customHeight="false" outlineLevel="0" collapsed="false">
      <c r="A889" s="4" t="n">
        <v>43623</v>
      </c>
      <c r="B889" s="0" t="n">
        <v>887</v>
      </c>
      <c r="C889" s="0" t="n">
        <v>3670</v>
      </c>
      <c r="D889" s="0" t="n">
        <f aca="false">C889*2.9</f>
        <v>10643</v>
      </c>
      <c r="E889" s="0" t="n">
        <v>1615</v>
      </c>
      <c r="F889" s="0" t="n">
        <f aca="false">E889*2.9</f>
        <v>4683.5</v>
      </c>
      <c r="G889" s="0" t="n">
        <v>3480</v>
      </c>
      <c r="H889" s="0" t="n">
        <f aca="false">SUM(D889,F889,G889)</f>
        <v>18806.5</v>
      </c>
      <c r="J889" s="0" t="n">
        <f aca="false">I889*2.4</f>
        <v>0</v>
      </c>
      <c r="K889" s="0" t="n">
        <f aca="false">J889*2.9</f>
        <v>0</v>
      </c>
      <c r="L889" s="0" t="n">
        <f aca="false">SUM(K889,H889)</f>
        <v>18806.5</v>
      </c>
      <c r="M889" s="0" t="n">
        <v>190</v>
      </c>
      <c r="X889" s="0" t="s">
        <v>40</v>
      </c>
      <c r="Y889" s="0" t="n">
        <f aca="false">Y884</f>
        <v>18798.5714285714</v>
      </c>
      <c r="Z889" s="0" t="n">
        <f aca="false">L889/Y889</f>
        <v>1.00042176457178</v>
      </c>
      <c r="AA889" s="0" t="n">
        <f aca="false">AVERAGEIF(X826:X888,"Friday",Z826:Z888)</f>
        <v>1.04342999944953</v>
      </c>
      <c r="AB889" s="0" t="n">
        <f aca="false">L889/AA889</f>
        <v>18023.729440328</v>
      </c>
      <c r="AC889" s="0" t="n">
        <v>93</v>
      </c>
      <c r="AE889" s="0" t="n">
        <v>0</v>
      </c>
      <c r="AF889" s="0" t="n">
        <f aca="false">(AB889/AVERAGE(AB885:AB887,AB891:AB893))*MAX(AE888:AE890) + (1 - MAX(AE888:AE890))</f>
        <v>1</v>
      </c>
      <c r="AG889" s="0" t="n">
        <f aca="false">AB889/AF889</f>
        <v>18023.729440328</v>
      </c>
      <c r="AH889" s="0" t="n">
        <f aca="false">(AG888+AG889*2+AG890)/4</f>
        <v>18458.2377709919</v>
      </c>
      <c r="AI889" s="0" t="n">
        <f aca="false">ABS(1 - (AG889/AVERAGE(AG887:AG891)))</f>
        <v>0.0256253845236647</v>
      </c>
      <c r="AJ889" s="0" t="n">
        <f aca="false">(AVERAGE(AG887:AG891)*AI889) + (AG889*(1-AI889))</f>
        <v>18035.8761731861</v>
      </c>
      <c r="AK889" s="0" t="n">
        <f aca="false">(AVERAGE(AG887:AG888,AG890:AG891)*AI889*2) + (AG889*(1-AI889*2))</f>
        <v>18054.0962724733</v>
      </c>
    </row>
    <row r="890" customFormat="false" ht="13.8" hidden="false" customHeight="false" outlineLevel="0" collapsed="false">
      <c r="A890" s="4" t="n">
        <v>43624</v>
      </c>
      <c r="B890" s="0" t="n">
        <v>888</v>
      </c>
      <c r="C890" s="0" t="n">
        <v>3635</v>
      </c>
      <c r="D890" s="0" t="n">
        <f aca="false">C890*2.9</f>
        <v>10541.5</v>
      </c>
      <c r="E890" s="0" t="n">
        <v>4000</v>
      </c>
      <c r="F890" s="0" t="n">
        <f aca="false">E890*2.9</f>
        <v>11600</v>
      </c>
      <c r="G890" s="0" t="n">
        <v>1705</v>
      </c>
      <c r="H890" s="0" t="n">
        <f aca="false">SUM(D890,F890,G890)</f>
        <v>23846.5</v>
      </c>
      <c r="J890" s="0" t="n">
        <f aca="false">I890*2.4</f>
        <v>0</v>
      </c>
      <c r="K890" s="0" t="n">
        <f aca="false">J890*2.9</f>
        <v>0</v>
      </c>
      <c r="L890" s="0" t="n">
        <f aca="false">SUM(K890,H890)</f>
        <v>23846.5</v>
      </c>
      <c r="M890" s="0" t="n">
        <v>200</v>
      </c>
      <c r="X890" s="0" t="s">
        <v>42</v>
      </c>
      <c r="Y890" s="0" t="n">
        <f aca="false">Y885</f>
        <v>18798.5714285714</v>
      </c>
      <c r="Z890" s="0" t="n">
        <f aca="false">L890/Y890</f>
        <v>1.26852724371153</v>
      </c>
      <c r="AA890" s="0" t="n">
        <f aca="false">AVERAGEIF(X827:X889,"Saturday",Z827:Z889)</f>
        <v>1.15549306361521</v>
      </c>
      <c r="AB890" s="0" t="n">
        <f aca="false">L890/AA890</f>
        <v>20637.5102983232</v>
      </c>
      <c r="AC890" s="0" t="n">
        <v>84</v>
      </c>
      <c r="AE890" s="0" t="n">
        <v>0</v>
      </c>
      <c r="AF890" s="0" t="n">
        <f aca="false">(AB890/AVERAGE(AB886:AB888,AB892:AB894))*MAX(AE889:AE891) + (1 - MAX(AE889:AE891))</f>
        <v>1</v>
      </c>
      <c r="AG890" s="0" t="n">
        <f aca="false">AB890/AF890</f>
        <v>20637.5102983232</v>
      </c>
      <c r="AH890" s="0" t="n">
        <f aca="false">(AG889+AG890*2+AG891)/4</f>
        <v>19203.5142540219</v>
      </c>
      <c r="AI890" s="0" t="n">
        <f aca="false">ABS(1 - (AG890/AVERAGE(AG888:AG892)))</f>
        <v>0.132855200961138</v>
      </c>
      <c r="AJ890" s="0" t="n">
        <f aca="false">(AVERAGE(AG888:AG892)*AI890) + (AG890*(1-AI890))</f>
        <v>20315.9665860471</v>
      </c>
      <c r="AK890" s="0" t="n">
        <f aca="false">(AVERAGE(AG888:AG889,AG891:AG892)*AI890*2) + (AG890*(1-AI890*2))</f>
        <v>19833.6510176328</v>
      </c>
    </row>
    <row r="891" customFormat="false" ht="13.8" hidden="false" customHeight="false" outlineLevel="0" collapsed="false">
      <c r="A891" s="4" t="n">
        <v>43625</v>
      </c>
      <c r="B891" s="0" t="n">
        <v>889</v>
      </c>
      <c r="C891" s="0" t="n">
        <v>3250</v>
      </c>
      <c r="D891" s="0" t="n">
        <f aca="false">C891*2.9</f>
        <v>9425</v>
      </c>
      <c r="E891" s="0" t="n">
        <v>1740</v>
      </c>
      <c r="F891" s="0" t="n">
        <f aca="false">E891*2.9</f>
        <v>5046</v>
      </c>
      <c r="G891" s="0" t="n">
        <v>3665</v>
      </c>
      <c r="H891" s="0" t="n">
        <f aca="false">SUM(D891,F891,G891)</f>
        <v>18136</v>
      </c>
      <c r="J891" s="0" t="n">
        <f aca="false">I891*2.4</f>
        <v>0</v>
      </c>
      <c r="K891" s="0" t="n">
        <f aca="false">J891*2.9</f>
        <v>0</v>
      </c>
      <c r="L891" s="0" t="n">
        <f aca="false">SUM(K891,H891)</f>
        <v>18136</v>
      </c>
      <c r="M891" s="0" t="n">
        <v>185</v>
      </c>
      <c r="X891" s="0" t="s">
        <v>33</v>
      </c>
      <c r="Y891" s="0" t="n">
        <f aca="false">AVERAGE(L891:L897)</f>
        <v>17356.4285714286</v>
      </c>
      <c r="Z891" s="0" t="n">
        <f aca="false">L891/Y891</f>
        <v>1.04491542861846</v>
      </c>
      <c r="AA891" s="0" t="n">
        <f aca="false">AVERAGEIF(X828:X890,"Sunday",Z828:Z890)</f>
        <v>1.03543717627256</v>
      </c>
      <c r="AB891" s="0" t="n">
        <f aca="false">L891/AA891</f>
        <v>17515.3069791131</v>
      </c>
      <c r="AC891" s="0" t="n">
        <v>88</v>
      </c>
      <c r="AE891" s="0" t="n">
        <v>0</v>
      </c>
      <c r="AF891" s="0" t="n">
        <f aca="false">(AB891/AVERAGE(AB887:AB889,AB893:AB895))*MAX(AE890:AE892) + (1 - MAX(AE890:AE892))</f>
        <v>1</v>
      </c>
      <c r="AG891" s="0" t="n">
        <f aca="false">AB891/AF891</f>
        <v>17515.3069791131</v>
      </c>
      <c r="AH891" s="0" t="n">
        <f aca="false">(AG890+AG891*2+AG892)/4</f>
        <v>18357.4656991718</v>
      </c>
      <c r="AI891" s="0" t="n">
        <f aca="false">ABS(1 - (AG891/AVERAGE(AG889:AG893)))</f>
        <v>0.0417946899372833</v>
      </c>
      <c r="AJ891" s="0" t="n">
        <f aca="false">(AVERAGE(AG889:AG893)*AI891) + (AG891*(1-AI891))</f>
        <v>17547.237161217</v>
      </c>
      <c r="AK891" s="0" t="n">
        <f aca="false">(AVERAGE(AG889:AG890,AG892:AG893)*AI891*2) + (AG891*(1-AI891*2))</f>
        <v>17595.1324343728</v>
      </c>
    </row>
    <row r="892" customFormat="false" ht="13.8" hidden="false" customHeight="false" outlineLevel="0" collapsed="false">
      <c r="A892" s="4" t="n">
        <v>43626</v>
      </c>
      <c r="B892" s="0" t="n">
        <v>890</v>
      </c>
      <c r="C892" s="0" t="n">
        <v>3425</v>
      </c>
      <c r="D892" s="0" t="n">
        <f aca="false">C892*2.9</f>
        <v>9932.5</v>
      </c>
      <c r="E892" s="0" t="n">
        <v>1540</v>
      </c>
      <c r="F892" s="0" t="n">
        <f aca="false">E892*2.9</f>
        <v>4466</v>
      </c>
      <c r="G892" s="0" t="n">
        <v>3195</v>
      </c>
      <c r="H892" s="0" t="n">
        <f aca="false">SUM(D892,F892,G892)</f>
        <v>17593.5</v>
      </c>
      <c r="J892" s="0" t="n">
        <f aca="false">I892*2.4</f>
        <v>0</v>
      </c>
      <c r="K892" s="0" t="n">
        <f aca="false">J892*2.9</f>
        <v>0</v>
      </c>
      <c r="L892" s="0" t="n">
        <f aca="false">SUM(K892,H892)</f>
        <v>17593.5</v>
      </c>
      <c r="M892" s="0" t="n">
        <v>160</v>
      </c>
      <c r="X892" s="0" t="s">
        <v>34</v>
      </c>
      <c r="Y892" s="0" t="n">
        <f aca="false">Y891</f>
        <v>17356.4285714286</v>
      </c>
      <c r="Z892" s="0" t="n">
        <f aca="false">L892/Y892</f>
        <v>1.01365899831269</v>
      </c>
      <c r="AA892" s="0" t="n">
        <f aca="false">AVERAGEIF(X829:X891,"Monday",Z829:Z891)</f>
        <v>0.936705809701151</v>
      </c>
      <c r="AB892" s="0" t="n">
        <f aca="false">L892/AA892</f>
        <v>18782.3111779493</v>
      </c>
      <c r="AC892" s="0" t="n">
        <v>93</v>
      </c>
      <c r="AE892" s="0" t="n">
        <v>0</v>
      </c>
      <c r="AF892" s="0" t="n">
        <f aca="false">(AB892/AVERAGE(AB888:AB890,AB894:AB896))*MAX(AE891:AE893) + (1 - MAX(AE891:AE893))</f>
        <v>1.05745905084152</v>
      </c>
      <c r="AG892" s="0" t="n">
        <f aca="false">AB892/AF892</f>
        <v>17761.7385401378</v>
      </c>
      <c r="AH892" s="0" t="n">
        <f aca="false">(AG891+AG892*2+AG893)/4</f>
        <v>17624.2296823283</v>
      </c>
      <c r="AI892" s="0" t="n">
        <f aca="false">ABS(1 - (AG892/AVERAGE(AG890:AG894)))</f>
        <v>0.0279347366607846</v>
      </c>
      <c r="AJ892" s="0" t="n">
        <f aca="false">(AVERAGE(AG890:AG894)*AI892) + (AG892*(1-AI892))</f>
        <v>17775.9972165151</v>
      </c>
      <c r="AK892" s="0" t="n">
        <f aca="false">(AVERAGE(AG890:AG891,AG893:AG894)*AI892*2) + (AG892*(1-AI892*2))</f>
        <v>17797.3852310809</v>
      </c>
    </row>
    <row r="893" customFormat="false" ht="13.8" hidden="false" customHeight="false" outlineLevel="0" collapsed="false">
      <c r="A893" s="4" t="n">
        <v>43627</v>
      </c>
      <c r="B893" s="0" t="n">
        <v>891</v>
      </c>
      <c r="C893" s="0" t="n">
        <v>3460</v>
      </c>
      <c r="D893" s="0" t="n">
        <f aca="false">C893*2.9</f>
        <v>10034</v>
      </c>
      <c r="E893" s="0" t="n">
        <v>1550</v>
      </c>
      <c r="F893" s="0" t="n">
        <f aca="false">E893*2.9</f>
        <v>4495</v>
      </c>
      <c r="G893" s="0" t="n">
        <v>3520</v>
      </c>
      <c r="H893" s="0" t="n">
        <f aca="false">SUM(D893,F893,G893)</f>
        <v>18049</v>
      </c>
      <c r="J893" s="0" t="n">
        <f aca="false">I893*2.4</f>
        <v>0</v>
      </c>
      <c r="K893" s="0" t="n">
        <f aca="false">J893*2.9</f>
        <v>0</v>
      </c>
      <c r="L893" s="0" t="n">
        <f aca="false">SUM(K893,H893)</f>
        <v>18049</v>
      </c>
      <c r="M893" s="0" t="n">
        <v>195</v>
      </c>
      <c r="X893" s="0" t="s">
        <v>36</v>
      </c>
      <c r="Y893" s="0" t="n">
        <f aca="false">Y891</f>
        <v>17356.4285714286</v>
      </c>
      <c r="Z893" s="0" t="n">
        <f aca="false">L893/Y893</f>
        <v>1.03990287666159</v>
      </c>
      <c r="AA893" s="0" t="n">
        <f aca="false">AVERAGEIF(X830:X892,"Tuesday",Z830:Z892)</f>
        <v>0.924082387224308</v>
      </c>
      <c r="AB893" s="0" t="n">
        <f aca="false">L893/AA893</f>
        <v>19531.8082559871</v>
      </c>
      <c r="AC893" s="0" t="n">
        <v>99</v>
      </c>
      <c r="AE893" s="0" t="n">
        <v>1</v>
      </c>
      <c r="AF893" s="0" t="n">
        <f aca="false">(AB893/AVERAGE(AB889:AB891,AB895:AB897))*MAX(AE892:AE894) + (1 - MAX(AE892:AE894))</f>
        <v>1.11877979092662</v>
      </c>
      <c r="AG893" s="0" t="n">
        <f aca="false">AB893/AF893</f>
        <v>17458.1346699247</v>
      </c>
      <c r="AH893" s="0" t="n">
        <f aca="false">(AG892+AG893*2+AG894)/4</f>
        <v>17666.5377297115</v>
      </c>
      <c r="AI893" s="0" t="n">
        <f aca="false">ABS(1 - (AG893/AVERAGE(AG891:AG895)))</f>
        <v>0.00712058364367274</v>
      </c>
      <c r="AJ893" s="0" t="n">
        <f aca="false">(AVERAGE(AG891:AG895)*AI893) + (AG893*(1-AI893))</f>
        <v>17457.255753558</v>
      </c>
      <c r="AK893" s="0" t="n">
        <f aca="false">(AVERAGE(AG891:AG892,AG894:AG895)*AI893*2) + (AG893*(1-AI893*2))</f>
        <v>17455.9373790079</v>
      </c>
    </row>
    <row r="894" customFormat="false" ht="13.8" hidden="false" customHeight="false" outlineLevel="0" collapsed="false">
      <c r="A894" s="4" t="n">
        <v>43628</v>
      </c>
      <c r="B894" s="0" t="n">
        <v>892</v>
      </c>
      <c r="C894" s="0" t="n">
        <v>2930</v>
      </c>
      <c r="D894" s="0" t="n">
        <f aca="false">C894*2.9</f>
        <v>8497</v>
      </c>
      <c r="E894" s="0" t="n">
        <v>1535</v>
      </c>
      <c r="F894" s="0" t="n">
        <f aca="false">E894*2.9</f>
        <v>4451.5</v>
      </c>
      <c r="G894" s="0" t="n">
        <v>3080</v>
      </c>
      <c r="H894" s="0" t="n">
        <f aca="false">SUM(D894,F894,G894)</f>
        <v>16028.5</v>
      </c>
      <c r="J894" s="0" t="n">
        <f aca="false">I894*2.4</f>
        <v>0</v>
      </c>
      <c r="K894" s="0" t="n">
        <f aca="false">J894*2.9</f>
        <v>0</v>
      </c>
      <c r="L894" s="0" t="n">
        <f aca="false">SUM(K894,H894)</f>
        <v>16028.5</v>
      </c>
      <c r="M894" s="0" t="n">
        <v>215</v>
      </c>
      <c r="X894" s="0" t="s">
        <v>37</v>
      </c>
      <c r="Y894" s="0" t="n">
        <f aca="false">Y891</f>
        <v>17356.4285714286</v>
      </c>
      <c r="Z894" s="0" t="n">
        <f aca="false">L894/Y894</f>
        <v>0.923490678628749</v>
      </c>
      <c r="AA894" s="0" t="n">
        <f aca="false">AVERAGEIF(X831:X893,"Wednesday",Z831:Z893)</f>
        <v>0.90629805526515</v>
      </c>
      <c r="AB894" s="0" t="n">
        <f aca="false">L894/AA894</f>
        <v>17685.6828798012</v>
      </c>
      <c r="AC894" s="0" t="n">
        <v>100</v>
      </c>
      <c r="AE894" s="0" t="n">
        <v>0</v>
      </c>
      <c r="AF894" s="0" t="n">
        <f aca="false">(AB894/AVERAGE(AB890:AB892,AB896:AB898))*MAX(AE893:AE895) + (1 - MAX(AE893:AE895))</f>
        <v>0.983185581835533</v>
      </c>
      <c r="AG894" s="0" t="n">
        <f aca="false">AB894/AF894</f>
        <v>17988.1430388588</v>
      </c>
      <c r="AH894" s="0" t="n">
        <f aca="false">(AG893+AG894*2+AG895)/4</f>
        <v>17346.1512275416</v>
      </c>
      <c r="AI894" s="0" t="n">
        <f aca="false">ABS(1 - (AG894/AVERAGE(AG892:AG896)))</f>
        <v>0.0423855129525068</v>
      </c>
      <c r="AJ894" s="0" t="n">
        <f aca="false">(AVERAGE(AG892:AG896)*AI894) + (AG894*(1-AI894))</f>
        <v>17957.140814691</v>
      </c>
      <c r="AK894" s="0" t="n">
        <f aca="false">(AVERAGE(AG892:AG893,AG895:AG896)*AI894*2) + (AG894*(1-AI894*2))</f>
        <v>17910.6374784394</v>
      </c>
    </row>
    <row r="895" customFormat="false" ht="13.8" hidden="false" customHeight="false" outlineLevel="0" collapsed="false">
      <c r="A895" s="4" t="n">
        <v>43629</v>
      </c>
      <c r="B895" s="0" t="n">
        <v>893</v>
      </c>
      <c r="C895" s="0" t="n">
        <v>2730</v>
      </c>
      <c r="D895" s="0" t="n">
        <f aca="false">C895*2.9</f>
        <v>7917</v>
      </c>
      <c r="E895" s="0" t="n">
        <v>1580</v>
      </c>
      <c r="F895" s="0" t="n">
        <f aca="false">E895*2.9</f>
        <v>4582</v>
      </c>
      <c r="G895" s="0" t="n">
        <v>2730</v>
      </c>
      <c r="H895" s="0" t="n">
        <f aca="false">SUM(D895,F895,G895)</f>
        <v>15229</v>
      </c>
      <c r="J895" s="0" t="n">
        <f aca="false">I895*2.4</f>
        <v>0</v>
      </c>
      <c r="K895" s="0" t="n">
        <f aca="false">J895*2.9</f>
        <v>0</v>
      </c>
      <c r="L895" s="0" t="n">
        <f aca="false">SUM(K895,H895)</f>
        <v>15229</v>
      </c>
      <c r="M895" s="0" t="n">
        <v>215</v>
      </c>
      <c r="X895" s="0" t="s">
        <v>39</v>
      </c>
      <c r="Y895" s="0" t="n">
        <f aca="false">Y891</f>
        <v>17356.4285714286</v>
      </c>
      <c r="Z895" s="0" t="n">
        <f aca="false">L895/Y895</f>
        <v>0.877427054611299</v>
      </c>
      <c r="AA895" s="0" t="n">
        <f aca="false">AVERAGEIF(X832:X894,"Thursday",Z832:Z894)</f>
        <v>0.954785214065521</v>
      </c>
      <c r="AB895" s="0" t="n">
        <f aca="false">L895/AA895</f>
        <v>15950.184162524</v>
      </c>
      <c r="AC895" s="0" t="n">
        <v>102</v>
      </c>
      <c r="AE895" s="0" t="n">
        <v>0</v>
      </c>
      <c r="AF895" s="0" t="n">
        <f aca="false">(AB895/AVERAGE(AB891:AB893,AB897:AB899))*MAX(AE894:AE896) + (1 - MAX(AE894:AE896))</f>
        <v>1</v>
      </c>
      <c r="AG895" s="0" t="n">
        <f aca="false">AB895/AF895</f>
        <v>15950.184162524</v>
      </c>
      <c r="AH895" s="0" t="n">
        <f aca="false">(AG894+AG895*2+AG896)/4</f>
        <v>16753.4634796923</v>
      </c>
      <c r="AI895" s="0" t="n">
        <f aca="false">ABS(1 - (AG895/AVERAGE(AG893:AG897)))</f>
        <v>0.0507937682350135</v>
      </c>
      <c r="AJ895" s="0" t="n">
        <f aca="false">(AVERAGE(AG893:AG897)*AI895) + (AG895*(1-AI895))</f>
        <v>15993.5378444564</v>
      </c>
      <c r="AK895" s="0" t="n">
        <f aca="false">(AVERAGE(AG893:AG894,AG896:AG897)*AI895*2) + (AG895*(1-AI895*2))</f>
        <v>16058.568367355</v>
      </c>
    </row>
    <row r="896" customFormat="false" ht="13.8" hidden="false" customHeight="false" outlineLevel="0" collapsed="false">
      <c r="A896" s="4" t="n">
        <v>43630</v>
      </c>
      <c r="B896" s="0" t="n">
        <v>894</v>
      </c>
      <c r="C896" s="0" t="n">
        <v>3495</v>
      </c>
      <c r="D896" s="0" t="n">
        <f aca="false">C896*2.9</f>
        <v>10135.5</v>
      </c>
      <c r="E896" s="0" t="n">
        <v>1510</v>
      </c>
      <c r="F896" s="0" t="n">
        <f aca="false">E896*2.9</f>
        <v>4379</v>
      </c>
      <c r="G896" s="0" t="n">
        <v>3410</v>
      </c>
      <c r="H896" s="0" t="n">
        <f aca="false">SUM(D896,F896,G896)</f>
        <v>17924.5</v>
      </c>
      <c r="J896" s="0" t="n">
        <f aca="false">I896*2.4</f>
        <v>0</v>
      </c>
      <c r="K896" s="0" t="n">
        <f aca="false">J896*2.9</f>
        <v>0</v>
      </c>
      <c r="L896" s="0" t="n">
        <f aca="false">SUM(K896,H896)</f>
        <v>17924.5</v>
      </c>
      <c r="M896" s="0" t="n">
        <v>180</v>
      </c>
      <c r="X896" s="0" t="s">
        <v>40</v>
      </c>
      <c r="Y896" s="0" t="n">
        <f aca="false">Y891</f>
        <v>17356.4285714286</v>
      </c>
      <c r="Z896" s="0" t="n">
        <f aca="false">L896/Y896</f>
        <v>1.03272974196469</v>
      </c>
      <c r="AA896" s="0" t="n">
        <f aca="false">AVERAGEIF(X833:X895,"Friday",Z833:Z895)</f>
        <v>1.04666519472984</v>
      </c>
      <c r="AB896" s="0" t="n">
        <f aca="false">L896/AA896</f>
        <v>17125.3425548622</v>
      </c>
      <c r="AC896" s="0" t="n">
        <v>93</v>
      </c>
      <c r="AE896" s="0" t="n">
        <v>0</v>
      </c>
      <c r="AF896" s="0" t="n">
        <f aca="false">(AB896/AVERAGE(AB892:AB894,AB898:AB900))*MAX(AE895:AE897) + (1 - MAX(AE895:AE897))</f>
        <v>1</v>
      </c>
      <c r="AG896" s="0" t="n">
        <f aca="false">AB896/AF896</f>
        <v>17125.3425548622</v>
      </c>
      <c r="AH896" s="0" t="n">
        <f aca="false">(AG895+AG896*2+AG897)/4</f>
        <v>16424.4009641615</v>
      </c>
      <c r="AI896" s="0" t="n">
        <f aca="false">ABS(1 - (AG896/AVERAGE(AG894:AG898)))</f>
        <v>0.00817895880387565</v>
      </c>
      <c r="AJ896" s="0" t="n">
        <f aca="false">(AVERAGE(AG894:AG898)*AI896) + (AG896*(1-AI896))</f>
        <v>17124.2062426359</v>
      </c>
      <c r="AK896" s="0" t="n">
        <f aca="false">(AVERAGE(AG894:AG895,AG897:AG898)*AI896*2) + (AG896*(1-AI896*2))</f>
        <v>17122.5017742965</v>
      </c>
    </row>
    <row r="897" customFormat="false" ht="13.8" hidden="false" customHeight="false" outlineLevel="0" collapsed="false">
      <c r="A897" s="4" t="n">
        <v>43631</v>
      </c>
      <c r="B897" s="0" t="n">
        <v>895</v>
      </c>
      <c r="C897" s="0" t="n">
        <v>3540</v>
      </c>
      <c r="D897" s="0" t="n">
        <f aca="false">C897*2.9</f>
        <v>10266</v>
      </c>
      <c r="E897" s="0" t="n">
        <v>1515</v>
      </c>
      <c r="F897" s="0" t="n">
        <f aca="false">E897*2.9</f>
        <v>4393.5</v>
      </c>
      <c r="G897" s="0" t="n">
        <v>3875</v>
      </c>
      <c r="H897" s="0" t="n">
        <f aca="false">SUM(D897,F897,G897)</f>
        <v>18534.5</v>
      </c>
      <c r="J897" s="0" t="n">
        <f aca="false">I897*2.4</f>
        <v>0</v>
      </c>
      <c r="K897" s="0" t="n">
        <f aca="false">J897*2.9</f>
        <v>0</v>
      </c>
      <c r="L897" s="0" t="n">
        <f aca="false">SUM(K897,H897)</f>
        <v>18534.5</v>
      </c>
      <c r="M897" s="0" t="n">
        <v>165</v>
      </c>
      <c r="X897" s="0" t="s">
        <v>42</v>
      </c>
      <c r="Y897" s="0" t="n">
        <f aca="false">Y892</f>
        <v>17356.4285714286</v>
      </c>
      <c r="Z897" s="0" t="n">
        <f aca="false">L897/Y897</f>
        <v>1.06787522120252</v>
      </c>
      <c r="AA897" s="0" t="n">
        <f aca="false">AVERAGEIF(X834:X896,"Saturday",Z834:Z896)</f>
        <v>1.19602616274147</v>
      </c>
      <c r="AB897" s="0" t="n">
        <f aca="false">L897/AA897</f>
        <v>15496.7345843975</v>
      </c>
      <c r="AC897" s="0" t="n">
        <v>97</v>
      </c>
      <c r="AE897" s="0" t="n">
        <v>0</v>
      </c>
      <c r="AF897" s="0" t="n">
        <f aca="false">(AB897/AVERAGE(AB893:AB895,AB899:AB901))*MAX(AE896:AE898) + (1 - MAX(AE896:AE898))</f>
        <v>1</v>
      </c>
      <c r="AG897" s="0" t="n">
        <f aca="false">AB897/AF897</f>
        <v>15496.7345843975</v>
      </c>
      <c r="AH897" s="0" t="n">
        <f aca="false">(AG896+AG897*2+AG898)/4</f>
        <v>16622.6160905412</v>
      </c>
      <c r="AI897" s="0" t="n">
        <f aca="false">ABS(1 - (AG897/AVERAGE(AG895:AG899)))</f>
        <v>0.104822071808733</v>
      </c>
      <c r="AJ897" s="0" t="n">
        <f aca="false">(AVERAGE(AG895:AG899)*AI897) + (AG897*(1-AI897))</f>
        <v>15686.9458818196</v>
      </c>
      <c r="AK897" s="0" t="n">
        <f aca="false">(AVERAGE(AG895:AG896,AG898:AG899)*AI897*2) + (AG897*(1-AI897*2))</f>
        <v>15972.2628279527</v>
      </c>
    </row>
    <row r="898" customFormat="false" ht="13.8" hidden="false" customHeight="false" outlineLevel="0" collapsed="false">
      <c r="A898" s="4" t="n">
        <v>43632</v>
      </c>
      <c r="B898" s="0" t="n">
        <v>896</v>
      </c>
      <c r="C898" s="0" t="n">
        <v>3455</v>
      </c>
      <c r="D898" s="0" t="n">
        <f aca="false">C898*2.9</f>
        <v>10019.5</v>
      </c>
      <c r="E898" s="0" t="n">
        <v>1735</v>
      </c>
      <c r="F898" s="0" t="n">
        <f aca="false">E898*2.9</f>
        <v>5031.5</v>
      </c>
      <c r="G898" s="0" t="n">
        <v>3410</v>
      </c>
      <c r="H898" s="0" t="n">
        <f aca="false">SUM(D898,F898,G898)</f>
        <v>18461</v>
      </c>
      <c r="J898" s="0" t="n">
        <f aca="false">I898*2.4</f>
        <v>0</v>
      </c>
      <c r="K898" s="0" t="n">
        <f aca="false">J898*2.9</f>
        <v>0</v>
      </c>
      <c r="L898" s="0" t="n">
        <f aca="false">SUM(K898,H898)</f>
        <v>18461</v>
      </c>
      <c r="M898" s="0" t="n">
        <v>180</v>
      </c>
      <c r="X898" s="0" t="s">
        <v>33</v>
      </c>
      <c r="Y898" s="0" t="n">
        <f aca="false">AVERAGE(L898:L904)</f>
        <v>18631.7142857143</v>
      </c>
      <c r="Z898" s="0" t="n">
        <f aca="false">L898/Y898</f>
        <v>0.990837435402002</v>
      </c>
      <c r="AA898" s="0" t="n">
        <f aca="false">AVERAGEIF(X835:X897,"Sunday",Z835:Z897)</f>
        <v>1.00486332739087</v>
      </c>
      <c r="AB898" s="0" t="n">
        <f aca="false">L898/AA898</f>
        <v>18371.6526385076</v>
      </c>
      <c r="AC898" s="0" t="n">
        <v>93</v>
      </c>
      <c r="AE898" s="0" t="n">
        <v>0</v>
      </c>
      <c r="AF898" s="0" t="n">
        <f aca="false">(AB898/AVERAGE(AB894:AB896,AB900:AB902))*MAX(AE897:AE899) + (1 - MAX(AE897:AE899))</f>
        <v>1</v>
      </c>
      <c r="AG898" s="0" t="n">
        <f aca="false">AB898/AF898</f>
        <v>18371.6526385076</v>
      </c>
      <c r="AH898" s="0" t="n">
        <f aca="false">(AG897+AG898*2+AG899)/4</f>
        <v>17963.2136143131</v>
      </c>
      <c r="AI898" s="0" t="n">
        <f aca="false">ABS(1 - (AG898/AVERAGE(AG896:AG900)))</f>
        <v>0.0428687811819235</v>
      </c>
      <c r="AJ898" s="0" t="n">
        <f aca="false">(AVERAGE(AG896:AG900)*AI898) + (AG898*(1-AI898))</f>
        <v>18339.2783054132</v>
      </c>
      <c r="AK898" s="0" t="n">
        <f aca="false">(AVERAGE(AG896:AG897,AG899:AG900)*AI898*2) + (AG898*(1-AI898*2))</f>
        <v>18290.7168057715</v>
      </c>
    </row>
    <row r="899" customFormat="false" ht="13.8" hidden="false" customHeight="false" outlineLevel="0" collapsed="false">
      <c r="A899" s="4" t="n">
        <v>43633</v>
      </c>
      <c r="B899" s="0" t="n">
        <v>897</v>
      </c>
      <c r="C899" s="0" t="n">
        <v>3500</v>
      </c>
      <c r="D899" s="0" t="n">
        <f aca="false">C899*2.9</f>
        <v>10150</v>
      </c>
      <c r="E899" s="0" t="n">
        <v>1495</v>
      </c>
      <c r="F899" s="0" t="n">
        <f aca="false">E899*2.9</f>
        <v>4335.5</v>
      </c>
      <c r="G899" s="0" t="n">
        <v>3570</v>
      </c>
      <c r="H899" s="0" t="n">
        <f aca="false">SUM(D899,F899,G899)</f>
        <v>18055.5</v>
      </c>
      <c r="J899" s="0" t="n">
        <f aca="false">I899*2.4</f>
        <v>0</v>
      </c>
      <c r="K899" s="0" t="n">
        <f aca="false">J899*2.9</f>
        <v>0</v>
      </c>
      <c r="L899" s="0" t="n">
        <f aca="false">SUM(K899,H899)</f>
        <v>18055.5</v>
      </c>
      <c r="M899" s="0" t="n">
        <v>165</v>
      </c>
      <c r="X899" s="0" t="s">
        <v>34</v>
      </c>
      <c r="Y899" s="0" t="n">
        <f aca="false">Y898</f>
        <v>18631.7142857143</v>
      </c>
      <c r="Z899" s="0" t="n">
        <f aca="false">L899/Y899</f>
        <v>0.969073469199981</v>
      </c>
      <c r="AA899" s="0" t="n">
        <f aca="false">AVERAGEIF(X836:X898,"Monday",Z836:Z898)</f>
        <v>0.920597087774955</v>
      </c>
      <c r="AB899" s="0" t="n">
        <f aca="false">L899/AA899</f>
        <v>19612.8145958395</v>
      </c>
      <c r="AC899" s="0" t="n">
        <v>91</v>
      </c>
      <c r="AE899" s="0" t="n">
        <v>0</v>
      </c>
      <c r="AF899" s="0" t="n">
        <f aca="false">(AB899/AVERAGE(AB895:AB897,AB901:AB903))*MAX(AE898:AE900) + (1 - MAX(AE898:AE900))</f>
        <v>1</v>
      </c>
      <c r="AG899" s="0" t="n">
        <f aca="false">AB899/AF899</f>
        <v>19612.8145958395</v>
      </c>
      <c r="AH899" s="0" t="n">
        <f aca="false">(AG898+AG899*2+AG900)/4</f>
        <v>18768.2551325094</v>
      </c>
      <c r="AI899" s="0" t="n">
        <f aca="false">ABS(1 - (AG899/AVERAGE(AG897:AG901)))</f>
        <v>0.103719338855722</v>
      </c>
      <c r="AJ899" s="0" t="n">
        <f aca="false">(AVERAGE(AG897:AG901)*AI899) + (AG899*(1-AI899))</f>
        <v>19421.6529547245</v>
      </c>
      <c r="AK899" s="0" t="n">
        <f aca="false">(AVERAGE(AG897:AG898,AG900:AG901)*AI899*2) + (AG899*(1-AI899*2))</f>
        <v>19134.910493052</v>
      </c>
    </row>
    <row r="900" customFormat="false" ht="13.8" hidden="false" customHeight="false" outlineLevel="0" collapsed="false">
      <c r="A900" s="4" t="n">
        <v>43634</v>
      </c>
      <c r="B900" s="0" t="n">
        <v>898</v>
      </c>
      <c r="C900" s="0" t="n">
        <v>3505</v>
      </c>
      <c r="D900" s="0" t="n">
        <f aca="false">C900*2.9</f>
        <v>10164.5</v>
      </c>
      <c r="E900" s="0" t="n">
        <v>1585</v>
      </c>
      <c r="F900" s="0" t="n">
        <f aca="false">E900*2.9</f>
        <v>4596.5</v>
      </c>
      <c r="G900" s="0" t="n">
        <v>3470</v>
      </c>
      <c r="H900" s="0" t="n">
        <f aca="false">SUM(D900,F900,G900)</f>
        <v>18231</v>
      </c>
      <c r="J900" s="0" t="n">
        <f aca="false">I900*2.4</f>
        <v>0</v>
      </c>
      <c r="K900" s="0" t="n">
        <f aca="false">J900*2.9</f>
        <v>0</v>
      </c>
      <c r="L900" s="0" t="n">
        <f aca="false">SUM(K900,H900)</f>
        <v>18231</v>
      </c>
      <c r="M900" s="0" t="n">
        <v>175</v>
      </c>
      <c r="X900" s="0" t="s">
        <v>36</v>
      </c>
      <c r="Y900" s="0" t="n">
        <f aca="false">Y898</f>
        <v>18631.7142857143</v>
      </c>
      <c r="Z900" s="0" t="n">
        <f aca="false">L900/Y900</f>
        <v>0.978492892303445</v>
      </c>
      <c r="AA900" s="0" t="n">
        <f aca="false">AVERAGEIF(X837:X899,"Tuesday",Z837:Z899)</f>
        <v>0.938713176642446</v>
      </c>
      <c r="AB900" s="0" t="n">
        <f aca="false">L900/AA900</f>
        <v>19421.2678096284</v>
      </c>
      <c r="AC900" s="0" t="n">
        <v>93</v>
      </c>
      <c r="AE900" s="0" t="n">
        <v>0</v>
      </c>
      <c r="AF900" s="0" t="n">
        <f aca="false">(AB900/AVERAGE(AB896:AB898,AB902:AB904))*MAX(AE899:AE901) + (1 - MAX(AE899:AE901))</f>
        <v>1.11132743188671</v>
      </c>
      <c r="AG900" s="0" t="n">
        <f aca="false">AB900/AF900</f>
        <v>17475.7386998509</v>
      </c>
      <c r="AH900" s="0" t="n">
        <f aca="false">(AG899+AG900*2+AG901)/4</f>
        <v>18114.0229617041</v>
      </c>
      <c r="AI900" s="0" t="n">
        <f aca="false">ABS(1 - (AG900/AVERAGE(AG898:AG902)))</f>
        <v>0.0513645782686162</v>
      </c>
      <c r="AJ900" s="0" t="n">
        <f aca="false">(AVERAGE(AG898:AG902)*AI900) + (AG900*(1-AI900))</f>
        <v>17524.3417649856</v>
      </c>
      <c r="AK900" s="0" t="n">
        <f aca="false">(AVERAGE(AG898:AG899,AG901:AG902)*AI900*2) + (AG900*(1-AI900*2))</f>
        <v>17597.2463626876</v>
      </c>
    </row>
    <row r="901" customFormat="false" ht="13.8" hidden="false" customHeight="false" outlineLevel="0" collapsed="false">
      <c r="A901" s="4" t="n">
        <v>43635</v>
      </c>
      <c r="B901" s="0" t="n">
        <v>899</v>
      </c>
      <c r="C901" s="0" t="n">
        <v>3565</v>
      </c>
      <c r="D901" s="0" t="n">
        <f aca="false">C901*2.9</f>
        <v>10338.5</v>
      </c>
      <c r="E901" s="0" t="n">
        <v>1525</v>
      </c>
      <c r="F901" s="0" t="n">
        <f aca="false">E901*2.9</f>
        <v>4422.5</v>
      </c>
      <c r="G901" s="0" t="n">
        <v>3385</v>
      </c>
      <c r="H901" s="0" t="n">
        <f aca="false">SUM(D901,F901,G901)</f>
        <v>18146</v>
      </c>
      <c r="J901" s="0" t="n">
        <f aca="false">I901*2.4</f>
        <v>0</v>
      </c>
      <c r="K901" s="0" t="n">
        <f aca="false">J901*2.9</f>
        <v>0</v>
      </c>
      <c r="L901" s="0" t="n">
        <f aca="false">SUM(K901,H901)</f>
        <v>18146</v>
      </c>
      <c r="M901" s="0" t="n">
        <v>210</v>
      </c>
      <c r="X901" s="0" t="s">
        <v>37</v>
      </c>
      <c r="Y901" s="0" t="n">
        <f aca="false">Y898</f>
        <v>18631.7142857143</v>
      </c>
      <c r="Z901" s="0" t="n">
        <f aca="false">L901/Y901</f>
        <v>0.97393077854963</v>
      </c>
      <c r="AA901" s="0" t="n">
        <f aca="false">AVERAGEIF(X838:X900,"Wednesday",Z838:Z900)</f>
        <v>0.918850719938385</v>
      </c>
      <c r="AB901" s="0" t="n">
        <f aca="false">L901/AA901</f>
        <v>19748.583318536</v>
      </c>
      <c r="AC901" s="0" t="n">
        <v>99</v>
      </c>
      <c r="AE901" s="0" t="n">
        <v>1</v>
      </c>
      <c r="AF901" s="0" t="n">
        <f aca="false">(AB901/AVERAGE(AB897:AB899,AB903:AB905))*MAX(AE900:AE902) + (1 - MAX(AE900:AE902))</f>
        <v>1.10377846179228</v>
      </c>
      <c r="AG901" s="0" t="n">
        <f aca="false">AB901/AF901</f>
        <v>17891.7998512753</v>
      </c>
      <c r="AH901" s="0" t="n">
        <f aca="false">(AG900+AG901*2+AG902)/4</f>
        <v>18004.302795777</v>
      </c>
      <c r="AI901" s="0" t="n">
        <f aca="false">ABS(1 - (AG901/AVERAGE(AG899:AG903)))</f>
        <v>0.0364941513602562</v>
      </c>
      <c r="AJ901" s="0" t="n">
        <f aca="false">(AVERAGE(AG899:AG903)*AI901) + (AG901*(1-AI901))</f>
        <v>17916.5311096076</v>
      </c>
      <c r="AK901" s="0" t="n">
        <f aca="false">(AVERAGE(AG899:AG900,AG902:AG903)*AI901*2) + (AG901*(1-AI901*2))</f>
        <v>17953.627997106</v>
      </c>
    </row>
    <row r="902" customFormat="false" ht="13.8" hidden="false" customHeight="false" outlineLevel="0" collapsed="false">
      <c r="A902" s="4" t="n">
        <v>43636</v>
      </c>
      <c r="B902" s="0" t="n">
        <v>900</v>
      </c>
      <c r="C902" s="0" t="n">
        <v>3505</v>
      </c>
      <c r="D902" s="0" t="n">
        <f aca="false">C902*2.9</f>
        <v>10164.5</v>
      </c>
      <c r="E902" s="0" t="n">
        <v>1555</v>
      </c>
      <c r="F902" s="0" t="n">
        <f aca="false">E902*2.9</f>
        <v>4509.5</v>
      </c>
      <c r="G902" s="0" t="n">
        <v>3170</v>
      </c>
      <c r="H902" s="0" t="n">
        <f aca="false">SUM(D902,F902,G902)</f>
        <v>17844</v>
      </c>
      <c r="J902" s="0" t="n">
        <f aca="false">I902*2.4</f>
        <v>0</v>
      </c>
      <c r="K902" s="0" t="n">
        <f aca="false">J902*2.9</f>
        <v>0</v>
      </c>
      <c r="L902" s="0" t="n">
        <f aca="false">SUM(K902,H902)</f>
        <v>17844</v>
      </c>
      <c r="M902" s="0" t="n">
        <v>225</v>
      </c>
      <c r="X902" s="0" t="s">
        <v>39</v>
      </c>
      <c r="Y902" s="0" t="n">
        <f aca="false">Y898</f>
        <v>18631.7142857143</v>
      </c>
      <c r="Z902" s="0" t="n">
        <f aca="false">L902/Y902</f>
        <v>0.95772185674196</v>
      </c>
      <c r="AA902" s="0" t="n">
        <f aca="false">AVERAGEIF(X839:X901,"Thursday",Z839:Z901)</f>
        <v>0.952714346999403</v>
      </c>
      <c r="AB902" s="0" t="n">
        <f aca="false">L902/AA902</f>
        <v>18729.6434195623</v>
      </c>
      <c r="AC902" s="0" t="n">
        <v>99</v>
      </c>
      <c r="AE902" s="0" t="n">
        <v>1</v>
      </c>
      <c r="AF902" s="0" t="n">
        <f aca="false">(AB902/AVERAGE(AB898:AB900,AB904:AB906))*MAX(AE901:AE903) + (1 - MAX(AE901:AE903))</f>
        <v>0.99849506596648</v>
      </c>
      <c r="AG902" s="0" t="n">
        <f aca="false">AB902/AF902</f>
        <v>18757.8727807064</v>
      </c>
      <c r="AH902" s="0" t="n">
        <f aca="false">(AG901+AG902*2+AG903)/4</f>
        <v>18629.1763231133</v>
      </c>
      <c r="AI902" s="0" t="n">
        <f aca="false">ABS(1 - (AG902/AVERAGE(AG900:AG904)))</f>
        <v>0.0395282824075847</v>
      </c>
      <c r="AJ902" s="0" t="n">
        <f aca="false">(AVERAGE(AG900:AG904)*AI902) + (AG902*(1-AI902))</f>
        <v>18729.6783607826</v>
      </c>
      <c r="AK902" s="0" t="n">
        <f aca="false">(AVERAGE(AG900:AG901,AG903:AG904)*AI902*2) + (AG902*(1-AI902*2))</f>
        <v>18687.3867308969</v>
      </c>
    </row>
    <row r="903" customFormat="false" ht="13.8" hidden="false" customHeight="false" outlineLevel="0" collapsed="false">
      <c r="A903" s="4" t="n">
        <v>43637</v>
      </c>
      <c r="B903" s="0" t="n">
        <v>901</v>
      </c>
      <c r="C903" s="0" t="n">
        <v>3715</v>
      </c>
      <c r="D903" s="0" t="n">
        <f aca="false">C903*2.9</f>
        <v>10773.5</v>
      </c>
      <c r="E903" s="0" t="n">
        <v>1540</v>
      </c>
      <c r="F903" s="0" t="n">
        <f aca="false">E903*2.9</f>
        <v>4466</v>
      </c>
      <c r="G903" s="0" t="n">
        <v>3910</v>
      </c>
      <c r="H903" s="0" t="n">
        <f aca="false">SUM(D903,F903,G903)</f>
        <v>19149.5</v>
      </c>
      <c r="J903" s="0" t="n">
        <f aca="false">I903*2.4</f>
        <v>0</v>
      </c>
      <c r="K903" s="0" t="n">
        <f aca="false">J903*2.9</f>
        <v>0</v>
      </c>
      <c r="L903" s="0" t="n">
        <f aca="false">SUM(K903,H903)</f>
        <v>19149.5</v>
      </c>
      <c r="M903" s="0" t="n">
        <v>160</v>
      </c>
      <c r="X903" s="0" t="s">
        <v>40</v>
      </c>
      <c r="Y903" s="0" t="n">
        <f aca="false">Y898</f>
        <v>18631.7142857143</v>
      </c>
      <c r="Z903" s="0" t="n">
        <f aca="false">L903/Y903</f>
        <v>1.0277905568079</v>
      </c>
      <c r="AA903" s="0" t="n">
        <f aca="false">AVERAGEIF(X840:X902,"Friday",Z840:Z902)</f>
        <v>1.05549765999683</v>
      </c>
      <c r="AB903" s="0" t="n">
        <f aca="false">L903/AA903</f>
        <v>18142.6266734287</v>
      </c>
      <c r="AC903" s="0" t="n">
        <v>90</v>
      </c>
      <c r="AE903" s="0" t="n">
        <v>0</v>
      </c>
      <c r="AF903" s="0" t="n">
        <f aca="false">(AB903/AVERAGE(AB899:AB901,AB905:AB907))*MAX(AE902:AE904) + (1 - MAX(AE902:AE904))</f>
        <v>0.949420423900486</v>
      </c>
      <c r="AG903" s="0" t="n">
        <f aca="false">AB903/AF903</f>
        <v>19109.1598797651</v>
      </c>
      <c r="AH903" s="0" t="n">
        <f aca="false">(AG902+AG903*2+AG904)/4</f>
        <v>18491.1562171459</v>
      </c>
      <c r="AI903" s="0" t="n">
        <f aca="false">ABS(1 - (AG903/AVERAGE(AG901:AG905)))</f>
        <v>0.0443784295794405</v>
      </c>
      <c r="AJ903" s="0" t="n">
        <f aca="false">(AVERAGE(AG901:AG905)*AI903) + (AG903*(1-AI903))</f>
        <v>19073.1246280387</v>
      </c>
      <c r="AK903" s="0" t="n">
        <f aca="false">(AVERAGE(AG901:AG902,AG904:AG905)*AI903*2) + (AG903*(1-AI903*2))</f>
        <v>19019.0717504491</v>
      </c>
    </row>
    <row r="904" customFormat="false" ht="13.8" hidden="false" customHeight="false" outlineLevel="0" collapsed="false">
      <c r="A904" s="4" t="n">
        <v>43638</v>
      </c>
      <c r="B904" s="0" t="n">
        <v>902</v>
      </c>
      <c r="C904" s="0" t="n">
        <v>3960</v>
      </c>
      <c r="D904" s="0" t="n">
        <f aca="false">C904*2.9</f>
        <v>11484</v>
      </c>
      <c r="E904" s="0" t="n">
        <v>1690</v>
      </c>
      <c r="F904" s="0" t="n">
        <f aca="false">E904*2.9</f>
        <v>4901</v>
      </c>
      <c r="G904" s="0" t="n">
        <v>4150</v>
      </c>
      <c r="H904" s="0" t="n">
        <f aca="false">SUM(D904,F904,G904)</f>
        <v>20535</v>
      </c>
      <c r="J904" s="0" t="n">
        <f aca="false">I904*2.4</f>
        <v>0</v>
      </c>
      <c r="K904" s="0" t="n">
        <f aca="false">J904*2.9</f>
        <v>0</v>
      </c>
      <c r="L904" s="0" t="n">
        <f aca="false">SUM(K904,H904)</f>
        <v>20535</v>
      </c>
      <c r="M904" s="0" t="n">
        <v>125</v>
      </c>
      <c r="X904" s="0" t="s">
        <v>42</v>
      </c>
      <c r="Y904" s="0" t="n">
        <f aca="false">Y899</f>
        <v>18631.7142857143</v>
      </c>
      <c r="Z904" s="0" t="n">
        <f aca="false">L904/Y904</f>
        <v>1.10215301099508</v>
      </c>
      <c r="AA904" s="0" t="n">
        <f aca="false">AVERAGEIF(X841:X903,"Saturday",Z841:Z903)</f>
        <v>1.20876368125711</v>
      </c>
      <c r="AB904" s="0" t="n">
        <f aca="false">L904/AA904</f>
        <v>16988.432328347</v>
      </c>
      <c r="AC904" s="0" t="n">
        <v>84</v>
      </c>
      <c r="AE904" s="0" t="n">
        <v>0</v>
      </c>
      <c r="AF904" s="0" t="n">
        <f aca="false">(AB904/AVERAGE(AB900:AB902,AB906:AB908))*MAX(AE903:AE905) + (1 - MAX(AE903:AE905))</f>
        <v>1</v>
      </c>
      <c r="AG904" s="0" t="n">
        <f aca="false">AB904/AF904</f>
        <v>16988.432328347</v>
      </c>
      <c r="AH904" s="0" t="n">
        <f aca="false">(AG903+AG904*2+AG905)/4</f>
        <v>17956.1407058976</v>
      </c>
      <c r="AI904" s="0" t="n">
        <f aca="false">ABS(1 - (AG904/AVERAGE(AG902:AG906)))</f>
        <v>0.0867272312121121</v>
      </c>
      <c r="AJ904" s="0" t="n">
        <f aca="false">(AVERAGE(AG902:AG906)*AI904) + (AG904*(1-AI904))</f>
        <v>17128.347161675</v>
      </c>
      <c r="AK904" s="0" t="n">
        <f aca="false">(AVERAGE(AG902:AG903,AG905:AG906)*AI904*2) + (AG904*(1-AI904*2))</f>
        <v>17338.2194116671</v>
      </c>
    </row>
    <row r="905" customFormat="false" ht="13.8" hidden="false" customHeight="false" outlineLevel="0" collapsed="false">
      <c r="A905" s="4" t="n">
        <v>43639</v>
      </c>
      <c r="B905" s="0" t="n">
        <v>903</v>
      </c>
      <c r="C905" s="0" t="n">
        <v>3440</v>
      </c>
      <c r="D905" s="0" t="n">
        <f aca="false">C905*2.9</f>
        <v>9976</v>
      </c>
      <c r="E905" s="0" t="n">
        <v>1700</v>
      </c>
      <c r="F905" s="0" t="n">
        <f aca="false">E905*2.9</f>
        <v>4930</v>
      </c>
      <c r="G905" s="0" t="n">
        <v>3990</v>
      </c>
      <c r="H905" s="0" t="n">
        <f aca="false">SUM(D905,F905,G905)</f>
        <v>18896</v>
      </c>
      <c r="J905" s="0" t="n">
        <f aca="false">I905*2.4</f>
        <v>0</v>
      </c>
      <c r="K905" s="0" t="n">
        <f aca="false">J905*2.9</f>
        <v>0</v>
      </c>
      <c r="L905" s="0" t="n">
        <f aca="false">SUM(K905,H905)</f>
        <v>18896</v>
      </c>
      <c r="M905" s="0" t="n">
        <v>175</v>
      </c>
      <c r="X905" s="0" t="s">
        <v>33</v>
      </c>
      <c r="Y905" s="0" t="n">
        <f aca="false">AVERAGE(L905:L911)</f>
        <v>17953.2142857143</v>
      </c>
      <c r="Z905" s="0" t="n">
        <f aca="false">L905/Y905</f>
        <v>1.0525134774911</v>
      </c>
      <c r="AA905" s="0" t="n">
        <f aca="false">AVERAGEIF(X842:X904,"Sunday",Z842:Z904)</f>
        <v>1.00840309475882</v>
      </c>
      <c r="AB905" s="0" t="n">
        <f aca="false">L905/AA905</f>
        <v>18738.5382871314</v>
      </c>
      <c r="AC905" s="0" t="n">
        <v>88</v>
      </c>
      <c r="AE905" s="0" t="n">
        <v>0</v>
      </c>
      <c r="AF905" s="0" t="n">
        <f aca="false">(AB905/AVERAGE(AB901:AB903,AB907:AB909))*MAX(AE904:AE906) + (1 - MAX(AE904:AE906))</f>
        <v>1</v>
      </c>
      <c r="AG905" s="0" t="n">
        <f aca="false">AB905/AF905</f>
        <v>18738.5382871314</v>
      </c>
      <c r="AH905" s="0" t="n">
        <f aca="false">(AG904+AG905*2+AG906)/4</f>
        <v>18470.0099818486</v>
      </c>
      <c r="AI905" s="0" t="n">
        <f aca="false">ABS(1 - (AG905/AVERAGE(AG903:AG907)))</f>
        <v>0.01873228023142</v>
      </c>
      <c r="AJ905" s="0" t="n">
        <f aca="false">(AVERAGE(AG903:AG907)*AI905) + (AG905*(1-AI905))</f>
        <v>18732.0838714014</v>
      </c>
      <c r="AK905" s="0" t="n">
        <f aca="false">(AVERAGE(AG903:AG904,AG906:AG907)*AI905*2) + (AG905*(1-AI905*2))</f>
        <v>18722.4022478063</v>
      </c>
    </row>
    <row r="906" customFormat="false" ht="13.8" hidden="false" customHeight="false" outlineLevel="0" collapsed="false">
      <c r="A906" s="4" t="n">
        <v>43640</v>
      </c>
      <c r="B906" s="0" t="n">
        <v>904</v>
      </c>
      <c r="C906" s="0" t="n">
        <v>3310</v>
      </c>
      <c r="D906" s="0" t="n">
        <f aca="false">C906*2.9</f>
        <v>9599</v>
      </c>
      <c r="E906" s="0" t="n">
        <v>1490</v>
      </c>
      <c r="F906" s="0" t="n">
        <f aca="false">E906*2.9</f>
        <v>4321</v>
      </c>
      <c r="G906" s="0" t="n">
        <v>3930</v>
      </c>
      <c r="H906" s="0" t="n">
        <f aca="false">SUM(D906,F906,G906)</f>
        <v>17850</v>
      </c>
      <c r="J906" s="0" t="n">
        <f aca="false">I906*2.4</f>
        <v>0</v>
      </c>
      <c r="K906" s="0" t="n">
        <f aca="false">J906*2.9</f>
        <v>0</v>
      </c>
      <c r="L906" s="0" t="n">
        <f aca="false">SUM(K906,H906)</f>
        <v>17850</v>
      </c>
      <c r="M906" s="0" t="n">
        <v>175</v>
      </c>
      <c r="X906" s="0" t="s">
        <v>34</v>
      </c>
      <c r="Y906" s="0" t="n">
        <f aca="false">Y905</f>
        <v>17953.2142857143</v>
      </c>
      <c r="Z906" s="0" t="n">
        <f aca="false">L906/Y906</f>
        <v>0.994250929996617</v>
      </c>
      <c r="AA906" s="0" t="n">
        <f aca="false">AVERAGEIF(X843:X905,"Monday",Z843:Z905)</f>
        <v>0.919414431242901</v>
      </c>
      <c r="AB906" s="0" t="n">
        <f aca="false">L906/AA906</f>
        <v>19414.5310247846</v>
      </c>
      <c r="AC906" s="0" t="n">
        <v>97</v>
      </c>
      <c r="AE906" s="0" t="n">
        <v>0</v>
      </c>
      <c r="AF906" s="0" t="n">
        <f aca="false">(AB906/AVERAGE(AB902:AB904,AB908:AB910))*MAX(AE905:AE907) + (1 - MAX(AE905:AE907))</f>
        <v>1</v>
      </c>
      <c r="AG906" s="0" t="n">
        <f aca="false">AB906/AF906</f>
        <v>19414.5310247846</v>
      </c>
      <c r="AH906" s="0" t="n">
        <f aca="false">(AG905+AG906*2+AG907)/4</f>
        <v>18821.7061448427</v>
      </c>
      <c r="AI906" s="0" t="n">
        <f aca="false">ABS(1 - (AG906/AVERAGE(AG904:AG908)))</f>
        <v>0.0524019877719431</v>
      </c>
      <c r="AJ906" s="0" t="n">
        <f aca="false">(AVERAGE(AG904:AG908)*AI906) + (AG906*(1-AI906))</f>
        <v>19363.8738730415</v>
      </c>
      <c r="AK906" s="0" t="n">
        <f aca="false">(AVERAGE(AG904:AG905,AG907:AG908)*AI906*2) + (AG906*(1-AI906*2))</f>
        <v>19287.8881454269</v>
      </c>
    </row>
    <row r="907" customFormat="false" ht="13.8" hidden="false" customHeight="false" outlineLevel="0" collapsed="false">
      <c r="A907" s="4" t="n">
        <v>43641</v>
      </c>
      <c r="B907" s="0" t="n">
        <v>905</v>
      </c>
      <c r="C907" s="0" t="n">
        <v>3150</v>
      </c>
      <c r="D907" s="0" t="n">
        <f aca="false">C907*2.9</f>
        <v>9135</v>
      </c>
      <c r="E907" s="0" t="n">
        <v>1525</v>
      </c>
      <c r="F907" s="0" t="n">
        <f aca="false">E907*2.9</f>
        <v>4422.5</v>
      </c>
      <c r="G907" s="0" t="n">
        <v>3505</v>
      </c>
      <c r="H907" s="0" t="n">
        <f aca="false">SUM(D907,F907,G907)</f>
        <v>17062.5</v>
      </c>
      <c r="J907" s="0" t="n">
        <f aca="false">I907*2.4</f>
        <v>0</v>
      </c>
      <c r="K907" s="0" t="n">
        <f aca="false">J907*2.9</f>
        <v>0</v>
      </c>
      <c r="L907" s="0" t="n">
        <f aca="false">SUM(K907,H907)</f>
        <v>17062.5</v>
      </c>
      <c r="M907" s="0" t="n">
        <v>186</v>
      </c>
      <c r="X907" s="0" t="s">
        <v>36</v>
      </c>
      <c r="Y907" s="0" t="n">
        <f aca="false">Y905</f>
        <v>17953.2142857143</v>
      </c>
      <c r="Z907" s="0" t="n">
        <f aca="false">L907/Y907</f>
        <v>0.950386918379119</v>
      </c>
      <c r="AA907" s="0" t="n">
        <f aca="false">AVERAGEIF(X844:X906,"Tuesday",Z844:Z906)</f>
        <v>0.962937189931324</v>
      </c>
      <c r="AB907" s="0" t="n">
        <f aca="false">L907/AA907</f>
        <v>17719.2242426704</v>
      </c>
      <c r="AC907" s="0" t="n">
        <v>97</v>
      </c>
      <c r="AE907" s="0" t="n">
        <v>0</v>
      </c>
      <c r="AF907" s="0" t="n">
        <f aca="false">(AB907/AVERAGE(AB903:AB905,AB909:AB911))*MAX(AE906:AE908) + (1 - MAX(AE906:AE908))</f>
        <v>1</v>
      </c>
      <c r="AG907" s="0" t="n">
        <f aca="false">AB907/AF907</f>
        <v>17719.2242426704</v>
      </c>
      <c r="AH907" s="0" t="n">
        <f aca="false">(AG906+AG907*2+AG908)/4</f>
        <v>18557.8486057592</v>
      </c>
      <c r="AI907" s="0" t="n">
        <f aca="false">ABS(1 - (AG907/AVERAGE(AG905:AG909)))</f>
        <v>0.0588620897652847</v>
      </c>
      <c r="AJ907" s="0" t="n">
        <f aca="false">(AVERAGE(AG905:AG909)*AI907) + (AG907*(1-AI907))</f>
        <v>17784.4565574746</v>
      </c>
      <c r="AK907" s="0" t="n">
        <f aca="false">(AVERAGE(AG905:AG906,AG908:AG909)*AI907*2) + (AG907*(1-AI907*2))</f>
        <v>17882.305029681</v>
      </c>
    </row>
    <row r="908" customFormat="false" ht="13.8" hidden="false" customHeight="false" outlineLevel="0" collapsed="false">
      <c r="A908" s="4" t="n">
        <v>43642</v>
      </c>
      <c r="B908" s="0" t="n">
        <v>906</v>
      </c>
      <c r="C908" s="0" t="n">
        <v>3350</v>
      </c>
      <c r="D908" s="0" t="n">
        <f aca="false">C908*2.9</f>
        <v>9715</v>
      </c>
      <c r="E908" s="0" t="n">
        <v>1525</v>
      </c>
      <c r="F908" s="0" t="n">
        <f aca="false">E908*2.9</f>
        <v>4422.5</v>
      </c>
      <c r="G908" s="0" t="n">
        <v>3505</v>
      </c>
      <c r="H908" s="0" t="n">
        <f aca="false">SUM(D908,F908,G908)</f>
        <v>17642.5</v>
      </c>
      <c r="J908" s="0" t="n">
        <f aca="false">I908*2.4</f>
        <v>0</v>
      </c>
      <c r="K908" s="0" t="n">
        <f aca="false">J908*2.9</f>
        <v>0</v>
      </c>
      <c r="L908" s="0" t="n">
        <f aca="false">SUM(K908,H908)</f>
        <v>17642.5</v>
      </c>
      <c r="M908" s="0" t="n">
        <v>165</v>
      </c>
      <c r="X908" s="0" t="s">
        <v>37</v>
      </c>
      <c r="Y908" s="0" t="n">
        <f aca="false">Y905</f>
        <v>17953.2142857143</v>
      </c>
      <c r="Z908" s="0" t="n">
        <f aca="false">L908/Y908</f>
        <v>0.982693111062483</v>
      </c>
      <c r="AA908" s="0" t="n">
        <f aca="false">AVERAGEIF(X845:X907,"Wednesday",Z845:Z907)</f>
        <v>0.910420180354659</v>
      </c>
      <c r="AB908" s="0" t="n">
        <f aca="false">L908/AA908</f>
        <v>19378.4149129112</v>
      </c>
      <c r="AC908" s="0" t="n">
        <v>95</v>
      </c>
      <c r="AE908" s="0" t="n">
        <v>0</v>
      </c>
      <c r="AF908" s="0" t="n">
        <f aca="false">(AB908/AVERAGE(AB904:AB906,AB910:AB912))*MAX(AE907:AE909) + (1 - MAX(AE907:AE909))</f>
        <v>1</v>
      </c>
      <c r="AG908" s="0" t="n">
        <f aca="false">AB908/AF908</f>
        <v>19378.4149129112</v>
      </c>
      <c r="AH908" s="0" t="n">
        <f aca="false">(AG907+AG908*2+AG909)/4</f>
        <v>18840.6453070212</v>
      </c>
      <c r="AI908" s="0" t="n">
        <f aca="false">ABS(1 - (AG908/AVERAGE(AG906:AG910)))</f>
        <v>0.0509011238434891</v>
      </c>
      <c r="AJ908" s="0" t="n">
        <f aca="false">(AVERAGE(AG906:AG910)*AI908) + (AG908*(1-AI908))</f>
        <v>19330.6387643685</v>
      </c>
      <c r="AK908" s="0" t="n">
        <f aca="false">(AVERAGE(AG906:AG907,AG909:AG910)*AI908*2) + (AG908*(1-AI908*2))</f>
        <v>19258.9745415543</v>
      </c>
    </row>
    <row r="909" customFormat="false" ht="13.8" hidden="false" customHeight="false" outlineLevel="0" collapsed="false">
      <c r="A909" s="4" t="n">
        <v>43643</v>
      </c>
      <c r="B909" s="0" t="n">
        <v>907</v>
      </c>
      <c r="C909" s="0" t="n">
        <v>3425</v>
      </c>
      <c r="D909" s="0" t="n">
        <f aca="false">C909*2.9</f>
        <v>9932.5</v>
      </c>
      <c r="E909" s="0" t="n">
        <v>1495</v>
      </c>
      <c r="F909" s="0" t="n">
        <f aca="false">E909*2.9</f>
        <v>4335.5</v>
      </c>
      <c r="G909" s="0" t="n">
        <v>3460</v>
      </c>
      <c r="H909" s="0" t="n">
        <f aca="false">SUM(D909,F909,G909)</f>
        <v>17728</v>
      </c>
      <c r="J909" s="0" t="n">
        <f aca="false">I909*2.4</f>
        <v>0</v>
      </c>
      <c r="K909" s="0" t="n">
        <f aca="false">J909*2.9</f>
        <v>0</v>
      </c>
      <c r="L909" s="0" t="n">
        <f aca="false">SUM(K909,H909)</f>
        <v>17728</v>
      </c>
      <c r="M909" s="0" t="n">
        <v>158</v>
      </c>
      <c r="X909" s="0" t="s">
        <v>39</v>
      </c>
      <c r="Y909" s="0" t="n">
        <f aca="false">Y905</f>
        <v>17953.2142857143</v>
      </c>
      <c r="Z909" s="0" t="n">
        <f aca="false">L909/Y909</f>
        <v>0.987455489466668</v>
      </c>
      <c r="AA909" s="0" t="n">
        <f aca="false">AVERAGEIF(X846:X908,"Thursday",Z846:Z908)</f>
        <v>0.938658539507963</v>
      </c>
      <c r="AB909" s="0" t="n">
        <f aca="false">L909/AA909</f>
        <v>18886.5271595919</v>
      </c>
      <c r="AC909" s="0" t="n">
        <v>97</v>
      </c>
      <c r="AE909" s="0" t="n">
        <v>0</v>
      </c>
      <c r="AF909" s="0" t="n">
        <f aca="false">(AB909/AVERAGE(AB905:AB907,AB911:AB913))*MAX(AE908:AE910) + (1 - MAX(AE908:AE910))</f>
        <v>1</v>
      </c>
      <c r="AG909" s="0" t="n">
        <f aca="false">AB909/AF909</f>
        <v>18886.5271595919</v>
      </c>
      <c r="AH909" s="0" t="n">
        <f aca="false">(AG908+AG909*2+AG910)/4</f>
        <v>18487.9529281359</v>
      </c>
      <c r="AI909" s="0" t="n">
        <f aca="false">ABS(1 - (AG909/AVERAGE(AG907:AG911)))</f>
        <v>0.068695088520957</v>
      </c>
      <c r="AJ909" s="0" t="n">
        <f aca="false">(AVERAGE(AG907:AG911)*AI909) + (AG909*(1-AI909))</f>
        <v>18803.1303053804</v>
      </c>
      <c r="AK909" s="0" t="n">
        <f aca="false">(AVERAGE(AG907:AG908,AG910:AG911)*AI909*2) + (AG909*(1-AI909*2))</f>
        <v>18678.0350240631</v>
      </c>
    </row>
    <row r="910" customFormat="false" ht="13.8" hidden="false" customHeight="false" outlineLevel="0" collapsed="false">
      <c r="A910" s="4" t="n">
        <v>43644</v>
      </c>
      <c r="B910" s="0" t="n">
        <v>908</v>
      </c>
      <c r="C910" s="0" t="n">
        <v>3330</v>
      </c>
      <c r="D910" s="0" t="n">
        <f aca="false">C910*2.9</f>
        <v>9657</v>
      </c>
      <c r="E910" s="0" t="n">
        <v>1565</v>
      </c>
      <c r="F910" s="0" t="n">
        <f aca="false">E910*2.9</f>
        <v>4538.5</v>
      </c>
      <c r="G910" s="0" t="n">
        <v>3460</v>
      </c>
      <c r="H910" s="0" t="n">
        <f aca="false">SUM(D910,F910,G910)</f>
        <v>17655.5</v>
      </c>
      <c r="J910" s="0" t="n">
        <f aca="false">I910*2.4</f>
        <v>0</v>
      </c>
      <c r="K910" s="0" t="n">
        <f aca="false">J910*2.9</f>
        <v>0</v>
      </c>
      <c r="L910" s="0" t="n">
        <f aca="false">SUM(K910,H910)</f>
        <v>17655.5</v>
      </c>
      <c r="M910" s="0" t="n">
        <v>159</v>
      </c>
      <c r="X910" s="0" t="s">
        <v>40</v>
      </c>
      <c r="Y910" s="0" t="n">
        <f aca="false">Y905</f>
        <v>17953.2142857143</v>
      </c>
      <c r="Z910" s="0" t="n">
        <f aca="false">L910/Y910</f>
        <v>0.983417215381248</v>
      </c>
      <c r="AA910" s="0" t="n">
        <f aca="false">AVERAGEIF(X847:X909,"Friday",Z847:Z909)</f>
        <v>1.05090119564804</v>
      </c>
      <c r="AB910" s="0" t="n">
        <f aca="false">L910/AA910</f>
        <v>16800.3424804486</v>
      </c>
      <c r="AC910" s="0" t="n">
        <v>100</v>
      </c>
      <c r="AE910" s="0" t="n">
        <v>0</v>
      </c>
      <c r="AF910" s="0" t="n">
        <f aca="false">(AB910/AVERAGE(AB906:AB908,AB912:AB914))*MAX(AE909:AE911) + (1 - MAX(AE909:AE911))</f>
        <v>1</v>
      </c>
      <c r="AG910" s="0" t="n">
        <f aca="false">AB910/AF910</f>
        <v>16800.3424804486</v>
      </c>
      <c r="AH910" s="0" t="n">
        <f aca="false">(AG909+AG910*2+AG911)/4</f>
        <v>17016.316279619</v>
      </c>
      <c r="AI910" s="0" t="n">
        <f aca="false">ABS(1 - (AG910/AVERAGE(AG908:AG912)))</f>
        <v>0.0649363763805194</v>
      </c>
      <c r="AJ910" s="0" t="n">
        <f aca="false">(AVERAGE(AG908:AG912)*AI910) + (AG910*(1-AI910))</f>
        <v>16876.1047669711</v>
      </c>
      <c r="AK910" s="0" t="n">
        <f aca="false">(AVERAGE(AG908:AG909,AG911:AG912)*AI910*2) + (AG910*(1-AI910*2))</f>
        <v>16989.748196755</v>
      </c>
    </row>
    <row r="911" customFormat="false" ht="13.8" hidden="false" customHeight="false" outlineLevel="0" collapsed="false">
      <c r="A911" s="4" t="n">
        <v>43645</v>
      </c>
      <c r="B911" s="0" t="n">
        <v>909</v>
      </c>
      <c r="C911" s="0" t="n">
        <v>3505</v>
      </c>
      <c r="D911" s="0" t="n">
        <f aca="false">C911*2.9</f>
        <v>10164.5</v>
      </c>
      <c r="E911" s="0" t="n">
        <v>1665</v>
      </c>
      <c r="F911" s="0" t="n">
        <f aca="false">E911*2.9</f>
        <v>4828.5</v>
      </c>
      <c r="G911" s="0" t="n">
        <v>3845</v>
      </c>
      <c r="H911" s="0" t="n">
        <f aca="false">SUM(D911,F911,G911)</f>
        <v>18838</v>
      </c>
      <c r="J911" s="0" t="n">
        <f aca="false">I911*2.4</f>
        <v>0</v>
      </c>
      <c r="K911" s="0" t="n">
        <f aca="false">J911*2.9</f>
        <v>0</v>
      </c>
      <c r="L911" s="0" t="n">
        <f aca="false">SUM(K911,H911)</f>
        <v>18838</v>
      </c>
      <c r="M911" s="0" t="n">
        <v>144</v>
      </c>
      <c r="X911" s="0" t="s">
        <v>42</v>
      </c>
      <c r="Y911" s="0" t="n">
        <f aca="false">Y906</f>
        <v>17953.2142857143</v>
      </c>
      <c r="Z911" s="0" t="n">
        <f aca="false">L911/Y911</f>
        <v>1.04928285822276</v>
      </c>
      <c r="AA911" s="0" t="n">
        <f aca="false">AVERAGEIF(X848:X910,"Saturday",Z848:Z910)</f>
        <v>1.20926536855629</v>
      </c>
      <c r="AB911" s="0" t="n">
        <f aca="false">L911/AA911</f>
        <v>15578.0529979869</v>
      </c>
      <c r="AC911" s="0" t="n">
        <v>95</v>
      </c>
      <c r="AE911" s="0" t="n">
        <v>0</v>
      </c>
      <c r="AF911" s="0" t="n">
        <f aca="false">(AB911/AVERAGE(AB907:AB909,AB913:AB915))*MAX(AE910:AE912) + (1 - MAX(AE910:AE912))</f>
        <v>1</v>
      </c>
      <c r="AG911" s="0" t="n">
        <f aca="false">AB911/AF911</f>
        <v>15578.0529979869</v>
      </c>
      <c r="AH911" s="0" t="n">
        <f aca="false">(AG910+AG911*2+AG912)/4</f>
        <v>16787.1003933749</v>
      </c>
      <c r="AI911" s="0" t="n">
        <f aca="false">ABS(1 - (AG911/AVERAGE(AG909:AG913)))</f>
        <v>0.145246537845904</v>
      </c>
      <c r="AJ911" s="0" t="n">
        <f aca="false">(AVERAGE(AG909:AG913)*AI911) + (AG911*(1-AI911))</f>
        <v>15962.5419691052</v>
      </c>
      <c r="AK911" s="0" t="n">
        <f aca="false">(AVERAGE(AG909:AG910,AG912:AG913)*AI911*2) + (AG911*(1-AI911*2))</f>
        <v>16539.2754257827</v>
      </c>
    </row>
    <row r="912" customFormat="false" ht="13.8" hidden="false" customHeight="false" outlineLevel="0" collapsed="false">
      <c r="A912" s="4" t="n">
        <v>43646</v>
      </c>
      <c r="B912" s="0" t="n">
        <v>910</v>
      </c>
      <c r="C912" s="0" t="n">
        <v>3565</v>
      </c>
      <c r="D912" s="0" t="n">
        <f aca="false">C912*2.9</f>
        <v>10338.5</v>
      </c>
      <c r="E912" s="0" t="n">
        <v>1630</v>
      </c>
      <c r="F912" s="0" t="n">
        <f aca="false">E912*2.9</f>
        <v>4727</v>
      </c>
      <c r="G912" s="0" t="n">
        <v>4475</v>
      </c>
      <c r="H912" s="0" t="n">
        <f aca="false">SUM(D912,F912,G912)</f>
        <v>19540.5</v>
      </c>
      <c r="J912" s="0" t="n">
        <f aca="false">I912*2.4</f>
        <v>0</v>
      </c>
      <c r="K912" s="0" t="n">
        <f aca="false">J912*2.9</f>
        <v>0</v>
      </c>
      <c r="L912" s="0" t="n">
        <f aca="false">SUM(K912,H912)</f>
        <v>19540.5</v>
      </c>
      <c r="M912" s="0" t="n">
        <v>145</v>
      </c>
      <c r="X912" s="0" t="s">
        <v>33</v>
      </c>
      <c r="Y912" s="0" t="n">
        <f aca="false">AVERAGE(L912:L918)</f>
        <v>21652.3571428571</v>
      </c>
      <c r="Z912" s="0" t="n">
        <f aca="false">L912/Y912</f>
        <v>0.902465254525243</v>
      </c>
      <c r="AA912" s="0" t="n">
        <f aca="false">AVERAGEIF(X849:X911,"Sunday",Z849:Z911)</f>
        <v>1.01816109601559</v>
      </c>
      <c r="AB912" s="0" t="n">
        <f aca="false">L912/AA912</f>
        <v>19191.9530970773</v>
      </c>
      <c r="AC912" s="0" t="n">
        <v>93</v>
      </c>
      <c r="AE912" s="0" t="n">
        <v>0</v>
      </c>
      <c r="AF912" s="0" t="n">
        <f aca="false">(AB912/AVERAGE(AB908:AB910,AB914:AB916))*MAX(AE911:AE913) + (1 - MAX(AE911:AE913))</f>
        <v>1</v>
      </c>
      <c r="AG912" s="0" t="n">
        <f aca="false">AB912/AF912</f>
        <v>19191.9530970773</v>
      </c>
      <c r="AH912" s="0" t="n">
        <f aca="false">(AG911+AG912*2+AG913)/4</f>
        <v>18657.7711560628</v>
      </c>
      <c r="AI912" s="0" t="n">
        <f aca="false">ABS(1 - (AG912/AVERAGE(AG910:AG914)))</f>
        <v>0.0485477506143439</v>
      </c>
      <c r="AJ912" s="0" t="n">
        <f aca="false">(AVERAGE(AG910:AG914)*AI912) + (AG912*(1-AI912))</f>
        <v>19148.8141853029</v>
      </c>
      <c r="AK912" s="0" t="n">
        <f aca="false">(AVERAGE(AG910:AG911,AG913:AG914)*AI912*2) + (AG912*(1-AI912*2))</f>
        <v>19084.1058176413</v>
      </c>
    </row>
    <row r="913" customFormat="false" ht="13.8" hidden="false" customHeight="false" outlineLevel="0" collapsed="false">
      <c r="A913" s="4" t="n">
        <v>43647</v>
      </c>
      <c r="B913" s="0" t="n">
        <v>911</v>
      </c>
      <c r="C913" s="0" t="n">
        <v>3285</v>
      </c>
      <c r="D913" s="0" t="n">
        <f aca="false">C913*3.1</f>
        <v>10183.5</v>
      </c>
      <c r="E913" s="0" t="n">
        <v>1520</v>
      </c>
      <c r="F913" s="0" t="n">
        <f aca="false">E913*3.1</f>
        <v>4712</v>
      </c>
      <c r="G913" s="0" t="n">
        <v>4220</v>
      </c>
      <c r="H913" s="0" t="n">
        <f aca="false">SUM(D913,F913,G913)</f>
        <v>19115.5</v>
      </c>
      <c r="J913" s="0" t="n">
        <f aca="false">I913*2.4</f>
        <v>0</v>
      </c>
      <c r="K913" s="0" t="n">
        <f aca="false">I913*3.1</f>
        <v>0</v>
      </c>
      <c r="L913" s="0" t="n">
        <f aca="false">SUM(K913,H913)</f>
        <v>19115.5</v>
      </c>
      <c r="M913" s="0" t="n">
        <v>177</v>
      </c>
      <c r="X913" s="0" t="s">
        <v>34</v>
      </c>
      <c r="Y913" s="0" t="n">
        <f aca="false">Y912</f>
        <v>21652.3571428571</v>
      </c>
      <c r="Z913" s="0" t="n">
        <f aca="false">L913/Y913</f>
        <v>0.882836906572364</v>
      </c>
      <c r="AA913" s="0" t="n">
        <f aca="false">AVERAGEIF(X850:X912,"Monday",Z850:Z912)</f>
        <v>0.924833518611488</v>
      </c>
      <c r="AB913" s="0" t="n">
        <f aca="false">L913/AA913</f>
        <v>20669.1254321095</v>
      </c>
      <c r="AC913" s="0" t="n">
        <v>99</v>
      </c>
      <c r="AE913" s="0" t="n">
        <v>0</v>
      </c>
      <c r="AF913" s="0" t="n">
        <f aca="false">(AB913/AVERAGE(AB909:AB911,AB915:AB917))*MAX(AE912:AE914) + (1 - MAX(AE912:AE914))</f>
        <v>1</v>
      </c>
      <c r="AG913" s="0" t="n">
        <f aca="false">AB913/AF913</f>
        <v>20669.1254321095</v>
      </c>
      <c r="AH913" s="0" t="n">
        <f aca="false">(AG912+AG913*2+AG914)/4</f>
        <v>19951.8898085343</v>
      </c>
      <c r="AI913" s="0" t="n">
        <f aca="false">ABS(1 - (AG913/AVERAGE(AG911:AG915)))</f>
        <v>0.0863781508069736</v>
      </c>
      <c r="AJ913" s="0" t="n">
        <f aca="false">(AVERAGE(AG911:AG915)*AI913) + (AG913*(1-AI913))</f>
        <v>20527.1710240454</v>
      </c>
      <c r="AK913" s="0" t="n">
        <f aca="false">(AVERAGE(AG911:AG912,AG914:AG915)*AI913*2) + (AG913*(1-AI913*2))</f>
        <v>20314.2394119493</v>
      </c>
    </row>
    <row r="914" customFormat="false" ht="13.8" hidden="false" customHeight="false" outlineLevel="0" collapsed="false">
      <c r="A914" s="4" t="n">
        <v>43648</v>
      </c>
      <c r="B914" s="0" t="n">
        <v>912</v>
      </c>
      <c r="C914" s="0" t="n">
        <v>3295</v>
      </c>
      <c r="D914" s="0" t="n">
        <f aca="false">C914*3.1</f>
        <v>10214.5</v>
      </c>
      <c r="E914" s="0" t="n">
        <v>1570</v>
      </c>
      <c r="F914" s="0" t="n">
        <f aca="false">E914*3.1</f>
        <v>4867</v>
      </c>
      <c r="G914" s="0" t="n">
        <v>3500</v>
      </c>
      <c r="H914" s="0" t="n">
        <f aca="false">SUM(D914,F914,G914)</f>
        <v>18581.5</v>
      </c>
      <c r="J914" s="0" t="n">
        <f aca="false">I914*2.4</f>
        <v>0</v>
      </c>
      <c r="K914" s="0" t="n">
        <f aca="false">I914*3.1</f>
        <v>0</v>
      </c>
      <c r="L914" s="0" t="n">
        <f aca="false">SUM(K914,H914)</f>
        <v>18581.5</v>
      </c>
      <c r="M914" s="0" t="n">
        <v>143</v>
      </c>
      <c r="X914" s="0" t="s">
        <v>36</v>
      </c>
      <c r="Y914" s="0" t="n">
        <f aca="false">Y912</f>
        <v>21652.3571428571</v>
      </c>
      <c r="Z914" s="0" t="n">
        <f aca="false">L914/Y914</f>
        <v>0.858174464673924</v>
      </c>
      <c r="AA914" s="0" t="n">
        <f aca="false">AVERAGEIF(X851:X913,"Tuesday",Z851:Z913)</f>
        <v>0.963902969935864</v>
      </c>
      <c r="AB914" s="0" t="n">
        <f aca="false">L914/AA914</f>
        <v>19277.3552728408</v>
      </c>
      <c r="AC914" s="0" t="n">
        <v>100</v>
      </c>
      <c r="AE914" s="0" t="n">
        <v>0</v>
      </c>
      <c r="AF914" s="0" t="n">
        <f aca="false">(AB914/AVERAGE(AB910:AB912,AB916:AB918))*MAX(AE913:AE915) + (1 - MAX(AE913:AE915))</f>
        <v>1</v>
      </c>
      <c r="AG914" s="0" t="n">
        <f aca="false">AB914/AF914</f>
        <v>19277.3552728408</v>
      </c>
      <c r="AH914" s="0" t="n">
        <f aca="false">(AG913+AG914*2+AG915)/4</f>
        <v>19908.9860526324</v>
      </c>
      <c r="AI914" s="0" t="n">
        <f aca="false">ABS(1 - (AG914/AVERAGE(AG912:AG916)))</f>
        <v>0.0298921374389237</v>
      </c>
      <c r="AJ914" s="0" t="n">
        <f aca="false">(AVERAGE(AG912:AG916)*AI914) + (AG914*(1-AI914))</f>
        <v>19295.1111187574</v>
      </c>
      <c r="AK914" s="0" t="n">
        <f aca="false">(AVERAGE(AG912:AG913,AG915:AG916)*AI914*2) + (AG914*(1-AI914*2))</f>
        <v>19321.7448876322</v>
      </c>
    </row>
    <row r="915" customFormat="false" ht="13.8" hidden="false" customHeight="false" outlineLevel="0" collapsed="false">
      <c r="A915" s="4" t="n">
        <v>43649</v>
      </c>
      <c r="B915" s="0" t="n">
        <v>913</v>
      </c>
      <c r="C915" s="0" t="n">
        <v>3635</v>
      </c>
      <c r="D915" s="0" t="n">
        <f aca="false">C915*3.1</f>
        <v>11268.5</v>
      </c>
      <c r="E915" s="0" t="n">
        <v>1540</v>
      </c>
      <c r="F915" s="0" t="n">
        <f aca="false">E915*3.1</f>
        <v>4774</v>
      </c>
      <c r="G915" s="0" t="n">
        <v>3035</v>
      </c>
      <c r="H915" s="0" t="n">
        <f aca="false">SUM(D915,F915,G915)</f>
        <v>19077.5</v>
      </c>
      <c r="J915" s="0" t="n">
        <f aca="false">I915*2.4</f>
        <v>0</v>
      </c>
      <c r="K915" s="0" t="n">
        <f aca="false">I915*3.1</f>
        <v>0</v>
      </c>
      <c r="L915" s="0" t="n">
        <f aca="false">SUM(K915,H915)</f>
        <v>19077.5</v>
      </c>
      <c r="M915" s="0" t="n">
        <v>151</v>
      </c>
      <c r="X915" s="0" t="s">
        <v>37</v>
      </c>
      <c r="Y915" s="0" t="n">
        <f aca="false">Y912</f>
        <v>21652.3571428571</v>
      </c>
      <c r="Z915" s="0" t="n">
        <f aca="false">L915/Y915</f>
        <v>0.881081901343636</v>
      </c>
      <c r="AA915" s="0" t="n">
        <f aca="false">AVERAGEIF(X852:X914,"Wednesday",Z852:Z914)</f>
        <v>0.921002298422776</v>
      </c>
      <c r="AB915" s="0" t="n">
        <f aca="false">L915/AA915</f>
        <v>20713.8462441086</v>
      </c>
      <c r="AC915" s="0" t="n">
        <v>99</v>
      </c>
      <c r="AE915" s="0" t="n">
        <v>0</v>
      </c>
      <c r="AF915" s="0" t="n">
        <f aca="false">(AB915/AVERAGE(AB911:AB913,AB917:AB919))*MAX(AE914:AE916) + (1 - MAX(AE914:AE916))</f>
        <v>1.01478230508725</v>
      </c>
      <c r="AG915" s="0" t="n">
        <f aca="false">AB915/AF915</f>
        <v>20412.1082327384</v>
      </c>
      <c r="AH915" s="0" t="n">
        <f aca="false">(AG914+AG915*2+AG916)/4</f>
        <v>19976.948015928</v>
      </c>
      <c r="AI915" s="0" t="n">
        <f aca="false">ABS(1 - (AG915/AVERAGE(AG913:AG917)))</f>
        <v>0.0222245578723357</v>
      </c>
      <c r="AJ915" s="0" t="n">
        <f aca="false">(AVERAGE(AG913:AG917)*AI915) + (AG915*(1-AI915))</f>
        <v>20402.2452604638</v>
      </c>
      <c r="AK915" s="0" t="n">
        <f aca="false">(AVERAGE(AG913:AG914,AG916:AG917)*AI915*2) + (AG915*(1-AI915*2))</f>
        <v>20387.450802052</v>
      </c>
    </row>
    <row r="916" customFormat="false" ht="13.8" hidden="false" customHeight="false" outlineLevel="0" collapsed="false">
      <c r="A916" s="4" t="n">
        <v>43650</v>
      </c>
      <c r="B916" s="0" t="n">
        <v>914</v>
      </c>
      <c r="C916" s="0" t="n">
        <v>3910</v>
      </c>
      <c r="D916" s="0" t="n">
        <f aca="false">C916*3.1</f>
        <v>12121</v>
      </c>
      <c r="E916" s="0" t="n">
        <v>1520</v>
      </c>
      <c r="F916" s="0" t="n">
        <f aca="false">E916*3.1</f>
        <v>4712</v>
      </c>
      <c r="G916" s="0" t="n">
        <v>5060</v>
      </c>
      <c r="H916" s="0" t="n">
        <f aca="false">SUM(D916,F916,G916)</f>
        <v>21893</v>
      </c>
      <c r="J916" s="0" t="n">
        <f aca="false">I916*2.4</f>
        <v>0</v>
      </c>
      <c r="K916" s="0" t="n">
        <f aca="false">I916*3.1</f>
        <v>0</v>
      </c>
      <c r="L916" s="0" t="n">
        <f aca="false">SUM(K916,H916)</f>
        <v>21893</v>
      </c>
      <c r="M916" s="0" t="n">
        <v>142</v>
      </c>
      <c r="X916" s="0" t="s">
        <v>39</v>
      </c>
      <c r="Y916" s="0" t="n">
        <f aca="false">Y912</f>
        <v>21652.3571428571</v>
      </c>
      <c r="Z916" s="0" t="n">
        <f aca="false">L916/Y916</f>
        <v>1.01111393348794</v>
      </c>
      <c r="AA916" s="0" t="n">
        <f aca="false">AVERAGEIF(X853:X915,"Thursday",Z853:Z915)</f>
        <v>0.945830314300104</v>
      </c>
      <c r="AB916" s="0" t="n">
        <f aca="false">L916/AA916</f>
        <v>23146.8580241059</v>
      </c>
      <c r="AC916" s="0" t="n">
        <v>97</v>
      </c>
      <c r="AE916" s="0" t="n">
        <v>1</v>
      </c>
      <c r="AF916" s="0" t="n">
        <f aca="false">(AB916/AVERAGE(AB912:AB914,AB918:AB920))*MAX(AE915:AE917) + (1 - MAX(AE915:AE917))</f>
        <v>1.16866608791725</v>
      </c>
      <c r="AG916" s="0" t="n">
        <f aca="false">AB916/AF916</f>
        <v>19806.2203253945</v>
      </c>
      <c r="AH916" s="0" t="n">
        <f aca="false">(AG915+AG916*2+AG917)/4</f>
        <v>19925.3363104835</v>
      </c>
      <c r="AI916" s="0" t="n">
        <f aca="false">ABS(1 - (AG916/AVERAGE(AG914:AG918)))</f>
        <v>0.0134371423299297</v>
      </c>
      <c r="AJ916" s="0" t="n">
        <f aca="false">(AVERAGE(AG914:AG918)*AI916) + (AG916*(1-AI916))</f>
        <v>19809.8451807347</v>
      </c>
      <c r="AK916" s="0" t="n">
        <f aca="false">(AVERAGE(AG914:AG915,AG917:AG918)*AI916*2) + (AG916*(1-AI916*2))</f>
        <v>19815.282463745</v>
      </c>
    </row>
    <row r="917" customFormat="false" ht="13.8" hidden="false" customHeight="false" outlineLevel="0" collapsed="false">
      <c r="A917" s="4" t="n">
        <v>43651</v>
      </c>
      <c r="B917" s="0" t="n">
        <v>915</v>
      </c>
      <c r="C917" s="0" t="n">
        <v>4300</v>
      </c>
      <c r="D917" s="0" t="n">
        <f aca="false">C917*3.1</f>
        <v>13330</v>
      </c>
      <c r="E917" s="0" t="n">
        <v>2040</v>
      </c>
      <c r="F917" s="0" t="n">
        <f aca="false">E917*3.1</f>
        <v>6324</v>
      </c>
      <c r="G917" s="0" t="n">
        <v>8690</v>
      </c>
      <c r="H917" s="0" t="n">
        <f aca="false">SUM(D917,F917,G917)</f>
        <v>28344</v>
      </c>
      <c r="J917" s="0" t="n">
        <f aca="false">I917*2.4</f>
        <v>0</v>
      </c>
      <c r="K917" s="0" t="n">
        <f aca="false">I917*3.1</f>
        <v>0</v>
      </c>
      <c r="L917" s="0" t="n">
        <f aca="false">SUM(K917,H917)</f>
        <v>28344</v>
      </c>
      <c r="M917" s="0" t="n">
        <v>197</v>
      </c>
      <c r="X917" s="0" t="s">
        <v>40</v>
      </c>
      <c r="Y917" s="0" t="n">
        <f aca="false">Y912</f>
        <v>21652.3571428571</v>
      </c>
      <c r="Z917" s="0" t="n">
        <f aca="false">L917/Y917</f>
        <v>1.30904916323858</v>
      </c>
      <c r="AA917" s="0" t="n">
        <f aca="false">AVERAGEIF(X854:X916,"Friday",Z854:Z916)</f>
        <v>1.0467545406903</v>
      </c>
      <c r="AB917" s="0" t="n">
        <f aca="false">L917/AA917</f>
        <v>27077.9814160711</v>
      </c>
      <c r="AC917" s="0" t="n">
        <v>99</v>
      </c>
      <c r="AE917" s="0" t="n">
        <v>0</v>
      </c>
      <c r="AF917" s="0" t="n">
        <f aca="false">(AB917/AVERAGE(AB913:AB915,AB919:AB921))*MAX(AE916:AE918) + (1 - MAX(AE916:AE918))</f>
        <v>1.37613770671068</v>
      </c>
      <c r="AG917" s="0" t="n">
        <f aca="false">AB917/AF917</f>
        <v>19676.7963584069</v>
      </c>
      <c r="AH917" s="0" t="n">
        <f aca="false">(AG916+AG917*2+AG918)/4</f>
        <v>20091.8134410381</v>
      </c>
      <c r="AI917" s="0" t="n">
        <f aca="false">ABS(1 - (AG917/AVERAGE(AG915:AG919)))</f>
        <v>0.0146887317276712</v>
      </c>
      <c r="AJ917" s="0" t="n">
        <f aca="false">(AVERAGE(AG915:AG919)*AI917) + (AG917*(1-AI917))</f>
        <v>19681.1050909763</v>
      </c>
      <c r="AK917" s="0" t="n">
        <f aca="false">(AVERAGE(AG915:AG916,AG918:AG919)*AI917*2) + (AG917*(1-AI917*2))</f>
        <v>19687.5681898305</v>
      </c>
    </row>
    <row r="918" customFormat="false" ht="13.8" hidden="false" customHeight="false" outlineLevel="0" collapsed="false">
      <c r="A918" s="4" t="n">
        <v>43652</v>
      </c>
      <c r="B918" s="0" t="n">
        <v>916</v>
      </c>
      <c r="C918" s="0" t="n">
        <v>3675</v>
      </c>
      <c r="D918" s="0" t="n">
        <f aca="false">C918*3.1</f>
        <v>11392.5</v>
      </c>
      <c r="E918" s="0" t="n">
        <v>2070</v>
      </c>
      <c r="F918" s="0" t="n">
        <f aca="false">E918*3.1</f>
        <v>6417</v>
      </c>
      <c r="G918" s="0" t="n">
        <v>7205</v>
      </c>
      <c r="H918" s="0" t="n">
        <f aca="false">SUM(D918,F918,G918)</f>
        <v>25014.5</v>
      </c>
      <c r="J918" s="0" t="n">
        <f aca="false">I918*2.4</f>
        <v>0</v>
      </c>
      <c r="K918" s="0" t="n">
        <f aca="false">I918*3.1</f>
        <v>0</v>
      </c>
      <c r="L918" s="0" t="n">
        <f aca="false">SUM(K918,H918)</f>
        <v>25014.5</v>
      </c>
      <c r="M918" s="0" t="n">
        <v>138</v>
      </c>
      <c r="X918" s="0" t="s">
        <v>42</v>
      </c>
      <c r="Y918" s="0" t="n">
        <f aca="false">Y913</f>
        <v>21652.3571428571</v>
      </c>
      <c r="Z918" s="0" t="n">
        <f aca="false">L918/Y918</f>
        <v>1.15527837615832</v>
      </c>
      <c r="AA918" s="0" t="n">
        <f aca="false">AVERAGEIF(X855:X917,"Saturday",Z855:Z917)</f>
        <v>1.17951526202388</v>
      </c>
      <c r="AB918" s="0" t="n">
        <f aca="false">L918/AA918</f>
        <v>21207.4407219443</v>
      </c>
      <c r="AC918" s="0" t="n">
        <v>99</v>
      </c>
      <c r="AE918" s="0" t="n">
        <v>0</v>
      </c>
      <c r="AF918" s="0" t="n">
        <f aca="false">(AB918/AVERAGE(AB914:AB916,AB920:AB922))*MAX(AE917:AE919) + (1 - MAX(AE917:AE919))</f>
        <v>1</v>
      </c>
      <c r="AG918" s="0" t="n">
        <f aca="false">AB918/AF918</f>
        <v>21207.4407219443</v>
      </c>
      <c r="AH918" s="0" t="n">
        <f aca="false">(AG917+AG918*2+AG919)/4</f>
        <v>20209.9433833841</v>
      </c>
      <c r="AI918" s="0" t="n">
        <f aca="false">ABS(1 - (AG918/AVERAGE(AG916:AG920)))</f>
        <v>0.0691184423917344</v>
      </c>
      <c r="AJ918" s="0" t="n">
        <f aca="false">(AVERAGE(AG916:AG920)*AI918) + (AG918*(1-AI918))</f>
        <v>21112.6752072447</v>
      </c>
      <c r="AK918" s="0" t="n">
        <f aca="false">(AVERAGE(AG916:AG917,AG919:AG920)*AI918*2) + (AG918*(1-AI918*2))</f>
        <v>20970.5269351952</v>
      </c>
    </row>
    <row r="919" customFormat="false" ht="13.8" hidden="false" customHeight="false" outlineLevel="0" collapsed="false">
      <c r="A919" s="4" t="n">
        <v>43653</v>
      </c>
      <c r="B919" s="0" t="n">
        <v>917</v>
      </c>
      <c r="C919" s="0" t="n">
        <v>3225</v>
      </c>
      <c r="D919" s="0" t="n">
        <f aca="false">C919*3.1</f>
        <v>9997.5</v>
      </c>
      <c r="E919" s="0" t="n">
        <v>1725</v>
      </c>
      <c r="F919" s="0" t="n">
        <f aca="false">E919*3.1</f>
        <v>5347.5</v>
      </c>
      <c r="G919" s="0" t="n">
        <v>3510</v>
      </c>
      <c r="H919" s="0" t="n">
        <f aca="false">SUM(D919,F919,G919)</f>
        <v>18855</v>
      </c>
      <c r="J919" s="0" t="n">
        <f aca="false">I919*2.4</f>
        <v>0</v>
      </c>
      <c r="K919" s="0" t="n">
        <f aca="false">I919*3.1</f>
        <v>0</v>
      </c>
      <c r="L919" s="0" t="n">
        <f aca="false">SUM(K919,H919)</f>
        <v>18855</v>
      </c>
      <c r="M919" s="0" t="n">
        <v>199</v>
      </c>
      <c r="X919" s="0" t="s">
        <v>33</v>
      </c>
      <c r="Y919" s="0" t="n">
        <f aca="false">AVERAGE(L919:L925)</f>
        <v>18037.8571428571</v>
      </c>
      <c r="Z919" s="0" t="n">
        <f aca="false">L919/Y919</f>
        <v>1.04530154833089</v>
      </c>
      <c r="AA919" s="0" t="n">
        <f aca="false">AVERAGEIF(X856:X918,"Sunday",Z856:Z918)</f>
        <v>1.00570214011553</v>
      </c>
      <c r="AB919" s="0" t="n">
        <f aca="false">L919/AA919</f>
        <v>18748.095731241</v>
      </c>
      <c r="AC919" s="0" t="n">
        <v>97</v>
      </c>
      <c r="AE919" s="0" t="n">
        <v>0</v>
      </c>
      <c r="AF919" s="0" t="n">
        <f aca="false">(AB919/AVERAGE(AB915:AB917,AB921:AB923))*MAX(AE918:AE920) + (1 - MAX(AE918:AE920))</f>
        <v>1</v>
      </c>
      <c r="AG919" s="0" t="n">
        <f aca="false">AB919/AF919</f>
        <v>18748.095731241</v>
      </c>
      <c r="AH919" s="0" t="n">
        <f aca="false">(AG918+AG919*2+AG920)/4</f>
        <v>19611.745970395</v>
      </c>
      <c r="AI919" s="0" t="n">
        <f aca="false">ABS(1 - (AG919/AVERAGE(AG917:AG921)))</f>
        <v>0.0462351736061146</v>
      </c>
      <c r="AJ919" s="0" t="n">
        <f aca="false">(AVERAGE(AG917:AG921)*AI919) + (AG919*(1-AI919))</f>
        <v>18790.1161954288</v>
      </c>
      <c r="AK919" s="0" t="n">
        <f aca="false">(AVERAGE(AG917:AG918,AG920:AG921)*AI919*2) + (AG919*(1-AI919*2))</f>
        <v>18853.1468917105</v>
      </c>
    </row>
    <row r="920" customFormat="false" ht="13.8" hidden="false" customHeight="false" outlineLevel="0" collapsed="false">
      <c r="A920" s="4" t="n">
        <v>43654</v>
      </c>
      <c r="B920" s="0" t="n">
        <v>918</v>
      </c>
      <c r="C920" s="0" t="n">
        <v>3525</v>
      </c>
      <c r="D920" s="0" t="n">
        <f aca="false">C920*3.1</f>
        <v>10927.5</v>
      </c>
      <c r="E920" s="0" t="n">
        <v>1330</v>
      </c>
      <c r="F920" s="0" t="n">
        <f aca="false">E920*3.1</f>
        <v>4123</v>
      </c>
      <c r="G920" s="0" t="n">
        <v>3405</v>
      </c>
      <c r="H920" s="0" t="n">
        <f aca="false">SUM(D920,F920,G920)</f>
        <v>18455.5</v>
      </c>
      <c r="J920" s="0" t="n">
        <f aca="false">I920*2.4</f>
        <v>0</v>
      </c>
      <c r="K920" s="0" t="n">
        <f aca="false">I920*3.1</f>
        <v>0</v>
      </c>
      <c r="L920" s="0" t="n">
        <f aca="false">SUM(K920,H920)</f>
        <v>18455.5</v>
      </c>
      <c r="M920" s="0" t="n">
        <v>150</v>
      </c>
      <c r="X920" s="0" t="s">
        <v>34</v>
      </c>
      <c r="Y920" s="0" t="n">
        <f aca="false">Y919</f>
        <v>18037.8571428571</v>
      </c>
      <c r="Z920" s="0" t="n">
        <f aca="false">L920/Y920</f>
        <v>1.02315368471073</v>
      </c>
      <c r="AA920" s="0" t="n">
        <f aca="false">AVERAGEIF(X857:X919,"Monday",Z857:Z919)</f>
        <v>0.934770361339436</v>
      </c>
      <c r="AB920" s="0" t="n">
        <f aca="false">L920/AA920</f>
        <v>19743.3516971538</v>
      </c>
      <c r="AC920" s="0" t="n">
        <v>95</v>
      </c>
      <c r="AE920" s="0" t="n">
        <v>0</v>
      </c>
      <c r="AF920" s="0" t="n">
        <f aca="false">(AB920/AVERAGE(AB916:AB918,AB922:AB924))*MAX(AE919:AE921) + (1 - MAX(AE919:AE921))</f>
        <v>1</v>
      </c>
      <c r="AG920" s="0" t="n">
        <f aca="false">AB920/AF920</f>
        <v>19743.3516971538</v>
      </c>
      <c r="AH920" s="0" t="n">
        <f aca="false">(AG919+AG920*2+AG921)/4</f>
        <v>19285.9507246341</v>
      </c>
      <c r="AI920" s="0" t="n">
        <f aca="false">ABS(1 - (AG920/AVERAGE(AG918:AG922)))</f>
        <v>0.0279934623635769</v>
      </c>
      <c r="AJ920" s="0" t="n">
        <f aca="false">(AVERAGE(AG918:AG922)*AI920) + (AG920*(1-AI920))</f>
        <v>19728.3014454266</v>
      </c>
      <c r="AK920" s="0" t="n">
        <f aca="false">(AVERAGE(AG918:AG919,AG921:AG922)*AI920*2) + (AG920*(1-AI920*2))</f>
        <v>19705.7260678357</v>
      </c>
    </row>
    <row r="921" customFormat="false" ht="13.8" hidden="false" customHeight="false" outlineLevel="0" collapsed="false">
      <c r="A921" s="4" t="n">
        <v>43655</v>
      </c>
      <c r="B921" s="0" t="n">
        <v>919</v>
      </c>
      <c r="C921" s="0" t="n">
        <v>3265</v>
      </c>
      <c r="D921" s="0" t="n">
        <f aca="false">C921*3.1</f>
        <v>10121.5</v>
      </c>
      <c r="E921" s="0" t="n">
        <v>1395</v>
      </c>
      <c r="F921" s="0" t="n">
        <f aca="false">E921*3.1</f>
        <v>4324.5</v>
      </c>
      <c r="G921" s="0" t="n">
        <v>3595</v>
      </c>
      <c r="H921" s="0" t="n">
        <f aca="false">SUM(D921,F921,G921)</f>
        <v>18041</v>
      </c>
      <c r="J921" s="0" t="n">
        <f aca="false">I921*2.4</f>
        <v>0</v>
      </c>
      <c r="K921" s="0" t="n">
        <f aca="false">I921*3.1</f>
        <v>0</v>
      </c>
      <c r="L921" s="0" t="n">
        <f aca="false">SUM(K921,H921)</f>
        <v>18041</v>
      </c>
      <c r="M921" s="0" t="n">
        <v>148</v>
      </c>
      <c r="X921" s="0" t="s">
        <v>36</v>
      </c>
      <c r="Y921" s="0" t="n">
        <f aca="false">Y919</f>
        <v>18037.8571428571</v>
      </c>
      <c r="Z921" s="0" t="n">
        <f aca="false">L921/Y921</f>
        <v>1.00017423672435</v>
      </c>
      <c r="AA921" s="0" t="n">
        <f aca="false">AVERAGEIF(X858:X920,"Tuesday",Z858:Z920)</f>
        <v>0.954095742779017</v>
      </c>
      <c r="AB921" s="0" t="n">
        <f aca="false">L921/AA921</f>
        <v>18909.0037729878</v>
      </c>
      <c r="AC921" s="0" t="n">
        <v>97</v>
      </c>
      <c r="AE921" s="0" t="n">
        <v>0</v>
      </c>
      <c r="AF921" s="0" t="n">
        <f aca="false">(AB921/AVERAGE(AB917:AB919,AB923:AB925))*MAX(AE920:AE922) + (1 - MAX(AE920:AE922))</f>
        <v>1</v>
      </c>
      <c r="AG921" s="0" t="n">
        <f aca="false">AB921/AF921</f>
        <v>18909.0037729878</v>
      </c>
      <c r="AH921" s="0" t="n">
        <f aca="false">(AG920+AG921*2+AG922)/4</f>
        <v>18745.5133002205</v>
      </c>
      <c r="AI921" s="0" t="n">
        <f aca="false">ABS(1 - (AG921/AVERAGE(AG919:AG923)))</f>
        <v>0.0159707425886853</v>
      </c>
      <c r="AJ921" s="0" t="n">
        <f aca="false">(AVERAGE(AG919:AG923)*AI921) + (AG921*(1-AI921))</f>
        <v>18904.2565714812</v>
      </c>
      <c r="AK921" s="0" t="n">
        <f aca="false">(AVERAGE(AG919:AG920,AG922:AG923)*AI921*2) + (AG921*(1-AI921*2))</f>
        <v>18897.1357692213</v>
      </c>
    </row>
    <row r="922" customFormat="false" ht="13.8" hidden="false" customHeight="false" outlineLevel="0" collapsed="false">
      <c r="A922" s="4" t="n">
        <v>43656</v>
      </c>
      <c r="B922" s="0" t="n">
        <v>920</v>
      </c>
      <c r="C922" s="0" t="n">
        <v>3155</v>
      </c>
      <c r="D922" s="0" t="n">
        <f aca="false">C922*3.1</f>
        <v>9780.5</v>
      </c>
      <c r="E922" s="0" t="n">
        <v>1300</v>
      </c>
      <c r="F922" s="0" t="n">
        <f aca="false">E922*3.1</f>
        <v>4030</v>
      </c>
      <c r="G922" s="0" t="n">
        <v>2360</v>
      </c>
      <c r="H922" s="0" t="n">
        <f aca="false">SUM(D922,F922,G922)</f>
        <v>16170.5</v>
      </c>
      <c r="J922" s="0" t="n">
        <f aca="false">I922*2.4</f>
        <v>0</v>
      </c>
      <c r="K922" s="0" t="n">
        <f aca="false">I922*3.1</f>
        <v>0</v>
      </c>
      <c r="L922" s="0" t="n">
        <f aca="false">SUM(K922,H922)</f>
        <v>16170.5</v>
      </c>
      <c r="M922" s="0" t="n">
        <v>148</v>
      </c>
      <c r="X922" s="0" t="s">
        <v>37</v>
      </c>
      <c r="Y922" s="0" t="n">
        <f aca="false">Y919</f>
        <v>18037.8571428571</v>
      </c>
      <c r="Z922" s="0" t="n">
        <f aca="false">L922/Y922</f>
        <v>0.896475666257476</v>
      </c>
      <c r="AA922" s="0" t="n">
        <f aca="false">AVERAGEIF(X859:X921,"Wednesday",Z859:Z921)</f>
        <v>0.928235123079226</v>
      </c>
      <c r="AB922" s="0" t="n">
        <f aca="false">L922/AA922</f>
        <v>17420.6939577526</v>
      </c>
      <c r="AC922" s="0" t="n">
        <v>102</v>
      </c>
      <c r="AE922" s="0" t="n">
        <v>0</v>
      </c>
      <c r="AF922" s="0" t="n">
        <f aca="false">(AB922/AVERAGE(AB918:AB920,AB924:AB926))*MAX(AE921:AE923) + (1 - MAX(AE921:AE923))</f>
        <v>1</v>
      </c>
      <c r="AG922" s="0" t="n">
        <f aca="false">AB922/AF922</f>
        <v>17420.6939577526</v>
      </c>
      <c r="AH922" s="0" t="n">
        <f aca="false">(AG921+AG922*2+AG923)/4</f>
        <v>17997.0118106239</v>
      </c>
      <c r="AI922" s="0" t="n">
        <f aca="false">ABS(1 - (AG922/AVERAGE(AG920:AG924)))</f>
        <v>0.0364066134192316</v>
      </c>
      <c r="AJ922" s="0" t="n">
        <f aca="false">(AVERAGE(AG920:AG924)*AI922) + (AG922*(1-AI922))</f>
        <v>17444.6564621278</v>
      </c>
      <c r="AK922" s="0" t="n">
        <f aca="false">(AVERAGE(AG920:AG921,AG923:AG924)*AI922*2) + (AG922*(1-AI922*2))</f>
        <v>17480.6002186906</v>
      </c>
    </row>
    <row r="923" customFormat="false" ht="13.8" hidden="false" customHeight="false" outlineLevel="0" collapsed="false">
      <c r="A923" s="4" t="n">
        <v>43657</v>
      </c>
      <c r="B923" s="0" t="n">
        <v>921</v>
      </c>
      <c r="C923" s="0" t="n">
        <v>3245</v>
      </c>
      <c r="D923" s="0" t="n">
        <f aca="false">C923*3.1</f>
        <v>10059.5</v>
      </c>
      <c r="E923" s="0" t="n">
        <v>1330</v>
      </c>
      <c r="F923" s="0" t="n">
        <f aca="false">E923*3.1</f>
        <v>4123</v>
      </c>
      <c r="G923" s="0" t="n">
        <v>3025</v>
      </c>
      <c r="H923" s="0" t="n">
        <f aca="false">SUM(D923,F923,G923)</f>
        <v>17207.5</v>
      </c>
      <c r="J923" s="0" t="n">
        <f aca="false">I923*2.4</f>
        <v>0</v>
      </c>
      <c r="K923" s="0" t="n">
        <f aca="false">I923*3.1</f>
        <v>0</v>
      </c>
      <c r="L923" s="0" t="n">
        <f aca="false">SUM(K923,H923)</f>
        <v>17207.5</v>
      </c>
      <c r="M923" s="0" t="n">
        <v>173</v>
      </c>
      <c r="X923" s="0" t="s">
        <v>39</v>
      </c>
      <c r="Y923" s="0" t="n">
        <f aca="false">Y919</f>
        <v>18037.8571428571</v>
      </c>
      <c r="Z923" s="0" t="n">
        <f aca="false">L923/Y923</f>
        <v>0.953965865441732</v>
      </c>
      <c r="AA923" s="0" t="n">
        <f aca="false">AVERAGEIF(X860:X922,"Thursday",Z860:Z922)</f>
        <v>0.943514913364155</v>
      </c>
      <c r="AB923" s="0" t="n">
        <f aca="false">L923/AA923</f>
        <v>18237.6555540025</v>
      </c>
      <c r="AC923" s="0" t="n">
        <v>106</v>
      </c>
      <c r="AE923" s="0" t="n">
        <v>0</v>
      </c>
      <c r="AF923" s="0" t="n">
        <f aca="false">(AB923/AVERAGE(AB919:AB921,AB925:AB927))*MAX(AE922:AE924) + (1 - MAX(AE922:AE924))</f>
        <v>1</v>
      </c>
      <c r="AG923" s="0" t="n">
        <f aca="false">AB923/AF923</f>
        <v>18237.6555540025</v>
      </c>
      <c r="AH923" s="0" t="n">
        <f aca="false">(AG922+AG923*2+AG924)/4</f>
        <v>17494.9311866433</v>
      </c>
      <c r="AI923" s="0" t="n">
        <f aca="false">ABS(1 - (AG923/AVERAGE(AG921:AG925)))</f>
        <v>0.0349594478207167</v>
      </c>
      <c r="AJ923" s="0" t="n">
        <f aca="false">(AVERAGE(AG921:AG925)*AI923) + (AG923*(1-AI923))</f>
        <v>18216.1190699165</v>
      </c>
      <c r="AK923" s="0" t="n">
        <f aca="false">(AVERAGE(AG921:AG922,AG924:AG925)*AI923*2) + (AG923*(1-AI923*2))</f>
        <v>18183.8143437875</v>
      </c>
    </row>
    <row r="924" customFormat="false" ht="13.8" hidden="false" customHeight="false" outlineLevel="0" collapsed="false">
      <c r="A924" s="4" t="n">
        <v>43658</v>
      </c>
      <c r="B924" s="0" t="n">
        <v>922</v>
      </c>
      <c r="C924" s="0" t="n">
        <v>3280</v>
      </c>
      <c r="D924" s="0" t="n">
        <f aca="false">C924*3.1</f>
        <v>10168</v>
      </c>
      <c r="E924" s="0" t="n">
        <v>1365</v>
      </c>
      <c r="F924" s="0" t="n">
        <f aca="false">E924*3.1</f>
        <v>4231.5</v>
      </c>
      <c r="G924" s="0" t="n">
        <v>2675</v>
      </c>
      <c r="H924" s="0" t="n">
        <f aca="false">SUM(D924,F924,G924)</f>
        <v>17074.5</v>
      </c>
      <c r="J924" s="0" t="n">
        <f aca="false">I924*2.4</f>
        <v>0</v>
      </c>
      <c r="K924" s="0" t="n">
        <f aca="false">I924*3.1</f>
        <v>0</v>
      </c>
      <c r="L924" s="0" t="n">
        <f aca="false">SUM(K924,H924)</f>
        <v>17074.5</v>
      </c>
      <c r="M924" s="0" t="n">
        <v>158</v>
      </c>
      <c r="X924" s="0" t="s">
        <v>40</v>
      </c>
      <c r="Y924" s="0" t="n">
        <f aca="false">Y919</f>
        <v>18037.8571428571</v>
      </c>
      <c r="Z924" s="0" t="n">
        <f aca="false">L924/Y924</f>
        <v>0.946592484061302</v>
      </c>
      <c r="AA924" s="0" t="n">
        <f aca="false">AVERAGEIF(X861:X923,"Friday",Z861:Z923)</f>
        <v>1.06160144163457</v>
      </c>
      <c r="AB924" s="0" t="n">
        <f aca="false">L924/AA924</f>
        <v>16083.7196808155</v>
      </c>
      <c r="AC924" s="0" t="n">
        <v>102</v>
      </c>
      <c r="AE924" s="0" t="n">
        <v>0</v>
      </c>
      <c r="AF924" s="0" t="n">
        <f aca="false">(AB924/AVERAGE(AB920:AB922,AB926:AB928))*MAX(AE923:AE925) + (1 - MAX(AE923:AE925))</f>
        <v>1</v>
      </c>
      <c r="AG924" s="0" t="n">
        <f aca="false">AB924/AF924</f>
        <v>16083.7196808155</v>
      </c>
      <c r="AH924" s="0" t="n">
        <f aca="false">(AG923+AG924*2+AG925)/4</f>
        <v>16965.522575489</v>
      </c>
      <c r="AI924" s="0" t="n">
        <f aca="false">ABS(1 - (AG924/AVERAGE(AG922:AG926)))</f>
        <v>0.0812819653952402</v>
      </c>
      <c r="AJ924" s="0" t="n">
        <f aca="false">(AVERAGE(AG922:AG926)*AI924) + (AG924*(1-AI924))</f>
        <v>16199.3821997127</v>
      </c>
      <c r="AK924" s="0" t="n">
        <f aca="false">(AVERAGE(AG922:AG923,AG925:AG926)*AI924*2) + (AG924*(1-AI924*2))</f>
        <v>16372.8759780586</v>
      </c>
    </row>
    <row r="925" customFormat="false" ht="13.8" hidden="false" customHeight="false" outlineLevel="0" collapsed="false">
      <c r="A925" s="4" t="n">
        <v>43659</v>
      </c>
      <c r="B925" s="0" t="n">
        <v>923</v>
      </c>
      <c r="C925" s="0" t="n">
        <v>3525</v>
      </c>
      <c r="D925" s="0" t="n">
        <f aca="false">C925*3.1</f>
        <v>10927.5</v>
      </c>
      <c r="E925" s="0" t="n">
        <v>1585</v>
      </c>
      <c r="F925" s="0" t="n">
        <f aca="false">E925*3.1</f>
        <v>4913.5</v>
      </c>
      <c r="G925" s="0" t="n">
        <v>4620</v>
      </c>
      <c r="H925" s="0" t="n">
        <f aca="false">SUM(D925,F925,G925)</f>
        <v>20461</v>
      </c>
      <c r="J925" s="0" t="n">
        <f aca="false">I925*2.4</f>
        <v>0</v>
      </c>
      <c r="K925" s="0" t="n">
        <f aca="false">I925*3.1</f>
        <v>0</v>
      </c>
      <c r="L925" s="0" t="n">
        <f aca="false">SUM(K925,H925)</f>
        <v>20461</v>
      </c>
      <c r="M925" s="0" t="n">
        <v>159</v>
      </c>
      <c r="X925" s="0" t="s">
        <v>42</v>
      </c>
      <c r="Y925" s="0" t="n">
        <f aca="false">Y920</f>
        <v>18037.8571428571</v>
      </c>
      <c r="Z925" s="0" t="n">
        <f aca="false">L925/Y925</f>
        <v>1.13433651447353</v>
      </c>
      <c r="AA925" s="0" t="n">
        <f aca="false">AVERAGEIF(X862:X924,"Saturday",Z862:Z924)</f>
        <v>1.17208027768806</v>
      </c>
      <c r="AB925" s="0" t="n">
        <f aca="false">L925/AA925</f>
        <v>17456.9953863224</v>
      </c>
      <c r="AC925" s="0" t="n">
        <v>102</v>
      </c>
      <c r="AE925" s="0" t="n">
        <v>0</v>
      </c>
      <c r="AF925" s="0" t="n">
        <f aca="false">(AB925/AVERAGE(AB921:AB923,AB927:AB929))*MAX(AE924:AE926) + (1 - MAX(AE924:AE926))</f>
        <v>1</v>
      </c>
      <c r="AG925" s="0" t="n">
        <f aca="false">AB925/AF925</f>
        <v>17456.9953863224</v>
      </c>
      <c r="AH925" s="0" t="n">
        <f aca="false">(AG924+AG925*2+AG926)/4</f>
        <v>17333.0346514362</v>
      </c>
      <c r="AI925" s="0" t="n">
        <f aca="false">ABS(1 - (AG925/AVERAGE(AG923:AG927)))</f>
        <v>0.0151349347985732</v>
      </c>
      <c r="AJ925" s="0" t="n">
        <f aca="false">(AVERAGE(AG923:AG927)*AI925) + (AG925*(1-AI925))</f>
        <v>17461.0556465899</v>
      </c>
      <c r="AK925" s="0" t="n">
        <f aca="false">(AVERAGE(AG923:AG924,AG926:AG927)*AI925*2) + (AG925*(1-AI925*2))</f>
        <v>17467.1460369912</v>
      </c>
    </row>
    <row r="926" customFormat="false" ht="13.8" hidden="false" customHeight="false" outlineLevel="0" collapsed="false">
      <c r="A926" s="4" t="n">
        <v>43660</v>
      </c>
      <c r="B926" s="0" t="n">
        <v>924</v>
      </c>
      <c r="C926" s="0" t="n">
        <v>3275</v>
      </c>
      <c r="D926" s="0" t="n">
        <f aca="false">C926*3.1</f>
        <v>10152.5</v>
      </c>
      <c r="E926" s="0" t="n">
        <v>1580</v>
      </c>
      <c r="F926" s="0" t="n">
        <f aca="false">E926*3.1</f>
        <v>4898</v>
      </c>
      <c r="G926" s="0" t="n">
        <v>3510</v>
      </c>
      <c r="H926" s="0" t="n">
        <f aca="false">SUM(D926,F926,G926)</f>
        <v>18560.5</v>
      </c>
      <c r="J926" s="0" t="n">
        <f aca="false">I926*2.4</f>
        <v>0</v>
      </c>
      <c r="K926" s="0" t="n">
        <f aca="false">I926*3.1</f>
        <v>0</v>
      </c>
      <c r="L926" s="0" t="n">
        <f aca="false">SUM(K926,H926)</f>
        <v>18560.5</v>
      </c>
      <c r="M926" s="0" t="n">
        <v>150</v>
      </c>
      <c r="X926" s="0" t="s">
        <v>33</v>
      </c>
      <c r="Y926" s="0" t="n">
        <f aca="false">AVERAGE(L926:L932)</f>
        <v>18326.7142857143</v>
      </c>
      <c r="Z926" s="0" t="n">
        <f aca="false">L926/Y926</f>
        <v>1.01275655366483</v>
      </c>
      <c r="AA926" s="0" t="n">
        <f aca="false">AVERAGEIF(X863:X925,"Sunday",Z863:Z925)</f>
        <v>1.01233045535087</v>
      </c>
      <c r="AB926" s="0" t="n">
        <f aca="false">L926/AA926</f>
        <v>18334.4281522846</v>
      </c>
      <c r="AC926" s="0" t="n">
        <v>106</v>
      </c>
      <c r="AE926" s="0" t="n">
        <v>0</v>
      </c>
      <c r="AF926" s="0" t="n">
        <f aca="false">(AB926/AVERAGE(AB922:AB924,AB928:AB930))*MAX(AE925:AE927) + (1 - MAX(AE925:AE927))</f>
        <v>1</v>
      </c>
      <c r="AG926" s="0" t="n">
        <f aca="false">AB926/AF926</f>
        <v>18334.4281522846</v>
      </c>
      <c r="AH926" s="0" t="n">
        <f aca="false">(AG925+AG926*2+AG927)/4</f>
        <v>18159.8458962928</v>
      </c>
      <c r="AI926" s="0" t="n">
        <f aca="false">ABS(1 - (AG926/AVERAGE(AG924:AG928)))</f>
        <v>0.0284291523441142</v>
      </c>
      <c r="AJ926" s="0" t="n">
        <f aca="false">(AVERAGE(AG924:AG928)*AI926) + (AG926*(1-AI926))</f>
        <v>18320.0195845783</v>
      </c>
      <c r="AK926" s="0" t="n">
        <f aca="false">(AVERAGE(AG924:AG925,AG927:AG928)*AI926*2) + (AG926*(1-AI926*2))</f>
        <v>18298.4067330188</v>
      </c>
    </row>
    <row r="927" customFormat="false" ht="13.8" hidden="false" customHeight="false" outlineLevel="0" collapsed="false">
      <c r="A927" s="4" t="n">
        <v>43661</v>
      </c>
      <c r="B927" s="0" t="n">
        <v>925</v>
      </c>
      <c r="C927" s="0" t="n">
        <v>3215</v>
      </c>
      <c r="D927" s="0" t="n">
        <f aca="false">C927*3.1</f>
        <v>9966.5</v>
      </c>
      <c r="E927" s="0" t="n">
        <v>1345</v>
      </c>
      <c r="F927" s="0" t="n">
        <f aca="false">E927*3.1</f>
        <v>4169.5</v>
      </c>
      <c r="G927" s="0" t="n">
        <v>3315</v>
      </c>
      <c r="H927" s="0" t="n">
        <f aca="false">SUM(D927,F927,G927)</f>
        <v>17451</v>
      </c>
      <c r="J927" s="0" t="n">
        <f aca="false">I927*2.4</f>
        <v>0</v>
      </c>
      <c r="K927" s="0" t="n">
        <f aca="false">I927*3.1</f>
        <v>0</v>
      </c>
      <c r="L927" s="0" t="n">
        <f aca="false">SUM(K927,H927)</f>
        <v>17451</v>
      </c>
      <c r="M927" s="0" t="n">
        <v>164</v>
      </c>
      <c r="X927" s="0" t="s">
        <v>34</v>
      </c>
      <c r="Y927" s="0" t="n">
        <f aca="false">Y926</f>
        <v>18326.7142857143</v>
      </c>
      <c r="Z927" s="0" t="n">
        <f aca="false">L927/Y927</f>
        <v>0.952216514533818</v>
      </c>
      <c r="AA927" s="0" t="n">
        <f aca="false">AVERAGEIF(X864:X926,"Monday",Z864:Z926)</f>
        <v>0.942607823275048</v>
      </c>
      <c r="AB927" s="0" t="n">
        <f aca="false">L927/AA927</f>
        <v>18513.5318942795</v>
      </c>
      <c r="AC927" s="0" t="n">
        <v>106</v>
      </c>
      <c r="AE927" s="0" t="n">
        <v>0</v>
      </c>
      <c r="AF927" s="0" t="n">
        <f aca="false">(AB927/AVERAGE(AB923:AB925,AB929:AB931))*MAX(AE926:AE928) + (1 - MAX(AE926:AE928))</f>
        <v>1</v>
      </c>
      <c r="AG927" s="0" t="n">
        <f aca="false">AB927/AF927</f>
        <v>18513.5318942795</v>
      </c>
      <c r="AH927" s="0" t="n">
        <f aca="false">(AG926+AG927*2+AG928)/4</f>
        <v>18527.7097929197</v>
      </c>
      <c r="AI927" s="0" t="n">
        <f aca="false">ABS(1 - (AG927/AVERAGE(AG925:AG929)))</f>
        <v>0.00723047737254423</v>
      </c>
      <c r="AJ927" s="0" t="n">
        <f aca="false">(AVERAGE(AG925:AG929)*AI927) + (AG927*(1-AI927))</f>
        <v>18512.570958503</v>
      </c>
      <c r="AK927" s="0" t="n">
        <f aca="false">(AVERAGE(AG925:AG926,AG928:AG929)*AI927*2) + (AG927*(1-AI927*2))</f>
        <v>18511.1295548382</v>
      </c>
    </row>
    <row r="928" customFormat="false" ht="13.8" hidden="false" customHeight="false" outlineLevel="0" collapsed="false">
      <c r="A928" s="4" t="n">
        <v>43662</v>
      </c>
      <c r="B928" s="0" t="n">
        <v>926</v>
      </c>
      <c r="C928" s="0" t="n">
        <v>3335</v>
      </c>
      <c r="D928" s="0" t="n">
        <f aca="false">C928*3.1</f>
        <v>10338.5</v>
      </c>
      <c r="E928" s="0" t="n">
        <v>1470</v>
      </c>
      <c r="F928" s="0" t="n">
        <f aca="false">E928*3.1</f>
        <v>4557</v>
      </c>
      <c r="G928" s="0" t="n">
        <v>3065</v>
      </c>
      <c r="H928" s="0" t="n">
        <f aca="false">SUM(D928,F928,G928)</f>
        <v>17960.5</v>
      </c>
      <c r="J928" s="0" t="n">
        <f aca="false">I928*2.4</f>
        <v>0</v>
      </c>
      <c r="K928" s="0" t="n">
        <f aca="false">I928*3.1</f>
        <v>0</v>
      </c>
      <c r="L928" s="0" t="n">
        <f aca="false">SUM(K928,H928)</f>
        <v>17960.5</v>
      </c>
      <c r="M928" s="0" t="n">
        <v>160</v>
      </c>
      <c r="X928" s="0" t="s">
        <v>36</v>
      </c>
      <c r="Y928" s="0" t="n">
        <f aca="false">Y926</f>
        <v>18326.7142857143</v>
      </c>
      <c r="Z928" s="0" t="n">
        <f aca="false">L928/Y928</f>
        <v>0.980017460849501</v>
      </c>
      <c r="AA928" s="0" t="n">
        <f aca="false">AVERAGEIF(X865:X927,"Tuesday",Z865:Z927)</f>
        <v>0.957926682933377</v>
      </c>
      <c r="AB928" s="0" t="n">
        <f aca="false">L928/AA928</f>
        <v>18749.3472308351</v>
      </c>
      <c r="AC928" s="0" t="n">
        <v>106</v>
      </c>
      <c r="AE928" s="0" t="n">
        <v>0</v>
      </c>
      <c r="AF928" s="0" t="n">
        <f aca="false">(AB928/AVERAGE(AB924:AB926,AB930:AB932))*MAX(AE927:AE929) + (1 - MAX(AE927:AE929))</f>
        <v>1</v>
      </c>
      <c r="AG928" s="0" t="n">
        <f aca="false">AB928/AF928</f>
        <v>18749.3472308351</v>
      </c>
      <c r="AH928" s="0" t="n">
        <f aca="false">(AG927+AG928*2+AG929)/4</f>
        <v>18715.2698688177</v>
      </c>
      <c r="AI928" s="0" t="n">
        <f aca="false">ABS(1 - (AG928/AVERAGE(AG926:AG930)))</f>
        <v>0.00217020238919696</v>
      </c>
      <c r="AJ928" s="0" t="n">
        <f aca="false">(AVERAGE(AG926:AG930)*AI928) + (AG928*(1-AI928))</f>
        <v>18749.2591167896</v>
      </c>
      <c r="AK928" s="0" t="n">
        <f aca="false">(AVERAGE(AG926:AG927,AG929:AG930)*AI928*2) + (AG928*(1-AI928*2))</f>
        <v>18749.1269457214</v>
      </c>
    </row>
    <row r="929" customFormat="false" ht="13.8" hidden="false" customHeight="false" outlineLevel="0" collapsed="false">
      <c r="A929" s="4" t="n">
        <v>43663</v>
      </c>
      <c r="B929" s="0" t="n">
        <v>927</v>
      </c>
      <c r="C929" s="0" t="n">
        <v>3425</v>
      </c>
      <c r="D929" s="0" t="n">
        <f aca="false">C929*3.1</f>
        <v>10617.5</v>
      </c>
      <c r="E929" s="0" t="n">
        <v>1495</v>
      </c>
      <c r="F929" s="0" t="n">
        <f aca="false">E929*3.1</f>
        <v>4634.5</v>
      </c>
      <c r="G929" s="0" t="n">
        <v>2195</v>
      </c>
      <c r="H929" s="0" t="n">
        <f aca="false">SUM(D929,F929,G929)</f>
        <v>17447</v>
      </c>
      <c r="J929" s="0" t="n">
        <f aca="false">I929*2.4</f>
        <v>0</v>
      </c>
      <c r="K929" s="0" t="n">
        <f aca="false">I929*3.1</f>
        <v>0</v>
      </c>
      <c r="L929" s="0" t="n">
        <f aca="false">SUM(K929,H929)</f>
        <v>17447</v>
      </c>
      <c r="M929" s="0" t="n">
        <v>193</v>
      </c>
      <c r="X929" s="0" t="s">
        <v>37</v>
      </c>
      <c r="Y929" s="0" t="n">
        <f aca="false">Y926</f>
        <v>18326.7142857143</v>
      </c>
      <c r="Z929" s="0" t="n">
        <f aca="false">L929/Y929</f>
        <v>0.951998253915049</v>
      </c>
      <c r="AA929" s="0" t="n">
        <f aca="false">AVERAGEIF(X866:X928,"Wednesday",Z866:Z928)</f>
        <v>0.925626609192246</v>
      </c>
      <c r="AB929" s="0" t="n">
        <f aca="false">L929/AA929</f>
        <v>18848.8531193212</v>
      </c>
      <c r="AC929" s="0" t="n">
        <v>102</v>
      </c>
      <c r="AE929" s="0" t="n">
        <v>0</v>
      </c>
      <c r="AF929" s="0" t="n">
        <f aca="false">(AB929/AVERAGE(AB925:AB927,AB931:AB933))*MAX(AE928:AE930) + (1 - MAX(AE928:AE930))</f>
        <v>1</v>
      </c>
      <c r="AG929" s="0" t="n">
        <f aca="false">AB929/AF929</f>
        <v>18848.8531193212</v>
      </c>
      <c r="AH929" s="0" t="n">
        <f aca="false">(AG928+AG929*2+AG930)/4</f>
        <v>18886.1551015947</v>
      </c>
      <c r="AI929" s="0" t="n">
        <f aca="false">ABS(1 - (AG929/AVERAGE(AG927:AG931)))</f>
        <v>0.0127289091198957</v>
      </c>
      <c r="AJ929" s="0" t="n">
        <f aca="false">(AVERAGE(AG927:AG931)*AI929) + (AG929*(1-AI929))</f>
        <v>18845.8375168237</v>
      </c>
      <c r="AK929" s="0" t="n">
        <f aca="false">(AVERAGE(AG927:AG928,AG930:AG931)*AI929*2) + (AG929*(1-AI929*2))</f>
        <v>18841.3141130773</v>
      </c>
    </row>
    <row r="930" customFormat="false" ht="13.8" hidden="false" customHeight="false" outlineLevel="0" collapsed="false">
      <c r="A930" s="4" t="n">
        <v>43664</v>
      </c>
      <c r="B930" s="0" t="n">
        <v>928</v>
      </c>
      <c r="C930" s="0" t="n">
        <v>3275</v>
      </c>
      <c r="D930" s="0" t="n">
        <f aca="false">C930*3.1</f>
        <v>10152.5</v>
      </c>
      <c r="E930" s="0" t="n">
        <v>1450</v>
      </c>
      <c r="F930" s="0" t="n">
        <f aca="false">E930*3.1</f>
        <v>4495</v>
      </c>
      <c r="G930" s="0" t="n">
        <v>2995</v>
      </c>
      <c r="H930" s="0" t="n">
        <f aca="false">SUM(D930,F930,G930)</f>
        <v>17642.5</v>
      </c>
      <c r="J930" s="0" t="n">
        <f aca="false">I930*2.4</f>
        <v>0</v>
      </c>
      <c r="K930" s="0" t="n">
        <f aca="false">I930*3.1</f>
        <v>0</v>
      </c>
      <c r="L930" s="0" t="n">
        <f aca="false">SUM(K930,H930)</f>
        <v>17642.5</v>
      </c>
      <c r="M930" s="0" t="n">
        <v>187</v>
      </c>
      <c r="X930" s="0" t="s">
        <v>39</v>
      </c>
      <c r="Y930" s="0" t="n">
        <f aca="false">Y926</f>
        <v>18326.7142857143</v>
      </c>
      <c r="Z930" s="0" t="n">
        <f aca="false">L930/Y930</f>
        <v>0.962665741657377</v>
      </c>
      <c r="AA930" s="0" t="n">
        <f aca="false">AVERAGEIF(X867:X929,"Thursday",Z867:Z929)</f>
        <v>0.923808779322052</v>
      </c>
      <c r="AB930" s="0" t="n">
        <f aca="false">L930/AA930</f>
        <v>19097.5669369013</v>
      </c>
      <c r="AC930" s="0" t="n">
        <v>100</v>
      </c>
      <c r="AE930" s="0" t="n">
        <v>0</v>
      </c>
      <c r="AF930" s="0" t="n">
        <f aca="false">(AB930/AVERAGE(AB926:AB928,AB932:AB934))*MAX(AE929:AE931) + (1 - MAX(AE929:AE931))</f>
        <v>1</v>
      </c>
      <c r="AG930" s="0" t="n">
        <f aca="false">AB930/AF930</f>
        <v>19097.5669369013</v>
      </c>
      <c r="AH930" s="0" t="n">
        <f aca="false">(AG929+AG930*2+AG931)/4</f>
        <v>18723.6011822575</v>
      </c>
      <c r="AI930" s="0" t="n">
        <f aca="false">ABS(1 - (AG930/AVERAGE(AG928:AG932)))</f>
        <v>0.0403098342377197</v>
      </c>
      <c r="AJ930" s="0" t="n">
        <f aca="false">(AVERAGE(AG928:AG932)*AI930) + (AG930*(1-AI930))</f>
        <v>19067.7380284364</v>
      </c>
      <c r="AK930" s="0" t="n">
        <f aca="false">(AVERAGE(AG928:AG929,AG931:AG932)*AI930*2) + (AG930*(1-AI930*2))</f>
        <v>19022.9946657391</v>
      </c>
    </row>
    <row r="931" customFormat="false" ht="13.8" hidden="false" customHeight="false" outlineLevel="0" collapsed="false">
      <c r="A931" s="4" t="n">
        <v>43665</v>
      </c>
      <c r="B931" s="0" t="n">
        <v>929</v>
      </c>
      <c r="C931" s="0" t="n">
        <v>3575</v>
      </c>
      <c r="D931" s="0" t="n">
        <f aca="false">C931*3.1</f>
        <v>11082.5</v>
      </c>
      <c r="E931" s="0" t="n">
        <v>1455</v>
      </c>
      <c r="F931" s="0" t="n">
        <f aca="false">E931*3.1</f>
        <v>4510.5</v>
      </c>
      <c r="G931" s="0" t="n">
        <v>3285</v>
      </c>
      <c r="H931" s="0" t="n">
        <f aca="false">SUM(D931,F931,G931)</f>
        <v>18878</v>
      </c>
      <c r="J931" s="0" t="n">
        <f aca="false">I931*2.4</f>
        <v>0</v>
      </c>
      <c r="K931" s="0" t="n">
        <f aca="false">I931*3.1</f>
        <v>0</v>
      </c>
      <c r="L931" s="0" t="n">
        <f aca="false">SUM(K931,H931)</f>
        <v>18878</v>
      </c>
      <c r="M931" s="0" t="n">
        <v>159</v>
      </c>
      <c r="X931" s="0" t="s">
        <v>40</v>
      </c>
      <c r="Y931" s="0" t="n">
        <f aca="false">Y926</f>
        <v>18326.7142857143</v>
      </c>
      <c r="Z931" s="0" t="n">
        <f aca="false">L931/Y931</f>
        <v>1.03008099027961</v>
      </c>
      <c r="AA931" s="0" t="n">
        <f aca="false">AVERAGEIF(X868:X930,"Friday",Z868:Z930)</f>
        <v>1.05756628664364</v>
      </c>
      <c r="AB931" s="0" t="n">
        <f aca="false">L931/AA931</f>
        <v>17850.4177359061</v>
      </c>
      <c r="AC931" s="0" t="n">
        <v>102</v>
      </c>
      <c r="AE931" s="0" t="n">
        <v>0</v>
      </c>
      <c r="AF931" s="0" t="n">
        <f aca="false">(AB931/AVERAGE(AB927:AB929,AB933:AB935))*MAX(AE930:AE932) + (1 - MAX(AE930:AE932))</f>
        <v>1</v>
      </c>
      <c r="AG931" s="0" t="n">
        <f aca="false">AB931/AF931</f>
        <v>17850.4177359061</v>
      </c>
      <c r="AH931" s="0" t="n">
        <f aca="false">(AG930+AG931*2+AG932)/4</f>
        <v>18010.0244561823</v>
      </c>
      <c r="AI931" s="0" t="n">
        <f aca="false">ABS(1 - (AG931/AVERAGE(AG929:AG933)))</f>
        <v>0.0134400418361929</v>
      </c>
      <c r="AJ931" s="0" t="n">
        <f aca="false">(AVERAGE(AG929:AG933)*AI931) + (AG931*(1-AI931))</f>
        <v>17853.6860677133</v>
      </c>
      <c r="AK931" s="0" t="n">
        <f aca="false">(AVERAGE(AG929:AG930,AG932:AG933)*AI931*2) + (AG931*(1-AI931*2))</f>
        <v>17858.5885654241</v>
      </c>
    </row>
    <row r="932" customFormat="false" ht="13.8" hidden="false" customHeight="false" outlineLevel="0" collapsed="false">
      <c r="A932" s="4" t="n">
        <v>43666</v>
      </c>
      <c r="B932" s="0" t="n">
        <v>930</v>
      </c>
      <c r="C932" s="0" t="n">
        <v>3425</v>
      </c>
      <c r="D932" s="0" t="n">
        <f aca="false">C932*3.1</f>
        <v>10617.5</v>
      </c>
      <c r="E932" s="0" t="n">
        <v>1650</v>
      </c>
      <c r="F932" s="0" t="n">
        <f aca="false">E932*3.1</f>
        <v>5115</v>
      </c>
      <c r="G932" s="0" t="n">
        <v>4615</v>
      </c>
      <c r="H932" s="0" t="n">
        <f aca="false">SUM(D932,F932,G932)</f>
        <v>20347.5</v>
      </c>
      <c r="J932" s="0" t="n">
        <f aca="false">I932*2.4</f>
        <v>0</v>
      </c>
      <c r="K932" s="0" t="n">
        <f aca="false">I932*3.1</f>
        <v>0</v>
      </c>
      <c r="L932" s="0" t="n">
        <f aca="false">SUM(K932,H932)</f>
        <v>20347.5</v>
      </c>
      <c r="M932" s="0" t="n">
        <v>161</v>
      </c>
      <c r="X932" s="0" t="s">
        <v>42</v>
      </c>
      <c r="Y932" s="0" t="n">
        <f aca="false">Y927</f>
        <v>18326.7142857143</v>
      </c>
      <c r="Z932" s="0" t="n">
        <f aca="false">L932/Y932</f>
        <v>1.11026448509981</v>
      </c>
      <c r="AA932" s="0" t="n">
        <f aca="false">AVERAGEIF(X869:X931,"Saturday",Z869:Z931)</f>
        <v>1.18013336328277</v>
      </c>
      <c r="AB932" s="0" t="n">
        <f aca="false">L932/AA932</f>
        <v>17241.6954160159</v>
      </c>
      <c r="AC932" s="0" t="n">
        <v>100</v>
      </c>
      <c r="AE932" s="0" t="n">
        <v>0</v>
      </c>
      <c r="AF932" s="0" t="n">
        <f aca="false">(AB932/AVERAGE(AB928:AB930,AB934:AB936))*MAX(AE931:AE933) + (1 - MAX(AE931:AE933))</f>
        <v>1</v>
      </c>
      <c r="AG932" s="0" t="n">
        <f aca="false">AB932/AF932</f>
        <v>17241.6954160159</v>
      </c>
      <c r="AH932" s="0" t="n">
        <f aca="false">(AG931+AG932*2+AG933)/4</f>
        <v>17440.8143760451</v>
      </c>
      <c r="AI932" s="0" t="n">
        <f aca="false">ABS(1 - (AG932/AVERAGE(AG930:AG934)))</f>
        <v>0.0404611546729484</v>
      </c>
      <c r="AJ932" s="0" t="n">
        <f aca="false">(AVERAGE(AG930:AG934)*AI932) + (AG932*(1-AI932))</f>
        <v>17271.1121160875</v>
      </c>
      <c r="AK932" s="0" t="n">
        <f aca="false">(AVERAGE(AG930:AG931,AG933:AG934)*AI932*2) + (AG932*(1-AI932*2))</f>
        <v>17315.2371661949</v>
      </c>
    </row>
    <row r="933" customFormat="false" ht="13.8" hidden="false" customHeight="false" outlineLevel="0" collapsed="false">
      <c r="A933" s="4" t="n">
        <v>43667</v>
      </c>
      <c r="B933" s="0" t="n">
        <v>931</v>
      </c>
      <c r="C933" s="0" t="n">
        <v>2885</v>
      </c>
      <c r="D933" s="0" t="n">
        <f aca="false">C933*3.1</f>
        <v>8943.5</v>
      </c>
      <c r="E933" s="0" t="n">
        <v>1540</v>
      </c>
      <c r="F933" s="0" t="n">
        <f aca="false">E933*3.1</f>
        <v>4774</v>
      </c>
      <c r="G933" s="0" t="n">
        <v>4065</v>
      </c>
      <c r="H933" s="0" t="n">
        <f aca="false">SUM(D933,F933,G933)</f>
        <v>17782.5</v>
      </c>
      <c r="J933" s="0" t="n">
        <f aca="false">I933*2.4</f>
        <v>0</v>
      </c>
      <c r="K933" s="0" t="n">
        <f aca="false">I933*3.1</f>
        <v>0</v>
      </c>
      <c r="L933" s="0" t="n">
        <f aca="false">SUM(K933,H933)</f>
        <v>17782.5</v>
      </c>
      <c r="M933" s="0" t="n">
        <v>143</v>
      </c>
      <c r="X933" s="0" t="s">
        <v>33</v>
      </c>
      <c r="Y933" s="0" t="n">
        <f aca="false">AVERAGE(L933:L939)</f>
        <v>19342.7857142857</v>
      </c>
      <c r="Z933" s="0" t="n">
        <f aca="false">L933/Y933</f>
        <v>0.919335004929856</v>
      </c>
      <c r="AA933" s="0" t="n">
        <f aca="false">AVERAGEIF(X870:X932,"Sunday",Z870:Z932)</f>
        <v>1.02025600838265</v>
      </c>
      <c r="AB933" s="0" t="n">
        <f aca="false">L933/AA933</f>
        <v>17429.4489362425</v>
      </c>
      <c r="AC933" s="0" t="n">
        <v>102</v>
      </c>
      <c r="AE933" s="0" t="n">
        <v>0</v>
      </c>
      <c r="AF933" s="0" t="n">
        <f aca="false">(AB933/AVERAGE(AB929:AB931,AB935:AB937))*MAX(AE932:AE934) + (1 - MAX(AE932:AE934))</f>
        <v>1</v>
      </c>
      <c r="AG933" s="0" t="n">
        <f aca="false">AB933/AF933</f>
        <v>17429.4489362425</v>
      </c>
      <c r="AH933" s="0" t="n">
        <f aca="false">(AG932+AG933*2+AG934)/4</f>
        <v>17581.2798422823</v>
      </c>
      <c r="AI933" s="0" t="n">
        <f aca="false">ABS(1 - (AG933/AVERAGE(AG931:AG935)))</f>
        <v>0.0201973649232228</v>
      </c>
      <c r="AJ933" s="0" t="n">
        <f aca="false">(AVERAGE(AG931:AG935)*AI933) + (AG933*(1-AI933))</f>
        <v>17436.7055578536</v>
      </c>
      <c r="AK933" s="0" t="n">
        <f aca="false">(AVERAGE(AG931:AG932,AG934:AG935)*AI933*2) + (AG933*(1-AI933*2))</f>
        <v>17447.5904902703</v>
      </c>
    </row>
    <row r="934" customFormat="false" ht="13.8" hidden="false" customHeight="false" outlineLevel="0" collapsed="false">
      <c r="A934" s="4" t="n">
        <v>43668</v>
      </c>
      <c r="B934" s="0" t="n">
        <v>932</v>
      </c>
      <c r="C934" s="0" t="n">
        <v>2975</v>
      </c>
      <c r="D934" s="0" t="n">
        <f aca="false">C934*3.1</f>
        <v>9222.5</v>
      </c>
      <c r="E934" s="0" t="n">
        <v>1435</v>
      </c>
      <c r="F934" s="0" t="n">
        <f aca="false">E934*3.1</f>
        <v>4448.5</v>
      </c>
      <c r="G934" s="0" t="n">
        <v>3550</v>
      </c>
      <c r="H934" s="0" t="n">
        <f aca="false">SUM(D934,F934,G934)</f>
        <v>17221</v>
      </c>
      <c r="J934" s="0" t="n">
        <f aca="false">I934*2.4</f>
        <v>0</v>
      </c>
      <c r="K934" s="0" t="n">
        <f aca="false">I934*3.1</f>
        <v>0</v>
      </c>
      <c r="L934" s="0" t="n">
        <f aca="false">SUM(K934,H934)</f>
        <v>17221</v>
      </c>
      <c r="M934" s="0" t="n">
        <v>191</v>
      </c>
      <c r="X934" s="0" t="s">
        <v>34</v>
      </c>
      <c r="Y934" s="0" t="n">
        <f aca="false">Y933</f>
        <v>19342.7857142857</v>
      </c>
      <c r="Z934" s="0" t="n">
        <f aca="false">L934/Y934</f>
        <v>0.890306094187941</v>
      </c>
      <c r="AA934" s="0" t="n">
        <f aca="false">AVERAGEIF(X871:X933,"Monday",Z871:Z933)</f>
        <v>0.944935408680123</v>
      </c>
      <c r="AB934" s="0" t="n">
        <f aca="false">L934/AA934</f>
        <v>18224.5260806282</v>
      </c>
      <c r="AC934" s="0" t="n">
        <v>100</v>
      </c>
      <c r="AE934" s="0" t="n">
        <v>0</v>
      </c>
      <c r="AF934" s="0" t="n">
        <f aca="false">(AB934/AVERAGE(AB930:AB932,AB936:AB938))*MAX(AE933:AE935) + (1 - MAX(AE933:AE935))</f>
        <v>1</v>
      </c>
      <c r="AG934" s="0" t="n">
        <f aca="false">AB934/AF934</f>
        <v>18224.5260806282</v>
      </c>
      <c r="AH934" s="0" t="n">
        <f aca="false">(AG933+AG934*2+AG935)/4</f>
        <v>18019.0213552136</v>
      </c>
      <c r="AI934" s="0" t="n">
        <f aca="false">ABS(1 - (AG934/AVERAGE(AG932:AG936)))</f>
        <v>0.0240148486923475</v>
      </c>
      <c r="AJ934" s="0" t="n">
        <f aca="false">(AVERAGE(AG932:AG936)*AI934) + (AG934*(1-AI934))</f>
        <v>18214.2622447548</v>
      </c>
      <c r="AK934" s="0" t="n">
        <f aca="false">(AVERAGE(AG932:AG933,AG935:AG936)*AI934*2) + (AG934*(1-AI934*2))</f>
        <v>18198.8664909446</v>
      </c>
    </row>
    <row r="935" customFormat="false" ht="13.8" hidden="false" customHeight="false" outlineLevel="0" collapsed="false">
      <c r="A935" s="4" t="n">
        <v>43669</v>
      </c>
      <c r="B935" s="0" t="n">
        <v>933</v>
      </c>
      <c r="C935" s="0" t="n">
        <v>3355</v>
      </c>
      <c r="D935" s="0" t="n">
        <f aca="false">C935*3.1</f>
        <v>10400.5</v>
      </c>
      <c r="E935" s="0" t="n">
        <v>1455</v>
      </c>
      <c r="F935" s="0" t="n">
        <f aca="false">E935*3.1</f>
        <v>4510.5</v>
      </c>
      <c r="G935" s="0" t="n">
        <v>3880</v>
      </c>
      <c r="H935" s="0" t="n">
        <f aca="false">SUM(D935,F935,G935)</f>
        <v>18791</v>
      </c>
      <c r="J935" s="0" t="n">
        <f aca="false">I935*2.4</f>
        <v>0</v>
      </c>
      <c r="K935" s="0" t="n">
        <f aca="false">I935*3.1</f>
        <v>0</v>
      </c>
      <c r="L935" s="0" t="n">
        <f aca="false">SUM(K935,H935)</f>
        <v>18791</v>
      </c>
      <c r="M935" s="0" t="n">
        <v>156</v>
      </c>
      <c r="X935" s="0" t="s">
        <v>36</v>
      </c>
      <c r="Y935" s="0" t="n">
        <f aca="false">Y933</f>
        <v>19342.7857142857</v>
      </c>
      <c r="Z935" s="0" t="n">
        <f aca="false">L935/Y935</f>
        <v>0.971473306769967</v>
      </c>
      <c r="AA935" s="0" t="n">
        <f aca="false">AVERAGEIF(X872:X934,"Tuesday",Z872:Z934)</f>
        <v>0.958051549087642</v>
      </c>
      <c r="AB935" s="0" t="n">
        <f aca="false">L935/AA935</f>
        <v>19613.7671484324</v>
      </c>
      <c r="AC935" s="0" t="n">
        <v>99</v>
      </c>
      <c r="AE935" s="0" t="n">
        <v>0</v>
      </c>
      <c r="AF935" s="0" t="n">
        <f aca="false">(AB935/AVERAGE(AB931:AB933,AB937:AB939))*MAX(AE934:AE936) + (1 - MAX(AE934:AE936))</f>
        <v>1.07782257248615</v>
      </c>
      <c r="AG935" s="0" t="n">
        <f aca="false">AB935/AF935</f>
        <v>18197.5843233553</v>
      </c>
      <c r="AH935" s="0" t="n">
        <f aca="false">(AG934+AG935*2+AG936)/4</f>
        <v>18128.0233430062</v>
      </c>
      <c r="AI935" s="0" t="n">
        <f aca="false">ABS(1 - (AG935/AVERAGE(AG933:AG937)))</f>
        <v>0.00928235854100845</v>
      </c>
      <c r="AJ935" s="0" t="n">
        <f aca="false">(AVERAGE(AG933:AG937)*AI935) + (AG935*(1-AI935))</f>
        <v>18196.0308001769</v>
      </c>
      <c r="AK935" s="0" t="n">
        <f aca="false">(AVERAGE(AG933:AG934,AG936:AG937)*AI935*2) + (AG935*(1-AI935*2))</f>
        <v>18193.7005154093</v>
      </c>
    </row>
    <row r="936" customFormat="false" ht="13.8" hidden="false" customHeight="false" outlineLevel="0" collapsed="false">
      <c r="A936" s="4" t="n">
        <v>43670</v>
      </c>
      <c r="B936" s="0" t="n">
        <v>934</v>
      </c>
      <c r="C936" s="0" t="n">
        <v>4800</v>
      </c>
      <c r="D936" s="0" t="n">
        <f aca="false">C936*3.1</f>
        <v>14880</v>
      </c>
      <c r="E936" s="0" t="n">
        <v>1490</v>
      </c>
      <c r="F936" s="0" t="n">
        <f aca="false">E936*3.1</f>
        <v>4619</v>
      </c>
      <c r="G936" s="0" t="n">
        <v>2745</v>
      </c>
      <c r="H936" s="0" t="n">
        <f aca="false">SUM(D936,F936,G936)</f>
        <v>22244</v>
      </c>
      <c r="J936" s="0" t="n">
        <f aca="false">I936*2.4</f>
        <v>0</v>
      </c>
      <c r="K936" s="0" t="n">
        <f aca="false">I936*3.1</f>
        <v>0</v>
      </c>
      <c r="L936" s="0" t="n">
        <f aca="false">SUM(K936,H936)</f>
        <v>22244</v>
      </c>
      <c r="M936" s="0" t="n">
        <v>155</v>
      </c>
      <c r="X936" s="0" t="s">
        <v>37</v>
      </c>
      <c r="Y936" s="0" t="n">
        <f aca="false">Y933</f>
        <v>19342.7857142857</v>
      </c>
      <c r="Z936" s="0" t="n">
        <f aca="false">L936/Y936</f>
        <v>1.14998947558891</v>
      </c>
      <c r="AA936" s="0" t="n">
        <f aca="false">AVERAGEIF(X873:X935,"Wednesday",Z873:Z935)</f>
        <v>0.923495751536626</v>
      </c>
      <c r="AB936" s="0" t="n">
        <f aca="false">L936/AA936</f>
        <v>24086.7377711134</v>
      </c>
      <c r="AC936" s="0" t="n">
        <v>97</v>
      </c>
      <c r="AE936" s="0" t="n">
        <v>1</v>
      </c>
      <c r="AF936" s="0" t="n">
        <f aca="false">(AB936/AVERAGE(AB932:AB934,AB938:AB940))*MAX(AE935:AE937) + (1 - MAX(AE935:AE937))</f>
        <v>1.34619948110015</v>
      </c>
      <c r="AG936" s="0" t="n">
        <f aca="false">AB936/AF936</f>
        <v>17892.3986446861</v>
      </c>
      <c r="AH936" s="0" t="n">
        <f aca="false">(AG935+AG936*2+AG937)/4</f>
        <v>18097.382587284</v>
      </c>
      <c r="AI936" s="0" t="n">
        <f aca="false">ABS(1 - (AG936/AVERAGE(AG934:AG938)))</f>
        <v>0.0162241074079794</v>
      </c>
      <c r="AJ936" s="0" t="n">
        <f aca="false">(AVERAGE(AG934:AG938)*AI936) + (AG936*(1-AI936))</f>
        <v>17897.1859818523</v>
      </c>
      <c r="AK936" s="0" t="n">
        <f aca="false">(AVERAGE(AG934:AG935,AG937:AG938)*AI936*2) + (AG936*(1-AI936*2))</f>
        <v>17904.3669876017</v>
      </c>
    </row>
    <row r="937" customFormat="false" ht="13.8" hidden="false" customHeight="false" outlineLevel="0" collapsed="false">
      <c r="A937" s="4" t="n">
        <v>43671</v>
      </c>
      <c r="B937" s="0" t="n">
        <v>935</v>
      </c>
      <c r="C937" s="0" t="n">
        <v>3400</v>
      </c>
      <c r="D937" s="0" t="n">
        <f aca="false">C937*3.1</f>
        <v>10540</v>
      </c>
      <c r="E937" s="0" t="n">
        <v>1450</v>
      </c>
      <c r="F937" s="0" t="n">
        <f aca="false">E937*3.1</f>
        <v>4495</v>
      </c>
      <c r="G937" s="0" t="n">
        <v>3620</v>
      </c>
      <c r="H937" s="0" t="n">
        <f aca="false">SUM(D937,F937,G937)</f>
        <v>18655</v>
      </c>
      <c r="J937" s="0" t="n">
        <f aca="false">I937*2.4</f>
        <v>0</v>
      </c>
      <c r="K937" s="0" t="n">
        <f aca="false">I937*3.1</f>
        <v>0</v>
      </c>
      <c r="L937" s="0" t="n">
        <f aca="false">SUM(K937,H937)</f>
        <v>18655</v>
      </c>
      <c r="M937" s="0" t="n">
        <v>172</v>
      </c>
      <c r="X937" s="0" t="s">
        <v>39</v>
      </c>
      <c r="Y937" s="0" t="n">
        <f aca="false">Y933</f>
        <v>19342.7857142857</v>
      </c>
      <c r="Z937" s="0" t="n">
        <f aca="false">L937/Y937</f>
        <v>0.964442261603626</v>
      </c>
      <c r="AA937" s="0" t="n">
        <f aca="false">AVERAGEIF(X874:X936,"Thursday",Z874:Z936)</f>
        <v>0.930734804826071</v>
      </c>
      <c r="AB937" s="0" t="n">
        <f aca="false">L937/AA937</f>
        <v>20043.3033161214</v>
      </c>
      <c r="AC937" s="0" t="n">
        <v>99</v>
      </c>
      <c r="AE937" s="0" t="n">
        <v>0</v>
      </c>
      <c r="AF937" s="0" t="n">
        <f aca="false">(AB937/AVERAGE(AB933:AB935,AB939:AB941))*MAX(AE936:AE938) + (1 - MAX(AE936:AE938))</f>
        <v>1.08888691035981</v>
      </c>
      <c r="AG937" s="0" t="n">
        <f aca="false">AB937/AF937</f>
        <v>18407.1487364085</v>
      </c>
      <c r="AH937" s="0" t="n">
        <f aca="false">(AG936+AG937*2+AG938)/4</f>
        <v>18230.6023071689</v>
      </c>
      <c r="AI937" s="0" t="n">
        <f aca="false">ABS(1 - (AG937/AVERAGE(AG935:AG939)))</f>
        <v>0.0100745597612466</v>
      </c>
      <c r="AJ937" s="0" t="n">
        <f aca="false">(AVERAGE(AG935:AG939)*AI937) + (AG937*(1-AI937))</f>
        <v>18405.2991047787</v>
      </c>
      <c r="AK937" s="0" t="n">
        <f aca="false">(AVERAGE(AG935:AG936,AG938:AG939)*AI937*2) + (AG937*(1-AI937*2))</f>
        <v>18402.524657334</v>
      </c>
    </row>
    <row r="938" customFormat="false" ht="13.8" hidden="false" customHeight="false" outlineLevel="0" collapsed="false">
      <c r="A938" s="4" t="n">
        <v>43672</v>
      </c>
      <c r="B938" s="0" t="n">
        <v>936</v>
      </c>
      <c r="C938" s="0" t="n">
        <v>3545</v>
      </c>
      <c r="D938" s="0" t="n">
        <f aca="false">C938*3.1</f>
        <v>10989.5</v>
      </c>
      <c r="E938" s="0" t="n">
        <v>1505</v>
      </c>
      <c r="F938" s="0" t="n">
        <f aca="false">E938*3.1</f>
        <v>4665.5</v>
      </c>
      <c r="G938" s="0" t="n">
        <v>3545</v>
      </c>
      <c r="H938" s="0" t="n">
        <f aca="false">SUM(D938,F938,G938)</f>
        <v>19200</v>
      </c>
      <c r="J938" s="0" t="n">
        <f aca="false">I938*2.4</f>
        <v>0</v>
      </c>
      <c r="K938" s="0" t="n">
        <f aca="false">I938*3.1</f>
        <v>0</v>
      </c>
      <c r="L938" s="0" t="n">
        <f aca="false">SUM(K938,H938)</f>
        <v>19200</v>
      </c>
      <c r="M938" s="0" t="n">
        <v>184</v>
      </c>
      <c r="X938" s="0" t="s">
        <v>40</v>
      </c>
      <c r="Y938" s="0" t="n">
        <f aca="false">Y933</f>
        <v>19342.7857142857</v>
      </c>
      <c r="Z938" s="0" t="n">
        <f aca="false">L938/Y938</f>
        <v>0.992618141130507</v>
      </c>
      <c r="AA938" s="0" t="n">
        <f aca="false">AVERAGEIF(X875:X937,"Friday",Z875:Z937)</f>
        <v>1.05403504561256</v>
      </c>
      <c r="AB938" s="0" t="n">
        <f aca="false">L938/AA938</f>
        <v>18215.7131111724</v>
      </c>
      <c r="AC938" s="0" t="n">
        <v>100</v>
      </c>
      <c r="AE938" s="0" t="n">
        <v>0</v>
      </c>
      <c r="AF938" s="0" t="n">
        <f aca="false">(AB938/AVERAGE(AB934:AB936,AB940:AB942))*MAX(AE937:AE939) + (1 - MAX(AE937:AE939))</f>
        <v>1</v>
      </c>
      <c r="AG938" s="0" t="n">
        <f aca="false">AB938/AF938</f>
        <v>18215.7131111724</v>
      </c>
      <c r="AH938" s="0" t="n">
        <f aca="false">(AG937+AG938*2+AG939)/4</f>
        <v>18310.8755958568</v>
      </c>
      <c r="AI938" s="0" t="n">
        <f aca="false">ABS(1 - (AG938/AVERAGE(AG936:AG940)))</f>
        <v>0.00352911909531461</v>
      </c>
      <c r="AJ938" s="0" t="n">
        <f aca="false">(AVERAGE(AG936:AG940)*AI938) + (AG938*(1-AI938))</f>
        <v>18215.4870381045</v>
      </c>
      <c r="AK938" s="0" t="n">
        <f aca="false">(AVERAGE(AG936:AG937,AG939:AG940)*AI938*2) + (AG938*(1-AI938*2))</f>
        <v>18215.1479285026</v>
      </c>
    </row>
    <row r="939" customFormat="false" ht="13.8" hidden="false" customHeight="false" outlineLevel="0" collapsed="false">
      <c r="A939" s="4" t="n">
        <v>43673</v>
      </c>
      <c r="B939" s="0" t="n">
        <v>937</v>
      </c>
      <c r="C939" s="0" t="n">
        <v>3820</v>
      </c>
      <c r="D939" s="0" t="n">
        <f aca="false">C939*3.1</f>
        <v>11842</v>
      </c>
      <c r="E939" s="0" t="n">
        <v>1590</v>
      </c>
      <c r="F939" s="0" t="n">
        <f aca="false">E939*3.1</f>
        <v>4929</v>
      </c>
      <c r="G939" s="0" t="n">
        <v>4735</v>
      </c>
      <c r="H939" s="0" t="n">
        <f aca="false">SUM(D939,F939,G939)</f>
        <v>21506</v>
      </c>
      <c r="J939" s="0" t="n">
        <f aca="false">I939*2.4</f>
        <v>0</v>
      </c>
      <c r="K939" s="0" t="n">
        <f aca="false">I939*3.1</f>
        <v>0</v>
      </c>
      <c r="L939" s="0" t="n">
        <f aca="false">SUM(K939,H939)</f>
        <v>21506</v>
      </c>
      <c r="M939" s="0" t="n">
        <v>152</v>
      </c>
      <c r="X939" s="0" t="s">
        <v>42</v>
      </c>
      <c r="Y939" s="0" t="n">
        <f aca="false">Y934</f>
        <v>19342.7857142857</v>
      </c>
      <c r="Z939" s="0" t="n">
        <f aca="false">L939/Y939</f>
        <v>1.1118357157892</v>
      </c>
      <c r="AA939" s="0" t="n">
        <f aca="false">AVERAGEIF(X876:X938,"Saturday",Z876:Z938)</f>
        <v>1.16849143187433</v>
      </c>
      <c r="AB939" s="0" t="n">
        <f aca="false">L939/AA939</f>
        <v>18404.9274246737</v>
      </c>
      <c r="AC939" s="0" t="n">
        <v>100</v>
      </c>
      <c r="AE939" s="0" t="n">
        <v>0</v>
      </c>
      <c r="AF939" s="0" t="n">
        <f aca="false">(AB939/AVERAGE(AB935:AB937,AB941:AB943))*MAX(AE938:AE940) + (1 - MAX(AE938:AE940))</f>
        <v>1</v>
      </c>
      <c r="AG939" s="0" t="n">
        <f aca="false">AB939/AF939</f>
        <v>18404.9274246737</v>
      </c>
      <c r="AH939" s="0" t="n">
        <f aca="false">(AG938+AG939*2+AG940)/4</f>
        <v>18215.9122149759</v>
      </c>
      <c r="AI939" s="0" t="n">
        <f aca="false">ABS(1 - (AG939/AVERAGE(AG937:AG941)))</f>
        <v>0.00246873562350025</v>
      </c>
      <c r="AJ939" s="0" t="n">
        <f aca="false">(AVERAGE(AG937:AG941)*AI939) + (AG939*(1-AI939))</f>
        <v>18404.8155292204</v>
      </c>
      <c r="AK939" s="0" t="n">
        <f aca="false">(AVERAGE(AG937:AG938,AG940:AG941)*AI939*2) + (AG939*(1-AI939*2))</f>
        <v>18404.6476860404</v>
      </c>
    </row>
    <row r="940" customFormat="false" ht="13.8" hidden="false" customHeight="false" outlineLevel="0" collapsed="false">
      <c r="A940" s="4" t="n">
        <v>43674</v>
      </c>
      <c r="B940" s="0" t="n">
        <v>938</v>
      </c>
      <c r="C940" s="0" t="n">
        <v>3040</v>
      </c>
      <c r="D940" s="0" t="n">
        <f aca="false">C940*3.1</f>
        <v>9424</v>
      </c>
      <c r="E940" s="0" t="n">
        <v>1665</v>
      </c>
      <c r="F940" s="0" t="n">
        <f aca="false">E940*3.1</f>
        <v>5161.5</v>
      </c>
      <c r="G940" s="0" t="n">
        <v>3725</v>
      </c>
      <c r="H940" s="0" t="n">
        <f aca="false">SUM(D940,F940,G940)</f>
        <v>18310.5</v>
      </c>
      <c r="J940" s="0" t="n">
        <f aca="false">I940*2.4</f>
        <v>0</v>
      </c>
      <c r="K940" s="0" t="n">
        <f aca="false">I940*3.1</f>
        <v>0</v>
      </c>
      <c r="L940" s="0" t="n">
        <f aca="false">SUM(K940,H940)</f>
        <v>18310.5</v>
      </c>
      <c r="M940" s="0" t="n">
        <v>181</v>
      </c>
      <c r="X940" s="0" t="s">
        <v>33</v>
      </c>
      <c r="Y940" s="0" t="n">
        <f aca="false">AVERAGE(L940:L946)</f>
        <v>15499.4285714286</v>
      </c>
      <c r="Z940" s="0" t="n">
        <f aca="false">L940/Y940</f>
        <v>1.18136613331367</v>
      </c>
      <c r="AA940" s="0" t="n">
        <f aca="false">AVERAGEIF(X877:X939,"Sunday",Z877:Z939)</f>
        <v>1.026483740223</v>
      </c>
      <c r="AB940" s="0" t="n">
        <f aca="false">L940/AA940</f>
        <v>17838.0808993839</v>
      </c>
      <c r="AC940" s="0" t="n">
        <v>106</v>
      </c>
      <c r="AE940" s="0" t="n">
        <v>0</v>
      </c>
      <c r="AF940" s="0" t="n">
        <f aca="false">(AB940/AVERAGE(AB936:AB938,AB942:AB944))*MAX(AE939:AE941) + (1 - MAX(AE939:AE941))</f>
        <v>1</v>
      </c>
      <c r="AG940" s="0" t="n">
        <f aca="false">AB940/AF940</f>
        <v>17838.0808993839</v>
      </c>
      <c r="AH940" s="0" t="n">
        <f aca="false">(AG939+AG940*2+AG941)/4</f>
        <v>18253.307788133</v>
      </c>
      <c r="AI940" s="0" t="n">
        <f aca="false">ABS(1 - (AG940/AVERAGE(AG938:AG942)))</f>
        <v>0.034360529443916</v>
      </c>
      <c r="AJ940" s="0" t="n">
        <f aca="false">(AVERAGE(AG938:AG942)*AI940) + (AG940*(1-AI940))</f>
        <v>17859.8907561807</v>
      </c>
      <c r="AK940" s="0" t="n">
        <f aca="false">(AVERAGE(AG938:AG939,AG941:AG942)*AI940*2) + (AG940*(1-AI940*2))</f>
        <v>17892.6055413759</v>
      </c>
    </row>
    <row r="941" customFormat="false" ht="13.8" hidden="false" customHeight="false" outlineLevel="0" collapsed="false">
      <c r="A941" s="4" t="n">
        <v>43675</v>
      </c>
      <c r="B941" s="0" t="n">
        <v>939</v>
      </c>
      <c r="C941" s="0" t="n">
        <v>3160</v>
      </c>
      <c r="D941" s="0" t="n">
        <f aca="false">C941*3.1</f>
        <v>9796</v>
      </c>
      <c r="E941" s="0" t="n">
        <v>1480</v>
      </c>
      <c r="F941" s="0" t="n">
        <f aca="false">E941*3.1</f>
        <v>4588</v>
      </c>
      <c r="G941" s="0" t="n">
        <v>3565</v>
      </c>
      <c r="H941" s="0" t="n">
        <f aca="false">SUM(D941,F941,G941)</f>
        <v>17949</v>
      </c>
      <c r="J941" s="0" t="n">
        <f aca="false">I941*2.4</f>
        <v>0</v>
      </c>
      <c r="K941" s="0" t="n">
        <f aca="false">I941*3.1</f>
        <v>0</v>
      </c>
      <c r="L941" s="0" t="n">
        <f aca="false">SUM(K941,H941)</f>
        <v>17949</v>
      </c>
      <c r="M941" s="0" t="n">
        <v>160</v>
      </c>
      <c r="X941" s="0" t="s">
        <v>34</v>
      </c>
      <c r="Y941" s="0" t="n">
        <f aca="false">Y940</f>
        <v>15499.4285714286</v>
      </c>
      <c r="Z941" s="0" t="n">
        <f aca="false">L941/Y941</f>
        <v>1.15804269281817</v>
      </c>
      <c r="AA941" s="0" t="n">
        <f aca="false">AVERAGEIF(X878:X940,"Monday",Z878:Z940)</f>
        <v>0.94807022191294</v>
      </c>
      <c r="AB941" s="0" t="n">
        <f aca="false">L941/AA941</f>
        <v>18932.1419290904</v>
      </c>
      <c r="AC941" s="0" t="n">
        <v>108</v>
      </c>
      <c r="AE941" s="0" t="n">
        <v>0</v>
      </c>
      <c r="AF941" s="0" t="n">
        <f aca="false">(AB941/AVERAGE(AB937:AB939,AB943:AB945))*MAX(AE940:AE942) + (1 - MAX(AE940:AE942))</f>
        <v>1</v>
      </c>
      <c r="AG941" s="0" t="n">
        <f aca="false">AB941/AF941</f>
        <v>18932.1419290904</v>
      </c>
      <c r="AH941" s="0" t="n">
        <f aca="false">(AG940+AG941*2+AG942)/4</f>
        <v>18668.8961734948</v>
      </c>
      <c r="AI941" s="0" t="n">
        <f aca="false">ABS(1 - (AG941/AVERAGE(AG939:AG943)))</f>
        <v>0.276639114298121</v>
      </c>
      <c r="AJ941" s="0" t="n">
        <f aca="false">(AVERAGE(AG939:AG943)*AI941) + (AG941*(1-AI941))</f>
        <v>17797.2388452385</v>
      </c>
      <c r="AK941" s="0" t="n">
        <f aca="false">(AVERAGE(AG939:AG940,AG942:AG943)*AI941*2) + (AG941*(1-AI941*2))</f>
        <v>16094.8842194605</v>
      </c>
    </row>
    <row r="942" customFormat="false" ht="13.8" hidden="false" customHeight="false" outlineLevel="0" collapsed="false">
      <c r="A942" s="4" t="n">
        <v>43676</v>
      </c>
      <c r="B942" s="0" t="n">
        <v>940</v>
      </c>
      <c r="C942" s="0" t="n">
        <v>3320</v>
      </c>
      <c r="D942" s="0" t="n">
        <f aca="false">C942*3.1</f>
        <v>10292</v>
      </c>
      <c r="E942" s="0" t="n">
        <v>1440</v>
      </c>
      <c r="F942" s="0" t="n">
        <f aca="false">E942*3.1</f>
        <v>4464</v>
      </c>
      <c r="G942" s="0" t="n">
        <v>3570</v>
      </c>
      <c r="H942" s="0" t="n">
        <f aca="false">SUM(D942,F942,G942)</f>
        <v>18326</v>
      </c>
      <c r="J942" s="0" t="n">
        <f aca="false">I942*2.4</f>
        <v>0</v>
      </c>
      <c r="K942" s="0" t="n">
        <f aca="false">I942*3.1</f>
        <v>0</v>
      </c>
      <c r="L942" s="0" t="n">
        <f aca="false">SUM(K942,H942)</f>
        <v>18326</v>
      </c>
      <c r="M942" s="0" t="n">
        <v>168</v>
      </c>
      <c r="X942" s="0" t="s">
        <v>36</v>
      </c>
      <c r="Y942" s="0" t="n">
        <f aca="false">Y940</f>
        <v>15499.4285714286</v>
      </c>
      <c r="Z942" s="0" t="n">
        <f aca="false">L942/Y942</f>
        <v>1.18236617018139</v>
      </c>
      <c r="AA942" s="0" t="n">
        <f aca="false">AVERAGEIF(X879:X941,"Tuesday",Z879:Z941)</f>
        <v>0.965887712334368</v>
      </c>
      <c r="AB942" s="0" t="n">
        <f aca="false">L942/AA942</f>
        <v>18973.2199364143</v>
      </c>
      <c r="AC942" s="0" t="n">
        <v>102</v>
      </c>
      <c r="AE942" s="0" t="n">
        <v>0</v>
      </c>
      <c r="AF942" s="0" t="n">
        <f aca="false">(AB942/AVERAGE(AB938:AB940,AB944:AB946))*MAX(AE941:AE943) + (1 - MAX(AE941:AE943))</f>
        <v>1</v>
      </c>
      <c r="AG942" s="0" t="n">
        <f aca="false">AB942/AF942</f>
        <v>18973.2199364143</v>
      </c>
      <c r="AH942" s="0" t="n">
        <f aca="false">(AG941+AG942*2+AG943)/4</f>
        <v>14219.6454504798</v>
      </c>
      <c r="AI942" s="0" t="n">
        <f aca="false">ABS(1 - (AG942/AVERAGE(AG940:AG944)))</f>
        <v>0.285900834750199</v>
      </c>
      <c r="AJ942" s="0" t="n">
        <f aca="false">(AVERAGE(AG940:AG944)*AI942) + (AG942*(1-AI942))</f>
        <v>17767.1724452825</v>
      </c>
      <c r="AK942" s="0" t="n">
        <f aca="false">(AVERAGE(AG940:AG941,AG943:AG944)*AI942*2) + (AG942*(1-AI942*2))</f>
        <v>15958.1012085849</v>
      </c>
    </row>
    <row r="943" customFormat="false" ht="13.8" hidden="false" customHeight="false" outlineLevel="0" collapsed="false">
      <c r="A943" s="4" t="n">
        <v>43677</v>
      </c>
      <c r="B943" s="0" t="n">
        <v>941</v>
      </c>
      <c r="D943" s="0" t="n">
        <f aca="false">C943*3.1</f>
        <v>0</v>
      </c>
      <c r="F943" s="0" t="n">
        <f aca="false">E943*3.1</f>
        <v>0</v>
      </c>
      <c r="H943" s="0" t="n">
        <f aca="false">SUM(D943,F943,G943)</f>
        <v>0</v>
      </c>
      <c r="J943" s="0" t="n">
        <f aca="false">I943*2.4</f>
        <v>0</v>
      </c>
      <c r="K943" s="0" t="n">
        <f aca="false">I943*2.4</f>
        <v>0</v>
      </c>
      <c r="L943" s="0" t="n">
        <f aca="false">I943*3.1</f>
        <v>0</v>
      </c>
      <c r="M943" s="0" t="n">
        <f aca="false">SUM(L943,H943)</f>
        <v>0</v>
      </c>
      <c r="X943" s="0" t="s">
        <v>37</v>
      </c>
      <c r="Y943" s="0" t="n">
        <f aca="false">Y940</f>
        <v>15499.4285714286</v>
      </c>
      <c r="Z943" s="0" t="n">
        <f aca="false">L943/Y943</f>
        <v>0</v>
      </c>
      <c r="AA943" s="0" t="n">
        <f aca="false">AVERAGEIF(X880:X942,"Wednesday",Z880:Z942)</f>
        <v>0.958301980730629</v>
      </c>
      <c r="AB943" s="0" t="n">
        <f aca="false">L943/AA943</f>
        <v>0</v>
      </c>
      <c r="AC943" s="0" t="n">
        <v>84</v>
      </c>
      <c r="AE943" s="0" t="n">
        <v>0</v>
      </c>
      <c r="AF943" s="0" t="n">
        <f aca="false">(AB943/AVERAGE(AB939:AB941,AB945:AB947))*MAX(AE942:AE944) + (1 - MAX(AE942:AE944))</f>
        <v>1</v>
      </c>
      <c r="AG943" s="0" t="n">
        <f aca="false">AB943/AF943</f>
        <v>0</v>
      </c>
      <c r="AH943" s="0" t="n">
        <f aca="false">(AG942+AG943*2+AG944)/4</f>
        <v>9250.95430516405</v>
      </c>
      <c r="AI943" s="0" t="n">
        <f aca="false">ABS(1 - (AG943/AVERAGE(AG941:AG945)))</f>
        <v>1</v>
      </c>
      <c r="AJ943" s="0" t="n">
        <f aca="false">(AVERAGE(AG941:AG945)*AI943) + (AG943*(1-AI943))</f>
        <v>14735.7919226997</v>
      </c>
      <c r="AK943" s="0" t="n">
        <f aca="false">(AVERAGE(AG941:AG942,AG944:AG945)*AI943*2) + (AG943*(1-AI943*2))</f>
        <v>36839.4798067492</v>
      </c>
    </row>
    <row r="944" customFormat="false" ht="13.8" hidden="false" customHeight="false" outlineLevel="0" collapsed="false">
      <c r="A944" s="4" t="n">
        <v>43678</v>
      </c>
      <c r="B944" s="0" t="n">
        <v>942</v>
      </c>
      <c r="C944" s="0" t="n">
        <v>3550</v>
      </c>
      <c r="D944" s="0" t="n">
        <f aca="false">C944*2.9</f>
        <v>10295</v>
      </c>
      <c r="E944" s="0" t="n">
        <v>1410</v>
      </c>
      <c r="F944" s="0" t="n">
        <f aca="false">E944*2.9</f>
        <v>4089</v>
      </c>
      <c r="G944" s="0" t="n">
        <v>2665</v>
      </c>
      <c r="H944" s="0" t="n">
        <f aca="false">SUM(D944,F944,G944)</f>
        <v>17049</v>
      </c>
      <c r="J944" s="0" t="n">
        <f aca="false">I944*2.4</f>
        <v>0</v>
      </c>
      <c r="K944" s="0" t="n">
        <f aca="false">I944*2.9</f>
        <v>0</v>
      </c>
      <c r="L944" s="0" t="n">
        <f aca="false">SUM(K944,H944)</f>
        <v>17049</v>
      </c>
      <c r="M944" s="0" t="n">
        <v>163</v>
      </c>
      <c r="X944" s="0" t="s">
        <v>39</v>
      </c>
      <c r="Y944" s="0" t="n">
        <f aca="false">Y940</f>
        <v>15499.4285714286</v>
      </c>
      <c r="Z944" s="0" t="n">
        <f aca="false">L944/Y944</f>
        <v>1.09997603598289</v>
      </c>
      <c r="AA944" s="0" t="n">
        <f aca="false">AVERAGEIF(X881:X943,"Thursday",Z881:Z943)</f>
        <v>0.945559358419047</v>
      </c>
      <c r="AB944" s="0" t="n">
        <f aca="false">L944/AA944</f>
        <v>18030.5972842419</v>
      </c>
      <c r="AC944" s="0" t="n">
        <v>99</v>
      </c>
      <c r="AE944" s="0" t="n">
        <v>0</v>
      </c>
      <c r="AF944" s="0" t="n">
        <f aca="false">(AB944/AVERAGE(AB940:AB942,AB946:AB948))*MAX(AE943:AE945) + (1 - MAX(AE943:AE945))</f>
        <v>1</v>
      </c>
      <c r="AG944" s="0" t="n">
        <f aca="false">AB944/AF944</f>
        <v>18030.5972842419</v>
      </c>
      <c r="AH944" s="0" t="n">
        <f aca="false">(AG943+AG944*2+AG945)/4</f>
        <v>13451.0487580589</v>
      </c>
      <c r="AI944" s="0" t="n">
        <f aca="false">ABS(1 - (AG944/AVERAGE(AG942:AG946)))</f>
        <v>0.265153350382635</v>
      </c>
      <c r="AJ944" s="0" t="n">
        <f aca="false">(AVERAGE(AG942:AG946)*AI944) + (AG944*(1-AI944))</f>
        <v>17028.6123727825</v>
      </c>
      <c r="AK944" s="0" t="n">
        <f aca="false">(AVERAGE(AG942:AG943,AG945:AG946)*AI944*2) + (AG944*(1-AI944*2))</f>
        <v>15525.6350055935</v>
      </c>
    </row>
    <row r="945" customFormat="false" ht="13.8" hidden="false" customHeight="false" outlineLevel="0" collapsed="false">
      <c r="A945" s="4" t="n">
        <v>43679</v>
      </c>
      <c r="B945" s="0" t="n">
        <v>943</v>
      </c>
      <c r="C945" s="0" t="n">
        <v>3495</v>
      </c>
      <c r="D945" s="0" t="n">
        <f aca="false">C945*2.9</f>
        <v>10135.5</v>
      </c>
      <c r="E945" s="0" t="n">
        <v>1495</v>
      </c>
      <c r="F945" s="0" t="n">
        <f aca="false">E945*2.9</f>
        <v>4335.5</v>
      </c>
      <c r="G945" s="0" t="n">
        <v>3790</v>
      </c>
      <c r="H945" s="0" t="n">
        <f aca="false">SUM(D945,F945,G945)</f>
        <v>18261</v>
      </c>
      <c r="J945" s="0" t="n">
        <f aca="false">I945*2.4</f>
        <v>0</v>
      </c>
      <c r="K945" s="0" t="n">
        <f aca="false">I945*2.9</f>
        <v>0</v>
      </c>
      <c r="L945" s="0" t="n">
        <f aca="false">SUM(K945,H945)</f>
        <v>18261</v>
      </c>
      <c r="M945" s="0" t="n">
        <v>179</v>
      </c>
      <c r="X945" s="0" t="s">
        <v>40</v>
      </c>
      <c r="Y945" s="0" t="n">
        <f aca="false">Y940</f>
        <v>15499.4285714286</v>
      </c>
      <c r="Z945" s="0" t="n">
        <f aca="false">L945/Y945</f>
        <v>1.17817246718773</v>
      </c>
      <c r="AA945" s="0" t="n">
        <f aca="false">AVERAGEIF(X882:X944,"Friday",Z882:Z944)</f>
        <v>1.02919458505941</v>
      </c>
      <c r="AB945" s="0" t="n">
        <f aca="false">L945/AA945</f>
        <v>17743.0004637518</v>
      </c>
      <c r="AC945" s="0" t="n">
        <v>102</v>
      </c>
      <c r="AE945" s="0" t="n">
        <v>0</v>
      </c>
      <c r="AF945" s="0" t="n">
        <f aca="false">(AB945/AVERAGE(AB941:AB943,AB947:AB949))*MAX(AE944:AE946) + (1 - MAX(AE944:AE946))</f>
        <v>1</v>
      </c>
      <c r="AG945" s="0" t="n">
        <f aca="false">AB945/AF945</f>
        <v>17743.0004637518</v>
      </c>
      <c r="AH945" s="0" t="n">
        <f aca="false">(AG944+AG945*2+AG946)/4</f>
        <v>17507.081277315</v>
      </c>
      <c r="AI945" s="0" t="n">
        <f aca="false">ABS(1 - (AG945/AVERAGE(AG943:AG947)))</f>
        <v>0.319423476696405</v>
      </c>
      <c r="AJ945" s="0" t="n">
        <f aca="false">(AVERAGE(AG943:AG947)*AI945) + (AG945*(1-AI945))</f>
        <v>16370.9296655663</v>
      </c>
      <c r="AK945" s="0" t="n">
        <f aca="false">(AVERAGE(AG943:AG944,AG946:AG947)*AI945*2) + (AG945*(1-AI945*2))</f>
        <v>14312.8234682881</v>
      </c>
    </row>
    <row r="946" customFormat="false" ht="13.8" hidden="false" customHeight="false" outlineLevel="0" collapsed="false">
      <c r="A946" s="4" t="n">
        <v>43680</v>
      </c>
      <c r="B946" s="0" t="n">
        <v>944</v>
      </c>
      <c r="C946" s="0" t="n">
        <v>3275</v>
      </c>
      <c r="D946" s="0" t="n">
        <f aca="false">C946*2.9</f>
        <v>9497.5</v>
      </c>
      <c r="E946" s="0" t="n">
        <v>1670</v>
      </c>
      <c r="F946" s="0" t="n">
        <f aca="false">E946*2.9</f>
        <v>4843</v>
      </c>
      <c r="G946" s="0" t="n">
        <v>4260</v>
      </c>
      <c r="H946" s="0" t="n">
        <f aca="false">SUM(D946,F946,G946)</f>
        <v>18600.5</v>
      </c>
      <c r="J946" s="0" t="n">
        <f aca="false">I946*2.4</f>
        <v>0</v>
      </c>
      <c r="K946" s="0" t="n">
        <f aca="false">I946*2.9</f>
        <v>0</v>
      </c>
      <c r="L946" s="0" t="n">
        <f aca="false">SUM(K946,H946)</f>
        <v>18600.5</v>
      </c>
      <c r="M946" s="0" t="n">
        <v>172</v>
      </c>
      <c r="X946" s="0" t="s">
        <v>42</v>
      </c>
      <c r="Y946" s="0" t="n">
        <f aca="false">Y941</f>
        <v>15499.4285714286</v>
      </c>
      <c r="Z946" s="0" t="n">
        <f aca="false">L946/Y946</f>
        <v>1.20007650051615</v>
      </c>
      <c r="AA946" s="0" t="n">
        <f aca="false">AVERAGEIF(X883:X945,"Saturday",Z883:Z945)</f>
        <v>1.1265024013206</v>
      </c>
      <c r="AB946" s="0" t="n">
        <f aca="false">L946/AA946</f>
        <v>16511.7268975144</v>
      </c>
      <c r="AC946" s="0" t="n">
        <v>106</v>
      </c>
      <c r="AE946" s="0" t="n">
        <v>0</v>
      </c>
      <c r="AF946" s="0" t="n">
        <f aca="false">(AB946/AVERAGE(AB942:AB944,AB948:AB950))*MAX(AE945:AE947) + (1 - MAX(AE945:AE947))</f>
        <v>1</v>
      </c>
      <c r="AG946" s="0" t="n">
        <f aca="false">AB946/AF946</f>
        <v>16511.7268975144</v>
      </c>
      <c r="AH946" s="0" t="n">
        <f aca="false">(AG945+AG946*2+AG947)/4</f>
        <v>16429.7078617928</v>
      </c>
      <c r="AI946" s="0" t="n">
        <f aca="false">ABS(1 - (AG946/AVERAGE(AG944:AG948)))</f>
        <v>0.0925652280479114</v>
      </c>
      <c r="AJ946" s="0" t="n">
        <f aca="false">(AVERAGE(AG944:AG948)*AI946) + (AG946*(1-AI946))</f>
        <v>16382.2355133716</v>
      </c>
      <c r="AK946" s="0" t="n">
        <f aca="false">(AVERAGE(AG944:AG945,AG947:AG948)*AI946*2) + (AG946*(1-AI946*2))</f>
        <v>16187.9984371574</v>
      </c>
    </row>
    <row r="947" customFormat="false" ht="13.8" hidden="false" customHeight="false" outlineLevel="0" collapsed="false">
      <c r="A947" s="4" t="n">
        <v>43681</v>
      </c>
      <c r="B947" s="0" t="n">
        <v>945</v>
      </c>
      <c r="C947" s="0" t="n">
        <v>1930</v>
      </c>
      <c r="D947" s="0" t="n">
        <f aca="false">C947*2.9</f>
        <v>5597</v>
      </c>
      <c r="E947" s="0" t="n">
        <v>1800</v>
      </c>
      <c r="F947" s="0" t="n">
        <f aca="false">E947*2.9</f>
        <v>5220</v>
      </c>
      <c r="G947" s="0" t="n">
        <v>4295</v>
      </c>
      <c r="H947" s="0" t="n">
        <f aca="false">SUM(D947,F947,G947)</f>
        <v>15112</v>
      </c>
      <c r="J947" s="0" t="n">
        <f aca="false">I947*2.4</f>
        <v>0</v>
      </c>
      <c r="K947" s="0" t="n">
        <f aca="false">I947*2.9</f>
        <v>0</v>
      </c>
      <c r="L947" s="0" t="n">
        <f aca="false">SUM(K947,H947)</f>
        <v>15112</v>
      </c>
      <c r="M947" s="0" t="n">
        <v>195</v>
      </c>
      <c r="W947" s="0" t="s">
        <v>60</v>
      </c>
      <c r="X947" s="0" t="s">
        <v>33</v>
      </c>
      <c r="Y947" s="0" t="n">
        <f aca="false">AVERAGE(L947:L953)</f>
        <v>12050.2857142857</v>
      </c>
      <c r="Z947" s="0" t="n">
        <f aca="false">L947/Y947</f>
        <v>1.25407814871017</v>
      </c>
      <c r="AA947" s="0" t="n">
        <f aca="false">AVERAGEIF(X884:X946,"Sunday",Z884:Z946)</f>
        <v>1.01067541365484</v>
      </c>
      <c r="AB947" s="0" t="n">
        <f aca="false">L947/AA947</f>
        <v>14952.3771883907</v>
      </c>
      <c r="AC947" s="0" t="n">
        <v>106</v>
      </c>
      <c r="AE947" s="0" t="n">
        <v>0</v>
      </c>
      <c r="AF947" s="0" t="n">
        <f aca="false">(AB947/AVERAGE(AB943:AB945,AB949:AB951))*MAX(AE946:AE948) + (1 - MAX(AE946:AE948))</f>
        <v>1</v>
      </c>
      <c r="AG947" s="0" t="n">
        <f aca="false">AB947/AF947</f>
        <v>14952.3771883907</v>
      </c>
      <c r="AH947" s="0" t="n">
        <f aca="false">(AG946+AG947*2+AG948)/4</f>
        <v>13685.7030050042</v>
      </c>
      <c r="AI947" s="0" t="n">
        <f aca="false">ABS(1 - (AG947/AVERAGE(AG945:AG949)))</f>
        <v>0.137765530131637</v>
      </c>
      <c r="AJ947" s="0" t="n">
        <f aca="false">(AVERAGE(AG945:AG949)*AI947) + (AG947*(1-AI947))</f>
        <v>14702.9529772713</v>
      </c>
      <c r="AK947" s="0" t="n">
        <f aca="false">(AVERAGE(AG945:AG946,AG948:AG949)*AI947*2) + (AG947*(1-AI947*2))</f>
        <v>14328.8166605922</v>
      </c>
    </row>
    <row r="948" customFormat="false" ht="13.8" hidden="false" customHeight="false" outlineLevel="0" collapsed="false">
      <c r="A948" s="4" t="n">
        <v>43682</v>
      </c>
      <c r="B948" s="0" t="n">
        <v>946</v>
      </c>
      <c r="D948" s="0" t="n">
        <f aca="false">C948*2.9</f>
        <v>0</v>
      </c>
      <c r="E948" s="0" t="n">
        <v>1525</v>
      </c>
      <c r="F948" s="0" t="n">
        <f aca="false">E948*2.9</f>
        <v>4422.5</v>
      </c>
      <c r="G948" s="0" t="n">
        <v>3745</v>
      </c>
      <c r="H948" s="0" t="n">
        <f aca="false">SUM(D948,F948,G948)</f>
        <v>8167.5</v>
      </c>
      <c r="J948" s="0" t="n">
        <f aca="false">I948*2.4</f>
        <v>0</v>
      </c>
      <c r="K948" s="0" t="n">
        <f aca="false">I948*2.9</f>
        <v>0</v>
      </c>
      <c r="L948" s="0" t="n">
        <f aca="false">SUM(K948,H948)</f>
        <v>8167.5</v>
      </c>
      <c r="M948" s="0" t="n">
        <v>164</v>
      </c>
      <c r="W948" s="0" t="s">
        <v>60</v>
      </c>
      <c r="X948" s="0" t="s">
        <v>34</v>
      </c>
      <c r="Y948" s="0" t="n">
        <f aca="false">Y947</f>
        <v>12050.2857142857</v>
      </c>
      <c r="Z948" s="0" t="n">
        <f aca="false">L948/Y948</f>
        <v>0.677784759104705</v>
      </c>
      <c r="AA948" s="0" t="n">
        <f aca="false">AVERAGEIF(X885:X947,"Monday",Z885:Z947)</f>
        <v>0.980924280986252</v>
      </c>
      <c r="AB948" s="0" t="n">
        <f aca="false">L948/AA948</f>
        <v>8326.3307457209</v>
      </c>
      <c r="AC948" s="0" t="n">
        <v>106</v>
      </c>
      <c r="AE948" s="0" t="n">
        <v>0</v>
      </c>
      <c r="AF948" s="0" t="n">
        <f aca="false">(AB948/AVERAGE(AB944:AB946,AB950:AB952))*MAX(AE947:AE949) + (1 - MAX(AE947:AE949))</f>
        <v>1</v>
      </c>
      <c r="AG948" s="0" t="n">
        <f aca="false">AB948/AF948</f>
        <v>8326.3307457209</v>
      </c>
      <c r="AH948" s="0" t="n">
        <f aca="false">(AG947+AG948*2+AG949)/4</f>
        <v>9945.24988289275</v>
      </c>
      <c r="AI948" s="0" t="n">
        <f aca="false">ABS(1 - (AG948/AVERAGE(AG946:AG950)))</f>
        <v>0.317585462966116</v>
      </c>
      <c r="AJ948" s="0" t="n">
        <f aca="false">(AVERAGE(AG946:AG950)*AI948) + (AG948*(1-AI948))</f>
        <v>9556.95825360866</v>
      </c>
      <c r="AK948" s="0" t="n">
        <f aca="false">(AVERAGE(AG946:AG947,AG949:AG950)*AI948*2) + (AG948*(1-AI948*2))</f>
        <v>11402.8995154403</v>
      </c>
    </row>
    <row r="949" customFormat="false" ht="13.8" hidden="false" customHeight="false" outlineLevel="0" collapsed="false">
      <c r="A949" s="4" t="n">
        <v>43683</v>
      </c>
      <c r="B949" s="0" t="n">
        <v>947</v>
      </c>
      <c r="D949" s="0" t="n">
        <f aca="false">C949*2.9</f>
        <v>0</v>
      </c>
      <c r="E949" s="0" t="n">
        <v>1445</v>
      </c>
      <c r="F949" s="0" t="n">
        <f aca="false">E949*2.9</f>
        <v>4190.5</v>
      </c>
      <c r="G949" s="0" t="n">
        <v>3970</v>
      </c>
      <c r="H949" s="0" t="n">
        <f aca="false">SUM(D949,F949,G949)</f>
        <v>8160.5</v>
      </c>
      <c r="J949" s="0" t="n">
        <f aca="false">I949*2.4</f>
        <v>0</v>
      </c>
      <c r="K949" s="0" t="n">
        <f aca="false">I949*2.9</f>
        <v>0</v>
      </c>
      <c r="L949" s="0" t="n">
        <f aca="false">SUM(K949,H949)</f>
        <v>8160.5</v>
      </c>
      <c r="M949" s="0" t="n">
        <v>162</v>
      </c>
      <c r="W949" s="0" t="s">
        <v>60</v>
      </c>
      <c r="X949" s="0" t="s">
        <v>36</v>
      </c>
      <c r="Y949" s="0" t="n">
        <f aca="false">Y947</f>
        <v>12050.2857142857</v>
      </c>
      <c r="Z949" s="0" t="n">
        <f aca="false">L949/Y949</f>
        <v>0.677203860015175</v>
      </c>
      <c r="AA949" s="0" t="n">
        <f aca="false">AVERAGEIF(X886:X948,"Tuesday",Z886:Z948)</f>
        <v>0.998108986574318</v>
      </c>
      <c r="AB949" s="0" t="n">
        <f aca="false">L949/AA949</f>
        <v>8175.96085173848</v>
      </c>
      <c r="AC949" s="0" t="n">
        <v>102</v>
      </c>
      <c r="AE949" s="0" t="n">
        <v>0</v>
      </c>
      <c r="AF949" s="0" t="n">
        <f aca="false">(AB949/AVERAGE(AB945:AB947,AB951:AB953))*MAX(AE948:AE950) + (1 - MAX(AE948:AE950))</f>
        <v>1</v>
      </c>
      <c r="AG949" s="0" t="n">
        <f aca="false">AB949/AF949</f>
        <v>8175.96085173848</v>
      </c>
      <c r="AH949" s="0" t="n">
        <f aca="false">(AG948+AG949*2+AG950)/4</f>
        <v>9429.56401433014</v>
      </c>
      <c r="AI949" s="0" t="n">
        <f aca="false">ABS(1 - (AG949/AVERAGE(AG947:AG951)))</f>
        <v>0.277089009092336</v>
      </c>
      <c r="AJ949" s="0" t="n">
        <f aca="false">(AVERAGE(AG947:AG951)*AI949) + (AG949*(1-AI949))</f>
        <v>9044.30638524493</v>
      </c>
      <c r="AK949" s="0" t="n">
        <f aca="false">(AVERAGE(AG947:AG948,AG950:AG951)*AI949*2) + (AG949*(1-AI949*2))</f>
        <v>10346.8246855046</v>
      </c>
    </row>
    <row r="950" customFormat="false" ht="13.8" hidden="false" customHeight="false" outlineLevel="0" collapsed="false">
      <c r="A950" s="4" t="n">
        <v>43684</v>
      </c>
      <c r="B950" s="0" t="n">
        <v>948</v>
      </c>
      <c r="C950" s="0" t="n">
        <v>1310</v>
      </c>
      <c r="D950" s="0" t="n">
        <f aca="false">C950*2.9</f>
        <v>3799</v>
      </c>
      <c r="E950" s="0" t="n">
        <v>1530</v>
      </c>
      <c r="F950" s="0" t="n">
        <f aca="false">E950*2.9</f>
        <v>4437</v>
      </c>
      <c r="G950" s="0" t="n">
        <v>2910</v>
      </c>
      <c r="H950" s="0" t="n">
        <f aca="false">SUM(D950,F950,G950)</f>
        <v>11146</v>
      </c>
      <c r="J950" s="0" t="n">
        <f aca="false">I950*2.4</f>
        <v>0</v>
      </c>
      <c r="K950" s="0" t="n">
        <f aca="false">I950*2.9</f>
        <v>0</v>
      </c>
      <c r="L950" s="0" t="n">
        <f aca="false">SUM(K950,H950)</f>
        <v>11146</v>
      </c>
      <c r="M950" s="0" t="n">
        <v>194</v>
      </c>
      <c r="W950" s="0" t="s">
        <v>60</v>
      </c>
      <c r="X950" s="0" t="s">
        <v>37</v>
      </c>
      <c r="Y950" s="0" t="n">
        <f aca="false">Y947</f>
        <v>12050.2857142857</v>
      </c>
      <c r="Z950" s="0" t="n">
        <f aca="false">L950/Y950</f>
        <v>0.924957321699546</v>
      </c>
      <c r="AA950" s="0" t="n">
        <f aca="false">AVERAGEIF(X887:X949,"Wednesday",Z887:Z949)</f>
        <v>0.854754364719432</v>
      </c>
      <c r="AB950" s="0" t="n">
        <f aca="false">L950/AA950</f>
        <v>13040.0036081227</v>
      </c>
      <c r="AC950" s="0" t="n">
        <v>100</v>
      </c>
      <c r="AE950" s="0" t="n">
        <v>0</v>
      </c>
      <c r="AF950" s="0" t="n">
        <f aca="false">(AB950/AVERAGE(AB946:AB948,AB952:AB954))*MAX(AE949:AE951) + (1 - MAX(AE949:AE951))</f>
        <v>1</v>
      </c>
      <c r="AG950" s="0" t="n">
        <f aca="false">AB950/AF950</f>
        <v>13040.0036081227</v>
      </c>
      <c r="AH950" s="0" t="n">
        <f aca="false">(AG949+AG950*2+AG951)/4</f>
        <v>11577.5430135414</v>
      </c>
      <c r="AI950" s="0" t="n">
        <f aca="false">ABS(1 - (AG950/AVERAGE(AG948:AG952)))</f>
        <v>0.181485565381645</v>
      </c>
      <c r="AJ950" s="0" t="n">
        <f aca="false">(AVERAGE(AG948:AG952)*AI950) + (AG950*(1-AI950))</f>
        <v>12676.4792895972</v>
      </c>
      <c r="AK950" s="0" t="n">
        <f aca="false">(AVERAGE(AG948:AG949,AG951:AG952)*AI950*2) + (AG950*(1-AI950*2))</f>
        <v>12131.1928118089</v>
      </c>
    </row>
    <row r="951" customFormat="false" ht="13.8" hidden="false" customHeight="false" outlineLevel="0" collapsed="false">
      <c r="A951" s="4" t="n">
        <v>43685</v>
      </c>
      <c r="B951" s="0" t="n">
        <v>949</v>
      </c>
      <c r="C951" s="0" t="n">
        <v>1945</v>
      </c>
      <c r="D951" s="0" t="n">
        <f aca="false">C951*2.9</f>
        <v>5640.5</v>
      </c>
      <c r="E951" s="0" t="n">
        <v>1490</v>
      </c>
      <c r="F951" s="0" t="n">
        <f aca="false">E951*2.9</f>
        <v>4321</v>
      </c>
      <c r="G951" s="0" t="n">
        <v>1690</v>
      </c>
      <c r="H951" s="0" t="n">
        <f aca="false">SUM(D951,F951,G951)</f>
        <v>11651.5</v>
      </c>
      <c r="J951" s="0" t="n">
        <f aca="false">I951*2.4</f>
        <v>0</v>
      </c>
      <c r="K951" s="0" t="n">
        <f aca="false">I951*2.9</f>
        <v>0</v>
      </c>
      <c r="L951" s="0" t="n">
        <f aca="false">SUM(K951,H951)</f>
        <v>11651.5</v>
      </c>
      <c r="M951" s="0" t="n">
        <v>172</v>
      </c>
      <c r="W951" s="0" t="s">
        <v>60</v>
      </c>
      <c r="X951" s="0" t="s">
        <v>39</v>
      </c>
      <c r="Y951" s="0" t="n">
        <f aca="false">Y947</f>
        <v>12050.2857142857</v>
      </c>
      <c r="Z951" s="0" t="n">
        <f aca="false">L951/Y951</f>
        <v>0.966906534522004</v>
      </c>
      <c r="AA951" s="0" t="n">
        <f aca="false">AVERAGEIF(X888:X950,"Thursday",Z888:Z950)</f>
        <v>0.966592237310463</v>
      </c>
      <c r="AB951" s="0" t="n">
        <f aca="false">L951/AA951</f>
        <v>12054.2039861816</v>
      </c>
      <c r="AC951" s="0" t="n">
        <v>93</v>
      </c>
      <c r="AE951" s="0" t="n">
        <v>0</v>
      </c>
      <c r="AF951" s="0" t="n">
        <f aca="false">(AB951/AVERAGE(AB947:AB949,AB953:AB955))*MAX(AE950:AE952) + (1 - MAX(AE950:AE952))</f>
        <v>1</v>
      </c>
      <c r="AG951" s="0" t="n">
        <f aca="false">AB951/AF951</f>
        <v>12054.2039861816</v>
      </c>
      <c r="AH951" s="0" t="n">
        <f aca="false">(AG950+AG951*2+AG952)/4</f>
        <v>12684.1724712423</v>
      </c>
      <c r="AI951" s="0" t="n">
        <f aca="false">ABS(1 - (AG951/AVERAGE(AG949:AG953)))</f>
        <v>0.00827064867922578</v>
      </c>
      <c r="AJ951" s="0" t="n">
        <f aca="false">(AVERAGE(AG949:AG953)*AI951) + (AG951*(1-AI951))</f>
        <v>12055.0354139327</v>
      </c>
      <c r="AK951" s="0" t="n">
        <f aca="false">(AVERAGE(AG949:AG950,AG952:AG953)*AI951*2) + (AG951*(1-AI951*2))</f>
        <v>12056.2825555594</v>
      </c>
    </row>
    <row r="952" customFormat="false" ht="13.8" hidden="false" customHeight="false" outlineLevel="0" collapsed="false">
      <c r="A952" s="4" t="n">
        <v>43686</v>
      </c>
      <c r="B952" s="0" t="n">
        <v>950</v>
      </c>
      <c r="C952" s="0" t="n">
        <v>1880</v>
      </c>
      <c r="D952" s="0" t="n">
        <f aca="false">C952*2.9</f>
        <v>5452</v>
      </c>
      <c r="E952" s="0" t="n">
        <v>1575</v>
      </c>
      <c r="F952" s="0" t="n">
        <f aca="false">E952*2.9</f>
        <v>4567.5</v>
      </c>
      <c r="G952" s="0" t="n">
        <v>4325</v>
      </c>
      <c r="H952" s="0" t="n">
        <f aca="false">SUM(D952,F952,G952)</f>
        <v>14344.5</v>
      </c>
      <c r="J952" s="0" t="n">
        <f aca="false">I952*2.4</f>
        <v>0</v>
      </c>
      <c r="K952" s="0" t="n">
        <f aca="false">I952*2.9</f>
        <v>0</v>
      </c>
      <c r="L952" s="0" t="n">
        <f aca="false">SUM(K952,H952)</f>
        <v>14344.5</v>
      </c>
      <c r="M952" s="0" t="n">
        <v>156</v>
      </c>
      <c r="W952" s="0" t="s">
        <v>60</v>
      </c>
      <c r="X952" s="0" t="s">
        <v>40</v>
      </c>
      <c r="Y952" s="0" t="n">
        <f aca="false">Y947</f>
        <v>12050.2857142857</v>
      </c>
      <c r="Z952" s="0" t="n">
        <f aca="false">L952/Y952</f>
        <v>1.19038671282246</v>
      </c>
      <c r="AA952" s="0" t="n">
        <f aca="false">AVERAGEIF(X889:X951,"Friday",Z889:Z951)</f>
        <v>1.05565250273593</v>
      </c>
      <c r="AB952" s="0" t="n">
        <f aca="false">L952/AA952</f>
        <v>13588.2783044832</v>
      </c>
      <c r="AC952" s="0" t="n">
        <v>91</v>
      </c>
      <c r="AE952" s="0" t="n">
        <v>0</v>
      </c>
      <c r="AF952" s="0" t="n">
        <f aca="false">(AB952/AVERAGE(AB948:AB950,AB954:AB956))*MAX(AE951:AE953) + (1 - MAX(AE951:AE953))</f>
        <v>1</v>
      </c>
      <c r="AG952" s="0" t="n">
        <f aca="false">AB952/AF952</f>
        <v>13588.2783044832</v>
      </c>
      <c r="AH952" s="0" t="n">
        <f aca="false">(AG951+AG952*2+AG953)/4</f>
        <v>13286.4928364182</v>
      </c>
      <c r="AI952" s="0" t="n">
        <f aca="false">ABS(1 - (AG952/AVERAGE(AG950:AG954)))</f>
        <v>0.00313034493428133</v>
      </c>
      <c r="AJ952" s="0" t="n">
        <f aca="false">(AVERAGE(AG950:AG954)*AI952) + (AG952*(1-AI952))</f>
        <v>13588.4118749512</v>
      </c>
      <c r="AK952" s="0" t="n">
        <f aca="false">(AVERAGE(AG950:AG951,AG953:AG954)*AI952*2) + (AG952*(1-AI952*2))</f>
        <v>13588.6122306532</v>
      </c>
    </row>
    <row r="953" customFormat="false" ht="13.8" hidden="false" customHeight="false" outlineLevel="0" collapsed="false">
      <c r="A953" s="4" t="n">
        <v>43687</v>
      </c>
      <c r="B953" s="0" t="n">
        <v>951</v>
      </c>
      <c r="C953" s="0" t="n">
        <v>2060</v>
      </c>
      <c r="D953" s="0" t="n">
        <f aca="false">C953*2.9</f>
        <v>5974</v>
      </c>
      <c r="E953" s="0" t="n">
        <v>1690</v>
      </c>
      <c r="F953" s="0" t="n">
        <f aca="false">E953*2.9</f>
        <v>4901</v>
      </c>
      <c r="G953" s="0" t="n">
        <v>4895</v>
      </c>
      <c r="H953" s="0" t="n">
        <f aca="false">SUM(D953,F953,G953)</f>
        <v>15770</v>
      </c>
      <c r="J953" s="0" t="n">
        <f aca="false">I953*2.4</f>
        <v>0</v>
      </c>
      <c r="K953" s="0" t="n">
        <f aca="false">I953*2.9</f>
        <v>0</v>
      </c>
      <c r="L953" s="0" t="n">
        <f aca="false">SUM(K953,H953)</f>
        <v>15770</v>
      </c>
      <c r="M953" s="0" t="n">
        <v>150</v>
      </c>
      <c r="W953" s="0" t="s">
        <v>60</v>
      </c>
      <c r="X953" s="0" t="s">
        <v>42</v>
      </c>
      <c r="Y953" s="0" t="n">
        <f aca="false">Y948</f>
        <v>12050.2857142857</v>
      </c>
      <c r="Z953" s="0" t="n">
        <f aca="false">L953/Y953</f>
        <v>1.30868266312595</v>
      </c>
      <c r="AA953" s="0" t="n">
        <f aca="false">AVERAGEIF(X890:X952,"Saturday",Z890:Z952)</f>
        <v>1.13329221401877</v>
      </c>
      <c r="AB953" s="0" t="n">
        <f aca="false">L953/AA953</f>
        <v>13915.2107505248</v>
      </c>
      <c r="AC953" s="0" t="n">
        <v>94</v>
      </c>
      <c r="AE953" s="0" t="n">
        <v>0</v>
      </c>
      <c r="AF953" s="0" t="n">
        <f aca="false">(AB953/AVERAGE(AB949:AB951,AB955:AB957))*MAX(AE952:AE954) + (1 - MAX(AE952:AE954))</f>
        <v>1</v>
      </c>
      <c r="AG953" s="0" t="n">
        <f aca="false">AB953/AF953</f>
        <v>13915.2107505248</v>
      </c>
      <c r="AH953" s="0" t="n">
        <f aca="false">(AG952+AG953*2+AG954)/4</f>
        <v>14243.9356304392</v>
      </c>
      <c r="AI953" s="0" t="n">
        <f aca="false">ABS(1 - (AG953/AVERAGE(AG951:AG955)))</f>
        <v>0.0122997979092706</v>
      </c>
      <c r="AJ953" s="0" t="n">
        <f aca="false">(AVERAGE(AG951:AG955)*AI953) + (AG953*(1-AI953))</f>
        <v>13917.3421291071</v>
      </c>
      <c r="AK953" s="0" t="n">
        <f aca="false">(AVERAGE(AG951:AG952,AG954:AG955)*AI953*2) + (AG953*(1-AI953*2))</f>
        <v>13920.5391969806</v>
      </c>
    </row>
    <row r="954" customFormat="false" ht="13.8" hidden="false" customHeight="false" outlineLevel="0" collapsed="false">
      <c r="A954" s="4" t="n">
        <v>43688</v>
      </c>
      <c r="B954" s="0" t="n">
        <v>952</v>
      </c>
      <c r="C954" s="0" t="n">
        <v>3195</v>
      </c>
      <c r="D954" s="0" t="n">
        <f aca="false">C954*2.9</f>
        <v>9265.5</v>
      </c>
      <c r="E954" s="0" t="n">
        <v>1615</v>
      </c>
      <c r="F954" s="0" t="n">
        <f aca="false">E954*2.9</f>
        <v>4683.5</v>
      </c>
      <c r="G954" s="0" t="n">
        <v>3705</v>
      </c>
      <c r="H954" s="0" t="n">
        <f aca="false">SUM(D954,F954,G954)</f>
        <v>17654</v>
      </c>
      <c r="J954" s="0" t="n">
        <f aca="false">I954*2.4</f>
        <v>0</v>
      </c>
      <c r="K954" s="0" t="n">
        <f aca="false">I954*2.9</f>
        <v>0</v>
      </c>
      <c r="L954" s="0" t="n">
        <f aca="false">SUM(K954,H954)</f>
        <v>17654</v>
      </c>
      <c r="M954" s="0" t="n">
        <v>162</v>
      </c>
      <c r="X954" s="0" t="s">
        <v>33</v>
      </c>
      <c r="Y954" s="0" t="n">
        <f aca="false">AVERAGE(L954:L960)</f>
        <v>17363.8571428571</v>
      </c>
      <c r="Z954" s="0" t="n">
        <f aca="false">L954/Y954</f>
        <v>1.01670958559241</v>
      </c>
      <c r="AA954" s="0" t="n">
        <f aca="false">AVERAGEIF(X891:X953,"Sunday",Z891:Z953)</f>
        <v>1.0448409983318</v>
      </c>
      <c r="AB954" s="0" t="n">
        <f aca="false">L954/AA954</f>
        <v>16896.3507635961</v>
      </c>
      <c r="AC954" s="0" t="n">
        <v>97</v>
      </c>
      <c r="AE954" s="0" t="n">
        <v>0</v>
      </c>
      <c r="AF954" s="0" t="n">
        <f aca="false">(AB954/AVERAGE(AB950:AB952,AB956:AB958))*MAX(AE953:AE955) + (1 - MAX(AE953:AE955))</f>
        <v>1.0860901439819</v>
      </c>
      <c r="AG954" s="0" t="n">
        <f aca="false">AB954/AF954</f>
        <v>15557.0427162239</v>
      </c>
      <c r="AH954" s="0" t="n">
        <f aca="false">(AG953+AG954*2+AG955)/4</f>
        <v>15089.2606178941</v>
      </c>
      <c r="AI954" s="0" t="n">
        <f aca="false">ABS(1 - (AG954/AVERAGE(AG952:AG956)))</f>
        <v>0.0510351145299</v>
      </c>
      <c r="AJ954" s="0" t="n">
        <f aca="false">(AVERAGE(AG952:AG956)*AI954) + (AG954*(1-AI954))</f>
        <v>15518.4906192409</v>
      </c>
      <c r="AK954" s="0" t="n">
        <f aca="false">(AVERAGE(AG952:AG953,AG955:AG956)*AI954*2) + (AG954*(1-AI954*2))</f>
        <v>15460.6624737665</v>
      </c>
    </row>
    <row r="955" customFormat="false" ht="13.8" hidden="false" customHeight="false" outlineLevel="0" collapsed="false">
      <c r="A955" s="4" t="n">
        <v>43689</v>
      </c>
      <c r="B955" s="0" t="n">
        <v>953</v>
      </c>
      <c r="C955" s="0" t="n">
        <v>3460</v>
      </c>
      <c r="D955" s="0" t="n">
        <f aca="false">C955*2.9</f>
        <v>10034</v>
      </c>
      <c r="E955" s="0" t="n">
        <v>1615</v>
      </c>
      <c r="F955" s="0" t="n">
        <f aca="false">E955*2.9</f>
        <v>4683.5</v>
      </c>
      <c r="G955" s="0" t="n">
        <v>3080</v>
      </c>
      <c r="H955" s="0" t="n">
        <f aca="false">SUM(D955,F955,G955)</f>
        <v>17797.5</v>
      </c>
      <c r="J955" s="0" t="n">
        <f aca="false">I955*2.4</f>
        <v>0</v>
      </c>
      <c r="K955" s="0" t="n">
        <f aca="false">I955*2.9</f>
        <v>0</v>
      </c>
      <c r="L955" s="0" t="n">
        <f aca="false">SUM(K955,H955)</f>
        <v>17797.5</v>
      </c>
      <c r="M955" s="0" t="n">
        <v>163</v>
      </c>
      <c r="X955" s="0" t="s">
        <v>34</v>
      </c>
      <c r="Y955" s="0" t="n">
        <f aca="false">Y954</f>
        <v>17363.8571428571</v>
      </c>
      <c r="Z955" s="0" t="n">
        <f aca="false">L955/Y955</f>
        <v>1.0249738784174</v>
      </c>
      <c r="AA955" s="0" t="n">
        <f aca="false">AVERAGEIF(X892:X954,"Monday",Z892:Z954)</f>
        <v>0.951258227715223</v>
      </c>
      <c r="AB955" s="0" t="n">
        <f aca="false">L955/AA955</f>
        <v>18709.4308164323</v>
      </c>
      <c r="AC955" s="0" t="n">
        <v>101</v>
      </c>
      <c r="AE955" s="0" t="n">
        <v>1</v>
      </c>
      <c r="AF955" s="0" t="n">
        <f aca="false">(AB955/AVERAGE(AB951:AB953,AB957:AB959))*MAX(AE954:AE956) + (1 - MAX(AE954:AE956))</f>
        <v>1.22062503281011</v>
      </c>
      <c r="AG955" s="0" t="n">
        <f aca="false">AB955/AF955</f>
        <v>15327.746288604</v>
      </c>
      <c r="AH955" s="0" t="n">
        <f aca="false">(AG954+AG955*2+AG956)/4</f>
        <v>15458.1135039462</v>
      </c>
      <c r="AI955" s="0" t="n">
        <f aca="false">ABS(1 - (AG955/AVERAGE(AG953:AG957)))</f>
        <v>0.0390209623008971</v>
      </c>
      <c r="AJ955" s="0" t="n">
        <f aca="false">(AVERAGE(AG953:AG957)*AI955) + (AG955*(1-AI955))</f>
        <v>15352.0325318012</v>
      </c>
      <c r="AK955" s="0" t="n">
        <f aca="false">(AVERAGE(AG953:AG954,AG956:AG957)*AI955*2) + (AG955*(1-AI955*2))</f>
        <v>15388.461896597</v>
      </c>
    </row>
    <row r="956" customFormat="false" ht="13.8" hidden="false" customHeight="false" outlineLevel="0" collapsed="false">
      <c r="A956" s="4" t="n">
        <v>43690</v>
      </c>
      <c r="B956" s="0" t="n">
        <v>954</v>
      </c>
      <c r="C956" s="0" t="n">
        <v>3385</v>
      </c>
      <c r="D956" s="0" t="n">
        <f aca="false">C956*2.9</f>
        <v>9816.5</v>
      </c>
      <c r="E956" s="0" t="n">
        <v>1490</v>
      </c>
      <c r="F956" s="0" t="n">
        <f aca="false">E956*2.9</f>
        <v>4321</v>
      </c>
      <c r="G956" s="0" t="n">
        <v>3110</v>
      </c>
      <c r="H956" s="0" t="n">
        <f aca="false">SUM(D956,F956,G956)</f>
        <v>17247.5</v>
      </c>
      <c r="J956" s="0" t="n">
        <f aca="false">I956*2.4</f>
        <v>0</v>
      </c>
      <c r="K956" s="0" t="n">
        <f aca="false">I956*2.9</f>
        <v>0</v>
      </c>
      <c r="L956" s="0" t="n">
        <f aca="false">SUM(K956,H956)</f>
        <v>17247.5</v>
      </c>
      <c r="M956" s="0" t="n">
        <v>159</v>
      </c>
      <c r="X956" s="0" t="s">
        <v>36</v>
      </c>
      <c r="Y956" s="0" t="n">
        <f aca="false">Y954</f>
        <v>17363.8571428571</v>
      </c>
      <c r="Z956" s="0" t="n">
        <f aca="false">L956/Y956</f>
        <v>0.993298888495811</v>
      </c>
      <c r="AA956" s="0" t="n">
        <f aca="false">AVERAGEIF(X893:X955,"Tuesday",Z893:Z955)</f>
        <v>0.959799131839829</v>
      </c>
      <c r="AB956" s="0" t="n">
        <f aca="false">L956/AA956</f>
        <v>17969.9058144994</v>
      </c>
      <c r="AC956" s="0" t="n">
        <v>100</v>
      </c>
      <c r="AE956" s="0" t="n">
        <v>0</v>
      </c>
      <c r="AF956" s="0" t="n">
        <f aca="false">(AB956/AVERAGE(AB952:AB954,AB958:AB960))*MAX(AE955:AE957) + (1 - MAX(AE955:AE957))</f>
        <v>1.15044809988565</v>
      </c>
      <c r="AG956" s="0" t="n">
        <f aca="false">AB956/AF956</f>
        <v>15619.9187223531</v>
      </c>
      <c r="AH956" s="0" t="n">
        <f aca="false">(AG955+AG956*2+AG957)/4</f>
        <v>16474.5862412592</v>
      </c>
      <c r="AI956" s="0" t="n">
        <f aca="false">ABS(1 - (AG956/AVERAGE(AG954:AG958)))</f>
        <v>0.0552153268604604</v>
      </c>
      <c r="AJ956" s="0" t="n">
        <f aca="false">(AVERAGE(AG954:AG958)*AI956) + (AG956*(1-AI956))</f>
        <v>15670.3227481627</v>
      </c>
      <c r="AK956" s="0" t="n">
        <f aca="false">(AVERAGE(AG954:AG955,AG957:AG958)*AI956*2) + (AG956*(1-AI956*2))</f>
        <v>15745.928786877</v>
      </c>
    </row>
    <row r="957" customFormat="false" ht="13.8" hidden="false" customHeight="false" outlineLevel="0" collapsed="false">
      <c r="A957" s="4" t="n">
        <v>43691</v>
      </c>
      <c r="B957" s="0" t="n">
        <v>955</v>
      </c>
      <c r="C957" s="0" t="n">
        <v>3320</v>
      </c>
      <c r="D957" s="0" t="n">
        <f aca="false">C957*2.9</f>
        <v>9628</v>
      </c>
      <c r="E957" s="0" t="n">
        <v>1525</v>
      </c>
      <c r="F957" s="0" t="n">
        <f aca="false">E957*2.9</f>
        <v>4422.5</v>
      </c>
      <c r="G957" s="0" t="n">
        <v>2455</v>
      </c>
      <c r="H957" s="0" t="n">
        <f aca="false">SUM(D957,F957,G957)</f>
        <v>16505.5</v>
      </c>
      <c r="J957" s="0" t="n">
        <f aca="false">I957*2.4</f>
        <v>0</v>
      </c>
      <c r="K957" s="0" t="n">
        <f aca="false">I957*2.9</f>
        <v>0</v>
      </c>
      <c r="L957" s="0" t="n">
        <f aca="false">SUM(K957,H957)</f>
        <v>16505.5</v>
      </c>
      <c r="M957" s="0" t="n">
        <v>163</v>
      </c>
      <c r="X957" s="0" t="s">
        <v>37</v>
      </c>
      <c r="Y957" s="0" t="n">
        <f aca="false">Y954</f>
        <v>17363.8571428571</v>
      </c>
      <c r="Z957" s="0" t="n">
        <f aca="false">L957/Y957</f>
        <v>0.950566447547042</v>
      </c>
      <c r="AA957" s="0" t="n">
        <f aca="false">AVERAGEIF(X894:X956,"Wednesday",Z894:Z956)</f>
        <v>0.853846354116164</v>
      </c>
      <c r="AB957" s="0" t="n">
        <f aca="false">L957/AA957</f>
        <v>19330.7612317268</v>
      </c>
      <c r="AC957" s="0" t="n">
        <v>104</v>
      </c>
      <c r="AE957" s="0" t="n">
        <v>0</v>
      </c>
      <c r="AF957" s="0" t="n">
        <f aca="false">(AB957/AVERAGE(AB953:AB955,AB959:AB961))*MAX(AE956:AE958) + (1 - MAX(AE956:AE958))</f>
        <v>1</v>
      </c>
      <c r="AG957" s="0" t="n">
        <f aca="false">AB957/AF957</f>
        <v>19330.7612317268</v>
      </c>
      <c r="AH957" s="0" t="n">
        <f aca="false">(AG956+AG957*2+AG958)/4</f>
        <v>17777.4701391638</v>
      </c>
      <c r="AI957" s="0" t="n">
        <f aca="false">ABS(1 - (AG957/AVERAGE(AG955:AG959)))</f>
        <v>0.14764277004832</v>
      </c>
      <c r="AJ957" s="0" t="n">
        <f aca="false">(AVERAGE(AG955:AG959)*AI957) + (AG957*(1-AI957))</f>
        <v>18963.5917292339</v>
      </c>
      <c r="AK957" s="0" t="n">
        <f aca="false">(AVERAGE(AG955:AG956,AG958:AG959)*AI957*2) + (AG957*(1-AI957*2))</f>
        <v>18412.8374754947</v>
      </c>
    </row>
    <row r="958" customFormat="false" ht="13.8" hidden="false" customHeight="false" outlineLevel="0" collapsed="false">
      <c r="A958" s="4" t="n">
        <v>43692</v>
      </c>
      <c r="B958" s="0" t="n">
        <v>956</v>
      </c>
      <c r="C958" s="0" t="n">
        <v>3265</v>
      </c>
      <c r="D958" s="0" t="n">
        <f aca="false">C958*2.9</f>
        <v>9468.5</v>
      </c>
      <c r="E958" s="0" t="n">
        <v>1455</v>
      </c>
      <c r="F958" s="0" t="n">
        <f aca="false">E958*2.9</f>
        <v>4219.5</v>
      </c>
      <c r="G958" s="0" t="n">
        <v>3250</v>
      </c>
      <c r="H958" s="0" t="n">
        <f aca="false">SUM(D958,F958,G958)</f>
        <v>16938</v>
      </c>
      <c r="J958" s="0" t="n">
        <f aca="false">I958*2.4</f>
        <v>0</v>
      </c>
      <c r="K958" s="0" t="n">
        <f aca="false">I958*2.9</f>
        <v>0</v>
      </c>
      <c r="L958" s="0" t="n">
        <f aca="false">SUM(K958,H958)</f>
        <v>16938</v>
      </c>
      <c r="M958" s="0" t="n">
        <v>154</v>
      </c>
      <c r="X958" s="0" t="s">
        <v>39</v>
      </c>
      <c r="Y958" s="0" t="n">
        <f aca="false">Y954</f>
        <v>17363.8571428571</v>
      </c>
      <c r="Z958" s="0" t="n">
        <f aca="false">L958/Y958</f>
        <v>0.975474507803568</v>
      </c>
      <c r="AA958" s="0" t="n">
        <f aca="false">AVERAGEIF(X895:X957,"Thursday",Z895:Z957)</f>
        <v>0.975741641501722</v>
      </c>
      <c r="AB958" s="0" t="n">
        <f aca="false">L958/AA958</f>
        <v>17359.1033523295</v>
      </c>
      <c r="AC958" s="0" t="n">
        <v>106</v>
      </c>
      <c r="AE958" s="0" t="n">
        <v>0</v>
      </c>
      <c r="AF958" s="0" t="n">
        <f aca="false">(AB958/AVERAGE(AB954:AB956,AB960:AB962))*MAX(AE957:AE959) + (1 - MAX(AE957:AE959))</f>
        <v>1.03153376078357</v>
      </c>
      <c r="AG958" s="0" t="n">
        <f aca="false">AB958/AF958</f>
        <v>16828.4393708484</v>
      </c>
      <c r="AH958" s="0" t="n">
        <f aca="false">(AG957+AG958*2+AG959)/4</f>
        <v>17525.0480885039</v>
      </c>
      <c r="AI958" s="0" t="n">
        <f aca="false">ABS(1 - (AG958/AVERAGE(AG956:AG960)))</f>
        <v>0.019963052341088</v>
      </c>
      <c r="AJ958" s="0" t="n">
        <f aca="false">(AVERAGE(AG956:AG960)*AI958) + (AG958*(1-AI958))</f>
        <v>16835.2825086299</v>
      </c>
      <c r="AK958" s="0" t="n">
        <f aca="false">(AVERAGE(AG956:AG957,AG959:AG960)*AI958*2) + (AG958*(1-AI958*2))</f>
        <v>16845.5472153022</v>
      </c>
    </row>
    <row r="959" customFormat="false" ht="13.8" hidden="false" customHeight="false" outlineLevel="0" collapsed="false">
      <c r="A959" s="4" t="n">
        <v>43693</v>
      </c>
      <c r="B959" s="0" t="n">
        <v>957</v>
      </c>
      <c r="C959" s="0" t="n">
        <v>3425</v>
      </c>
      <c r="D959" s="0" t="n">
        <f aca="false">C959*2.9</f>
        <v>9932.5</v>
      </c>
      <c r="E959" s="0" t="n">
        <v>1370</v>
      </c>
      <c r="F959" s="0" t="n">
        <f aca="false">E959*2.9</f>
        <v>3973</v>
      </c>
      <c r="G959" s="0" t="n">
        <v>3020</v>
      </c>
      <c r="H959" s="0" t="n">
        <f aca="false">SUM(D959,F959,G959)</f>
        <v>16925.5</v>
      </c>
      <c r="J959" s="0" t="n">
        <f aca="false">I959*2.4</f>
        <v>0</v>
      </c>
      <c r="K959" s="0" t="n">
        <f aca="false">I959*2.9</f>
        <v>0</v>
      </c>
      <c r="L959" s="0" t="n">
        <f aca="false">SUM(K959,H959)</f>
        <v>16925.5</v>
      </c>
      <c r="M959" s="0" t="n">
        <v>116</v>
      </c>
      <c r="X959" s="0" t="s">
        <v>40</v>
      </c>
      <c r="Y959" s="0" t="n">
        <f aca="false">Y954</f>
        <v>17363.8571428571</v>
      </c>
      <c r="Z959" s="0" t="n">
        <f aca="false">L959/Y959</f>
        <v>0.974754621668986</v>
      </c>
      <c r="AA959" s="0" t="n">
        <f aca="false">AVERAGEIF(X896:X958,"Friday",Z896:Z958)</f>
        <v>1.07675971920822</v>
      </c>
      <c r="AB959" s="0" t="n">
        <f aca="false">L959/AA959</f>
        <v>15718.9201063779</v>
      </c>
      <c r="AC959" s="0" t="n">
        <v>102</v>
      </c>
      <c r="AE959" s="0" t="n">
        <v>1</v>
      </c>
      <c r="AF959" s="0" t="n">
        <f aca="false">(AB959/AVERAGE(AB955:AB957,AB961:AB963))*MAX(AE958:AE960) + (1 - MAX(AE958:AE960))</f>
        <v>0.918560817625627</v>
      </c>
      <c r="AG959" s="0" t="n">
        <f aca="false">AB959/AF959</f>
        <v>17112.5523805919</v>
      </c>
      <c r="AH959" s="0" t="n">
        <f aca="false">(AG958+AG959*2+AG960)/4</f>
        <v>17004.5050123893</v>
      </c>
      <c r="AI959" s="0" t="n">
        <f aca="false">ABS(1 - (AG959/AVERAGE(AG957:AG961)))</f>
        <v>0.00378610450334238</v>
      </c>
      <c r="AJ959" s="0" t="n">
        <f aca="false">(AVERAGE(AG957:AG961)*AI959) + (AG959*(1-AI959))</f>
        <v>17112.7986142345</v>
      </c>
      <c r="AK959" s="0" t="n">
        <f aca="false">(AVERAGE(AG957:AG958,AG960:AG961)*AI959*2) + (AG959*(1-AI959*2))</f>
        <v>17113.1679646982</v>
      </c>
    </row>
    <row r="960" customFormat="false" ht="13.8" hidden="false" customHeight="false" outlineLevel="0" collapsed="false">
      <c r="A960" s="4" t="n">
        <v>43694</v>
      </c>
      <c r="B960" s="0" t="n">
        <v>958</v>
      </c>
      <c r="C960" s="0" t="n">
        <v>3555</v>
      </c>
      <c r="D960" s="0" t="n">
        <f aca="false">C960*2.9</f>
        <v>10309.5</v>
      </c>
      <c r="E960" s="0" t="n">
        <v>1505</v>
      </c>
      <c r="F960" s="0" t="n">
        <f aca="false">E960*2.9</f>
        <v>4364.5</v>
      </c>
      <c r="G960" s="0" t="n">
        <v>3805</v>
      </c>
      <c r="H960" s="0" t="n">
        <f aca="false">SUM(D960,F960,G960)</f>
        <v>18479</v>
      </c>
      <c r="J960" s="0" t="n">
        <f aca="false">I960*2.4</f>
        <v>0</v>
      </c>
      <c r="K960" s="0" t="n">
        <f aca="false">I960*2.9</f>
        <v>0</v>
      </c>
      <c r="L960" s="0" t="n">
        <f aca="false">SUM(K960,H960)</f>
        <v>18479</v>
      </c>
      <c r="M960" s="0" t="n">
        <v>135</v>
      </c>
      <c r="X960" s="0" t="s">
        <v>42</v>
      </c>
      <c r="Y960" s="0" t="n">
        <f aca="false">Y955</f>
        <v>17363.8571428571</v>
      </c>
      <c r="Z960" s="0" t="n">
        <f aca="false">L960/Y960</f>
        <v>1.0642220704748</v>
      </c>
      <c r="AA960" s="0" t="n">
        <f aca="false">AVERAGEIF(X897:X959,"Saturday",Z897:Z959)</f>
        <v>1.13775392728704</v>
      </c>
      <c r="AB960" s="0" t="n">
        <f aca="false">L960/AA960</f>
        <v>16241.6490568071</v>
      </c>
      <c r="AC960" s="0" t="n">
        <v>100</v>
      </c>
      <c r="AE960" s="0" t="n">
        <v>0</v>
      </c>
      <c r="AF960" s="0" t="n">
        <f aca="false">(AB960/AVERAGE(AB956:AB958,AB962:AB964))*MAX(AE959:AE961) + (1 - MAX(AE959:AE961))</f>
        <v>0.957391736459662</v>
      </c>
      <c r="AG960" s="0" t="n">
        <f aca="false">AB960/AF960</f>
        <v>16964.4759175247</v>
      </c>
      <c r="AH960" s="0" t="n">
        <f aca="false">(AG959+AG960*2+AG961)/4</f>
        <v>16673.3044860702</v>
      </c>
      <c r="AI960" s="0" t="n">
        <f aca="false">ABS(1 - (AG960/AVERAGE(AG958:AG962)))</f>
        <v>0.0336784505913059</v>
      </c>
      <c r="AJ960" s="0" t="n">
        <f aca="false">(AVERAGE(AG958:AG962)*AI960) + (AG960*(1-AI960))</f>
        <v>16945.8610825096</v>
      </c>
      <c r="AK960" s="0" t="n">
        <f aca="false">(AVERAGE(AG958:AG959,AG961:AG962)*AI960*2) + (AG960*(1-AI960*2))</f>
        <v>16917.9388299869</v>
      </c>
    </row>
    <row r="961" customFormat="false" ht="13.8" hidden="false" customHeight="false" outlineLevel="0" collapsed="false">
      <c r="A961" s="4" t="n">
        <v>43695</v>
      </c>
      <c r="B961" s="0" t="n">
        <v>959</v>
      </c>
      <c r="C961" s="0" t="n">
        <v>3160</v>
      </c>
      <c r="D961" s="0" t="n">
        <f aca="false">C961*2.9</f>
        <v>9164</v>
      </c>
      <c r="E961" s="0" t="n">
        <v>1495</v>
      </c>
      <c r="F961" s="0" t="n">
        <f aca="false">E961*2.9</f>
        <v>4335.5</v>
      </c>
      <c r="G961" s="0" t="n">
        <v>2805</v>
      </c>
      <c r="H961" s="0" t="n">
        <f aca="false">SUM(D961,F961,G961)</f>
        <v>16304.5</v>
      </c>
      <c r="J961" s="0" t="n">
        <f aca="false">I961*2.4</f>
        <v>0</v>
      </c>
      <c r="K961" s="0" t="n">
        <f aca="false">I961*2.9</f>
        <v>0</v>
      </c>
      <c r="L961" s="0" t="n">
        <f aca="false">SUM(K961,H961)</f>
        <v>16304.5</v>
      </c>
      <c r="M961" s="0" t="n">
        <v>142</v>
      </c>
      <c r="X961" s="0" t="s">
        <v>33</v>
      </c>
      <c r="Y961" s="0" t="n">
        <f aca="false">AVERAGE(L961:L967)</f>
        <v>14595.0714285714</v>
      </c>
      <c r="Z961" s="0" t="n">
        <f aca="false">L961/Y961</f>
        <v>1.11712368656739</v>
      </c>
      <c r="AA961" s="0" t="n">
        <f aca="false">AVERAGEIF(X898:X960,"Sunday",Z898:Z960)</f>
        <v>1.04170701577335</v>
      </c>
      <c r="AB961" s="0" t="n">
        <f aca="false">L961/AA961</f>
        <v>15651.7137286396</v>
      </c>
      <c r="AC961" s="0" t="n">
        <v>99</v>
      </c>
      <c r="AE961" s="0" t="n">
        <v>0</v>
      </c>
      <c r="AF961" s="0" t="n">
        <f aca="false">(AB961/AVERAGE(AB957:AB959,AB963:AB965))*MAX(AE960:AE962) + (1 - MAX(AE960:AE962))</f>
        <v>1</v>
      </c>
      <c r="AG961" s="0" t="n">
        <f aca="false">AB961/AF961</f>
        <v>15651.7137286396</v>
      </c>
      <c r="AH961" s="0" t="n">
        <f aca="false">(AG960+AG961*2+AG962)/4</f>
        <v>15942.3723549799</v>
      </c>
      <c r="AI961" s="0" t="n">
        <f aca="false">ABS(1 - (AG961/AVERAGE(AG959:AG963)))</f>
        <v>0.0307605527249741</v>
      </c>
      <c r="AJ961" s="0" t="n">
        <f aca="false">(AVERAGE(AG959:AG963)*AI961) + (AG961*(1-AI961))</f>
        <v>15666.993578416</v>
      </c>
      <c r="AK961" s="0" t="n">
        <f aca="false">(AVERAGE(AG959:AG960,AG962:AG963)*AI961*2) + (AG961*(1-AI961*2))</f>
        <v>15689.9133530805</v>
      </c>
    </row>
    <row r="962" customFormat="false" ht="13.8" hidden="false" customHeight="false" outlineLevel="0" collapsed="false">
      <c r="A962" s="4" t="n">
        <v>43696</v>
      </c>
      <c r="B962" s="0" t="n">
        <v>960</v>
      </c>
      <c r="C962" s="0" t="n">
        <v>2980</v>
      </c>
      <c r="D962" s="0" t="n">
        <f aca="false">C962*2.9</f>
        <v>8642</v>
      </c>
      <c r="E962" s="0" t="n">
        <v>1265</v>
      </c>
      <c r="F962" s="0" t="n">
        <f aca="false">E962*2.9</f>
        <v>3668.5</v>
      </c>
      <c r="G962" s="0" t="n">
        <v>2455</v>
      </c>
      <c r="H962" s="0" t="n">
        <f aca="false">SUM(D962,F962,G962)</f>
        <v>14765.5</v>
      </c>
      <c r="J962" s="0" t="n">
        <f aca="false">I962*2.4</f>
        <v>0</v>
      </c>
      <c r="K962" s="0" t="n">
        <f aca="false">I962*2.9</f>
        <v>0</v>
      </c>
      <c r="L962" s="0" t="n">
        <f aca="false">SUM(K962,H962)</f>
        <v>14765.5</v>
      </c>
      <c r="M962" s="0" t="n">
        <v>146</v>
      </c>
      <c r="X962" s="0" t="s">
        <v>34</v>
      </c>
      <c r="Y962" s="0" t="n">
        <f aca="false">Y961</f>
        <v>14595.0714285714</v>
      </c>
      <c r="Z962" s="0" t="n">
        <f aca="false">L962/Y962</f>
        <v>1.01167713171276</v>
      </c>
      <c r="AA962" s="0" t="n">
        <f aca="false">AVERAGEIF(X899:X961,"Monday",Z899:Z961)</f>
        <v>0.952515436615747</v>
      </c>
      <c r="AB962" s="0" t="n">
        <f aca="false">L962/AA962</f>
        <v>15501.5860451158</v>
      </c>
      <c r="AC962" s="0" t="n">
        <v>99</v>
      </c>
      <c r="AE962" s="0" t="n">
        <v>0</v>
      </c>
      <c r="AF962" s="0" t="n">
        <f aca="false">(AB962/AVERAGE(AB958:AB960,AB964:AB966))*MAX(AE961:AE963) + (1 - MAX(AE961:AE963))</f>
        <v>1</v>
      </c>
      <c r="AG962" s="0" t="n">
        <f aca="false">AB962/AF962</f>
        <v>15501.5860451158</v>
      </c>
      <c r="AH962" s="0" t="n">
        <f aca="false">(AG961+AG962*2+AG963)/4</f>
        <v>15541.7006165023</v>
      </c>
      <c r="AI962" s="0" t="n">
        <f aca="false">ABS(1 - (AG962/AVERAGE(AG960:AG964)))</f>
        <v>0.0280317623537354</v>
      </c>
      <c r="AJ962" s="0" t="n">
        <f aca="false">(AVERAGE(AG960:AG964)*AI962) + (AG962*(1-AI962))</f>
        <v>15514.1181744287</v>
      </c>
      <c r="AK962" s="0" t="n">
        <f aca="false">(AVERAGE(AG960:AG961,AG963:AG964)*AI962*2) + (AG962*(1-AI962*2))</f>
        <v>15532.9163683981</v>
      </c>
    </row>
    <row r="963" customFormat="false" ht="13.8" hidden="false" customHeight="false" outlineLevel="0" collapsed="false">
      <c r="A963" s="4" t="n">
        <v>43697</v>
      </c>
      <c r="B963" s="0" t="n">
        <v>961</v>
      </c>
      <c r="C963" s="0" t="n">
        <v>2870</v>
      </c>
      <c r="D963" s="0" t="n">
        <f aca="false">C963*2.9</f>
        <v>8323</v>
      </c>
      <c r="E963" s="0" t="n">
        <v>1300</v>
      </c>
      <c r="F963" s="0" t="n">
        <f aca="false">E963*2.9</f>
        <v>3770</v>
      </c>
      <c r="G963" s="0" t="n">
        <v>2715</v>
      </c>
      <c r="H963" s="0" t="n">
        <f aca="false">SUM(D963,F963,G963)</f>
        <v>14808</v>
      </c>
      <c r="J963" s="0" t="n">
        <f aca="false">I963*2.4</f>
        <v>0</v>
      </c>
      <c r="K963" s="0" t="n">
        <f aca="false">I963*2.9</f>
        <v>0</v>
      </c>
      <c r="L963" s="0" t="n">
        <f aca="false">SUM(K963,H963)</f>
        <v>14808</v>
      </c>
      <c r="M963" s="0" t="n">
        <v>106</v>
      </c>
      <c r="X963" s="0" t="s">
        <v>36</v>
      </c>
      <c r="Y963" s="0" t="n">
        <f aca="false">Y961</f>
        <v>14595.0714285714</v>
      </c>
      <c r="Z963" s="0" t="n">
        <f aca="false">L963/Y963</f>
        <v>1.01458907361096</v>
      </c>
      <c r="AA963" s="0" t="n">
        <f aca="false">AVERAGEIF(X900:X962,"Tuesday",Z900:Z962)</f>
        <v>0.95462091093252</v>
      </c>
      <c r="AB963" s="0" t="n">
        <f aca="false">L963/AA963</f>
        <v>15511.9166471378</v>
      </c>
      <c r="AC963" s="0" t="n">
        <v>102</v>
      </c>
      <c r="AE963" s="0" t="n">
        <v>0</v>
      </c>
      <c r="AF963" s="0" t="n">
        <f aca="false">(AB963/AVERAGE(AB959:AB961,AB965:AB967))*MAX(AE962:AE964) + (1 - MAX(AE962:AE964))</f>
        <v>1</v>
      </c>
      <c r="AG963" s="0" t="n">
        <f aca="false">AB963/AF963</f>
        <v>15511.9166471378</v>
      </c>
      <c r="AH963" s="0" t="n">
        <f aca="false">(AG962+AG963*2+AG964)/4</f>
        <v>15659.7504384326</v>
      </c>
      <c r="AI963" s="0" t="n">
        <f aca="false">ABS(1 - (AG963/AVERAGE(AG961:AG965)))</f>
        <v>0.024757524651065</v>
      </c>
      <c r="AJ963" s="0" t="n">
        <f aca="false">(AVERAGE(AG961:AG965)*AI963) + (AG963*(1-AI963))</f>
        <v>15502.6385527419</v>
      </c>
      <c r="AK963" s="0" t="n">
        <f aca="false">(AVERAGE(AG961:AG962,AG964:AG965)*AI963*2) + (AG963*(1-AI963*2))</f>
        <v>15488.7214111482</v>
      </c>
    </row>
    <row r="964" customFormat="false" ht="13.8" hidden="false" customHeight="false" outlineLevel="0" collapsed="false">
      <c r="A964" s="4" t="n">
        <v>43698</v>
      </c>
      <c r="B964" s="0" t="n">
        <v>962</v>
      </c>
      <c r="C964" s="0" t="n">
        <v>2830</v>
      </c>
      <c r="D964" s="0" t="n">
        <f aca="false">C964*2.9</f>
        <v>8207</v>
      </c>
      <c r="E964" s="0" t="n">
        <v>1250</v>
      </c>
      <c r="F964" s="0" t="n">
        <f aca="false">E964*2.9</f>
        <v>3625</v>
      </c>
      <c r="G964" s="0" t="n">
        <v>1975</v>
      </c>
      <c r="H964" s="0" t="n">
        <f aca="false">SUM(D964,F964,G964)</f>
        <v>13807</v>
      </c>
      <c r="J964" s="0" t="n">
        <f aca="false">I964*2.4</f>
        <v>0</v>
      </c>
      <c r="K964" s="0" t="n">
        <f aca="false">I964*2.9</f>
        <v>0</v>
      </c>
      <c r="L964" s="0" t="n">
        <f aca="false">SUM(K964,H964)</f>
        <v>13807</v>
      </c>
      <c r="M964" s="0" t="n">
        <v>130</v>
      </c>
      <c r="X964" s="0" t="s">
        <v>37</v>
      </c>
      <c r="Y964" s="0" t="n">
        <f aca="false">Y961</f>
        <v>14595.0714285714</v>
      </c>
      <c r="Z964" s="0" t="n">
        <f aca="false">L964/Y964</f>
        <v>0.946004277373479</v>
      </c>
      <c r="AA964" s="0" t="n">
        <f aca="false">AVERAGEIF(X901:X963,"Wednesday",Z901:Z963)</f>
        <v>0.856854772884863</v>
      </c>
      <c r="AB964" s="0" t="n">
        <f aca="false">L964/AA964</f>
        <v>16113.582414339</v>
      </c>
      <c r="AC964" s="0" t="n">
        <v>104</v>
      </c>
      <c r="AE964" s="0" t="n">
        <v>0</v>
      </c>
      <c r="AF964" s="0" t="n">
        <f aca="false">(AB964/AVERAGE(AB960:AB962,AB966:AB968))*MAX(AE963:AE965) + (1 - MAX(AE963:AE965))</f>
        <v>1</v>
      </c>
      <c r="AG964" s="0" t="n">
        <f aca="false">AB964/AF964</f>
        <v>16113.582414339</v>
      </c>
      <c r="AH964" s="0" t="n">
        <f aca="false">(AG963+AG964*2+AG965)/4</f>
        <v>15161.518263592</v>
      </c>
      <c r="AI964" s="0" t="n">
        <f aca="false">ABS(1 - (AG964/AVERAGE(AG962:AG966)))</f>
        <v>0.106085984509853</v>
      </c>
      <c r="AJ964" s="0" t="n">
        <f aca="false">(AVERAGE(AG962:AG966)*AI964) + (AG964*(1-AI964))</f>
        <v>15949.6294634841</v>
      </c>
      <c r="AK964" s="0" t="n">
        <f aca="false">(AVERAGE(AG962:AG963,AG965:AG966)*AI964*2) + (AG964*(1-AI964*2))</f>
        <v>15703.7000372017</v>
      </c>
    </row>
    <row r="965" customFormat="false" ht="13.8" hidden="false" customHeight="false" outlineLevel="0" collapsed="false">
      <c r="A965" s="4" t="n">
        <v>43699</v>
      </c>
      <c r="B965" s="0" t="n">
        <v>963</v>
      </c>
      <c r="C965" s="0" t="n">
        <v>2685</v>
      </c>
      <c r="D965" s="0" t="n">
        <f aca="false">C965*2.9</f>
        <v>7786.5</v>
      </c>
      <c r="E965" s="0" t="n">
        <v>1170</v>
      </c>
      <c r="F965" s="0" t="n">
        <f aca="false">E965*2.9</f>
        <v>3393</v>
      </c>
      <c r="G965" s="0" t="n">
        <v>1555</v>
      </c>
      <c r="H965" s="0" t="n">
        <f aca="false">SUM(D965,F965,G965)</f>
        <v>12734.5</v>
      </c>
      <c r="J965" s="0" t="n">
        <f aca="false">I965*2.4</f>
        <v>0</v>
      </c>
      <c r="K965" s="0" t="n">
        <f aca="false">I965*2.9</f>
        <v>0</v>
      </c>
      <c r="L965" s="0" t="n">
        <f aca="false">SUM(K965,H965)</f>
        <v>12734.5</v>
      </c>
      <c r="M965" s="0" t="n">
        <v>117</v>
      </c>
      <c r="X965" s="0" t="s">
        <v>39</v>
      </c>
      <c r="Y965" s="0" t="n">
        <f aca="false">Y961</f>
        <v>14595.0714285714</v>
      </c>
      <c r="Z965" s="0" t="n">
        <f aca="false">L965/Y965</f>
        <v>0.872520567119039</v>
      </c>
      <c r="AA965" s="0" t="n">
        <f aca="false">AVERAGEIF(X902:X964,"Thursday",Z902:Z964)</f>
        <v>0.98663580296753</v>
      </c>
      <c r="AB965" s="0" t="n">
        <f aca="false">L965/AA965</f>
        <v>12906.9915785522</v>
      </c>
      <c r="AC965" s="0" t="n">
        <v>102</v>
      </c>
      <c r="AE965" s="0" t="n">
        <v>0</v>
      </c>
      <c r="AF965" s="0" t="n">
        <f aca="false">(AB965/AVERAGE(AB961:AB963,AB967:AB969))*MAX(AE964:AE966) + (1 - MAX(AE964:AE966))</f>
        <v>1</v>
      </c>
      <c r="AG965" s="0" t="n">
        <f aca="false">AB965/AF965</f>
        <v>12906.9915785522</v>
      </c>
      <c r="AH965" s="0" t="n">
        <f aca="false">(AG964+AG965*2+AG966)/4</f>
        <v>13683.5098600598</v>
      </c>
      <c r="AI965" s="0" t="n">
        <f aca="false">ABS(1 - (AG965/AVERAGE(AG963:AG967)))</f>
        <v>0.0966686346144703</v>
      </c>
      <c r="AJ965" s="0" t="n">
        <f aca="false">(AVERAGE(AG963:AG967)*AI965) + (AG965*(1-AI965))</f>
        <v>13040.5124338489</v>
      </c>
      <c r="AK965" s="0" t="n">
        <f aca="false">(AVERAGE(AG963:AG964,AG966:AG967)*AI965*2) + (AG965*(1-AI965*2))</f>
        <v>13240.7937167939</v>
      </c>
    </row>
    <row r="966" customFormat="false" ht="13.8" hidden="false" customHeight="false" outlineLevel="0" collapsed="false">
      <c r="A966" s="4" t="n">
        <v>43700</v>
      </c>
      <c r="B966" s="0" t="n">
        <v>964</v>
      </c>
      <c r="C966" s="0" t="n">
        <v>2965</v>
      </c>
      <c r="D966" s="0" t="n">
        <f aca="false">C966*2.9</f>
        <v>8598.5</v>
      </c>
      <c r="E966" s="0" t="n">
        <v>1115</v>
      </c>
      <c r="F966" s="0" t="n">
        <f aca="false">E966*2.9</f>
        <v>3233.5</v>
      </c>
      <c r="G966" s="0" t="n">
        <v>1875</v>
      </c>
      <c r="H966" s="0" t="n">
        <f aca="false">SUM(D966,F966,G966)</f>
        <v>13707</v>
      </c>
      <c r="J966" s="0" t="n">
        <f aca="false">I966*2.4</f>
        <v>0</v>
      </c>
      <c r="K966" s="0" t="n">
        <f aca="false">I966*2.9</f>
        <v>0</v>
      </c>
      <c r="L966" s="0" t="n">
        <f aca="false">SUM(K966,H966)</f>
        <v>13707</v>
      </c>
      <c r="M966" s="0" t="n">
        <v>100</v>
      </c>
      <c r="X966" s="0" t="s">
        <v>40</v>
      </c>
      <c r="Y966" s="0" t="n">
        <f aca="false">Y961</f>
        <v>14595.0714285714</v>
      </c>
      <c r="Z966" s="0" t="n">
        <f aca="false">L966/Y966</f>
        <v>0.939152649377727</v>
      </c>
      <c r="AA966" s="0" t="n">
        <f aca="false">AVERAGEIF(X903:X965,"Friday",Z903:Z965)</f>
        <v>1.07031803917537</v>
      </c>
      <c r="AB966" s="0" t="n">
        <f aca="false">L966/AA966</f>
        <v>12806.4738687957</v>
      </c>
      <c r="AC966" s="0" t="n">
        <v>99</v>
      </c>
      <c r="AE966" s="0" t="n">
        <v>0</v>
      </c>
      <c r="AF966" s="0" t="n">
        <f aca="false">(AB966/AVERAGE(AB962:AB964,AB968:AB970))*MAX(AE965:AE967) + (1 - MAX(AE965:AE967))</f>
        <v>1</v>
      </c>
      <c r="AG966" s="0" t="n">
        <f aca="false">AB966/AF966</f>
        <v>12806.4738687957</v>
      </c>
      <c r="AH966" s="0" t="n">
        <f aca="false">(AG965+AG966*2+AG967)/4</f>
        <v>13155.5108102397</v>
      </c>
      <c r="AI966" s="0" t="n">
        <f aca="false">ABS(1 - (AG966/AVERAGE(AG964:AG968)))</f>
        <v>0.0653432460404977</v>
      </c>
      <c r="AJ966" s="0" t="n">
        <f aca="false">(AVERAGE(AG964:AG968)*AI966) + (AG966*(1-AI966))</f>
        <v>12864.9769620258</v>
      </c>
      <c r="AK966" s="0" t="n">
        <f aca="false">(AVERAGE(AG964:AG965,AG967:AG968)*AI966*2) + (AG966*(1-AI966*2))</f>
        <v>12952.731601871</v>
      </c>
    </row>
    <row r="967" customFormat="false" ht="13.8" hidden="false" customHeight="false" outlineLevel="0" collapsed="false">
      <c r="A967" s="4" t="n">
        <v>43701</v>
      </c>
      <c r="B967" s="0" t="n">
        <v>965</v>
      </c>
      <c r="C967" s="0" t="n">
        <v>3205</v>
      </c>
      <c r="D967" s="0" t="n">
        <f aca="false">C967*2.9</f>
        <v>9294.5</v>
      </c>
      <c r="E967" s="0" t="n">
        <v>1255</v>
      </c>
      <c r="F967" s="0" t="n">
        <f aca="false">E967*2.9</f>
        <v>3639.5</v>
      </c>
      <c r="G967" s="0" t="n">
        <v>3105</v>
      </c>
      <c r="H967" s="0" t="n">
        <f aca="false">SUM(D967,F967,G967)</f>
        <v>16039</v>
      </c>
      <c r="J967" s="0" t="n">
        <f aca="false">I967*2.4</f>
        <v>0</v>
      </c>
      <c r="K967" s="0" t="n">
        <f aca="false">I967*2.9</f>
        <v>0</v>
      </c>
      <c r="L967" s="0" t="n">
        <f aca="false">SUM(K967,H967)</f>
        <v>16039</v>
      </c>
      <c r="M967" s="0" t="n">
        <v>96</v>
      </c>
      <c r="X967" s="0" t="s">
        <v>42</v>
      </c>
      <c r="Y967" s="0" t="n">
        <f aca="false">Y962</f>
        <v>14595.0714285714</v>
      </c>
      <c r="Z967" s="0" t="n">
        <f aca="false">L967/Y967</f>
        <v>1.09893261423866</v>
      </c>
      <c r="AA967" s="0" t="n">
        <f aca="false">AVERAGEIF(X904:X966,"Saturday",Z904:Z966)</f>
        <v>1.13734802165062</v>
      </c>
      <c r="AB967" s="0" t="n">
        <f aca="false">L967/AA967</f>
        <v>14102.1039248152</v>
      </c>
      <c r="AC967" s="0" t="n">
        <v>99</v>
      </c>
      <c r="AE967" s="0" t="n">
        <v>0</v>
      </c>
      <c r="AF967" s="0" t="n">
        <f aca="false">(AB967/AVERAGE(AB963:AB965,AB969:AB971))*MAX(AE966:AE968) + (1 - MAX(AE966:AE968))</f>
        <v>1</v>
      </c>
      <c r="AG967" s="0" t="n">
        <f aca="false">AB967/AF967</f>
        <v>14102.1039248152</v>
      </c>
      <c r="AH967" s="0" t="n">
        <f aca="false">(AG966+AG967*2+AG968)/4</f>
        <v>13397.6244016632</v>
      </c>
      <c r="AI967" s="0" t="n">
        <f aca="false">ABS(1 - (AG967/AVERAGE(AG965:AG969)))</f>
        <v>0.0703265910565494</v>
      </c>
      <c r="AJ967" s="0" t="n">
        <f aca="false">(AVERAGE(AG965:AG969)*AI967) + (AG967*(1-AI967))</f>
        <v>14036.9400758444</v>
      </c>
      <c r="AK967" s="0" t="n">
        <f aca="false">(AVERAGE(AG965:AG966,AG968:AG969)*AI967*2) + (AG967*(1-AI967*2))</f>
        <v>13939.1943023881</v>
      </c>
    </row>
    <row r="968" customFormat="false" ht="13.8" hidden="false" customHeight="false" outlineLevel="0" collapsed="false">
      <c r="A968" s="4" t="n">
        <v>43702</v>
      </c>
      <c r="B968" s="0" t="n">
        <v>966</v>
      </c>
      <c r="C968" s="0" t="n">
        <v>2680</v>
      </c>
      <c r="D968" s="0" t="n">
        <f aca="false">C968*2.9</f>
        <v>7772</v>
      </c>
      <c r="E968" s="0" t="n">
        <v>1260</v>
      </c>
      <c r="F968" s="0" t="n">
        <f aca="false">E968*2.9</f>
        <v>3654</v>
      </c>
      <c r="G968" s="0" t="n">
        <v>1855</v>
      </c>
      <c r="H968" s="0" t="n">
        <f aca="false">SUM(D968,F968,G968)</f>
        <v>13281</v>
      </c>
      <c r="J968" s="0" t="n">
        <f aca="false">I968*2.4</f>
        <v>0</v>
      </c>
      <c r="K968" s="0" t="n">
        <f aca="false">I968*2.9</f>
        <v>0</v>
      </c>
      <c r="L968" s="0" t="n">
        <f aca="false">SUM(K968,H968)</f>
        <v>13281</v>
      </c>
      <c r="M968" s="0" t="n">
        <v>109</v>
      </c>
      <c r="X968" s="0" t="s">
        <v>33</v>
      </c>
      <c r="Y968" s="0" t="n">
        <f aca="false">AVERAGE(L968:L974)</f>
        <v>14471</v>
      </c>
      <c r="Z968" s="0" t="n">
        <f aca="false">L968/Y968</f>
        <v>0.917766567617995</v>
      </c>
      <c r="AA968" s="0" t="n">
        <f aca="false">AVERAGEIF(X905:X967,"Sunday",Z905:Z967)</f>
        <v>1.05573882145839</v>
      </c>
      <c r="AB968" s="0" t="n">
        <f aca="false">L968/AA968</f>
        <v>12579.8158882267</v>
      </c>
      <c r="AC968" s="0" t="n">
        <v>100</v>
      </c>
      <c r="AE968" s="0" t="n">
        <v>0</v>
      </c>
      <c r="AF968" s="0" t="n">
        <f aca="false">(AB968/AVERAGE(AB964:AB966,AB970:AB972))*MAX(AE967:AE969) + (1 - MAX(AE967:AE969))</f>
        <v>1</v>
      </c>
      <c r="AG968" s="0" t="n">
        <f aca="false">AB968/AF968</f>
        <v>12579.8158882267</v>
      </c>
      <c r="AH968" s="0" t="n">
        <f aca="false">(AG967+AG968*2+AG969)/4</f>
        <v>13185.9812077554</v>
      </c>
      <c r="AI968" s="0" t="n">
        <f aca="false">ABS(1 - (AG968/AVERAGE(AG966:AG970)))</f>
        <v>0.0709130377691783</v>
      </c>
      <c r="AJ968" s="0" t="n">
        <f aca="false">(AVERAGE(AG966:AG970)*AI968) + (AG968*(1-AI968))</f>
        <v>12647.9038132768</v>
      </c>
      <c r="AK968" s="0" t="n">
        <f aca="false">(AVERAGE(AG966:AG967,AG969:AG970)*AI968*2) + (AG968*(1-AI968*2))</f>
        <v>12750.035700852</v>
      </c>
    </row>
    <row r="969" customFormat="false" ht="13.8" hidden="false" customHeight="false" outlineLevel="0" collapsed="false">
      <c r="A969" s="4" t="n">
        <v>43703</v>
      </c>
      <c r="B969" s="0" t="n">
        <v>967</v>
      </c>
      <c r="C969" s="0" t="n">
        <v>2655</v>
      </c>
      <c r="D969" s="0" t="n">
        <f aca="false">C969*2.9</f>
        <v>7699.5</v>
      </c>
      <c r="E969" s="0" t="n">
        <v>1045</v>
      </c>
      <c r="F969" s="0" t="n">
        <f aca="false">E969*2.9</f>
        <v>3030.5</v>
      </c>
      <c r="G969" s="0" t="n">
        <v>1440</v>
      </c>
      <c r="H969" s="0" t="n">
        <f aca="false">SUM(D969,F969,G969)</f>
        <v>12170</v>
      </c>
      <c r="J969" s="0" t="n">
        <f aca="false">I969*2.4</f>
        <v>0</v>
      </c>
      <c r="K969" s="0" t="n">
        <f aca="false">I969*2.9</f>
        <v>0</v>
      </c>
      <c r="L969" s="0" t="n">
        <f aca="false">SUM(K969,H969)</f>
        <v>12170</v>
      </c>
      <c r="M969" s="0" t="n">
        <v>98</v>
      </c>
      <c r="X969" s="0" t="s">
        <v>34</v>
      </c>
      <c r="Y969" s="0" t="n">
        <f aca="false">Y968</f>
        <v>14471</v>
      </c>
      <c r="Z969" s="0" t="n">
        <f aca="false">L969/Y969</f>
        <v>0.840992329486559</v>
      </c>
      <c r="AA969" s="0" t="n">
        <f aca="false">AVERAGEIF(X906:X968,"Monday",Z906:Z968)</f>
        <v>0.957249176894945</v>
      </c>
      <c r="AB969" s="0" t="n">
        <f aca="false">L969/AA969</f>
        <v>12713.5131517962</v>
      </c>
      <c r="AC969" s="0" t="n">
        <v>102</v>
      </c>
      <c r="AE969" s="0" t="n">
        <v>0</v>
      </c>
      <c r="AF969" s="0" t="n">
        <f aca="false">(AB969/AVERAGE(AB965:AB967,AB971:AB973))*MAX(AE968:AE970) + (1 - MAX(AE968:AE970))</f>
        <v>0.94298581850772</v>
      </c>
      <c r="AG969" s="0" t="n">
        <f aca="false">AB969/AF969</f>
        <v>13482.1891297532</v>
      </c>
      <c r="AH969" s="0" t="n">
        <f aca="false">(AG968+AG969*2+AG970)/4</f>
        <v>13568.3737996455</v>
      </c>
      <c r="AI969" s="0" t="n">
        <f aca="false">ABS(1 - (AG969/AVERAGE(AG967:AG971)))</f>
        <v>0.0516445192219772</v>
      </c>
      <c r="AJ969" s="0" t="n">
        <f aca="false">(AVERAGE(AG967:AG971)*AI969) + (AG969*(1-AI969))</f>
        <v>13520.1064585286</v>
      </c>
      <c r="AK969" s="0" t="n">
        <f aca="false">(AVERAGE(AG967:AG968,AG970:AG971)*AI969*2) + (AG969*(1-AI969*2))</f>
        <v>13576.9824516916</v>
      </c>
    </row>
    <row r="970" customFormat="false" ht="13.8" hidden="false" customHeight="false" outlineLevel="0" collapsed="false">
      <c r="A970" s="4" t="n">
        <v>43704</v>
      </c>
      <c r="B970" s="0" t="n">
        <v>968</v>
      </c>
      <c r="C970" s="0" t="n">
        <v>2645</v>
      </c>
      <c r="D970" s="0" t="n">
        <f aca="false">C970*2.9</f>
        <v>7670.5</v>
      </c>
      <c r="E970" s="0" t="n">
        <v>1030</v>
      </c>
      <c r="F970" s="0" t="n">
        <f aca="false">E970*2.9</f>
        <v>2987</v>
      </c>
      <c r="G970" s="0" t="n">
        <v>1090</v>
      </c>
      <c r="H970" s="0" t="n">
        <f aca="false">SUM(D970,F970,G970)</f>
        <v>11747.5</v>
      </c>
      <c r="J970" s="0" t="n">
        <f aca="false">I970*2.4</f>
        <v>0</v>
      </c>
      <c r="K970" s="0" t="n">
        <f aca="false">I970*2.9</f>
        <v>0</v>
      </c>
      <c r="L970" s="0" t="n">
        <f aca="false">SUM(K970,H970)</f>
        <v>11747.5</v>
      </c>
      <c r="M970" s="0" t="n">
        <v>78</v>
      </c>
      <c r="X970" s="0" t="s">
        <v>36</v>
      </c>
      <c r="Y970" s="0" t="n">
        <f aca="false">Y968</f>
        <v>14471</v>
      </c>
      <c r="Z970" s="0" t="n">
        <f aca="false">L970/Y970</f>
        <v>0.811796005804713</v>
      </c>
      <c r="AA970" s="0" t="n">
        <f aca="false">AVERAGEIF(X907:X969,"Tuesday",Z907:Z969)</f>
        <v>0.958631597744465</v>
      </c>
      <c r="AB970" s="0" t="n">
        <f aca="false">L970/AA970</f>
        <v>12254.446888294</v>
      </c>
      <c r="AC970" s="0" t="n">
        <v>104</v>
      </c>
      <c r="AE970" s="0" t="n">
        <v>1</v>
      </c>
      <c r="AF970" s="0" t="n">
        <f aca="false">(AB970/AVERAGE(AB966:AB968,AB972:AB974))*MAX(AE969:AE971) + (1 - MAX(AE969:AE971))</f>
        <v>0.831977488000882</v>
      </c>
      <c r="AG970" s="0" t="n">
        <f aca="false">AB970/AF970</f>
        <v>14729.3010508489</v>
      </c>
      <c r="AH970" s="0" t="n">
        <f aca="false">(AG969+AG970*2+AG971)/4</f>
        <v>14782.3298521948</v>
      </c>
      <c r="AI970" s="0" t="n">
        <f aca="false">ABS(1 - (AG970/AVERAGE(AG968:AG972)))</f>
        <v>0.0575801771514637</v>
      </c>
      <c r="AJ970" s="0" t="n">
        <f aca="false">(AVERAGE(AG968:AG972)*AI970) + (AG970*(1-AI970))</f>
        <v>14683.1252081269</v>
      </c>
      <c r="AK970" s="0" t="n">
        <f aca="false">(AVERAGE(AG968:AG969,AG971:AG972)*AI970*2) + (AG970*(1-AI970*2))</f>
        <v>14613.861444044</v>
      </c>
    </row>
    <row r="971" customFormat="false" ht="13.8" hidden="false" customHeight="false" outlineLevel="0" collapsed="false">
      <c r="A971" s="4" t="n">
        <v>43705</v>
      </c>
      <c r="B971" s="0" t="n">
        <v>969</v>
      </c>
      <c r="C971" s="0" t="n">
        <v>2655</v>
      </c>
      <c r="D971" s="0" t="n">
        <f aca="false">C971*2.9</f>
        <v>7699.5</v>
      </c>
      <c r="E971" s="0" t="n">
        <v>1035</v>
      </c>
      <c r="F971" s="0" t="n">
        <f aca="false">E971*2.9</f>
        <v>3001.5</v>
      </c>
      <c r="G971" s="0" t="n">
        <v>965</v>
      </c>
      <c r="H971" s="0" t="n">
        <f aca="false">SUM(D971,F971,G971)</f>
        <v>11666</v>
      </c>
      <c r="J971" s="0" t="n">
        <f aca="false">I971*2.4</f>
        <v>0</v>
      </c>
      <c r="K971" s="0" t="n">
        <f aca="false">I971*2.9</f>
        <v>0</v>
      </c>
      <c r="L971" s="0" t="n">
        <f aca="false">SUM(K971,H971)</f>
        <v>11666</v>
      </c>
      <c r="M971" s="0" t="n">
        <v>96</v>
      </c>
      <c r="X971" s="0" t="s">
        <v>37</v>
      </c>
      <c r="Y971" s="0" t="n">
        <f aca="false">Y968</f>
        <v>14471</v>
      </c>
      <c r="Z971" s="0" t="n">
        <f aca="false">L971/Y971</f>
        <v>0.806164052242416</v>
      </c>
      <c r="AA971" s="0" t="n">
        <f aca="false">AVERAGEIF(X908:X970,"Wednesday",Z908:Z970)</f>
        <v>0.853751828309734</v>
      </c>
      <c r="AB971" s="0" t="n">
        <f aca="false">L971/AA971</f>
        <v>13664.3924067448</v>
      </c>
      <c r="AC971" s="0" t="n">
        <v>100</v>
      </c>
      <c r="AE971" s="0" t="n">
        <v>0</v>
      </c>
      <c r="AF971" s="0" t="n">
        <f aca="false">(AB971/AVERAGE(AB967:AB969,AB973:AB975))*MAX(AE970:AE972) + (1 - MAX(AE970:AE972))</f>
        <v>0.844078736316597</v>
      </c>
      <c r="AG971" s="0" t="n">
        <f aca="false">AB971/AF971</f>
        <v>16188.5281773282</v>
      </c>
      <c r="AH971" s="0" t="n">
        <f aca="false">(AG970+AG971*2+AG972)/4</f>
        <v>14940.8322020192</v>
      </c>
      <c r="AI971" s="0" t="n">
        <f aca="false">ABS(1 - (AG971/AVERAGE(AG969:AG973)))</f>
        <v>0.127127751274079</v>
      </c>
      <c r="AJ971" s="0" t="n">
        <f aca="false">(AVERAGE(AG969:AG973)*AI971) + (AG971*(1-AI971))</f>
        <v>15956.4068995273</v>
      </c>
      <c r="AK971" s="0" t="n">
        <f aca="false">(AVERAGE(AG969:AG970,AG972:AG973)*AI971*2) + (AG971*(1-AI971*2))</f>
        <v>15608.2249828259</v>
      </c>
    </row>
    <row r="972" customFormat="false" ht="13.8" hidden="false" customHeight="false" outlineLevel="0" collapsed="false">
      <c r="A972" s="4" t="n">
        <v>43706</v>
      </c>
      <c r="B972" s="0" t="n">
        <v>970</v>
      </c>
      <c r="C972" s="0" t="n">
        <v>2745</v>
      </c>
      <c r="D972" s="0" t="n">
        <f aca="false">C972*2.9</f>
        <v>7960.5</v>
      </c>
      <c r="E972" s="0" t="n">
        <v>1025</v>
      </c>
      <c r="F972" s="0" t="n">
        <f aca="false">E972*2.9</f>
        <v>2972.5</v>
      </c>
      <c r="G972" s="0" t="n">
        <v>1435</v>
      </c>
      <c r="H972" s="0" t="n">
        <f aca="false">SUM(D972,F972,G972)</f>
        <v>12368</v>
      </c>
      <c r="J972" s="0" t="n">
        <f aca="false">I972*2.4</f>
        <v>0</v>
      </c>
      <c r="K972" s="0" t="n">
        <f aca="false">I972*2.9</f>
        <v>0</v>
      </c>
      <c r="L972" s="0" t="n">
        <f aca="false">SUM(K972,H972)</f>
        <v>12368</v>
      </c>
      <c r="M972" s="0" t="n">
        <v>103</v>
      </c>
      <c r="X972" s="0" t="s">
        <v>39</v>
      </c>
      <c r="Y972" s="0" t="n">
        <f aca="false">Y968</f>
        <v>14471</v>
      </c>
      <c r="Z972" s="0" t="n">
        <f aca="false">L972/Y972</f>
        <v>0.85467486697533</v>
      </c>
      <c r="AA972" s="0" t="n">
        <f aca="false">AVERAGEIF(X909:X971,"Thursday",Z909:Z971)</f>
        <v>0.977168993009427</v>
      </c>
      <c r="AB972" s="0" t="n">
        <f aca="false">L972/AA972</f>
        <v>12656.9714025716</v>
      </c>
      <c r="AC972" s="0" t="n">
        <v>100</v>
      </c>
      <c r="AE972" s="0" t="n">
        <v>0</v>
      </c>
      <c r="AF972" s="0" t="n">
        <f aca="false">(AB972/AVERAGE(AB968:AB970,AB974:AB976))*MAX(AE971:AE973) + (1 - MAX(AE971:AE973))</f>
        <v>1</v>
      </c>
      <c r="AG972" s="0" t="n">
        <f aca="false">AB972/AF972</f>
        <v>12656.9714025716</v>
      </c>
      <c r="AH972" s="0" t="n">
        <f aca="false">(AG971+AG972*2+AG973)/4</f>
        <v>14064.6681448778</v>
      </c>
      <c r="AI972" s="0" t="n">
        <f aca="false">ABS(1 - (AG972/AVERAGE(AG970:AG974)))</f>
        <v>0.207008768538406</v>
      </c>
      <c r="AJ972" s="0" t="n">
        <f aca="false">(AVERAGE(AG970:AG974)*AI972) + (AG972*(1-AI972))</f>
        <v>13340.9443068144</v>
      </c>
      <c r="AK972" s="0" t="n">
        <f aca="false">(AVERAGE(AG970:AG971,AG973:AG974)*AI972*2) + (AG972*(1-AI972*2))</f>
        <v>14366.9036631786</v>
      </c>
    </row>
    <row r="973" customFormat="false" ht="13.8" hidden="false" customHeight="false" outlineLevel="0" collapsed="false">
      <c r="A973" s="4" t="n">
        <v>43707</v>
      </c>
      <c r="B973" s="0" t="n">
        <v>971</v>
      </c>
      <c r="C973" s="0" t="n">
        <v>3455</v>
      </c>
      <c r="D973" s="0" t="n">
        <f aca="false">C973*2.9</f>
        <v>10019.5</v>
      </c>
      <c r="E973" s="0" t="n">
        <v>1160</v>
      </c>
      <c r="F973" s="0" t="n">
        <f aca="false">E973*2.9</f>
        <v>3364</v>
      </c>
      <c r="G973" s="0" t="n">
        <v>2265</v>
      </c>
      <c r="H973" s="0" t="n">
        <f aca="false">SUM(D973,F973,G973)</f>
        <v>15648.5</v>
      </c>
      <c r="J973" s="0" t="n">
        <f aca="false">I973*2.4</f>
        <v>0</v>
      </c>
      <c r="K973" s="0" t="n">
        <f aca="false">I973*2.9</f>
        <v>0</v>
      </c>
      <c r="L973" s="0" t="n">
        <f aca="false">SUM(K973,H973)</f>
        <v>15648.5</v>
      </c>
      <c r="M973" s="0" t="n">
        <v>89</v>
      </c>
      <c r="X973" s="0" t="s">
        <v>40</v>
      </c>
      <c r="Y973" s="0" t="n">
        <f aca="false">Y968</f>
        <v>14471</v>
      </c>
      <c r="Z973" s="0" t="n">
        <f aca="false">L973/Y973</f>
        <v>1.08136963582337</v>
      </c>
      <c r="AA973" s="0" t="n">
        <f aca="false">AVERAGEIF(X910:X972,"Friday",Z910:Z972)</f>
        <v>1.06046938279424</v>
      </c>
      <c r="AB973" s="0" t="n">
        <f aca="false">L973/AA973</f>
        <v>14756.2015970397</v>
      </c>
      <c r="AC973" s="0" t="n">
        <v>102</v>
      </c>
      <c r="AE973" s="0" t="n">
        <v>0</v>
      </c>
      <c r="AF973" s="0" t="n">
        <f aca="false">(AB973/AVERAGE(AB969:AB971,AB975:AB977))*MAX(AE972:AE974) + (1 - MAX(AE972:AE974))</f>
        <v>1</v>
      </c>
      <c r="AG973" s="0" t="n">
        <f aca="false">AB973/AF973</f>
        <v>14756.2015970397</v>
      </c>
      <c r="AH973" s="0" t="n">
        <f aca="false">(AG972+AG973*2+AG974)/4</f>
        <v>15910.9035550739</v>
      </c>
      <c r="AI973" s="0" t="n">
        <f aca="false">ABS(1 - (AG973/AVERAGE(AG971:AG975)))</f>
        <v>0.0563338038518862</v>
      </c>
      <c r="AJ973" s="0" t="n">
        <f aca="false">(AVERAGE(AG971:AG975)*AI973) + (AG973*(1-AI973))</f>
        <v>14805.8258904878</v>
      </c>
      <c r="AK973" s="0" t="n">
        <f aca="false">(AVERAGE(AG971:AG972,AG974:AG975)*AI973*2) + (AG973*(1-AI973*2))</f>
        <v>14880.2623306598</v>
      </c>
    </row>
    <row r="974" customFormat="false" ht="13.8" hidden="false" customHeight="false" outlineLevel="0" collapsed="false">
      <c r="A974" s="4" t="n">
        <v>43708</v>
      </c>
      <c r="B974" s="0" t="n">
        <v>972</v>
      </c>
      <c r="C974" s="0" t="n">
        <v>4345</v>
      </c>
      <c r="D974" s="0" t="n">
        <f aca="false">C974*2.9</f>
        <v>12600.5</v>
      </c>
      <c r="E974" s="0" t="n">
        <v>1645</v>
      </c>
      <c r="F974" s="0" t="n">
        <f aca="false">E974*2.9</f>
        <v>4770.5</v>
      </c>
      <c r="G974" s="0" t="n">
        <v>7045</v>
      </c>
      <c r="H974" s="0" t="n">
        <f aca="false">SUM(D974,F974,G974)</f>
        <v>24416</v>
      </c>
      <c r="J974" s="0" t="n">
        <f aca="false">I974*2.4</f>
        <v>0</v>
      </c>
      <c r="K974" s="0" t="n">
        <f aca="false">I974*2.9</f>
        <v>0</v>
      </c>
      <c r="L974" s="0" t="n">
        <f aca="false">SUM(K974,H974)</f>
        <v>24416</v>
      </c>
      <c r="M974" s="0" t="n">
        <v>72</v>
      </c>
      <c r="X974" s="0" t="s">
        <v>42</v>
      </c>
      <c r="Y974" s="0" t="n">
        <f aca="false">Y969</f>
        <v>14471</v>
      </c>
      <c r="Z974" s="0" t="n">
        <f aca="false">L974/Y974</f>
        <v>1.68723654204962</v>
      </c>
      <c r="AA974" s="0" t="n">
        <f aca="false">AVERAGEIF(X911:X973,"Saturday",Z911:Z973)</f>
        <v>1.1369901997888</v>
      </c>
      <c r="AB974" s="0" t="n">
        <f aca="false">L974/AA974</f>
        <v>21474.2396236444</v>
      </c>
      <c r="AC974" s="0" t="n">
        <v>102</v>
      </c>
      <c r="AE974" s="0" t="n">
        <v>0</v>
      </c>
      <c r="AF974" s="0" t="n">
        <f aca="false">(AB974/AVERAGE(AB970:AB972,AB976:AB978))*MAX(AE973:AE975) + (1 - MAX(AE973:AE975))</f>
        <v>1</v>
      </c>
      <c r="AG974" s="0" t="n">
        <f aca="false">AB974/AF974</f>
        <v>21474.2396236444</v>
      </c>
      <c r="AH974" s="0" t="n">
        <f aca="false">(AG973+AG974*2+AG975)/4</f>
        <v>17703.558582004</v>
      </c>
      <c r="AI974" s="0" t="n">
        <f aca="false">ABS(1 - (AG974/AVERAGE(AG972:AG976)))</f>
        <v>0.404525340678472</v>
      </c>
      <c r="AJ974" s="0" t="n">
        <f aca="false">(AVERAGE(AG972:AG976)*AI974) + (AG974*(1-AI974))</f>
        <v>18972.2835515237</v>
      </c>
      <c r="AK974" s="0" t="n">
        <f aca="false">(AVERAGE(AG972:AG973,AG975:AG976)*AI974*2) + (AG974*(1-AI974*2))</f>
        <v>15219.3494433427</v>
      </c>
    </row>
    <row r="975" customFormat="false" ht="13.8" hidden="false" customHeight="false" outlineLevel="0" collapsed="false">
      <c r="A975" s="4" t="n">
        <v>43709</v>
      </c>
      <c r="B975" s="0" t="n">
        <v>973</v>
      </c>
      <c r="C975" s="0" t="n">
        <v>4175</v>
      </c>
      <c r="D975" s="0" t="n">
        <f aca="false">C975*2.4</f>
        <v>10020</v>
      </c>
      <c r="E975" s="0" t="n">
        <v>2005</v>
      </c>
      <c r="F975" s="0" t="n">
        <f aca="false">E975*2.4</f>
        <v>4812</v>
      </c>
      <c r="G975" s="0" t="n">
        <v>7550</v>
      </c>
      <c r="H975" s="0" t="n">
        <f aca="false">SUM(D975,F975,G975)</f>
        <v>22382</v>
      </c>
      <c r="J975" s="0" t="n">
        <f aca="false">I975*2.4</f>
        <v>0</v>
      </c>
      <c r="K975" s="0" t="n">
        <f aca="false">I975*2.4</f>
        <v>0</v>
      </c>
      <c r="L975" s="0" t="n">
        <f aca="false">SUM(K975,H975)</f>
        <v>22382</v>
      </c>
      <c r="M975" s="0" t="n">
        <v>95</v>
      </c>
      <c r="X975" s="0" t="s">
        <v>33</v>
      </c>
      <c r="Y975" s="0" t="n">
        <f aca="false">AVERAGE(L975:L981)</f>
        <v>14104.2857142857</v>
      </c>
      <c r="Z975" s="0" t="n">
        <f aca="false">L975/Y975</f>
        <v>1.58689354806037</v>
      </c>
      <c r="AA975" s="0" t="n">
        <f aca="false">AVERAGEIF(X912:X974,"Sunday",Z912:Z974)</f>
        <v>1.0407669425836</v>
      </c>
      <c r="AB975" s="0" t="n">
        <f aca="false">L975/AA975</f>
        <v>21505.2948784469</v>
      </c>
      <c r="AC975" s="0" t="n">
        <v>104</v>
      </c>
      <c r="AE975" s="0" t="n">
        <v>0</v>
      </c>
      <c r="AF975" s="0" t="n">
        <f aca="false">(AB975/AVERAGE(AB971:AB973,AB977:AB979))*MAX(AE974:AE976) + (1 - MAX(AE974:AE976))</f>
        <v>1.64042924156085</v>
      </c>
      <c r="AG975" s="0" t="n">
        <f aca="false">AB975/AF975</f>
        <v>13109.5534836875</v>
      </c>
      <c r="AH975" s="0" t="n">
        <f aca="false">(AG974+AG975*2+AG976)/4</f>
        <v>15535.7471162681</v>
      </c>
      <c r="AI975" s="0" t="n">
        <f aca="false">ABS(1 - (AG975/AVERAGE(AG973:AG977)))</f>
        <v>0.175726649544234</v>
      </c>
      <c r="AJ975" s="0" t="n">
        <f aca="false">(AVERAGE(AG973:AG977)*AI975) + (AG975*(1-AI975))</f>
        <v>13600.6783213244</v>
      </c>
      <c r="AK975" s="0" t="n">
        <f aca="false">(AVERAGE(AG973:AG974,AG976:AG977)*AI975*2) + (AG975*(1-AI975*2))</f>
        <v>14337.3655777798</v>
      </c>
    </row>
    <row r="976" customFormat="false" ht="13.8" hidden="false" customHeight="false" outlineLevel="0" collapsed="false">
      <c r="A976" s="4" t="n">
        <v>43710</v>
      </c>
      <c r="B976" s="0" t="n">
        <v>974</v>
      </c>
      <c r="C976" s="0" t="n">
        <v>3185</v>
      </c>
      <c r="D976" s="0" t="n">
        <f aca="false">C976*2.4</f>
        <v>7644</v>
      </c>
      <c r="E976" s="0" t="n">
        <v>1755</v>
      </c>
      <c r="F976" s="0" t="n">
        <f aca="false">E976*2.4</f>
        <v>4212</v>
      </c>
      <c r="G976" s="0" t="n">
        <v>2760</v>
      </c>
      <c r="H976" s="0" t="n">
        <f aca="false">SUM(D976,F976,G976)</f>
        <v>14616</v>
      </c>
      <c r="J976" s="0" t="n">
        <f aca="false">I976*2.4</f>
        <v>0</v>
      </c>
      <c r="K976" s="0" t="n">
        <f aca="false">I976*2.4</f>
        <v>0</v>
      </c>
      <c r="L976" s="0" t="n">
        <f aca="false">SUM(K976,H976)</f>
        <v>14616</v>
      </c>
      <c r="M976" s="0" t="n">
        <v>105</v>
      </c>
      <c r="X976" s="0" t="s">
        <v>34</v>
      </c>
      <c r="Y976" s="0" t="n">
        <f aca="false">Y975</f>
        <v>14104.2857142857</v>
      </c>
      <c r="Z976" s="0" t="n">
        <f aca="false">L976/Y976</f>
        <v>1.0362807657247</v>
      </c>
      <c r="AA976" s="0" t="n">
        <f aca="false">AVERAGEIF(X913:X975,"Monday",Z913:Z975)</f>
        <v>0.940220443504938</v>
      </c>
      <c r="AB976" s="0" t="n">
        <f aca="false">L976/AA976</f>
        <v>15545.2905762341</v>
      </c>
      <c r="AC976" s="0" t="n">
        <v>100</v>
      </c>
      <c r="AE976" s="0" t="n">
        <v>1</v>
      </c>
      <c r="AF976" s="0" t="n">
        <f aca="false">(AB976/AVERAGE(AB972:AB974,AB978:AB980))*MAX(AE975:AE977) + (1 - MAX(AE975:AE977))</f>
        <v>1.07582531883706</v>
      </c>
      <c r="AG976" s="0" t="n">
        <f aca="false">AB976/AF976</f>
        <v>14449.6418740528</v>
      </c>
      <c r="AH976" s="0" t="n">
        <f aca="false">(AG975+AG976*2+AG977)/4</f>
        <v>14435.2704533844</v>
      </c>
      <c r="AI976" s="0" t="n">
        <f aca="false">ABS(1 - (AG976/AVERAGE(AG974:AG978)))</f>
        <v>0.0709100155919578</v>
      </c>
      <c r="AJ976" s="0" t="n">
        <f aca="false">(AVERAGE(AG974:AG978)*AI976) + (AG976*(1-AI976))</f>
        <v>14527.8432630217</v>
      </c>
      <c r="AK976" s="0" t="n">
        <f aca="false">(AVERAGE(AG974:AG975,AG977:AG978)*AI976*2) + (AG976*(1-AI976*2))</f>
        <v>14645.1453464751</v>
      </c>
    </row>
    <row r="977" customFormat="false" ht="13.8" hidden="false" customHeight="false" outlineLevel="0" collapsed="false">
      <c r="A977" s="4" t="n">
        <v>43711</v>
      </c>
      <c r="B977" s="0" t="n">
        <v>975</v>
      </c>
      <c r="C977" s="0" t="n">
        <v>2925</v>
      </c>
      <c r="D977" s="0" t="n">
        <f aca="false">C977*2.4</f>
        <v>7020</v>
      </c>
      <c r="E977" s="0" t="n">
        <v>1165</v>
      </c>
      <c r="F977" s="0" t="n">
        <f aca="false">E977*2.4</f>
        <v>2796</v>
      </c>
      <c r="G977" s="0" t="n">
        <v>1550</v>
      </c>
      <c r="H977" s="0" t="n">
        <f aca="false">SUM(D977,F977,G977)</f>
        <v>11366</v>
      </c>
      <c r="J977" s="0" t="n">
        <f aca="false">I977*2.4</f>
        <v>0</v>
      </c>
      <c r="K977" s="0" t="n">
        <f aca="false">I977*2.4</f>
        <v>0</v>
      </c>
      <c r="L977" s="0" t="n">
        <f aca="false">SUM(K977,H977)</f>
        <v>11366</v>
      </c>
      <c r="M977" s="0" t="n">
        <v>79</v>
      </c>
      <c r="X977" s="0" t="s">
        <v>36</v>
      </c>
      <c r="Y977" s="0" t="n">
        <f aca="false">Y975</f>
        <v>14104.2857142857</v>
      </c>
      <c r="Z977" s="0" t="n">
        <f aca="false">L977/Y977</f>
        <v>0.805854350248152</v>
      </c>
      <c r="AA977" s="0" t="n">
        <f aca="false">AVERAGEIF(X914:X976,"Tuesday",Z914:Z976)</f>
        <v>0.94323260745842</v>
      </c>
      <c r="AB977" s="0" t="n">
        <f aca="false">L977/AA977</f>
        <v>12050.0499135904</v>
      </c>
      <c r="AC977" s="0" t="n">
        <v>100</v>
      </c>
      <c r="AE977" s="0" t="n">
        <v>0</v>
      </c>
      <c r="AF977" s="0" t="n">
        <f aca="false">(AB977/AVERAGE(AB973:AB975,AB979:AB981))*MAX(AE976:AE978) + (1 - MAX(AE976:AE978))</f>
        <v>0.765946006685729</v>
      </c>
      <c r="AG977" s="0" t="n">
        <f aca="false">AB977/AF977</f>
        <v>15732.2445817445</v>
      </c>
      <c r="AH977" s="0" t="n">
        <f aca="false">(AG976+AG977*2+AG978)/4</f>
        <v>14727.6973606144</v>
      </c>
      <c r="AI977" s="0" t="n">
        <f aca="false">ABS(1 - (AG977/AVERAGE(AG975:AG979)))</f>
        <v>0.142980435917934</v>
      </c>
      <c r="AJ977" s="0" t="n">
        <f aca="false">(AVERAGE(AG975:AG979)*AI977) + (AG977*(1-AI977))</f>
        <v>15450.8568708909</v>
      </c>
      <c r="AK977" s="0" t="n">
        <f aca="false">(AVERAGE(AG975:AG976,AG978:AG979)*AI977*2) + (AG977*(1-AI977*2))</f>
        <v>15028.7753046105</v>
      </c>
    </row>
    <row r="978" customFormat="false" ht="13.8" hidden="false" customHeight="false" outlineLevel="0" collapsed="false">
      <c r="A978" s="4" t="n">
        <v>43712</v>
      </c>
      <c r="B978" s="0" t="n">
        <v>976</v>
      </c>
      <c r="C978" s="0" t="n">
        <v>2665</v>
      </c>
      <c r="D978" s="0" t="n">
        <f aca="false">C978*2.4</f>
        <v>6396</v>
      </c>
      <c r="E978" s="0" t="n">
        <v>1225</v>
      </c>
      <c r="F978" s="0" t="n">
        <f aca="false">E978*2.4</f>
        <v>2940</v>
      </c>
      <c r="G978" s="0" t="n">
        <v>1505</v>
      </c>
      <c r="H978" s="0" t="n">
        <f aca="false">SUM(D978,F978,G978)</f>
        <v>10841</v>
      </c>
      <c r="J978" s="0" t="n">
        <f aca="false">I978*2.4</f>
        <v>0</v>
      </c>
      <c r="K978" s="0" t="n">
        <f aca="false">I978*2.4</f>
        <v>0</v>
      </c>
      <c r="L978" s="0" t="n">
        <f aca="false">SUM(K978,H978)</f>
        <v>10841</v>
      </c>
      <c r="M978" s="0" t="n">
        <v>126</v>
      </c>
      <c r="X978" s="0" t="s">
        <v>37</v>
      </c>
      <c r="Y978" s="0" t="n">
        <f aca="false">Y975</f>
        <v>14104.2857142857</v>
      </c>
      <c r="Z978" s="0" t="n">
        <f aca="false">L978/Y978</f>
        <v>0.768631621594248</v>
      </c>
      <c r="AA978" s="0" t="n">
        <f aca="false">AVERAGEIF(X915:X977,"Wednesday",Z915:Z977)</f>
        <v>0.834137488440838</v>
      </c>
      <c r="AB978" s="0" t="n">
        <f aca="false">L978/AA978</f>
        <v>12996.6584049158</v>
      </c>
      <c r="AC978" s="0" t="n">
        <v>102</v>
      </c>
      <c r="AE978" s="0" t="n">
        <v>0</v>
      </c>
      <c r="AF978" s="0" t="n">
        <f aca="false">(AB978/AVERAGE(AB974:AB976,AB980:AB982))*MAX(AE977:AE979) + (1 - MAX(AE977:AE979))</f>
        <v>1</v>
      </c>
      <c r="AG978" s="0" t="n">
        <f aca="false">AB978/AF978</f>
        <v>12996.6584049158</v>
      </c>
      <c r="AH978" s="0" t="n">
        <f aca="false">(AG977+AG978*2+AG979)/4</f>
        <v>13564.6521422098</v>
      </c>
      <c r="AI978" s="0" t="n">
        <f aca="false">ABS(1 - (AG978/AVERAGE(AG976:AG980)))</f>
        <v>0.0442554810249212</v>
      </c>
      <c r="AJ978" s="0" t="n">
        <f aca="false">(AVERAGE(AG976:AG980)*AI978) + (AG978*(1-AI978))</f>
        <v>13023.2916459455</v>
      </c>
      <c r="AK978" s="0" t="n">
        <f aca="false">(AVERAGE(AG976:AG977,AG979:AG980)*AI978*2) + (AG978*(1-AI978*2))</f>
        <v>13063.2415074901</v>
      </c>
    </row>
    <row r="979" customFormat="false" ht="13.8" hidden="false" customHeight="false" outlineLevel="0" collapsed="false">
      <c r="A979" s="4" t="n">
        <v>43713</v>
      </c>
      <c r="B979" s="0" t="n">
        <v>977</v>
      </c>
      <c r="C979" s="0" t="n">
        <v>3175</v>
      </c>
      <c r="D979" s="0" t="n">
        <f aca="false">C979*2.4</f>
        <v>7620</v>
      </c>
      <c r="E979" s="0" t="n">
        <v>1205</v>
      </c>
      <c r="F979" s="0" t="n">
        <f aca="false">E979*2.4</f>
        <v>2892</v>
      </c>
      <c r="G979" s="0" t="n">
        <v>1550</v>
      </c>
      <c r="H979" s="0" t="n">
        <f aca="false">SUM(D979,F979,G979)</f>
        <v>12062</v>
      </c>
      <c r="J979" s="0" t="n">
        <f aca="false">I979*2.4</f>
        <v>0</v>
      </c>
      <c r="K979" s="0" t="n">
        <f aca="false">I979*2.4</f>
        <v>0</v>
      </c>
      <c r="L979" s="0" t="n">
        <f aca="false">SUM(K979,H979)</f>
        <v>12062</v>
      </c>
      <c r="M979" s="0" t="n">
        <v>114</v>
      </c>
      <c r="X979" s="0" t="s">
        <v>39</v>
      </c>
      <c r="Y979" s="0" t="n">
        <f aca="false">Y975</f>
        <v>14104.2857142857</v>
      </c>
      <c r="Z979" s="0" t="n">
        <f aca="false">L979/Y979</f>
        <v>0.8552010533779</v>
      </c>
      <c r="AA979" s="0" t="n">
        <f aca="false">AVERAGEIF(X916:X978,"Thursday",Z916:Z978)</f>
        <v>0.962415590510389</v>
      </c>
      <c r="AB979" s="0" t="n">
        <f aca="false">L979/AA979</f>
        <v>12533.0471772629</v>
      </c>
      <c r="AC979" s="0" t="n">
        <v>100</v>
      </c>
      <c r="AE979" s="0" t="n">
        <v>0</v>
      </c>
      <c r="AF979" s="0" t="n">
        <f aca="false">(AB979/AVERAGE(AB975:AB977,AB981:AB983))*MAX(AE978:AE980) + (1 - MAX(AE978:AE980))</f>
        <v>1</v>
      </c>
      <c r="AG979" s="0" t="n">
        <f aca="false">AB979/AF979</f>
        <v>12533.0471772629</v>
      </c>
      <c r="AH979" s="0" t="n">
        <f aca="false">(AG978+AG979*2+AG980)/4</f>
        <v>12585.871449581</v>
      </c>
      <c r="AI979" s="0" t="n">
        <f aca="false">ABS(1 - (AG979/AVERAGE(AG977:AG981)))</f>
        <v>0.0416201035206912</v>
      </c>
      <c r="AJ979" s="0" t="n">
        <f aca="false">(AVERAGE(AG977:AG981)*AI979) + (AG979*(1-AI979))</f>
        <v>12555.7001546519</v>
      </c>
      <c r="AK979" s="0" t="n">
        <f aca="false">(AVERAGE(AG977:AG978,AG980:AG981)*AI979*2) + (AG979*(1-AI979*2))</f>
        <v>12589.6796207353</v>
      </c>
    </row>
    <row r="980" customFormat="false" ht="13.8" hidden="false" customHeight="false" outlineLevel="0" collapsed="false">
      <c r="A980" s="4" t="n">
        <v>43714</v>
      </c>
      <c r="B980" s="0" t="n">
        <v>978</v>
      </c>
      <c r="C980" s="0" t="n">
        <v>3305</v>
      </c>
      <c r="D980" s="0" t="n">
        <f aca="false">C980*2.4</f>
        <v>7932</v>
      </c>
      <c r="E980" s="0" t="n">
        <v>1225</v>
      </c>
      <c r="F980" s="0" t="n">
        <f aca="false">E980*2.4</f>
        <v>2940</v>
      </c>
      <c r="G980" s="0" t="n">
        <v>2285</v>
      </c>
      <c r="H980" s="0" t="n">
        <f aca="false">SUM(D980,F980,G980)</f>
        <v>13157</v>
      </c>
      <c r="J980" s="0" t="n">
        <f aca="false">I980*2.4</f>
        <v>0</v>
      </c>
      <c r="K980" s="0" t="n">
        <f aca="false">I980*2.4</f>
        <v>0</v>
      </c>
      <c r="L980" s="0" t="n">
        <f aca="false">SUM(K980,H980)</f>
        <v>13157</v>
      </c>
      <c r="M980" s="0" t="n">
        <v>109</v>
      </c>
      <c r="X980" s="0" t="s">
        <v>40</v>
      </c>
      <c r="Y980" s="0" t="n">
        <f aca="false">Y975</f>
        <v>14104.2857142857</v>
      </c>
      <c r="Z980" s="0" t="n">
        <f aca="false">L980/Y980</f>
        <v>0.932837030284616</v>
      </c>
      <c r="AA980" s="0" t="n">
        <f aca="false">AVERAGEIF(X917:X979,"Friday",Z917:Z979)</f>
        <v>1.07135298506558</v>
      </c>
      <c r="AB980" s="0" t="n">
        <f aca="false">L980/AA980</f>
        <v>12280.7330388822</v>
      </c>
      <c r="AC980" s="0" t="n">
        <v>99</v>
      </c>
      <c r="AE980" s="0" t="n">
        <v>0</v>
      </c>
      <c r="AF980" s="0" t="n">
        <f aca="false">(AB980/AVERAGE(AB976:AB978,AB982:AB984))*MAX(AE979:AE981) + (1 - MAX(AE979:AE981))</f>
        <v>1</v>
      </c>
      <c r="AG980" s="0" t="n">
        <f aca="false">AB980/AF980</f>
        <v>12280.7330388822</v>
      </c>
      <c r="AH980" s="0" t="n">
        <f aca="false">(AG979+AG980*2+AG981)/4</f>
        <v>12234.6161075546</v>
      </c>
      <c r="AI980" s="0" t="n">
        <f aca="false">ABS(1 - (AG980/AVERAGE(AG978:AG982)))</f>
        <v>0.0176938497452847</v>
      </c>
      <c r="AJ980" s="0" t="n">
        <f aca="false">(AVERAGE(AG978:AG982)*AI980) + (AG980*(1-AI980))</f>
        <v>12284.6470503827</v>
      </c>
      <c r="AK980" s="0" t="n">
        <f aca="false">(AVERAGE(AG978:AG979,AG981:AG982)*AI980*2) + (AG980*(1-AI980*2))</f>
        <v>12290.5180676336</v>
      </c>
    </row>
    <row r="981" customFormat="false" ht="13.8" hidden="false" customHeight="false" outlineLevel="0" collapsed="false">
      <c r="A981" s="4" t="n">
        <v>43715</v>
      </c>
      <c r="B981" s="0" t="n">
        <v>979</v>
      </c>
      <c r="C981" s="0" t="n">
        <v>3365</v>
      </c>
      <c r="D981" s="0" t="n">
        <f aca="false">C981*2.4</f>
        <v>8076</v>
      </c>
      <c r="E981" s="0" t="n">
        <v>1300</v>
      </c>
      <c r="F981" s="0" t="n">
        <f aca="false">E981*2.4</f>
        <v>3120</v>
      </c>
      <c r="G981" s="0" t="n">
        <v>3110</v>
      </c>
      <c r="H981" s="0" t="n">
        <f aca="false">SUM(D981,F981,G981)</f>
        <v>14306</v>
      </c>
      <c r="J981" s="0" t="n">
        <f aca="false">I981*2.4</f>
        <v>0</v>
      </c>
      <c r="K981" s="0" t="n">
        <f aca="false">I981*2.4</f>
        <v>0</v>
      </c>
      <c r="L981" s="0" t="n">
        <f aca="false">SUM(K981,H981)</f>
        <v>14306</v>
      </c>
      <c r="M981" s="0" t="n">
        <v>106</v>
      </c>
      <c r="X981" s="0" t="s">
        <v>42</v>
      </c>
      <c r="Y981" s="0" t="n">
        <f aca="false">Y976</f>
        <v>14104.2857142857</v>
      </c>
      <c r="Z981" s="0" t="n">
        <f aca="false">L981/Y981</f>
        <v>1.01430163071002</v>
      </c>
      <c r="AA981" s="0" t="n">
        <f aca="false">AVERAGEIF(X918:X980,"Saturday",Z918:Z980)</f>
        <v>1.20787394243623</v>
      </c>
      <c r="AB981" s="0" t="n">
        <f aca="false">L981/AA981</f>
        <v>11843.9511751909</v>
      </c>
      <c r="AC981" s="0" t="n">
        <v>100</v>
      </c>
      <c r="AE981" s="0" t="n">
        <v>0</v>
      </c>
      <c r="AF981" s="0" t="n">
        <f aca="false">(AB981/AVERAGE(AB977:AB979,AB983:AB985))*MAX(AE980:AE982) + (1 - MAX(AE980:AE982))</f>
        <v>1</v>
      </c>
      <c r="AG981" s="0" t="n">
        <f aca="false">AB981/AF981</f>
        <v>11843.9511751909</v>
      </c>
      <c r="AH981" s="0" t="n">
        <f aca="false">(AG980+AG981*2+AG982)/4</f>
        <v>12205.9870176714</v>
      </c>
      <c r="AI981" s="0" t="n">
        <f aca="false">ABS(1 - (AG981/AVERAGE(AG979:AG983)))</f>
        <v>0.0667407870320274</v>
      </c>
      <c r="AJ981" s="0" t="n">
        <f aca="false">(AVERAGE(AG979:AG983)*AI981) + (AG981*(1-AI981))</f>
        <v>11900.4809128403</v>
      </c>
      <c r="AK981" s="0" t="n">
        <f aca="false">(AVERAGE(AG979:AG980,AG982:AG983)*AI981*2) + (AG981*(1-AI981*2))</f>
        <v>11985.2755193143</v>
      </c>
    </row>
    <row r="982" customFormat="false" ht="13.8" hidden="false" customHeight="false" outlineLevel="0" collapsed="false">
      <c r="A982" s="4" t="n">
        <v>43716</v>
      </c>
      <c r="B982" s="0" t="n">
        <v>980</v>
      </c>
      <c r="C982" s="0" t="n">
        <v>3310</v>
      </c>
      <c r="D982" s="0" t="n">
        <f aca="false">C982*2.4</f>
        <v>7944</v>
      </c>
      <c r="E982" s="0" t="n">
        <v>1545</v>
      </c>
      <c r="F982" s="0" t="n">
        <f aca="false">E982*2.4</f>
        <v>3708</v>
      </c>
      <c r="G982" s="0" t="n">
        <v>2705</v>
      </c>
      <c r="H982" s="0" t="n">
        <f aca="false">SUM(D982,F982,G982)</f>
        <v>14357</v>
      </c>
      <c r="J982" s="0" t="n">
        <f aca="false">I982*2.4</f>
        <v>0</v>
      </c>
      <c r="K982" s="0" t="n">
        <f aca="false">I982*2.4</f>
        <v>0</v>
      </c>
      <c r="L982" s="0" t="n">
        <f aca="false">SUM(K982,H982)</f>
        <v>14357</v>
      </c>
      <c r="M982" s="0" t="n">
        <v>147</v>
      </c>
      <c r="X982" s="0" t="s">
        <v>33</v>
      </c>
      <c r="Y982" s="0" t="n">
        <f aca="false">AVERAGE(L982:L988)</f>
        <v>14031</v>
      </c>
      <c r="Z982" s="0" t="n">
        <f aca="false">L982/Y982</f>
        <v>1.02323426698026</v>
      </c>
      <c r="AA982" s="0" t="n">
        <f aca="false">AVERAGEIF(X919:X981,"Sunday",Z919:Z981)</f>
        <v>1.11681453075417</v>
      </c>
      <c r="AB982" s="0" t="n">
        <f aca="false">L982/AA982</f>
        <v>12855.3126814216</v>
      </c>
      <c r="AC982" s="0" t="n">
        <v>91</v>
      </c>
      <c r="AE982" s="0" t="n">
        <v>0</v>
      </c>
      <c r="AF982" s="0" t="n">
        <f aca="false">(AB982/AVERAGE(AB978:AB980,AB984:AB986))*MAX(AE981:AE983) + (1 - MAX(AE981:AE983))</f>
        <v>1</v>
      </c>
      <c r="AG982" s="0" t="n">
        <f aca="false">AB982/AF982</f>
        <v>12855.3126814216</v>
      </c>
      <c r="AH982" s="0" t="n">
        <f aca="false">(AG981+AG982*2+AG983)/4</f>
        <v>12874.0775361209</v>
      </c>
      <c r="AI982" s="0" t="n">
        <f aca="false">ABS(1 - (AG982/AVERAGE(AG980:AG984)))</f>
        <v>0.024762432498096</v>
      </c>
      <c r="AJ982" s="0" t="n">
        <f aca="false">(AVERAGE(AG980:AG984)*AI982) + (AG982*(1-AI982))</f>
        <v>12863.3954255598</v>
      </c>
      <c r="AK982" s="0" t="n">
        <f aca="false">(AVERAGE(AG980:AG981,AG983:AG984)*AI982*2) + (AG982*(1-AI982*2))</f>
        <v>12875.5195417672</v>
      </c>
    </row>
    <row r="983" customFormat="false" ht="13.8" hidden="false" customHeight="false" outlineLevel="0" collapsed="false">
      <c r="A983" s="4" t="n">
        <v>43717</v>
      </c>
      <c r="B983" s="0" t="n">
        <v>981</v>
      </c>
      <c r="C983" s="0" t="n">
        <v>3260</v>
      </c>
      <c r="D983" s="0" t="n">
        <f aca="false">C983*2.4</f>
        <v>7824</v>
      </c>
      <c r="E983" s="0" t="n">
        <v>1555</v>
      </c>
      <c r="F983" s="0" t="n">
        <f aca="false">E983*2.4</f>
        <v>3732</v>
      </c>
      <c r="G983" s="0" t="n">
        <v>1790</v>
      </c>
      <c r="H983" s="0" t="n">
        <f aca="false">SUM(D983,F983,G983)</f>
        <v>13346</v>
      </c>
      <c r="J983" s="0" t="n">
        <f aca="false">I983*2.4</f>
        <v>0</v>
      </c>
      <c r="K983" s="0" t="n">
        <f aca="false">I983*2.4</f>
        <v>0</v>
      </c>
      <c r="L983" s="0" t="n">
        <f aca="false">SUM(K983,H983)</f>
        <v>13346</v>
      </c>
      <c r="M983" s="0" t="n">
        <v>174</v>
      </c>
      <c r="X983" s="0" t="s">
        <v>34</v>
      </c>
      <c r="Y983" s="0" t="n">
        <f aca="false">Y982</f>
        <v>14031</v>
      </c>
      <c r="Z983" s="0" t="n">
        <f aca="false">L983/Y983</f>
        <v>0.951179531038415</v>
      </c>
      <c r="AA983" s="0" t="n">
        <f aca="false">AVERAGEIF(X920:X982,"Monday",Z920:Z982)</f>
        <v>0.957269761188532</v>
      </c>
      <c r="AB983" s="0" t="n">
        <f aca="false">L983/AA983</f>
        <v>13941.7336064495</v>
      </c>
      <c r="AC983" s="0" t="n">
        <v>93</v>
      </c>
      <c r="AE983" s="0" t="n">
        <v>0</v>
      </c>
      <c r="AF983" s="0" t="n">
        <f aca="false">(AB983/AVERAGE(AB979:AB981,AB985:AB987))*MAX(AE982:AE984) + (1 - MAX(AE982:AE984))</f>
        <v>1</v>
      </c>
      <c r="AG983" s="0" t="n">
        <f aca="false">AB983/AF983</f>
        <v>13941.7336064495</v>
      </c>
      <c r="AH983" s="0" t="n">
        <f aca="false">(AG982+AG983*2+AG984)/4</f>
        <v>13931.4176456884</v>
      </c>
      <c r="AI983" s="0" t="n">
        <f aca="false">ABS(1 - (AG983/AVERAGE(AG981:AG985)))</f>
        <v>0.0208284609318848</v>
      </c>
      <c r="AJ983" s="0" t="n">
        <f aca="false">(AVERAGE(AG981:AG985)*AI983) + (AG983*(1-AI983))</f>
        <v>13947.910531881</v>
      </c>
      <c r="AK983" s="0" t="n">
        <f aca="false">(AVERAGE(AG981:AG982,AG984:AG985)*AI983*2) + (AG983*(1-AI983*2))</f>
        <v>13957.1759200282</v>
      </c>
    </row>
    <row r="984" customFormat="false" ht="13.8" hidden="false" customHeight="false" outlineLevel="0" collapsed="false">
      <c r="A984" s="4" t="n">
        <v>43718</v>
      </c>
      <c r="B984" s="0" t="n">
        <v>982</v>
      </c>
      <c r="C984" s="0" t="n">
        <v>3300</v>
      </c>
      <c r="D984" s="0" t="n">
        <f aca="false">C984*2.4</f>
        <v>7920</v>
      </c>
      <c r="E984" s="0" t="n">
        <v>1510</v>
      </c>
      <c r="F984" s="0" t="n">
        <f aca="false">E984*2.4</f>
        <v>3624</v>
      </c>
      <c r="G984" s="0" t="n">
        <v>2505</v>
      </c>
      <c r="H984" s="0" t="n">
        <f aca="false">SUM(D984,F984,G984)</f>
        <v>14049</v>
      </c>
      <c r="J984" s="0" t="n">
        <f aca="false">I984*2.4</f>
        <v>0</v>
      </c>
      <c r="K984" s="0" t="n">
        <f aca="false">I984*2.4</f>
        <v>0</v>
      </c>
      <c r="L984" s="0" t="n">
        <f aca="false">SUM(K984,H984)</f>
        <v>14049</v>
      </c>
      <c r="M984" s="0" t="n">
        <v>167</v>
      </c>
      <c r="X984" s="0" t="s">
        <v>36</v>
      </c>
      <c r="Y984" s="0" t="n">
        <f aca="false">Y982</f>
        <v>14031</v>
      </c>
      <c r="Z984" s="0" t="n">
        <f aca="false">L984/Y984</f>
        <v>1.00128287363695</v>
      </c>
      <c r="AA984" s="0" t="n">
        <f aca="false">AVERAGEIF(X921:X983,"Tuesday",Z921:Z983)</f>
        <v>0.937419261411112</v>
      </c>
      <c r="AB984" s="0" t="n">
        <f aca="false">L984/AA984</f>
        <v>14986.8906884331</v>
      </c>
      <c r="AC984" s="0" t="n">
        <v>90</v>
      </c>
      <c r="AE984" s="0" t="n">
        <v>0</v>
      </c>
      <c r="AF984" s="0" t="n">
        <f aca="false">(AB984/AVERAGE(AB980:AB982,AB986:AB988))*MAX(AE983:AE985) + (1 - MAX(AE983:AE985))</f>
        <v>1</v>
      </c>
      <c r="AG984" s="0" t="n">
        <f aca="false">AB984/AF984</f>
        <v>14986.8906884331</v>
      </c>
      <c r="AH984" s="0" t="n">
        <f aca="false">(AG983+AG984*2+AG985)/4</f>
        <v>15369.7759399872</v>
      </c>
      <c r="AI984" s="0" t="n">
        <f aca="false">ABS(1 - (AG984/AVERAGE(AG982:AG986)))</f>
        <v>0.0571108937866423</v>
      </c>
      <c r="AJ984" s="0" t="n">
        <f aca="false">(AVERAGE(AG982:AG986)*AI984) + (AG984*(1-AI984))</f>
        <v>14940.6495087395</v>
      </c>
      <c r="AK984" s="0" t="n">
        <f aca="false">(AVERAGE(AG982:AG983,AG985:AG986)*AI984*2) + (AG984*(1-AI984*2))</f>
        <v>14871.2877391991</v>
      </c>
    </row>
    <row r="985" customFormat="false" ht="13.8" hidden="false" customHeight="false" outlineLevel="0" collapsed="false">
      <c r="A985" s="4" t="n">
        <v>43719</v>
      </c>
      <c r="B985" s="0" t="n">
        <v>983</v>
      </c>
      <c r="C985" s="0" t="n">
        <v>3380</v>
      </c>
      <c r="D985" s="0" t="n">
        <f aca="false">C985*2.4</f>
        <v>8112</v>
      </c>
      <c r="E985" s="0" t="n">
        <v>1060</v>
      </c>
      <c r="F985" s="0" t="n">
        <f aca="false">E985*2.4</f>
        <v>2544</v>
      </c>
      <c r="G985" s="0" t="n">
        <v>3775</v>
      </c>
      <c r="H985" s="0" t="n">
        <f aca="false">SUM(D985,F985,G985)</f>
        <v>14431</v>
      </c>
      <c r="J985" s="0" t="n">
        <f aca="false">I985*2.4</f>
        <v>0</v>
      </c>
      <c r="K985" s="0" t="n">
        <f aca="false">I985*2.4</f>
        <v>0</v>
      </c>
      <c r="L985" s="0" t="n">
        <f aca="false">SUM(K985,H985)</f>
        <v>14431</v>
      </c>
      <c r="M985" s="0" t="n">
        <v>225</v>
      </c>
      <c r="X985" s="0" t="s">
        <v>37</v>
      </c>
      <c r="Y985" s="0" t="n">
        <f aca="false">Y982</f>
        <v>14031</v>
      </c>
      <c r="Z985" s="0" t="n">
        <f aca="false">L985/Y985</f>
        <v>1.02850830304326</v>
      </c>
      <c r="AA985" s="0" t="n">
        <f aca="false">AVERAGEIF(X922:X984,"Wednesday",Z922:Z984)</f>
        <v>0.821643012913128</v>
      </c>
      <c r="AB985" s="0" t="n">
        <f aca="false">L985/AA985</f>
        <v>17563.5887766331</v>
      </c>
      <c r="AC985" s="0" t="n">
        <v>84</v>
      </c>
      <c r="AE985" s="0" t="n">
        <v>0</v>
      </c>
      <c r="AF985" s="0" t="n">
        <f aca="false">(AB985/AVERAGE(AB981:AB983,AB987:AB989))*MAX(AE984:AE986) + (1 - MAX(AE984:AE986))</f>
        <v>1</v>
      </c>
      <c r="AG985" s="0" t="n">
        <f aca="false">AB985/AF985</f>
        <v>17563.5887766331</v>
      </c>
      <c r="AH985" s="0" t="n">
        <f aca="false">(AG984+AG985*2+AG986)/4</f>
        <v>15413.157054475</v>
      </c>
      <c r="AI985" s="0" t="n">
        <f aca="false">ABS(1 - (AG985/AVERAGE(AG983:AG987)))</f>
        <v>0.224186292512777</v>
      </c>
      <c r="AJ985" s="0" t="n">
        <f aca="false">(AVERAGE(AG983:AG987)*AI985) + (AG985*(1-AI985))</f>
        <v>16842.508099814</v>
      </c>
      <c r="AK985" s="0" t="n">
        <f aca="false">(AVERAGE(AG983:AG984,AG986:AG987)*AI985*2) + (AG985*(1-AI985*2))</f>
        <v>15760.8870845854</v>
      </c>
    </row>
    <row r="986" customFormat="false" ht="13.8" hidden="false" customHeight="false" outlineLevel="0" collapsed="false">
      <c r="A986" s="4" t="n">
        <v>43720</v>
      </c>
      <c r="B986" s="0" t="n">
        <v>984</v>
      </c>
      <c r="C986" s="0" t="n">
        <v>3350</v>
      </c>
      <c r="D986" s="0" t="n">
        <f aca="false">C986*2.4</f>
        <v>8040</v>
      </c>
      <c r="F986" s="0" t="n">
        <f aca="false">E986*2.4</f>
        <v>0</v>
      </c>
      <c r="G986" s="0" t="n">
        <v>2865</v>
      </c>
      <c r="H986" s="0" t="n">
        <f aca="false">SUM(D986,F986,G986)</f>
        <v>10905</v>
      </c>
      <c r="J986" s="0" t="n">
        <f aca="false">I986*2.4</f>
        <v>0</v>
      </c>
      <c r="K986" s="0" t="n">
        <f aca="false">I986*2.4</f>
        <v>0</v>
      </c>
      <c r="L986" s="0" t="n">
        <f aca="false">SUM(K986,H986)</f>
        <v>10905</v>
      </c>
      <c r="M986" s="0" t="n">
        <v>212</v>
      </c>
      <c r="W986" s="0" t="s">
        <v>61</v>
      </c>
      <c r="X986" s="0" t="s">
        <v>39</v>
      </c>
      <c r="Y986" s="0" t="n">
        <f aca="false">Y982</f>
        <v>14031</v>
      </c>
      <c r="Z986" s="0" t="n">
        <f aca="false">L986/Y986</f>
        <v>0.777207611716913</v>
      </c>
      <c r="AA986" s="0" t="n">
        <f aca="false">AVERAGEIF(X923:X985,"Thursday",Z923:Z985)</f>
        <v>0.945091937164829</v>
      </c>
      <c r="AB986" s="0" t="n">
        <f aca="false">L986/AA986</f>
        <v>11538.5599762006</v>
      </c>
      <c r="AC986" s="0" t="n">
        <v>88</v>
      </c>
      <c r="AE986" s="0" t="n">
        <v>0</v>
      </c>
      <c r="AF986" s="0" t="n">
        <f aca="false">(AB986/AVERAGE(AB982:AB984,AB988:AB990))*MAX(AE985:AE987) + (1 - MAX(AE985:AE987))</f>
        <v>1</v>
      </c>
      <c r="AG986" s="0" t="n">
        <f aca="false">AB986/AF986</f>
        <v>11538.5599762006</v>
      </c>
      <c r="AH986" s="0" t="n">
        <f aca="false">(AG985+AG986*2+AG987)/4</f>
        <v>13586.4259233292</v>
      </c>
      <c r="AI986" s="0" t="n">
        <f aca="false">ABS(1 - (AG986/AVERAGE(AG984:AG988)))</f>
        <v>0.199480564590172</v>
      </c>
      <c r="AJ986" s="0" t="n">
        <f aca="false">(AVERAGE(AG984:AG988)*AI986) + (AG986*(1-AI986))</f>
        <v>12112.1226872872</v>
      </c>
      <c r="AK986" s="0" t="n">
        <f aca="false">(AVERAGE(AG984:AG985,AG987:AG988)*AI986*2) + (AG986*(1-AI986*2))</f>
        <v>12972.466753917</v>
      </c>
    </row>
    <row r="987" customFormat="false" ht="13.8" hidden="false" customHeight="false" outlineLevel="0" collapsed="false">
      <c r="A987" s="4" t="n">
        <v>43721</v>
      </c>
      <c r="B987" s="0" t="n">
        <v>985</v>
      </c>
      <c r="C987" s="0" t="n">
        <v>3540</v>
      </c>
      <c r="D987" s="0" t="n">
        <f aca="false">C987*2.4</f>
        <v>8496</v>
      </c>
      <c r="E987" s="0" t="n">
        <v>1035</v>
      </c>
      <c r="F987" s="0" t="n">
        <f aca="false">E987*2.4</f>
        <v>2484</v>
      </c>
      <c r="G987" s="0" t="n">
        <v>3130</v>
      </c>
      <c r="H987" s="0" t="n">
        <f aca="false">SUM(D987,F987,G987)</f>
        <v>14110</v>
      </c>
      <c r="J987" s="0" t="n">
        <f aca="false">I987*2.4</f>
        <v>0</v>
      </c>
      <c r="K987" s="0" t="n">
        <f aca="false">I987*2.4</f>
        <v>0</v>
      </c>
      <c r="L987" s="0" t="n">
        <f aca="false">SUM(K987,H987)</f>
        <v>14110</v>
      </c>
      <c r="M987" s="0" t="n">
        <v>189</v>
      </c>
      <c r="W987" s="0" t="s">
        <v>61</v>
      </c>
      <c r="X987" s="0" t="s">
        <v>40</v>
      </c>
      <c r="Y987" s="0" t="n">
        <f aca="false">Y982</f>
        <v>14031</v>
      </c>
      <c r="Z987" s="0" t="n">
        <f aca="false">L987/Y987</f>
        <v>1.00563038985104</v>
      </c>
      <c r="AA987" s="0" t="n">
        <f aca="false">AVERAGEIF(X924:X986,"Friday",Z924:Z986)</f>
        <v>1.02955163695959</v>
      </c>
      <c r="AB987" s="0" t="n">
        <f aca="false">L987/AA987</f>
        <v>13704.9949642825</v>
      </c>
      <c r="AC987" s="0" t="n">
        <v>93</v>
      </c>
      <c r="AE987" s="0" t="n">
        <v>0</v>
      </c>
      <c r="AF987" s="0" t="n">
        <f aca="false">(AB987/AVERAGE(AB983:AB985,AB989:AB991))*MAX(AE986:AE988) + (1 - MAX(AE986:AE988))</f>
        <v>1</v>
      </c>
      <c r="AG987" s="0" t="n">
        <f aca="false">AB987/AF987</f>
        <v>13704.9949642825</v>
      </c>
      <c r="AH987" s="0" t="n">
        <f aca="false">(AG986+AG987*2+AG988)/4</f>
        <v>13305.9303071756</v>
      </c>
      <c r="AI987" s="0" t="n">
        <f aca="false">ABS(1 - (AG987/AVERAGE(AG985:AG989)))</f>
        <v>0.0285689113649277</v>
      </c>
      <c r="AJ987" s="0" t="n">
        <f aca="false">(AVERAGE(AG985:AG989)*AI987) + (AG987*(1-AI987))</f>
        <v>13716.5097077135</v>
      </c>
      <c r="AK987" s="0" t="n">
        <f aca="false">(AVERAGE(AG985:AG986,AG988:AG989)*AI987*2) + (AG987*(1-AI987*2))</f>
        <v>13733.78182286</v>
      </c>
    </row>
    <row r="988" customFormat="false" ht="13.8" hidden="false" customHeight="false" outlineLevel="0" collapsed="false">
      <c r="A988" s="4" t="n">
        <v>43722</v>
      </c>
      <c r="B988" s="0" t="n">
        <v>986</v>
      </c>
      <c r="C988" s="0" t="n">
        <v>3755</v>
      </c>
      <c r="D988" s="0" t="n">
        <f aca="false">C988*2.4</f>
        <v>9012</v>
      </c>
      <c r="E988" s="0" t="n">
        <v>1680</v>
      </c>
      <c r="F988" s="0" t="n">
        <f aca="false">E988*2.4</f>
        <v>4032</v>
      </c>
      <c r="G988" s="0" t="n">
        <v>3975</v>
      </c>
      <c r="H988" s="0" t="n">
        <f aca="false">SUM(D988,F988,G988)</f>
        <v>17019</v>
      </c>
      <c r="J988" s="0" t="n">
        <f aca="false">I988*2.4</f>
        <v>0</v>
      </c>
      <c r="K988" s="0" t="n">
        <f aca="false">I988*2.4</f>
        <v>0</v>
      </c>
      <c r="L988" s="0" t="n">
        <f aca="false">SUM(K988,H988)</f>
        <v>17019</v>
      </c>
      <c r="M988" s="0" t="n">
        <v>175</v>
      </c>
      <c r="X988" s="0" t="s">
        <v>42</v>
      </c>
      <c r="Y988" s="0" t="n">
        <f aca="false">Y983</f>
        <v>14031</v>
      </c>
      <c r="Z988" s="0" t="n">
        <f aca="false">L988/Y988</f>
        <v>1.21295702373316</v>
      </c>
      <c r="AA988" s="0" t="n">
        <f aca="false">AVERAGEIF(X925:X987,"Saturday",Z925:Z987)</f>
        <v>1.19220985960864</v>
      </c>
      <c r="AB988" s="0" t="n">
        <f aca="false">L988/AA988</f>
        <v>14275.1713239369</v>
      </c>
      <c r="AC988" s="0" t="n">
        <v>99</v>
      </c>
      <c r="AE988" s="0" t="n">
        <v>0</v>
      </c>
      <c r="AF988" s="0" t="n">
        <f aca="false">(AB988/AVERAGE(AB984:AB986,AB990:AB992))*MAX(AE987:AE989) + (1 - MAX(AE987:AE989))</f>
        <v>1</v>
      </c>
      <c r="AG988" s="0" t="n">
        <f aca="false">AB988/AF988</f>
        <v>14275.1713239369</v>
      </c>
      <c r="AH988" s="0" t="n">
        <f aca="false">(AG987+AG988*2+AG989)/4</f>
        <v>13928.3137604069</v>
      </c>
      <c r="AI988" s="0" t="n">
        <f aca="false">ABS(1 - (AG988/AVERAGE(AG986:AG990)))</f>
        <v>0.0345358999686058</v>
      </c>
      <c r="AJ988" s="0" t="n">
        <f aca="false">(AVERAGE(AG986:AG990)*AI988) + (AG988*(1-AI988))</f>
        <v>14258.7133140575</v>
      </c>
      <c r="AK988" s="0" t="n">
        <f aca="false">(AVERAGE(AG986:AG987,AG989:AG990)*AI988*2) + (AG988*(1-AI988*2))</f>
        <v>14234.0262992385</v>
      </c>
    </row>
    <row r="989" customFormat="false" ht="13.8" hidden="false" customHeight="false" outlineLevel="0" collapsed="false">
      <c r="A989" s="4" t="n">
        <v>43723</v>
      </c>
      <c r="B989" s="0" t="n">
        <v>987</v>
      </c>
      <c r="C989" s="0" t="n">
        <v>2980</v>
      </c>
      <c r="D989" s="0" t="n">
        <f aca="false">C989*2.4</f>
        <v>7152</v>
      </c>
      <c r="E989" s="0" t="n">
        <v>1800</v>
      </c>
      <c r="F989" s="0" t="n">
        <f aca="false">E989*2.4</f>
        <v>4320</v>
      </c>
      <c r="G989" s="0" t="n">
        <v>3525</v>
      </c>
      <c r="H989" s="0" t="n">
        <f aca="false">SUM(D989,F989,G989)</f>
        <v>14997</v>
      </c>
      <c r="J989" s="0" t="n">
        <f aca="false">I989*2.4</f>
        <v>0</v>
      </c>
      <c r="K989" s="0" t="n">
        <f aca="false">I989*2.4</f>
        <v>0</v>
      </c>
      <c r="L989" s="0" t="n">
        <f aca="false">SUM(K989,H989)</f>
        <v>14997</v>
      </c>
      <c r="M989" s="0" t="n">
        <v>221</v>
      </c>
      <c r="X989" s="0" t="s">
        <v>33</v>
      </c>
      <c r="Y989" s="0" t="n">
        <f aca="false">AVERAGE(L989:L995)</f>
        <v>16083.8571428571</v>
      </c>
      <c r="Z989" s="0" t="n">
        <f aca="false">L989/Y989</f>
        <v>0.932425590876391</v>
      </c>
      <c r="AA989" s="0" t="n">
        <f aca="false">AVERAGEIF(X926:X988,"Sunday",Z926:Z988)</f>
        <v>1.1143626106041</v>
      </c>
      <c r="AB989" s="0" t="n">
        <f aca="false">L989/AA989</f>
        <v>13457.9174294712</v>
      </c>
      <c r="AC989" s="0" t="n">
        <v>95</v>
      </c>
      <c r="AE989" s="0" t="n">
        <v>0</v>
      </c>
      <c r="AF989" s="0" t="n">
        <f aca="false">(AB989/AVERAGE(AB985:AB987,AB991:AB993))*MAX(AE988:AE990) + (1 - MAX(AE988:AE990))</f>
        <v>1</v>
      </c>
      <c r="AG989" s="0" t="n">
        <f aca="false">AB989/AF989</f>
        <v>13457.9174294712</v>
      </c>
      <c r="AH989" s="0" t="n">
        <f aca="false">(AG988+AG989*2+AG990)/4</f>
        <v>14301.8699284196</v>
      </c>
      <c r="AI989" s="0" t="n">
        <f aca="false">ABS(1 - (AG989/AVERAGE(AG987:AG991)))</f>
        <v>0.0921722516797568</v>
      </c>
      <c r="AJ989" s="0" t="n">
        <f aca="false">(AVERAGE(AG987:AG991)*AI989) + (AG989*(1-AI989))</f>
        <v>13583.8606516674</v>
      </c>
      <c r="AK989" s="0" t="n">
        <f aca="false">(AVERAGE(AG987:AG988,AG990:AG991)*AI989*2) + (AG989*(1-AI989*2))</f>
        <v>13772.7754849618</v>
      </c>
    </row>
    <row r="990" customFormat="false" ht="13.8" hidden="false" customHeight="false" outlineLevel="0" collapsed="false">
      <c r="A990" s="4" t="n">
        <v>43724</v>
      </c>
      <c r="B990" s="0" t="n">
        <v>988</v>
      </c>
      <c r="C990" s="0" t="n">
        <v>3625</v>
      </c>
      <c r="D990" s="0" t="n">
        <f aca="false">C990*2.4</f>
        <v>8700</v>
      </c>
      <c r="E990" s="0" t="n">
        <v>1585</v>
      </c>
      <c r="F990" s="0" t="n">
        <f aca="false">E990*2.4</f>
        <v>3804</v>
      </c>
      <c r="G990" s="0" t="n">
        <v>2700</v>
      </c>
      <c r="H990" s="0" t="n">
        <f aca="false">SUM(D990,F990,G990)</f>
        <v>15204</v>
      </c>
      <c r="J990" s="0" t="n">
        <f aca="false">I990*2.4</f>
        <v>0</v>
      </c>
      <c r="K990" s="0" t="n">
        <f aca="false">I990*2.4</f>
        <v>0</v>
      </c>
      <c r="L990" s="0" t="n">
        <f aca="false">SUM(K990,H990)</f>
        <v>15204</v>
      </c>
      <c r="M990" s="0" t="n">
        <v>204</v>
      </c>
      <c r="X990" s="0" t="s">
        <v>34</v>
      </c>
      <c r="Y990" s="0" t="n">
        <f aca="false">Y989</f>
        <v>16083.8571428571</v>
      </c>
      <c r="Z990" s="0" t="n">
        <f aca="false">L990/Y990</f>
        <v>0.945295638039918</v>
      </c>
      <c r="AA990" s="0" t="n">
        <f aca="false">AVERAGEIF(X927:X989,"Monday",Z927:Z989)</f>
        <v>0.949272633002719</v>
      </c>
      <c r="AB990" s="0" t="n">
        <f aca="false">L990/AA990</f>
        <v>16016.4735307991</v>
      </c>
      <c r="AC990" s="0" t="n">
        <v>93</v>
      </c>
      <c r="AE990" s="0" t="n">
        <v>0</v>
      </c>
      <c r="AF990" s="0" t="n">
        <f aca="false">(AB990/AVERAGE(AB986:AB988,AB992:AB994))*MAX(AE989:AE991) + (1 - MAX(AE989:AE991))</f>
        <v>1</v>
      </c>
      <c r="AG990" s="0" t="n">
        <f aca="false">AB990/AF990</f>
        <v>16016.4735307991</v>
      </c>
      <c r="AH990" s="0" t="n">
        <f aca="false">(AG989+AG990*2+AG991)/4</f>
        <v>15539.4608157225</v>
      </c>
      <c r="AI990" s="0" t="n">
        <f aca="false">ABS(1 - (AG990/AVERAGE(AG988:AG992)))</f>
        <v>0.00522005875632337</v>
      </c>
      <c r="AJ990" s="0" t="n">
        <f aca="false">(AVERAGE(AG988:AG992)*AI990) + (AG990*(1-AI990))</f>
        <v>16016.0393640727</v>
      </c>
      <c r="AK990" s="0" t="n">
        <f aca="false">(AVERAGE(AG988:AG989,AG991:AG992)*AI990*2) + (AG990*(1-AI990*2))</f>
        <v>16015.3881139832</v>
      </c>
    </row>
    <row r="991" customFormat="false" ht="13.8" hidden="false" customHeight="false" outlineLevel="0" collapsed="false">
      <c r="A991" s="4" t="n">
        <v>43725</v>
      </c>
      <c r="B991" s="0" t="n">
        <v>989</v>
      </c>
      <c r="C991" s="0" t="n">
        <v>3370</v>
      </c>
      <c r="D991" s="0" t="n">
        <f aca="false">C991*2.4</f>
        <v>8088</v>
      </c>
      <c r="E991" s="0" t="n">
        <v>1645</v>
      </c>
      <c r="F991" s="0" t="n">
        <f aca="false">E991*2.4</f>
        <v>3948</v>
      </c>
      <c r="G991" s="0" t="n">
        <v>3590</v>
      </c>
      <c r="H991" s="0" t="n">
        <f aca="false">SUM(D991,F991,G991)</f>
        <v>15626</v>
      </c>
      <c r="J991" s="0" t="n">
        <f aca="false">I991*2.4</f>
        <v>0</v>
      </c>
      <c r="K991" s="0" t="n">
        <f aca="false">I991*2.4</f>
        <v>0</v>
      </c>
      <c r="L991" s="0" t="n">
        <f aca="false">SUM(K991,H991)</f>
        <v>15626</v>
      </c>
      <c r="M991" s="0" t="n">
        <v>230</v>
      </c>
      <c r="X991" s="0" t="s">
        <v>36</v>
      </c>
      <c r="Y991" s="0" t="n">
        <f aca="false">Y989</f>
        <v>16083.8571428571</v>
      </c>
      <c r="Z991" s="0" t="n">
        <f aca="false">L991/Y991</f>
        <v>0.971533125494065</v>
      </c>
      <c r="AA991" s="0" t="n">
        <f aca="false">AVERAGEIF(X928:X990,"Tuesday",Z928:Z990)</f>
        <v>0.937542443290289</v>
      </c>
      <c r="AB991" s="0" t="n">
        <f aca="false">L991/AA991</f>
        <v>16666.9787718205</v>
      </c>
      <c r="AC991" s="0" t="n">
        <v>84</v>
      </c>
      <c r="AE991" s="0" t="n">
        <v>0</v>
      </c>
      <c r="AF991" s="0" t="n">
        <f aca="false">(AB991/AVERAGE(AB987:AB989,AB993:AB995))*MAX(AE990:AE992) + (1 - MAX(AE990:AE992))</f>
        <v>1</v>
      </c>
      <c r="AG991" s="0" t="n">
        <f aca="false">AB991/AF991</f>
        <v>16666.9787718205</v>
      </c>
      <c r="AH991" s="0" t="n">
        <f aca="false">(AG990+AG991*2+AG992)/4</f>
        <v>17150.0984603851</v>
      </c>
      <c r="AI991" s="0" t="n">
        <f aca="false">ABS(1 - (AG991/AVERAGE(AG989:AG993)))</f>
        <v>0.0128826787376095</v>
      </c>
      <c r="AJ991" s="0" t="n">
        <f aca="false">(AVERAGE(AG989:AG993)*AI991) + (AG991*(1-AI991))</f>
        <v>16664.2478448201</v>
      </c>
      <c r="AK991" s="0" t="n">
        <f aca="false">(AVERAGE(AG989:AG990,AG992:AG993)*AI991*2) + (AG991*(1-AI991*2))</f>
        <v>16660.1514543194</v>
      </c>
    </row>
    <row r="992" customFormat="false" ht="13.8" hidden="false" customHeight="false" outlineLevel="0" collapsed="false">
      <c r="A992" s="4" t="n">
        <v>43726</v>
      </c>
      <c r="B992" s="0" t="n">
        <v>990</v>
      </c>
      <c r="C992" s="0" t="n">
        <v>3595</v>
      </c>
      <c r="D992" s="0" t="n">
        <f aca="false">C992*2.4</f>
        <v>8628</v>
      </c>
      <c r="E992" s="0" t="n">
        <v>1615</v>
      </c>
      <c r="F992" s="0" t="n">
        <f aca="false">E992*2.4</f>
        <v>3876</v>
      </c>
      <c r="G992" s="0" t="n">
        <v>3595</v>
      </c>
      <c r="H992" s="0" t="n">
        <f aca="false">SUM(D992,F992,G992)</f>
        <v>16099</v>
      </c>
      <c r="J992" s="0" t="n">
        <f aca="false">I992*2.4</f>
        <v>0</v>
      </c>
      <c r="K992" s="0" t="n">
        <f aca="false">I992*2.4</f>
        <v>0</v>
      </c>
      <c r="L992" s="0" t="n">
        <f aca="false">SUM(K992,H992)</f>
        <v>16099</v>
      </c>
      <c r="M992" s="0" t="n">
        <v>229</v>
      </c>
      <c r="X992" s="0" t="s">
        <v>37</v>
      </c>
      <c r="Y992" s="0" t="n">
        <f aca="false">Y989</f>
        <v>16083.8571428571</v>
      </c>
      <c r="Z992" s="0" t="n">
        <f aca="false">L992/Y992</f>
        <v>1.00094149413343</v>
      </c>
      <c r="AA992" s="0" t="n">
        <f aca="false">AVERAGEIF(X929:X991,"Wednesday",Z929:Z991)</f>
        <v>0.836313305889327</v>
      </c>
      <c r="AB992" s="0" t="n">
        <f aca="false">L992/AA992</f>
        <v>19249.9627671002</v>
      </c>
      <c r="AC992" s="0" t="n">
        <v>90</v>
      </c>
      <c r="AE992" s="0" t="n">
        <v>0</v>
      </c>
      <c r="AF992" s="0" t="n">
        <f aca="false">(AB992/AVERAGE(AB988:AB990,AB994:AB996))*MAX(AE991:AE993) + (1 - MAX(AE991:AE993))</f>
        <v>1</v>
      </c>
      <c r="AG992" s="0" t="n">
        <f aca="false">AB992/AF992</f>
        <v>19249.9627671002</v>
      </c>
      <c r="AH992" s="0" t="n">
        <f aca="false">(AG991+AG992*2+AG993)/4</f>
        <v>18012.6359089288</v>
      </c>
      <c r="AI992" s="0" t="n">
        <f aca="false">ABS(1 - (AG992/AVERAGE(AG990:AG994)))</f>
        <v>0.116683043111802</v>
      </c>
      <c r="AJ992" s="0" t="n">
        <f aca="false">(AVERAGE(AG990:AG994)*AI992) + (AG992*(1-AI992))</f>
        <v>19015.2614825437</v>
      </c>
      <c r="AK992" s="0" t="n">
        <f aca="false">(AVERAGE(AG990:AG991,AG993:AG994)*AI992*2) + (AG992*(1-AI992*2))</f>
        <v>18663.2095557089</v>
      </c>
    </row>
    <row r="993" customFormat="false" ht="13.8" hidden="false" customHeight="false" outlineLevel="0" collapsed="false">
      <c r="A993" s="4" t="n">
        <v>43727</v>
      </c>
      <c r="B993" s="0" t="n">
        <v>991</v>
      </c>
      <c r="C993" s="0" t="n">
        <v>3735</v>
      </c>
      <c r="D993" s="0" t="n">
        <f aca="false">C993*2.4</f>
        <v>8964</v>
      </c>
      <c r="E993" s="0" t="n">
        <v>1615</v>
      </c>
      <c r="F993" s="0" t="n">
        <f aca="false">E993*2.4</f>
        <v>3876</v>
      </c>
      <c r="G993" s="0" t="n">
        <v>2785</v>
      </c>
      <c r="H993" s="0" t="n">
        <f aca="false">SUM(D993,F993,G993)</f>
        <v>15625</v>
      </c>
      <c r="J993" s="0" t="n">
        <f aca="false">I993*2.4</f>
        <v>0</v>
      </c>
      <c r="K993" s="0" t="n">
        <f aca="false">I993*2.4</f>
        <v>0</v>
      </c>
      <c r="L993" s="0" t="n">
        <f aca="false">SUM(K993,H993)</f>
        <v>15625</v>
      </c>
      <c r="M993" s="0" t="n">
        <v>193</v>
      </c>
      <c r="X993" s="0" t="s">
        <v>39</v>
      </c>
      <c r="Y993" s="0" t="n">
        <f aca="false">Y989</f>
        <v>16083.8571428571</v>
      </c>
      <c r="Z993" s="0" t="n">
        <f aca="false">L993/Y993</f>
        <v>0.971470951353178</v>
      </c>
      <c r="AA993" s="0" t="n">
        <f aca="false">AVERAGEIF(X930:X992,"Thursday",Z930:Z992)</f>
        <v>0.925452131195405</v>
      </c>
      <c r="AB993" s="0" t="n">
        <f aca="false">L993/AA993</f>
        <v>16883.6393296941</v>
      </c>
      <c r="AC993" s="0" t="n">
        <v>90</v>
      </c>
      <c r="AE993" s="0" t="n">
        <v>0</v>
      </c>
      <c r="AF993" s="0" t="n">
        <f aca="false">(AB993/AVERAGE(AB989:AB991,AB995:AB997))*MAX(AE992:AE994) + (1 - MAX(AE992:AE994))</f>
        <v>1</v>
      </c>
      <c r="AG993" s="0" t="n">
        <f aca="false">AB993/AF993</f>
        <v>16883.6393296941</v>
      </c>
      <c r="AH993" s="0" t="n">
        <f aca="false">(AG992+AG993*2+AG994)/4</f>
        <v>17598.1965270219</v>
      </c>
      <c r="AI993" s="0" t="n">
        <f aca="false">ABS(1 - (AG993/AVERAGE(AG991:AG995)))</f>
        <v>0.000700328727664346</v>
      </c>
      <c r="AJ993" s="0" t="n">
        <f aca="false">(AVERAGE(AG991:AG995)*AI993) + (AG993*(1-AI993))</f>
        <v>16883.631054734</v>
      </c>
      <c r="AK993" s="0" t="n">
        <f aca="false">(AVERAGE(AG991:AG992,AG994:AG995)*AI993*2) + (AG993*(1-AI993*2))</f>
        <v>16883.6186422939</v>
      </c>
    </row>
    <row r="994" customFormat="false" ht="13.8" hidden="false" customHeight="false" outlineLevel="0" collapsed="false">
      <c r="A994" s="4" t="n">
        <v>43728</v>
      </c>
      <c r="B994" s="0" t="n">
        <v>992</v>
      </c>
      <c r="C994" s="0" t="n">
        <v>3970</v>
      </c>
      <c r="D994" s="0" t="n">
        <f aca="false">C994*2.4</f>
        <v>9528</v>
      </c>
      <c r="E994" s="0" t="n">
        <v>1850</v>
      </c>
      <c r="F994" s="0" t="n">
        <f aca="false">E994*2.4</f>
        <v>4440</v>
      </c>
      <c r="G994" s="0" t="n">
        <v>4035</v>
      </c>
      <c r="H994" s="0" t="n">
        <f aca="false">SUM(D994,F994,G994)</f>
        <v>18003</v>
      </c>
      <c r="J994" s="0" t="n">
        <f aca="false">I994*2.4</f>
        <v>0</v>
      </c>
      <c r="K994" s="0" t="n">
        <f aca="false">I994*2.4</f>
        <v>0</v>
      </c>
      <c r="L994" s="0" t="n">
        <f aca="false">SUM(K994,H994)</f>
        <v>18003</v>
      </c>
      <c r="M994" s="0" t="n">
        <v>194</v>
      </c>
      <c r="X994" s="0" t="s">
        <v>40</v>
      </c>
      <c r="Y994" s="0" t="n">
        <f aca="false">Y989</f>
        <v>16083.8571428571</v>
      </c>
      <c r="Z994" s="0" t="n">
        <f aca="false">L994/Y994</f>
        <v>1.11932105838152</v>
      </c>
      <c r="AA994" s="0" t="n">
        <f aca="false">AVERAGEIF(X931:X993,"Friday",Z931:Z993)</f>
        <v>1.03611140426956</v>
      </c>
      <c r="AB994" s="0" t="n">
        <f aca="false">L994/AA994</f>
        <v>17375.544681599</v>
      </c>
      <c r="AC994" s="0" t="n">
        <v>79</v>
      </c>
      <c r="AE994" s="0" t="n">
        <v>0</v>
      </c>
      <c r="AF994" s="0" t="n">
        <f aca="false">(AB994/AVERAGE(AB990:AB992,AB996:AB998))*MAX(AE993:AE995) + (1 - MAX(AE993:AE995))</f>
        <v>1</v>
      </c>
      <c r="AG994" s="0" t="n">
        <f aca="false">AB994/AF994</f>
        <v>17375.544681599</v>
      </c>
      <c r="AH994" s="0" t="n">
        <f aca="false">(AG993+AG994*2+AG995)/4</f>
        <v>16454.4301694247</v>
      </c>
      <c r="AI994" s="0" t="n">
        <f aca="false">ABS(1 - (AG994/AVERAGE(AG992:AG996)))</f>
        <v>0.0587070196409505</v>
      </c>
      <c r="AJ994" s="0" t="n">
        <f aca="false">(AVERAGE(AG992:AG996)*AI994) + (AG994*(1-AI994))</f>
        <v>17318.9803445472</v>
      </c>
      <c r="AK994" s="0" t="n">
        <f aca="false">(AVERAGE(AG992:AG993,AG995:AG996)*AI994*2) + (AG994*(1-AI994*2))</f>
        <v>17234.1338389694</v>
      </c>
    </row>
    <row r="995" customFormat="false" ht="13.8" hidden="false" customHeight="false" outlineLevel="0" collapsed="false">
      <c r="A995" s="4" t="n">
        <v>43729</v>
      </c>
      <c r="B995" s="0" t="n">
        <v>993</v>
      </c>
      <c r="C995" s="0" t="n">
        <v>3500</v>
      </c>
      <c r="D995" s="0" t="n">
        <f aca="false">C995*2.4</f>
        <v>8400</v>
      </c>
      <c r="E995" s="0" t="n">
        <v>1720</v>
      </c>
      <c r="F995" s="0" t="n">
        <f aca="false">E995*2.4</f>
        <v>4128</v>
      </c>
      <c r="G995" s="0" t="n">
        <v>4505</v>
      </c>
      <c r="H995" s="0" t="n">
        <f aca="false">SUM(D995,F995,G995)</f>
        <v>17033</v>
      </c>
      <c r="J995" s="0" t="n">
        <f aca="false">I995*2.4</f>
        <v>0</v>
      </c>
      <c r="K995" s="0" t="n">
        <f aca="false">I995*2.4</f>
        <v>0</v>
      </c>
      <c r="L995" s="0" t="n">
        <f aca="false">SUM(K995,H995)</f>
        <v>17033</v>
      </c>
      <c r="M995" s="0" t="n">
        <v>165</v>
      </c>
      <c r="X995" s="0" t="s">
        <v>42</v>
      </c>
      <c r="Y995" s="0" t="n">
        <f aca="false">Y990</f>
        <v>16083.8571428571</v>
      </c>
      <c r="Z995" s="0" t="n">
        <f aca="false">L995/Y995</f>
        <v>1.05901214172152</v>
      </c>
      <c r="AA995" s="0" t="n">
        <f aca="false">AVERAGEIF(X932:X994,"Saturday",Z932:Z994)</f>
        <v>1.2009454717486</v>
      </c>
      <c r="AB995" s="0" t="n">
        <f aca="false">L995/AA995</f>
        <v>14182.9919848065</v>
      </c>
      <c r="AC995" s="0" t="n">
        <v>81</v>
      </c>
      <c r="AE995" s="0" t="n">
        <v>0</v>
      </c>
      <c r="AF995" s="0" t="n">
        <f aca="false">(AB995/AVERAGE(AB991:AB993,AB997:AB999))*MAX(AE994:AE996) + (1 - MAX(AE994:AE996))</f>
        <v>1</v>
      </c>
      <c r="AG995" s="0" t="n">
        <f aca="false">AB995/AF995</f>
        <v>14182.9919848065</v>
      </c>
      <c r="AH995" s="0" t="n">
        <f aca="false">(AG994+AG995*2+AG996)/4</f>
        <v>15027.400691698</v>
      </c>
      <c r="AI995" s="0" t="n">
        <f aca="false">ABS(1 - (AG995/AVERAGE(AG993:AG997)))</f>
        <v>0.0950229639855201</v>
      </c>
      <c r="AJ995" s="0" t="n">
        <f aca="false">(AVERAGE(AG993:AG997)*AI995) + (AG995*(1-AI995))</f>
        <v>14324.5020869086</v>
      </c>
      <c r="AK995" s="0" t="n">
        <f aca="false">(AVERAGE(AG993:AG994,AG996:AG997)*AI995*2) + (AG995*(1-AI995*2))</f>
        <v>14536.7672400618</v>
      </c>
    </row>
    <row r="996" customFormat="false" ht="13.8" hidden="false" customHeight="false" outlineLevel="0" collapsed="false">
      <c r="A996" s="4" t="n">
        <v>43730</v>
      </c>
      <c r="B996" s="0" t="n">
        <v>994</v>
      </c>
      <c r="C996" s="0" t="n">
        <v>3405</v>
      </c>
      <c r="D996" s="0" t="n">
        <f aca="false">C996*2.4</f>
        <v>8172</v>
      </c>
      <c r="E996" s="0" t="n">
        <v>1640</v>
      </c>
      <c r="F996" s="0" t="n">
        <f aca="false">E996*2.4</f>
        <v>3936</v>
      </c>
      <c r="G996" s="0" t="n">
        <v>3775</v>
      </c>
      <c r="H996" s="0" t="n">
        <f aca="false">SUM(D996,F996,G996)</f>
        <v>15883</v>
      </c>
      <c r="J996" s="0" t="n">
        <f aca="false">I996*2.4</f>
        <v>0</v>
      </c>
      <c r="K996" s="0" t="n">
        <f aca="false">I996*2.4</f>
        <v>0</v>
      </c>
      <c r="L996" s="0" t="n">
        <f aca="false">SUM(K996,H996)</f>
        <v>15883</v>
      </c>
      <c r="M996" s="0" t="n">
        <v>199</v>
      </c>
      <c r="X996" s="0" t="s">
        <v>33</v>
      </c>
      <c r="Y996" s="0" t="n">
        <f aca="false">AVERAGE(L996:L1002)</f>
        <v>15579.5714285714</v>
      </c>
      <c r="Z996" s="0" t="n">
        <f aca="false">L996/Y996</f>
        <v>1.01947605380673</v>
      </c>
      <c r="AA996" s="0" t="n">
        <f aca="false">AVERAGEIF(X933:X995,"Sunday",Z933:Z995)</f>
        <v>1.10543694807205</v>
      </c>
      <c r="AB996" s="0" t="n">
        <f aca="false">L996/AA996</f>
        <v>14368.0741155801</v>
      </c>
      <c r="AC996" s="0" t="n">
        <v>84</v>
      </c>
      <c r="AE996" s="0" t="n">
        <v>0</v>
      </c>
      <c r="AF996" s="0" t="n">
        <f aca="false">(AB996/AVERAGE(AB992:AB994,AB998:AB1000))*MAX(AE995:AE997) + (1 - MAX(AE995:AE997))</f>
        <v>1</v>
      </c>
      <c r="AG996" s="0" t="n">
        <f aca="false">AB996/AF996</f>
        <v>14368.0741155801</v>
      </c>
      <c r="AH996" s="0" t="n">
        <f aca="false">(AG995+AG996*2+AG997)/4</f>
        <v>14617.4875554315</v>
      </c>
      <c r="AI996" s="0" t="n">
        <f aca="false">ABS(1 - (AG996/AVERAGE(AG994:AG998)))</f>
        <v>0.0553975535799315</v>
      </c>
      <c r="AJ996" s="0" t="n">
        <f aca="false">(AVERAGE(AG994:AG998)*AI996) + (AG996*(1-AI996))</f>
        <v>14414.7540960814</v>
      </c>
      <c r="AK996" s="0" t="n">
        <f aca="false">(AVERAGE(AG994:AG995,AG997:AG998)*AI996*2) + (AG996*(1-AI996*2))</f>
        <v>14484.7740668333</v>
      </c>
    </row>
    <row r="997" customFormat="false" ht="13.8" hidden="false" customHeight="false" outlineLevel="0" collapsed="false">
      <c r="A997" s="4" t="n">
        <v>43731</v>
      </c>
      <c r="B997" s="0" t="n">
        <v>995</v>
      </c>
      <c r="C997" s="0" t="n">
        <v>3150</v>
      </c>
      <c r="D997" s="0" t="n">
        <f aca="false">C997*2.4</f>
        <v>7560</v>
      </c>
      <c r="E997" s="0" t="n">
        <v>1575</v>
      </c>
      <c r="F997" s="0" t="n">
        <f aca="false">E997*2.4</f>
        <v>3780</v>
      </c>
      <c r="G997" s="0" t="n">
        <v>3410</v>
      </c>
      <c r="H997" s="0" t="n">
        <f aca="false">SUM(D997,F997,G997)</f>
        <v>14750</v>
      </c>
      <c r="J997" s="0" t="n">
        <f aca="false">I997*2.4</f>
        <v>0</v>
      </c>
      <c r="K997" s="0" t="n">
        <f aca="false">I997*2.4</f>
        <v>0</v>
      </c>
      <c r="L997" s="0" t="n">
        <f aca="false">SUM(K997,H997)</f>
        <v>14750</v>
      </c>
      <c r="M997" s="0" t="n">
        <v>209</v>
      </c>
      <c r="X997" s="0" t="s">
        <v>34</v>
      </c>
      <c r="Y997" s="0" t="n">
        <f aca="false">Y996</f>
        <v>15579.5714285714</v>
      </c>
      <c r="Z997" s="0" t="n">
        <f aca="false">L997/Y997</f>
        <v>0.946752615604686</v>
      </c>
      <c r="AA997" s="0" t="n">
        <f aca="false">AVERAGEIF(X934:X996,"Monday",Z934:Z996)</f>
        <v>0.948503646725619</v>
      </c>
      <c r="AB997" s="0" t="n">
        <f aca="false">L997/AA997</f>
        <v>15550.8100057594</v>
      </c>
      <c r="AC997" s="0" t="n">
        <v>84</v>
      </c>
      <c r="AE997" s="0" t="n">
        <v>0</v>
      </c>
      <c r="AF997" s="0" t="n">
        <f aca="false">(AB997/AVERAGE(AB993:AB995,AB999:AB1001))*MAX(AE996:AE998) + (1 - MAX(AE996:AE998))</f>
        <v>1</v>
      </c>
      <c r="AG997" s="0" t="n">
        <f aca="false">AB997/AF997</f>
        <v>15550.8100057594</v>
      </c>
      <c r="AH997" s="0" t="n">
        <f aca="false">(AG996+AG997*2+AG998)/4</f>
        <v>15011.4561495131</v>
      </c>
      <c r="AI997" s="0" t="n">
        <f aca="false">ABS(1 - (AG997/AVERAGE(AG995:AG999)))</f>
        <v>0.0257060835795258</v>
      </c>
      <c r="AJ997" s="0" t="n">
        <f aca="false">(AVERAGE(AG995:AG999)*AI997) + (AG997*(1-AI997))</f>
        <v>15540.7915239383</v>
      </c>
      <c r="AK997" s="0" t="n">
        <f aca="false">(AVERAGE(AG995:AG996,AG998:AG999)*AI997*2) + (AG997*(1-AI997*2))</f>
        <v>15525.7638012067</v>
      </c>
    </row>
    <row r="998" customFormat="false" ht="13.8" hidden="false" customHeight="false" outlineLevel="0" collapsed="false">
      <c r="A998" s="4" t="n">
        <v>43732</v>
      </c>
      <c r="B998" s="0" t="n">
        <v>996</v>
      </c>
      <c r="C998" s="0" t="n">
        <v>3230</v>
      </c>
      <c r="D998" s="0" t="n">
        <f aca="false">C998*2.4</f>
        <v>7752</v>
      </c>
      <c r="E998" s="0" t="n">
        <v>1600</v>
      </c>
      <c r="F998" s="0" t="n">
        <f aca="false">E998*2.4</f>
        <v>3840</v>
      </c>
      <c r="G998" s="0" t="n">
        <v>2060</v>
      </c>
      <c r="H998" s="0" t="n">
        <f aca="false">SUM(D998,F998,G998)</f>
        <v>13652</v>
      </c>
      <c r="J998" s="0" t="n">
        <f aca="false">I998*2.4</f>
        <v>0</v>
      </c>
      <c r="K998" s="0" t="n">
        <f aca="false">I998*2.4</f>
        <v>0</v>
      </c>
      <c r="L998" s="0" t="n">
        <f aca="false">SUM(K998,H998)</f>
        <v>13652</v>
      </c>
      <c r="M998" s="0" t="n">
        <v>181</v>
      </c>
      <c r="X998" s="0" t="s">
        <v>36</v>
      </c>
      <c r="Y998" s="0" t="n">
        <f aca="false">Y996</f>
        <v>15579.5714285714</v>
      </c>
      <c r="Z998" s="0" t="n">
        <f aca="false">L998/Y998</f>
        <v>0.876275709032893</v>
      </c>
      <c r="AA998" s="0" t="n">
        <f aca="false">AVERAGEIF(X935:X997,"Tuesday",Z935:Z997)</f>
        <v>0.936599739361907</v>
      </c>
      <c r="AB998" s="0" t="n">
        <f aca="false">L998/AA998</f>
        <v>14576.1304709533</v>
      </c>
      <c r="AC998" s="0" t="n">
        <v>90</v>
      </c>
      <c r="AE998" s="0" t="n">
        <v>0</v>
      </c>
      <c r="AF998" s="0" t="n">
        <f aca="false">(AB998/AVERAGE(AB994:AB996,AB1000:AB1002))*MAX(AE997:AE999) + (1 - MAX(AE997:AE999))</f>
        <v>1</v>
      </c>
      <c r="AG998" s="0" t="n">
        <f aca="false">AB998/AF998</f>
        <v>14576.1304709533</v>
      </c>
      <c r="AH998" s="0" t="n">
        <f aca="false">(AG997+AG998*2+AG999)/4</f>
        <v>15457.6136749456</v>
      </c>
      <c r="AI998" s="0" t="n">
        <f aca="false">ABS(1 - (AG998/AVERAGE(AG996:AG1000)))</f>
        <v>0.0642248927536082</v>
      </c>
      <c r="AJ998" s="0" t="n">
        <f aca="false">(AVERAGE(AG996:AG1000)*AI998) + (AG998*(1-AI998))</f>
        <v>14640.3811222262</v>
      </c>
      <c r="AK998" s="0" t="n">
        <f aca="false">(AVERAGE(AG996:AG997,AG999:AG1000)*AI998*2) + (AG998*(1-AI998*2))</f>
        <v>14736.7570991355</v>
      </c>
    </row>
    <row r="999" customFormat="false" ht="13.8" hidden="false" customHeight="false" outlineLevel="0" collapsed="false">
      <c r="A999" s="4" t="n">
        <v>43733</v>
      </c>
      <c r="B999" s="0" t="n">
        <v>997</v>
      </c>
      <c r="C999" s="0" t="n">
        <v>3470</v>
      </c>
      <c r="D999" s="0" t="n">
        <f aca="false">C999*2.4</f>
        <v>8328</v>
      </c>
      <c r="E999" s="0" t="n">
        <v>1610</v>
      </c>
      <c r="F999" s="0" t="n">
        <f aca="false">E999*2.4</f>
        <v>3864</v>
      </c>
      <c r="G999" s="0" t="n">
        <v>2225</v>
      </c>
      <c r="H999" s="0" t="n">
        <f aca="false">SUM(D999,F999,G999)</f>
        <v>14417</v>
      </c>
      <c r="J999" s="0" t="n">
        <f aca="false">I999*2.4</f>
        <v>0</v>
      </c>
      <c r="K999" s="0" t="n">
        <f aca="false">I999*2.4</f>
        <v>0</v>
      </c>
      <c r="L999" s="0" t="n">
        <f aca="false">SUM(K999,H999)</f>
        <v>14417</v>
      </c>
      <c r="M999" s="0" t="n">
        <v>222</v>
      </c>
      <c r="X999" s="0" t="s">
        <v>37</v>
      </c>
      <c r="Y999" s="0" t="n">
        <f aca="false">Y996</f>
        <v>15579.5714285714</v>
      </c>
      <c r="Z999" s="0" t="n">
        <f aca="false">L999/Y999</f>
        <v>0.925378471808322</v>
      </c>
      <c r="AA999" s="0" t="n">
        <f aca="false">AVERAGEIF(X936:X998,"Wednesday",Z936:Z998)</f>
        <v>0.841751443691368</v>
      </c>
      <c r="AB999" s="0" t="n">
        <f aca="false">L999/AA999</f>
        <v>17127.3837521163</v>
      </c>
      <c r="AC999" s="0" t="n">
        <v>91</v>
      </c>
      <c r="AE999" s="0" t="n">
        <v>0</v>
      </c>
      <c r="AF999" s="0" t="n">
        <f aca="false">(AB999/AVERAGE(AB995:AB997,AB1001:AB1003))*MAX(AE998:AE1000) + (1 - MAX(AE998:AE1000))</f>
        <v>1</v>
      </c>
      <c r="AG999" s="0" t="n">
        <f aca="false">AB999/AF999</f>
        <v>17127.3837521163</v>
      </c>
      <c r="AH999" s="0" t="n">
        <f aca="false">(AG998+AG999*2+AG1000)/4</f>
        <v>16272.7893308014</v>
      </c>
      <c r="AI999" s="0" t="n">
        <f aca="false">ABS(1 - (AG999/AVERAGE(AG997:AG1001)))</f>
        <v>0.0785320958902696</v>
      </c>
      <c r="AJ999" s="0" t="n">
        <f aca="false">(AVERAGE(AG997:AG1001)*AI999) + (AG999*(1-AI999))</f>
        <v>17029.4455040127</v>
      </c>
      <c r="AK999" s="0" t="n">
        <f aca="false">(AVERAGE(AG997:AG998,AG1000:AG1001)*AI999*2) + (AG999*(1-AI999*2))</f>
        <v>16882.5381318572</v>
      </c>
    </row>
    <row r="1000" customFormat="false" ht="13.8" hidden="false" customHeight="false" outlineLevel="0" collapsed="false">
      <c r="A1000" s="4" t="n">
        <v>43734</v>
      </c>
      <c r="B1000" s="0" t="n">
        <v>998</v>
      </c>
      <c r="C1000" s="0" t="n">
        <v>3480</v>
      </c>
      <c r="D1000" s="0" t="n">
        <f aca="false">C1000*2.4</f>
        <v>8352</v>
      </c>
      <c r="E1000" s="0" t="n">
        <v>1505</v>
      </c>
      <c r="F1000" s="0" t="n">
        <f aca="false">E1000*2.4</f>
        <v>3612</v>
      </c>
      <c r="G1000" s="0" t="n">
        <v>3100</v>
      </c>
      <c r="H1000" s="0" t="n">
        <f aca="false">SUM(D1000,F1000,G1000)</f>
        <v>15064</v>
      </c>
      <c r="J1000" s="0" t="n">
        <f aca="false">I1000*2.4</f>
        <v>0</v>
      </c>
      <c r="K1000" s="0" t="n">
        <f aca="false">I1000*2.4</f>
        <v>0</v>
      </c>
      <c r="L1000" s="0" t="n">
        <f aca="false">SUM(K1000,H1000)</f>
        <v>15064</v>
      </c>
      <c r="M1000" s="0" t="n">
        <v>184</v>
      </c>
      <c r="X1000" s="0" t="s">
        <v>39</v>
      </c>
      <c r="Y1000" s="0" t="n">
        <f aca="false">Y996</f>
        <v>15579.5714285714</v>
      </c>
      <c r="Z1000" s="0" t="n">
        <f aca="false">L1000/Y1000</f>
        <v>0.966907213658914</v>
      </c>
      <c r="AA1000" s="0" t="n">
        <f aca="false">AVERAGEIF(X937:X999,"Thursday",Z937:Z999)</f>
        <v>0.926430487828271</v>
      </c>
      <c r="AB1000" s="0" t="n">
        <f aca="false">L1000/AA1000</f>
        <v>16260.2593480196</v>
      </c>
      <c r="AC1000" s="0" t="n">
        <v>84</v>
      </c>
      <c r="AE1000" s="0" t="n">
        <v>0</v>
      </c>
      <c r="AF1000" s="0" t="n">
        <f aca="false">(AB1000/AVERAGE(AB996:AB998,AB1002:AB1004))*MAX(AE999:AE1001) + (1 - MAX(AE999:AE1001))</f>
        <v>1</v>
      </c>
      <c r="AG1000" s="0" t="n">
        <f aca="false">AB1000/AF1000</f>
        <v>16260.2593480196</v>
      </c>
      <c r="AH1000" s="0" t="n">
        <f aca="false">(AG999+AG1000*2+AG1001)/4</f>
        <v>16383.6705391383</v>
      </c>
      <c r="AI1000" s="0" t="n">
        <f aca="false">ABS(1 - (AG1000/AVERAGE(AG998:AG1002)))</f>
        <v>0.023002471627295</v>
      </c>
      <c r="AJ1000" s="0" t="n">
        <f aca="false">(AVERAGE(AG998:AG1002)*AI1000) + (AG1000*(1-AI1000))</f>
        <v>16251.849274495</v>
      </c>
      <c r="AK1000" s="0" t="n">
        <f aca="false">(AVERAGE(AG998:AG999,AG1001:AG1002)*AI1000*2) + (AG1000*(1-AI1000*2))</f>
        <v>16239.234164208</v>
      </c>
    </row>
    <row r="1001" customFormat="false" ht="13.8" hidden="false" customHeight="false" outlineLevel="0" collapsed="false">
      <c r="A1001" s="4" t="n">
        <v>43735</v>
      </c>
      <c r="B1001" s="0" t="n">
        <v>999</v>
      </c>
      <c r="C1001" s="0" t="n">
        <v>3790</v>
      </c>
      <c r="D1001" s="0" t="n">
        <f aca="false">C1001*2.4</f>
        <v>9096</v>
      </c>
      <c r="E1001" s="0" t="n">
        <v>1655</v>
      </c>
      <c r="F1001" s="0" t="n">
        <f aca="false">E1001*2.4</f>
        <v>3972</v>
      </c>
      <c r="G1001" s="0" t="n">
        <v>3550</v>
      </c>
      <c r="H1001" s="0" t="n">
        <f aca="false">SUM(D1001,F1001,G1001)</f>
        <v>16618</v>
      </c>
      <c r="J1001" s="0" t="n">
        <f aca="false">I1001*2.4</f>
        <v>0</v>
      </c>
      <c r="K1001" s="0" t="n">
        <f aca="false">I1001*2.4</f>
        <v>0</v>
      </c>
      <c r="L1001" s="0" t="n">
        <f aca="false">SUM(K1001,H1001)</f>
        <v>16618</v>
      </c>
      <c r="M1001" s="0" t="n">
        <v>218</v>
      </c>
      <c r="X1001" s="0" t="s">
        <v>40</v>
      </c>
      <c r="Y1001" s="0" t="n">
        <f aca="false">Y996</f>
        <v>15579.5714285714</v>
      </c>
      <c r="Z1001" s="0" t="n">
        <f aca="false">L1001/Y1001</f>
        <v>1.06665321804194</v>
      </c>
      <c r="AA1001" s="0" t="n">
        <f aca="false">AVERAGEIF(X938:X1000,"Friday",Z938:Z1000)</f>
        <v>1.04602696739199</v>
      </c>
      <c r="AB1001" s="0" t="n">
        <f aca="false">L1001/AA1001</f>
        <v>15886.7797083978</v>
      </c>
      <c r="AC1001" s="0" t="n">
        <v>84</v>
      </c>
      <c r="AE1001" s="0" t="n">
        <v>0</v>
      </c>
      <c r="AF1001" s="0" t="n">
        <f aca="false">(AB1001/AVERAGE(AB997:AB999,AB1003:AB1005))*MAX(AE1000:AE1002) + (1 - MAX(AE1000:AE1002))</f>
        <v>1</v>
      </c>
      <c r="AG1001" s="0" t="n">
        <f aca="false">AB1001/AF1001</f>
        <v>15886.7797083978</v>
      </c>
      <c r="AH1001" s="0" t="n">
        <f aca="false">(AG1000+AG1001*2+AG1002)/4</f>
        <v>15914.1204553808</v>
      </c>
      <c r="AI1001" s="0" t="n">
        <f aca="false">ABS(1 - (AG1001/AVERAGE(AG999:AG1003)))</f>
        <v>0.014462200925117</v>
      </c>
      <c r="AJ1001" s="0" t="n">
        <f aca="false">(AVERAGE(AG999:AG1003)*AI1001) + (AG1001*(1-AI1001))</f>
        <v>15890.1512721</v>
      </c>
      <c r="AK1001" s="0" t="n">
        <f aca="false">(AVERAGE(AG999:AG1000,AG1002:AG1003)*AI1001*2) + (AG1001*(1-AI1001*2))</f>
        <v>15895.2086176534</v>
      </c>
    </row>
    <row r="1002" customFormat="false" ht="13.8" hidden="false" customHeight="false" outlineLevel="0" collapsed="false">
      <c r="A1002" s="4" t="n">
        <v>43736</v>
      </c>
      <c r="B1002" s="0" t="n">
        <v>1000</v>
      </c>
      <c r="C1002" s="0" t="n">
        <v>3975</v>
      </c>
      <c r="D1002" s="0" t="n">
        <f aca="false">C1002*2.4</f>
        <v>9540</v>
      </c>
      <c r="E1002" s="0" t="n">
        <v>1895</v>
      </c>
      <c r="F1002" s="0" t="n">
        <f aca="false">E1002*2.4</f>
        <v>4548</v>
      </c>
      <c r="G1002" s="0" t="n">
        <v>4585</v>
      </c>
      <c r="H1002" s="0" t="n">
        <f aca="false">SUM(D1002,F1002,G1002)</f>
        <v>18673</v>
      </c>
      <c r="J1002" s="0" t="n">
        <f aca="false">I1002*2.4</f>
        <v>0</v>
      </c>
      <c r="K1002" s="0" t="n">
        <f aca="false">I1002*2.4</f>
        <v>0</v>
      </c>
      <c r="L1002" s="0" t="n">
        <f aca="false">SUM(K1002,H1002)</f>
        <v>18673</v>
      </c>
      <c r="M1002" s="0" t="n">
        <v>169</v>
      </c>
      <c r="X1002" s="0" t="s">
        <v>42</v>
      </c>
      <c r="Y1002" s="0" t="n">
        <f aca="false">Y997</f>
        <v>15579.5714285714</v>
      </c>
      <c r="Z1002" s="0" t="n">
        <f aca="false">L1002/Y1002</f>
        <v>1.19855671804653</v>
      </c>
      <c r="AA1002" s="0" t="n">
        <f aca="false">AVERAGEIF(X939:X1001,"Saturday",Z939:Z1001)</f>
        <v>1.19525076692879</v>
      </c>
      <c r="AB1002" s="0" t="n">
        <f aca="false">L1002/AA1002</f>
        <v>15622.6630567078</v>
      </c>
      <c r="AC1002" s="0" t="n">
        <v>88</v>
      </c>
      <c r="AE1002" s="0" t="n">
        <v>0</v>
      </c>
      <c r="AF1002" s="0" t="n">
        <f aca="false">(AB1002/AVERAGE(AB998:AB1000,AB1004:AB1006))*MAX(AE1001:AE1003) + (1 - MAX(AE1001:AE1003))</f>
        <v>1</v>
      </c>
      <c r="AG1002" s="0" t="n">
        <f aca="false">AB1002/AF1002</f>
        <v>15622.6630567078</v>
      </c>
      <c r="AH1002" s="0" t="n">
        <f aca="false">(AG1001+AG1002*2+AG1003)/4</f>
        <v>15708.6413295129</v>
      </c>
      <c r="AI1002" s="0" t="n">
        <f aca="false">ABS(1 - (AG1002/AVERAGE(AG1000:AG1004)))</f>
        <v>0.0110578530888813</v>
      </c>
      <c r="AJ1002" s="0" t="n">
        <f aca="false">(AVERAGE(AG1000:AG1004)*AI1002) + (AG1002*(1-AI1002))</f>
        <v>15624.594695024</v>
      </c>
      <c r="AK1002" s="0" t="n">
        <f aca="false">(AVERAGE(AG1000:AG1001,AG1003:AG1004)*AI1002*2) + (AG1002*(1-AI1002*2))</f>
        <v>15627.4921524984</v>
      </c>
    </row>
    <row r="1003" customFormat="false" ht="13.8" hidden="false" customHeight="false" outlineLevel="0" collapsed="false">
      <c r="A1003" s="4" t="n">
        <v>43737</v>
      </c>
      <c r="B1003" s="0" t="n">
        <v>1001</v>
      </c>
      <c r="C1003" s="0" t="n">
        <v>3120</v>
      </c>
      <c r="D1003" s="0" t="n">
        <f aca="false">C1003*2.4</f>
        <v>7488</v>
      </c>
      <c r="E1003" s="0" t="n">
        <v>1730</v>
      </c>
      <c r="F1003" s="0" t="n">
        <f aca="false">E1003*2.4</f>
        <v>4152</v>
      </c>
      <c r="G1003" s="0" t="n">
        <v>3495</v>
      </c>
      <c r="H1003" s="0" t="n">
        <f aca="false">SUM(D1003,F1003,G1003)</f>
        <v>15135</v>
      </c>
      <c r="J1003" s="0" t="n">
        <f aca="false">I1003*2.4</f>
        <v>0</v>
      </c>
      <c r="K1003" s="0" t="n">
        <f aca="false">I1003*2.4</f>
        <v>0</v>
      </c>
      <c r="L1003" s="0" t="n">
        <f aca="false">SUM(K1003,H1003)</f>
        <v>15135</v>
      </c>
      <c r="M1003" s="0" t="n">
        <v>185</v>
      </c>
      <c r="X1003" s="0" t="s">
        <v>33</v>
      </c>
      <c r="Y1003" s="0" t="n">
        <f aca="false">AVERAGE(L1003:L1009)</f>
        <v>14187</v>
      </c>
      <c r="Z1003" s="0" t="n">
        <f aca="false">L1003/Y1003</f>
        <v>1.06682173821104</v>
      </c>
      <c r="AA1003" s="0" t="n">
        <f aca="false">AVERAGEIF(X940:X1002,"Sunday",Z940:Z1002)</f>
        <v>1.1165637312806</v>
      </c>
      <c r="AB1003" s="0" t="n">
        <f aca="false">L1003/AA1003</f>
        <v>13554.9808541977</v>
      </c>
      <c r="AC1003" s="0" t="n">
        <v>72</v>
      </c>
      <c r="AE1003" s="0" t="n">
        <v>0</v>
      </c>
      <c r="AF1003" s="0" t="n">
        <f aca="false">(AB1003/AVERAGE(AB999:AB1001,AB1005:AB1007))*MAX(AE1002:AE1004) + (1 - MAX(AE1002:AE1004))</f>
        <v>0.863239345240467</v>
      </c>
      <c r="AG1003" s="0" t="n">
        <f aca="false">AB1003/AF1003</f>
        <v>15702.4594962383</v>
      </c>
      <c r="AH1003" s="0" t="n">
        <f aca="false">(AG1002+AG1003*2+AG1004)/4</f>
        <v>15635.539869908</v>
      </c>
      <c r="AI1003" s="0" t="n">
        <f aca="false">ABS(1 - (AG1003/AVERAGE(AG1001:AG1005)))</f>
        <v>0.0161797267912929</v>
      </c>
      <c r="AJ1003" s="0" t="n">
        <f aca="false">(AVERAGE(AG1001:AG1005)*AI1003) + (AG1003*(1-AI1003))</f>
        <v>15698.4143006649</v>
      </c>
      <c r="AK1003" s="0" t="n">
        <f aca="false">(AVERAGE(AG1001:AG1002,AG1004:AG1005)*AI1003*2) + (AG1003*(1-AI1003*2))</f>
        <v>15692.3465073047</v>
      </c>
    </row>
    <row r="1004" customFormat="false" ht="13.8" hidden="false" customHeight="false" outlineLevel="0" collapsed="false">
      <c r="A1004" s="4" t="n">
        <v>43738</v>
      </c>
      <c r="B1004" s="0" t="n">
        <v>1002</v>
      </c>
      <c r="C1004" s="0" t="n">
        <v>2845</v>
      </c>
      <c r="D1004" s="0" t="n">
        <f aca="false">C1004*2.4</f>
        <v>6828</v>
      </c>
      <c r="E1004" s="0" t="n">
        <v>1590</v>
      </c>
      <c r="F1004" s="0" t="n">
        <f aca="false">E1004*2.4</f>
        <v>3816</v>
      </c>
      <c r="G1004" s="0" t="n">
        <v>2840</v>
      </c>
      <c r="H1004" s="0" t="n">
        <f aca="false">SUM(D1004,F1004,G1004)</f>
        <v>13484</v>
      </c>
      <c r="J1004" s="0" t="n">
        <f aca="false">I1004*2.4</f>
        <v>0</v>
      </c>
      <c r="K1004" s="0" t="n">
        <f aca="false">I1004*2.4</f>
        <v>0</v>
      </c>
      <c r="L1004" s="0" t="n">
        <f aca="false">SUM(K1004,H1004)</f>
        <v>13484</v>
      </c>
      <c r="M1004" s="0" t="n">
        <v>218</v>
      </c>
      <c r="X1004" s="0" t="s">
        <v>34</v>
      </c>
      <c r="Y1004" s="0" t="n">
        <f aca="false">Y1003</f>
        <v>14187</v>
      </c>
      <c r="Z1004" s="0" t="n">
        <f aca="false">L1004/Y1004</f>
        <v>0.950447592866709</v>
      </c>
      <c r="AA1004" s="0" t="n">
        <f aca="false">AVERAGEIF(X941:X1003,"Monday",Z941:Z1003)</f>
        <v>0.95477548243859</v>
      </c>
      <c r="AB1004" s="0" t="n">
        <f aca="false">L1004/AA1004</f>
        <v>14122.6919291649</v>
      </c>
      <c r="AC1004" s="0" t="n">
        <v>75</v>
      </c>
      <c r="AE1004" s="0" t="n">
        <v>1</v>
      </c>
      <c r="AF1004" s="0" t="n">
        <f aca="false">(AB1004/AVERAGE(AB1000:AB1002,AB1006:AB1008))*MAX(AE1003:AE1005) + (1 - MAX(AE1003:AE1005))</f>
        <v>0.910285310217277</v>
      </c>
      <c r="AG1004" s="0" t="n">
        <f aca="false">AB1004/AF1004</f>
        <v>15514.5774304475</v>
      </c>
      <c r="AH1004" s="0" t="n">
        <f aca="false">(AG1003+AG1004*2+AG1005)/4</f>
        <v>15316.8376503495</v>
      </c>
      <c r="AI1004" s="0" t="n">
        <f aca="false">ABS(1 - (AG1004/AVERAGE(AG1002:AG1006)))</f>
        <v>0.014295153792341</v>
      </c>
      <c r="AJ1004" s="0" t="n">
        <f aca="false">(AVERAGE(AG1002:AG1006)*AI1004) + (AG1004*(1-AI1004))</f>
        <v>15511.4516874654</v>
      </c>
      <c r="AK1004" s="0" t="n">
        <f aca="false">(AVERAGE(AG1002:AG1003,AG1005:AG1006)*AI1004*2) + (AG1004*(1-AI1004*2))</f>
        <v>15506.7630729921</v>
      </c>
    </row>
    <row r="1005" customFormat="false" ht="13.8" hidden="false" customHeight="false" outlineLevel="0" collapsed="false">
      <c r="A1005" s="4" t="n">
        <v>43739</v>
      </c>
      <c r="B1005" s="0" t="n">
        <v>1003</v>
      </c>
      <c r="C1005" s="0" t="n">
        <v>2890</v>
      </c>
      <c r="D1005" s="0" t="n">
        <f aca="false">C1005*2.4</f>
        <v>6936</v>
      </c>
      <c r="E1005" s="0" t="n">
        <v>1600</v>
      </c>
      <c r="F1005" s="0" t="n">
        <f aca="false">E1005*2.4</f>
        <v>3840</v>
      </c>
      <c r="G1005" s="0" t="n">
        <v>3220</v>
      </c>
      <c r="H1005" s="0" t="n">
        <f aca="false">SUM(D1005,F1005,G1005)</f>
        <v>13996</v>
      </c>
      <c r="J1005" s="0" t="n">
        <f aca="false">I1005*2.4</f>
        <v>0</v>
      </c>
      <c r="K1005" s="0" t="n">
        <f aca="false">I1005*2.4</f>
        <v>0</v>
      </c>
      <c r="L1005" s="0" t="n">
        <f aca="false">SUM(K1005,H1005)</f>
        <v>13996</v>
      </c>
      <c r="M1005" s="0" t="n">
        <v>182</v>
      </c>
      <c r="X1005" s="0" t="s">
        <v>36</v>
      </c>
      <c r="Y1005" s="0" t="n">
        <f aca="false">Y1003</f>
        <v>14187</v>
      </c>
      <c r="Z1005" s="0" t="n">
        <f aca="false">L1005/Y1005</f>
        <v>0.986536970465919</v>
      </c>
      <c r="AA1005" s="0" t="n">
        <f aca="false">AVERAGEIF(X942:X1004,"Tuesday",Z942:Z1004)</f>
        <v>0.926022228502232</v>
      </c>
      <c r="AB1005" s="0" t="n">
        <f aca="false">L1005/AA1005</f>
        <v>15114.1080302548</v>
      </c>
      <c r="AC1005" s="0" t="n">
        <v>73</v>
      </c>
      <c r="AE1005" s="0" t="n">
        <v>0</v>
      </c>
      <c r="AF1005" s="0" t="n">
        <f aca="false">(AB1005/AVERAGE(AB1001:AB1003,AB1007:AB1009))*MAX(AE1004:AE1006) + (1 - MAX(AE1004:AE1006))</f>
        <v>1.03978964506997</v>
      </c>
      <c r="AG1005" s="0" t="n">
        <f aca="false">AB1005/AF1005</f>
        <v>14535.7362442648</v>
      </c>
      <c r="AH1005" s="0" t="n">
        <f aca="false">(AG1004+AG1005*2+AG1006)/4</f>
        <v>14922.5533016275</v>
      </c>
      <c r="AI1005" s="0" t="n">
        <f aca="false">ABS(1 - (AG1005/AVERAGE(AG1003:AG1007)))</f>
        <v>0.0383746558536372</v>
      </c>
      <c r="AJ1005" s="0" t="n">
        <f aca="false">(AVERAGE(AG1003:AG1007)*AI1005) + (AG1005*(1-AI1005))</f>
        <v>14557.9959859655</v>
      </c>
      <c r="AK1005" s="0" t="n">
        <f aca="false">(AVERAGE(AG1003:AG1004,AG1006:AG1007)*AI1005*2) + (AG1005*(1-AI1005*2))</f>
        <v>14591.3855985165</v>
      </c>
    </row>
    <row r="1006" customFormat="false" ht="13.8" hidden="false" customHeight="false" outlineLevel="0" collapsed="false">
      <c r="A1006" s="4" t="n">
        <v>43740</v>
      </c>
      <c r="B1006" s="0" t="n">
        <v>1004</v>
      </c>
      <c r="C1006" s="0" t="n">
        <v>2660</v>
      </c>
      <c r="D1006" s="0" t="n">
        <f aca="false">C1006*2.4</f>
        <v>6384</v>
      </c>
      <c r="E1006" s="0" t="n">
        <v>1420</v>
      </c>
      <c r="F1006" s="0" t="n">
        <f aca="false">E1006*2.4</f>
        <v>3408</v>
      </c>
      <c r="G1006" s="0" t="n">
        <v>2545</v>
      </c>
      <c r="H1006" s="0" t="n">
        <f aca="false">SUM(D1006,F1006,G1006)</f>
        <v>12337</v>
      </c>
      <c r="J1006" s="0" t="n">
        <f aca="false">I1006*2.4</f>
        <v>0</v>
      </c>
      <c r="K1006" s="0" t="n">
        <f aca="false">I1006*2.4</f>
        <v>0</v>
      </c>
      <c r="L1006" s="0" t="n">
        <f aca="false">SUM(K1006,H1006)</f>
        <v>12337</v>
      </c>
      <c r="M1006" s="0" t="n">
        <v>226</v>
      </c>
      <c r="X1006" s="0" t="s">
        <v>37</v>
      </c>
      <c r="Y1006" s="0" t="n">
        <f aca="false">Y1003</f>
        <v>14187</v>
      </c>
      <c r="Z1006" s="0" t="n">
        <f aca="false">L1006/Y1006</f>
        <v>0.869598928596603</v>
      </c>
      <c r="AA1006" s="0" t="n">
        <f aca="false">AVERAGEIF(X943:X1005,"Wednesday",Z943:Z1005)</f>
        <v>0.816794665493526</v>
      </c>
      <c r="AB1006" s="0" t="n">
        <f aca="false">L1006/AA1006</f>
        <v>15104.1632875329</v>
      </c>
      <c r="AC1006" s="0" t="n">
        <v>77</v>
      </c>
      <c r="AE1006" s="0" t="n">
        <v>0</v>
      </c>
      <c r="AF1006" s="0" t="n">
        <f aca="false">(AB1006/AVERAGE(AB1002:AB1004,AB1008:AB1010))*MAX(AE1005:AE1007) + (1 - MAX(AE1005:AE1007))</f>
        <v>1</v>
      </c>
      <c r="AG1006" s="0" t="n">
        <f aca="false">AB1006/AF1006</f>
        <v>15104.1632875329</v>
      </c>
      <c r="AH1006" s="0" t="n">
        <f aca="false">(AG1005+AG1006*2+AG1007)/4</f>
        <v>14866.5314176098</v>
      </c>
      <c r="AI1006" s="0" t="n">
        <f aca="false">ABS(1 - (AG1006/AVERAGE(AG1004:AG1008)))</f>
        <v>0.0020265913793498</v>
      </c>
      <c r="AJ1006" s="0" t="n">
        <f aca="false">(AVERAGE(AG1004:AG1008)*AI1006) + (AG1006*(1-AI1006))</f>
        <v>15104.1013791005</v>
      </c>
      <c r="AK1006" s="0" t="n">
        <f aca="false">(AVERAGE(AG1004:AG1005,AG1007:AG1008)*AI1006*2) + (AG1006*(1-AI1006*2))</f>
        <v>15104.008516452</v>
      </c>
    </row>
    <row r="1007" customFormat="false" ht="13.8" hidden="false" customHeight="false" outlineLevel="0" collapsed="false">
      <c r="A1007" s="4" t="n">
        <v>43741</v>
      </c>
      <c r="B1007" s="0" t="n">
        <v>1005</v>
      </c>
      <c r="C1007" s="0" t="n">
        <v>2890</v>
      </c>
      <c r="D1007" s="0" t="n">
        <f aca="false">C1007*2.4</f>
        <v>6936</v>
      </c>
      <c r="E1007" s="0" t="n">
        <v>1355</v>
      </c>
      <c r="F1007" s="0" t="n">
        <f aca="false">E1007*2.4</f>
        <v>3252</v>
      </c>
      <c r="G1007" s="0" t="n">
        <v>3455</v>
      </c>
      <c r="H1007" s="0" t="n">
        <f aca="false">SUM(D1007,F1007,G1007)</f>
        <v>13643</v>
      </c>
      <c r="J1007" s="0" t="n">
        <f aca="false">I1007*2.4</f>
        <v>0</v>
      </c>
      <c r="K1007" s="0" t="n">
        <f aca="false">I1007*2.4</f>
        <v>0</v>
      </c>
      <c r="L1007" s="0" t="n">
        <f aca="false">SUM(K1007,H1007)</f>
        <v>13643</v>
      </c>
      <c r="X1007" s="0" t="s">
        <v>39</v>
      </c>
      <c r="Y1007" s="0" t="n">
        <f aca="false">Y1003</f>
        <v>14187</v>
      </c>
      <c r="Z1007" s="0" t="n">
        <f aca="false">L1007/Y1007</f>
        <v>0.961655036300839</v>
      </c>
      <c r="AA1007" s="0" t="n">
        <f aca="false">AVERAGEIF(X944:X1006,"Thursday",Z944:Z1006)</f>
        <v>0.92670437138997</v>
      </c>
      <c r="AB1007" s="0" t="n">
        <f aca="false">L1007/AA1007</f>
        <v>14722.0628511084</v>
      </c>
      <c r="AC1007" s="0" t="n">
        <v>82</v>
      </c>
      <c r="AE1007" s="0" t="n">
        <v>0</v>
      </c>
      <c r="AF1007" s="0" t="n">
        <f aca="false">(AB1007/AVERAGE(AB1003:AB1005,AB1009:AB1011))*MAX(AE1006:AE1008) + (1 - MAX(AE1006:AE1008))</f>
        <v>1</v>
      </c>
      <c r="AG1007" s="0" t="n">
        <f aca="false">AB1007/AF1007</f>
        <v>14722.0628511084</v>
      </c>
      <c r="AH1007" s="0" t="n">
        <f aca="false">(AG1006+AG1007*2+AG1008)/4</f>
        <v>15009.9563301671</v>
      </c>
      <c r="AI1007" s="0" t="n">
        <f aca="false">ABS(1 - (AG1007/AVERAGE(AG1005:AG1009)))</f>
        <v>0.0253576205758015</v>
      </c>
      <c r="AJ1007" s="0" t="n">
        <f aca="false">(AVERAGE(AG1005:AG1009)*AI1007) + (AG1007*(1-AI1007))</f>
        <v>14712.8305427286</v>
      </c>
      <c r="AK1007" s="0" t="n">
        <f aca="false">(AVERAGE(AG1005:AG1006,AG1008:AG1009)*AI1007*2) + (AG1007*(1-AI1007*2))</f>
        <v>14698.982080159</v>
      </c>
    </row>
    <row r="1008" customFormat="false" ht="13.8" hidden="false" customHeight="false" outlineLevel="0" collapsed="false">
      <c r="A1008" s="4" t="n">
        <v>43742</v>
      </c>
      <c r="B1008" s="0" t="n">
        <v>1006</v>
      </c>
      <c r="C1008" s="0" t="n">
        <v>3690</v>
      </c>
      <c r="D1008" s="0" t="n">
        <f aca="false">C1008*2.4</f>
        <v>8856</v>
      </c>
      <c r="E1008" s="0" t="n">
        <v>1515</v>
      </c>
      <c r="F1008" s="0" t="n">
        <f aca="false">E1008*2.4</f>
        <v>3636</v>
      </c>
      <c r="G1008" s="0" t="n">
        <v>3840</v>
      </c>
      <c r="H1008" s="0" t="n">
        <f aca="false">SUM(D1008,F1008,G1008)</f>
        <v>16332</v>
      </c>
      <c r="J1008" s="0" t="n">
        <f aca="false">I1008*2.4</f>
        <v>0</v>
      </c>
      <c r="K1008" s="0" t="n">
        <f aca="false">I1008*2.4</f>
        <v>0</v>
      </c>
      <c r="L1008" s="0" t="n">
        <f aca="false">SUM(K1008,H1008)</f>
        <v>16332</v>
      </c>
      <c r="M1008" s="0" t="n">
        <v>202</v>
      </c>
      <c r="X1008" s="0" t="s">
        <v>40</v>
      </c>
      <c r="Y1008" s="0" t="n">
        <f aca="false">Y1003</f>
        <v>14187</v>
      </c>
      <c r="Z1008" s="0" t="n">
        <f aca="false">L1008/Y1008</f>
        <v>1.15119475576232</v>
      </c>
      <c r="AA1008" s="0" t="n">
        <f aca="false">AVERAGEIF(X945:X1007,"Friday",Z945:Z1007)</f>
        <v>1.05425308704882</v>
      </c>
      <c r="AB1008" s="0" t="n">
        <f aca="false">L1008/AA1008</f>
        <v>15491.5363309187</v>
      </c>
      <c r="AC1008" s="0" t="n">
        <v>82</v>
      </c>
      <c r="AE1008" s="0" t="n">
        <v>0</v>
      </c>
      <c r="AF1008" s="0" t="n">
        <f aca="false">(AB1008/AVERAGE(AB1004:AB1006,AB1010:AB1012))*MAX(AE1007:AE1009) + (1 - MAX(AE1007:AE1009))</f>
        <v>1</v>
      </c>
      <c r="AG1008" s="0" t="n">
        <f aca="false">AB1008/AF1008</f>
        <v>15491.5363309187</v>
      </c>
      <c r="AH1008" s="0" t="n">
        <f aca="false">(AG1007+AG1008*2+AG1009)/4</f>
        <v>14410.3825443011</v>
      </c>
      <c r="AI1008" s="0" t="n">
        <f aca="false">ABS(1 - (AG1008/AVERAGE(AG1006:AG1010)))</f>
        <v>0.0802184515888396</v>
      </c>
      <c r="AJ1008" s="0" t="n">
        <f aca="false">(AVERAGE(AG1006:AG1010)*AI1008) + (AG1008*(1-AI1008))</f>
        <v>15399.251260468</v>
      </c>
      <c r="AK1008" s="0" t="n">
        <f aca="false">(AVERAGE(AG1006:AG1007,AG1009:AG1010)*AI1008*2) + (AG1008*(1-AI1008*2))</f>
        <v>15260.823654792</v>
      </c>
    </row>
    <row r="1009" customFormat="false" ht="13.8" hidden="false" customHeight="false" outlineLevel="0" collapsed="false">
      <c r="A1009" s="4" t="n">
        <v>43743</v>
      </c>
      <c r="B1009" s="0" t="n">
        <v>1007</v>
      </c>
      <c r="C1009" s="0" t="n">
        <v>2710</v>
      </c>
      <c r="D1009" s="0" t="n">
        <f aca="false">C1009*2.4</f>
        <v>6504</v>
      </c>
      <c r="E1009" s="0" t="n">
        <v>1620</v>
      </c>
      <c r="F1009" s="0" t="n">
        <f aca="false">E1009*2.4</f>
        <v>3888</v>
      </c>
      <c r="G1009" s="0" t="n">
        <v>3990</v>
      </c>
      <c r="H1009" s="0" t="n">
        <f aca="false">SUM(D1009,F1009,G1009)</f>
        <v>14382</v>
      </c>
      <c r="J1009" s="0" t="n">
        <f aca="false">I1009*2.4</f>
        <v>0</v>
      </c>
      <c r="K1009" s="0" t="n">
        <f aca="false">I1009*2.4</f>
        <v>0</v>
      </c>
      <c r="L1009" s="0" t="n">
        <f aca="false">SUM(K1009,H1009)</f>
        <v>14382</v>
      </c>
      <c r="M1009" s="0" t="n">
        <v>154</v>
      </c>
      <c r="W1009" s="0" t="s">
        <v>62</v>
      </c>
      <c r="X1009" s="0" t="s">
        <v>42</v>
      </c>
      <c r="Y1009" s="0" t="n">
        <f aca="false">Y1004</f>
        <v>14187</v>
      </c>
      <c r="Z1009" s="0" t="n">
        <f aca="false">L1009/Y1009</f>
        <v>1.01374497779657</v>
      </c>
      <c r="AA1009" s="0" t="n">
        <f aca="false">AVERAGEIF(X946:X1008,"Saturday",Z946:Z1008)</f>
        <v>1.20488643384627</v>
      </c>
      <c r="AB1009" s="0" t="n">
        <f aca="false">L1009/AA1009</f>
        <v>11936.3946642585</v>
      </c>
      <c r="AC1009" s="0" t="n">
        <v>81</v>
      </c>
      <c r="AE1009" s="0" t="n">
        <v>0</v>
      </c>
      <c r="AF1009" s="0" t="n">
        <f aca="false">(AB1009/AVERAGE(AB1005:AB1007,AB1011:AB1013))*MAX(AE1008:AE1010) + (1 - MAX(AE1008:AE1010))</f>
        <v>1</v>
      </c>
      <c r="AG1009" s="0" t="n">
        <f aca="false">AB1009/AF1009</f>
        <v>11936.3946642585</v>
      </c>
      <c r="AH1009" s="0" t="n">
        <f aca="false">(AG1008+AG1009*2+AG1010)/4</f>
        <v>13453.9350616178</v>
      </c>
      <c r="AI1009" s="0" t="n">
        <f aca="false">ABS(1 - (AG1009/AVERAGE(AG1007:AG1011)))</f>
        <v>0.0544255871583184</v>
      </c>
      <c r="AJ1009" s="0" t="n">
        <f aca="false">(AVERAGE(AG1007:AG1011)*AI1009) + (AG1009*(1-AI1009))</f>
        <v>11902.8623536971</v>
      </c>
      <c r="AK1009" s="0" t="n">
        <f aca="false">(AVERAGE(AG1007:AG1008,AG1010:AG1011)*AI1009*2) + (AG1009*(1-AI1009*2))</f>
        <v>11852.5638878549</v>
      </c>
    </row>
    <row r="1010" customFormat="false" ht="13.8" hidden="false" customHeight="false" outlineLevel="0" collapsed="false">
      <c r="A1010" s="4" t="n">
        <v>43744</v>
      </c>
      <c r="B1010" s="0" t="n">
        <v>1008</v>
      </c>
      <c r="C1010" s="0" t="n">
        <v>3110</v>
      </c>
      <c r="D1010" s="0" t="n">
        <f aca="false">C1010*2.4</f>
        <v>7464</v>
      </c>
      <c r="E1010" s="0" t="n">
        <v>1795</v>
      </c>
      <c r="F1010" s="0" t="n">
        <f aca="false">E1010*2.4</f>
        <v>4308</v>
      </c>
      <c r="G1010" s="0" t="n">
        <v>4180</v>
      </c>
      <c r="H1010" s="0" t="n">
        <f aca="false">SUM(D1010,F1010,G1010)</f>
        <v>15952</v>
      </c>
      <c r="J1010" s="0" t="n">
        <f aca="false">I1010*2.4</f>
        <v>0</v>
      </c>
      <c r="K1010" s="0" t="n">
        <f aca="false">I1010*2.4</f>
        <v>0</v>
      </c>
      <c r="L1010" s="0" t="n">
        <f aca="false">SUM(K1010,H1010)</f>
        <v>15952</v>
      </c>
      <c r="M1010" s="0" t="n">
        <v>163</v>
      </c>
      <c r="X1010" s="0" t="s">
        <v>33</v>
      </c>
      <c r="Y1010" s="0" t="n">
        <f aca="false">AVERAGE(L1010:L1016)</f>
        <v>10219.6666666667</v>
      </c>
      <c r="Z1010" s="0" t="n">
        <f aca="false">L1010/Y1010</f>
        <v>1.56091196712221</v>
      </c>
      <c r="AA1010" s="0" t="n">
        <f aca="false">AVERAGEIF(X947:X1009,"Sunday",Z947:Z1009)</f>
        <v>1.10383657626919</v>
      </c>
      <c r="AB1010" s="0" t="n">
        <f aca="false">L1010/AA1010</f>
        <v>14451.4145870356</v>
      </c>
      <c r="AC1010" s="0" t="n">
        <v>79</v>
      </c>
      <c r="AE1010" s="0" t="n">
        <v>0</v>
      </c>
      <c r="AF1010" s="0" t="n">
        <f aca="false">(AB1010/AVERAGE(AB1006:AB1008,AB1012:AB1014))*MAX(AE1009:AE1011) + (1 - MAX(AE1009:AE1011))</f>
        <v>1</v>
      </c>
      <c r="AG1010" s="0" t="n">
        <f aca="false">AB1010/AF1010</f>
        <v>14451.4145870356</v>
      </c>
      <c r="AH1010" s="0" t="n">
        <f aca="false">(AG1009+AG1010*2+AG1011)/4</f>
        <v>10209.8059595824</v>
      </c>
      <c r="AI1010" s="0" t="n">
        <f aca="false">ABS(1 - (AG1010/AVERAGE(AG1008:AG1012)))</f>
        <v>0.294022242897715</v>
      </c>
      <c r="AJ1010" s="0" t="n">
        <f aca="false">(AVERAGE(AG1008:AG1012)*AI1010) + (AG1010*(1-AI1010))</f>
        <v>13485.9663555562</v>
      </c>
      <c r="AK1010" s="0" t="n">
        <f aca="false">(AVERAGE(AG1008:AG1009,AG1011:AG1012)*AI1010*2) + (AG1010*(1-AI1010*2))</f>
        <v>12037.794008337</v>
      </c>
    </row>
    <row r="1011" customFormat="false" ht="13.8" hidden="false" customHeight="false" outlineLevel="0" collapsed="false">
      <c r="A1011" s="4" t="n">
        <v>43745</v>
      </c>
      <c r="B1011" s="0" t="n">
        <v>1009</v>
      </c>
      <c r="D1011" s="0" t="n">
        <f aca="false">C1011*2.4</f>
        <v>0</v>
      </c>
      <c r="F1011" s="0" t="n">
        <f aca="false">E1011*2.4</f>
        <v>0</v>
      </c>
      <c r="H1011" s="0" t="n">
        <f aca="false">SUM(D1011,F1011,G1011)</f>
        <v>0</v>
      </c>
      <c r="J1011" s="0" t="n">
        <f aca="false">I1011*2.4</f>
        <v>0</v>
      </c>
      <c r="K1011" s="0" t="n">
        <f aca="false">I1011*2.4</f>
        <v>0</v>
      </c>
      <c r="L1011" s="0" t="n">
        <f aca="false">SUM(K1011,H1011)</f>
        <v>0</v>
      </c>
      <c r="X1011" s="0" t="s">
        <v>34</v>
      </c>
      <c r="Y1011" s="0" t="n">
        <f aca="false">Y1010</f>
        <v>10219.6666666667</v>
      </c>
      <c r="Z1011" s="0" t="n">
        <f aca="false">L1011/Y1011</f>
        <v>0</v>
      </c>
      <c r="AA1011" s="0" t="n">
        <f aca="false">AVERAGEIF(X948:X1010,"Monday",Z948:Z1010)</f>
        <v>0.931709360221761</v>
      </c>
      <c r="AB1011" s="0" t="n">
        <f aca="false">L1011/AA1011</f>
        <v>0</v>
      </c>
      <c r="AC1011" s="0" t="n">
        <v>84</v>
      </c>
      <c r="AE1011" s="0" t="n">
        <v>0</v>
      </c>
      <c r="AF1011" s="0" t="n">
        <f aca="false">(AB1011/AVERAGE(AB1007:AB1009,AB1013:AB1015))*MAX(AE1010:AE1012) + (1 - MAX(AE1010:AE1012))</f>
        <v>1</v>
      </c>
      <c r="AG1011" s="0" t="n">
        <f aca="false">AB1011/AF1011</f>
        <v>0</v>
      </c>
      <c r="AH1011" s="0" t="n">
        <f aca="false">(AG1010+AG1011*2+AG1012)/4</f>
        <v>7102.7991119433</v>
      </c>
      <c r="AI1011" s="0" t="e">
        <f aca="false">ABS(1 - (AG1011/AVERAGE(AG1009:AG1013)))</f>
        <v>#DIV/0!</v>
      </c>
      <c r="AJ1011" s="0" t="e">
        <f aca="false">(AVERAGE(AG1009:AG1013)*AI1011) + (AG1011*(1-AI1011))</f>
        <v>#DIV/0!</v>
      </c>
      <c r="AK1011" s="0" t="e">
        <f aca="false">(AVERAGE(AG1009:AG1010,AG1012:AG1013)*AI1011*2) + (AG1011*(1-AI1011*2))</f>
        <v>#DIV/0!</v>
      </c>
    </row>
    <row r="1012" customFormat="false" ht="13.8" hidden="false" customHeight="false" outlineLevel="0" collapsed="false">
      <c r="A1012" s="4" t="n">
        <v>43746</v>
      </c>
      <c r="B1012" s="0" t="n">
        <v>1010</v>
      </c>
      <c r="C1012" s="0" t="n">
        <v>2645</v>
      </c>
      <c r="D1012" s="0" t="n">
        <f aca="false">C1012*2.4</f>
        <v>6348</v>
      </c>
      <c r="E1012" s="0" t="n">
        <v>2060</v>
      </c>
      <c r="F1012" s="0" t="n">
        <f aca="false">E1012*2.4</f>
        <v>4944</v>
      </c>
      <c r="G1012" s="0" t="n">
        <v>3415</v>
      </c>
      <c r="H1012" s="0" t="n">
        <f aca="false">SUM(D1012,F1012,G1012)</f>
        <v>14707</v>
      </c>
      <c r="J1012" s="0" t="n">
        <f aca="false">I1012*2.4</f>
        <v>0</v>
      </c>
      <c r="K1012" s="0" t="n">
        <f aca="false">I1012*2.4</f>
        <v>0</v>
      </c>
      <c r="L1012" s="0" t="n">
        <f aca="false">SUM(K1012,H1012)</f>
        <v>14707</v>
      </c>
      <c r="M1012" s="0" t="n">
        <v>192</v>
      </c>
      <c r="X1012" s="0" t="s">
        <v>36</v>
      </c>
      <c r="Y1012" s="0" t="n">
        <f aca="false">Y1010</f>
        <v>10219.6666666667</v>
      </c>
      <c r="Z1012" s="0" t="n">
        <f aca="false">L1012/Y1012</f>
        <v>1.43908803287778</v>
      </c>
      <c r="AA1012" s="0" t="n">
        <f aca="false">AVERAGEIF(X949:X1011,"Tuesday",Z949:Z1011)</f>
        <v>0.904263428533847</v>
      </c>
      <c r="AB1012" s="0" t="n">
        <f aca="false">L1012/AA1012</f>
        <v>16264.0659081454</v>
      </c>
      <c r="AC1012" s="0" t="n">
        <v>86</v>
      </c>
      <c r="AE1012" s="0" t="n">
        <v>0</v>
      </c>
      <c r="AF1012" s="0" t="n">
        <f aca="false">(AB1012/AVERAGE(AB1008:AB1010,AB1014:AB1016))*MAX(AE1011:AE1013) + (1 - MAX(AE1011:AE1013))</f>
        <v>1.16506590650164</v>
      </c>
      <c r="AG1012" s="0" t="n">
        <f aca="false">AB1012/AF1012</f>
        <v>13959.7818607376</v>
      </c>
      <c r="AH1012" s="0" t="e">
        <f aca="false">(AG1011+AG1012*2+AG1013)/4</f>
        <v>#DIV/0!</v>
      </c>
      <c r="AI1012" s="0" t="e">
        <f aca="false">ABS(1 - (AG1012/AVERAGE(AG1010:AG1014)))</f>
        <v>#DIV/0!</v>
      </c>
      <c r="AJ1012" s="0" t="e">
        <f aca="false">(AVERAGE(AG1010:AG1014)*AI1012) + (AG1012*(1-AI1012))</f>
        <v>#DIV/0!</v>
      </c>
      <c r="AK1012" s="0" t="e">
        <f aca="false">(AVERAGE(AG1010:AG1011,AG1013:AG1014)*AI1012*2) + (AG1012*(1-AI1012*2))</f>
        <v>#DIV/0!</v>
      </c>
    </row>
    <row r="1013" customFormat="false" ht="13.8" hidden="false" customHeight="false" outlineLevel="0" collapsed="false">
      <c r="A1013" s="4" t="n">
        <v>43747</v>
      </c>
      <c r="AC1013" s="0" t="n">
        <v>84</v>
      </c>
      <c r="AE1013" s="0" t="n">
        <v>1</v>
      </c>
      <c r="AF1013" s="0" t="n">
        <f aca="false">(AB1013/AVERAGE(AB1009:AB1011,AB1015:AB1017))*MAX(AE1012:AE1014) + (1 - MAX(AE1012:AE1014))</f>
        <v>0</v>
      </c>
      <c r="AG1013" s="0" t="e">
        <f aca="false">AB1013/AF1013</f>
        <v>#DIV/0!</v>
      </c>
      <c r="AH1013" s="0" t="e">
        <f aca="false">(AG1012+AG1013*2+AG1014)/4</f>
        <v>#DIV/0!</v>
      </c>
      <c r="AI1013" s="0" t="e">
        <f aca="false">ABS(1 - (AG1013/AVERAGE(AG1011:AG1015)))</f>
        <v>#DIV/0!</v>
      </c>
      <c r="AJ1013" s="0" t="e">
        <f aca="false">(AVERAGE(AG1011:AG1015)*AI1013) + (AG1013*(1-AI1013))</f>
        <v>#DIV/0!</v>
      </c>
      <c r="AK1013" s="0" t="e">
        <f aca="false">(AVERAGE(AG1011:AG1012,AG1014:AG1015)*AI1013*2) + (AG1013*(1-AI1013*2))</f>
        <v>#DIV/0!</v>
      </c>
    </row>
    <row r="1014" customFormat="false" ht="13.8" hidden="false" customHeight="false" outlineLevel="0" collapsed="false">
      <c r="A1014" s="4" t="n">
        <v>43748</v>
      </c>
      <c r="AC1014" s="0" t="n">
        <v>63</v>
      </c>
      <c r="AE1014" s="0" t="n">
        <v>0</v>
      </c>
      <c r="AF1014" s="0" t="n">
        <f aca="false">(AB1014/AVERAGE(AB1010:AB1012,AB1016:AB1018))*MAX(AE1013:AE1015) + (1 - MAX(AE1013:AE1015))</f>
        <v>0</v>
      </c>
      <c r="AG1014" s="0" t="e">
        <f aca="false">AB1014/AF1014</f>
        <v>#DIV/0!</v>
      </c>
      <c r="AH1014" s="0" t="e">
        <f aca="false">(AG1013+AG1014*2+AG1015)/4</f>
        <v>#DIV/0!</v>
      </c>
      <c r="AI1014" s="0" t="e">
        <f aca="false">ABS(1 - (AG1014/AVERAGE(AG1012:AG1016)))</f>
        <v>#DIV/0!</v>
      </c>
      <c r="AJ1014" s="0" t="e">
        <f aca="false">(AVERAGE(AG1012:AG1016)*AI1014) + (AG1014*(1-AI1014))</f>
        <v>#DIV/0!</v>
      </c>
      <c r="AK1014" s="0" t="e">
        <f aca="false">(AVERAGE(AG1012:AG1013,AG1015:AG1016)*AI1014*2) + (AG1014*(1-AI1014*2))</f>
        <v>#DIV/0!</v>
      </c>
    </row>
    <row r="1015" customFormat="false" ht="13.8" hidden="false" customHeight="false" outlineLevel="0" collapsed="false">
      <c r="A1015" s="4" t="n">
        <v>43749</v>
      </c>
      <c r="AC1015" s="0" t="n">
        <v>68</v>
      </c>
      <c r="AE1015" s="0" t="n">
        <v>0</v>
      </c>
      <c r="AF1015" s="0" t="n">
        <f aca="false">(AB1015/AVERAGE(AB1011:AB1013,AB1017:AB1019))*MAX(AE1014:AE1016) + (1 - MAX(AE1014:AE1016))</f>
        <v>1</v>
      </c>
      <c r="AG1015" s="0" t="n">
        <f aca="false">AB1015/AF1015</f>
        <v>0</v>
      </c>
      <c r="AH1015" s="0" t="e">
        <f aca="false">(AG1014+AG1015*2+AG1016)/4</f>
        <v>#DIV/0!</v>
      </c>
      <c r="AI1015" s="0" t="e">
        <f aca="false">ABS(1 - (AG1015/AVERAGE(AG1013:AG1017)))</f>
        <v>#DIV/0!</v>
      </c>
      <c r="AJ1015" s="0" t="e">
        <f aca="false">(AVERAGE(AG1013:AG1017)*AI1015) + (AG1015*(1-AI1015))</f>
        <v>#DIV/0!</v>
      </c>
      <c r="AK1015" s="0" t="e">
        <f aca="false">(AVERAGE(AG1013:AG1014,AG1016:AG1017)*AI1015*2) + (AG1015*(1-AI1015*2))</f>
        <v>#DIV/0!</v>
      </c>
    </row>
    <row r="1016" customFormat="false" ht="13.8" hidden="false" customHeight="false" outlineLevel="0" collapsed="false">
      <c r="A1016" s="4" t="n">
        <v>43750</v>
      </c>
      <c r="AC1016" s="0" t="n">
        <v>73</v>
      </c>
      <c r="AE1016" s="0" t="n">
        <v>0</v>
      </c>
      <c r="AF1016" s="0" t="n">
        <f aca="false">(AB1016/AVERAGE(AB1012:AB1014,AB1018:AB1020))*MAX(AE1015:AE1017) + (1 - MAX(AE1015:AE1017))</f>
        <v>1</v>
      </c>
      <c r="AG1016" s="0" t="n">
        <f aca="false">AB1016/AF1016</f>
        <v>0</v>
      </c>
      <c r="AH1016" s="0" t="e">
        <f aca="false">(AG1015+AG1016*2+AG1017)/4</f>
        <v>#DIV/0!</v>
      </c>
      <c r="AI1016" s="0" t="e">
        <f aca="false">ABS(1 - (AG1016/AVERAGE(AG1014:AG1018)))</f>
        <v>#DIV/0!</v>
      </c>
      <c r="AJ1016" s="0" t="e">
        <f aca="false">(AVERAGE(AG1014:AG1018)*AI1016) + (AG1016*(1-AI1016))</f>
        <v>#DIV/0!</v>
      </c>
      <c r="AK1016" s="0" t="e">
        <f aca="false">(AVERAGE(AG1014:AG1015,AG1017:AG1018)*AI1016*2) + (AG1016*(1-AI1016*2))</f>
        <v>#DIV/0!</v>
      </c>
    </row>
    <row r="1017" customFormat="false" ht="13.8" hidden="false" customHeight="false" outlineLevel="0" collapsed="false">
      <c r="A1017" s="4" t="n">
        <v>43751</v>
      </c>
      <c r="AC1017" s="0" t="n">
        <v>77</v>
      </c>
      <c r="AE1017" s="0" t="n">
        <v>0</v>
      </c>
      <c r="AF1017" s="0" t="e">
        <f aca="false">(AB1017/AVERAGE(AB1013:AB1015,AB1019:AB1021))*MAX(AE1016:AE1018) + (1 - MAX(AE1016:AE1018))</f>
        <v>#DIV/0!</v>
      </c>
      <c r="AG1017" s="0" t="e">
        <f aca="false">AB1017/AF1017</f>
        <v>#DIV/0!</v>
      </c>
      <c r="AH1017" s="0" t="e">
        <f aca="false">(AG1016+AG1017*2+AG1018)/4</f>
        <v>#DIV/0!</v>
      </c>
      <c r="AI1017" s="0" t="e">
        <f aca="false">ABS(1 - (AG1017/AVERAGE(AG1015:AG1019)))</f>
        <v>#DIV/0!</v>
      </c>
      <c r="AJ1017" s="0" t="e">
        <f aca="false">(AVERAGE(AG1015:AG1019)*AI1017) + (AG1017*(1-AI1017))</f>
        <v>#DIV/0!</v>
      </c>
      <c r="AK1017" s="0" t="e">
        <f aca="false">(AVERAGE(AG1015:AG1016,AG1018:AG1019)*AI1017*2) + (AG1017*(1-AI1017*2))</f>
        <v>#DIV/0!</v>
      </c>
    </row>
    <row r="1018" customFormat="false" ht="13.8" hidden="false" customHeight="false" outlineLevel="0" collapsed="false">
      <c r="A1018" s="4" t="n">
        <v>43752</v>
      </c>
      <c r="AC1018" s="0" t="n">
        <v>79</v>
      </c>
      <c r="AE1018" s="0" t="n">
        <v>1</v>
      </c>
      <c r="AF1018" s="0" t="e">
        <f aca="false">(AB1018/AVERAGE(AB1014:AB1016,AB1020:AB1022))*MAX(AE1017:AE1019) + (1 - MAX(AE1017:AE1019))</f>
        <v>#DIV/0!</v>
      </c>
      <c r="AG1018" s="0" t="e">
        <f aca="false">AB1018/AF1018</f>
        <v>#DIV/0!</v>
      </c>
      <c r="AH1018" s="0" t="e">
        <f aca="false">(AG1017+AG1018*2+AG1019)/4</f>
        <v>#DIV/0!</v>
      </c>
      <c r="AI1018" s="0" t="e">
        <f aca="false">ABS(1 - (AG1018/AVERAGE(AG1016:AG1020)))</f>
        <v>#DIV/0!</v>
      </c>
      <c r="AJ1018" s="0" t="e">
        <f aca="false">(AVERAGE(AG1016:AG1020)*AI1018) + (AG1018*(1-AI1018))</f>
        <v>#DIV/0!</v>
      </c>
      <c r="AK1018" s="0" t="e">
        <f aca="false">(AVERAGE(AG1016:AG1017,AG1019:AG1020)*AI1018*2) + (AG1018*(1-AI1018*2))</f>
        <v>#DIV/0!</v>
      </c>
    </row>
    <row r="1019" customFormat="false" ht="13.8" hidden="false" customHeight="false" outlineLevel="0" collapsed="false">
      <c r="A1019" s="4" t="n">
        <v>43753</v>
      </c>
      <c r="AC1019" s="0" t="n">
        <v>81</v>
      </c>
      <c r="AE1019" s="0" t="n">
        <v>0</v>
      </c>
      <c r="AF1019" s="0" t="e">
        <f aca="false">(AB1019/AVERAGE(AB1015:AB1017,AB1021:AB1023))*MAX(AE1018:AE1020) + (1 - MAX(AE1018:AE1020))</f>
        <v>#DIV/0!</v>
      </c>
      <c r="AG1019" s="0" t="e">
        <f aca="false">AB1019/AF1019</f>
        <v>#DIV/0!</v>
      </c>
      <c r="AH1019" s="0" t="e">
        <f aca="false">(AG1018+AG1019*2+AG1020)/4</f>
        <v>#DIV/0!</v>
      </c>
      <c r="AI1019" s="0" t="e">
        <f aca="false">ABS(1 - (AG1019/AVERAGE(AG1017:AG1021)))</f>
        <v>#DIV/0!</v>
      </c>
      <c r="AJ1019" s="0" t="e">
        <f aca="false">(AVERAGE(AG1017:AG1021)*AI1019) + (AG1019*(1-AI1019))</f>
        <v>#DIV/0!</v>
      </c>
      <c r="AK1019" s="0" t="e">
        <f aca="false">(AVERAGE(AG1017:AG1018,AG1020:AG1021)*AI1019*2) + (AG1019*(1-AI1019*2))</f>
        <v>#DIV/0!</v>
      </c>
    </row>
    <row r="1020" customFormat="false" ht="13.8" hidden="false" customHeight="false" outlineLevel="0" collapsed="false">
      <c r="A1020" s="4" t="n">
        <v>43754</v>
      </c>
      <c r="AC1020" s="0" t="n">
        <v>84</v>
      </c>
      <c r="AE1020" s="0" t="n">
        <v>0</v>
      </c>
      <c r="AF1020" s="0" t="e">
        <f aca="false">(AB1020/AVERAGE(AB1016:AB1018,AB1022:AB1024))*MAX(AE1019:AE1021) + (1 - MAX(AE1019:AE1021))</f>
        <v>#DIV/0!</v>
      </c>
      <c r="AG1020" s="0" t="e">
        <f aca="false">AB1020/AF1020</f>
        <v>#DIV/0!</v>
      </c>
      <c r="AH1020" s="0" t="e">
        <f aca="false">(AG1019+AG1020*2+AG1021)/4</f>
        <v>#DIV/0!</v>
      </c>
      <c r="AI1020" s="0" t="e">
        <f aca="false">ABS(1 - (AG1020/AVERAGE(AG1018:AG1022)))</f>
        <v>#DIV/0!</v>
      </c>
      <c r="AJ1020" s="0" t="e">
        <f aca="false">(AVERAGE(AG1018:AG1022)*AI1020) + (AG1020*(1-AI1020))</f>
        <v>#DIV/0!</v>
      </c>
      <c r="AK1020" s="0" t="e">
        <f aca="false">(AVERAGE(AG1018:AG1019,AG1021:AG1022)*AI1020*2) + (AG1020*(1-AI1020*2))</f>
        <v>#DIV/0!</v>
      </c>
    </row>
    <row r="1021" customFormat="false" ht="13.8" hidden="false" customHeight="false" outlineLevel="0" collapsed="false">
      <c r="A1021" s="4" t="n">
        <v>43755</v>
      </c>
      <c r="AC1021" s="0" t="n">
        <v>84</v>
      </c>
      <c r="AE1021" s="0" t="n">
        <v>0</v>
      </c>
      <c r="AF1021" s="0" t="e">
        <f aca="false">(AB1021/AVERAGE(AB1017:AB1019,AB1023:AB1025))*MAX(AE1020:AE1022) + (1 - MAX(AE1020:AE1022))</f>
        <v>#DIV/0!</v>
      </c>
      <c r="AG1021" s="0" t="e">
        <f aca="false">AB1021/AF1021</f>
        <v>#DIV/0!</v>
      </c>
      <c r="AH1021" s="0" t="e">
        <f aca="false">(AG1020+AG1021*2+AG1022)/4</f>
        <v>#DIV/0!</v>
      </c>
      <c r="AI1021" s="0" t="e">
        <f aca="false">ABS(1 - (AG1021/AVERAGE(AG1019:AG1023)))</f>
        <v>#DIV/0!</v>
      </c>
      <c r="AJ1021" s="0" t="e">
        <f aca="false">(AVERAGE(AG1019:AG1023)*AI1021) + (AG1021*(1-AI1021))</f>
        <v>#DIV/0!</v>
      </c>
      <c r="AK1021" s="0" t="e">
        <f aca="false">(AVERAGE(AG1019:AG1020,AG1022:AG1023)*AI1021*2) + (AG1021*(1-AI1021*2))</f>
        <v>#DIV/0!</v>
      </c>
    </row>
    <row r="1022" customFormat="false" ht="13.8" hidden="false" customHeight="false" outlineLevel="0" collapsed="false">
      <c r="A1022" s="4" t="n">
        <v>43756</v>
      </c>
      <c r="AE1022" s="0" t="n">
        <v>1</v>
      </c>
    </row>
    <row r="1023" customFormat="false" ht="13.8" hidden="false" customHeight="false" outlineLevel="0" collapsed="false">
      <c r="A1023" s="4" t="n">
        <v>43757</v>
      </c>
      <c r="AE1023" s="0" t="n">
        <v>0</v>
      </c>
    </row>
    <row r="1024" customFormat="false" ht="13.8" hidden="false" customHeight="false" outlineLevel="0" collapsed="false">
      <c r="A1024" s="4" t="n">
        <v>43758</v>
      </c>
      <c r="AE1024" s="0" t="n">
        <v>0</v>
      </c>
    </row>
    <row r="1025" customFormat="false" ht="13.8" hidden="false" customHeight="false" outlineLevel="0" collapsed="false">
      <c r="A1025" s="4" t="n">
        <v>43759</v>
      </c>
      <c r="AE1025" s="0" t="n">
        <v>0</v>
      </c>
    </row>
    <row r="1026" customFormat="false" ht="13.8" hidden="false" customHeight="false" outlineLevel="0" collapsed="false">
      <c r="A1026" s="4" t="n">
        <v>43760</v>
      </c>
      <c r="AE1026" s="0" t="n">
        <v>0</v>
      </c>
    </row>
    <row r="1027" customFormat="false" ht="13.8" hidden="false" customHeight="false" outlineLevel="0" collapsed="false">
      <c r="A1027" s="4" t="n">
        <v>43761</v>
      </c>
      <c r="AE1027" s="0" t="n">
        <v>0</v>
      </c>
    </row>
    <row r="1028" customFormat="false" ht="13.8" hidden="false" customHeight="false" outlineLevel="0" collapsed="false">
      <c r="A1028" s="4" t="n">
        <v>43762</v>
      </c>
      <c r="AE1028" s="0" t="n">
        <v>0</v>
      </c>
    </row>
    <row r="1029" customFormat="false" ht="13.8" hidden="false" customHeight="false" outlineLevel="0" collapsed="false">
      <c r="A1029" s="4" t="n">
        <v>43763</v>
      </c>
      <c r="AE1029" s="0" t="n">
        <v>1</v>
      </c>
    </row>
    <row r="1030" customFormat="false" ht="13.8" hidden="false" customHeight="false" outlineLevel="0" collapsed="false">
      <c r="A1030" s="4" t="n">
        <v>43764</v>
      </c>
      <c r="AE1030" s="0" t="n">
        <v>0</v>
      </c>
    </row>
    <row r="1031" customFormat="false" ht="13.8" hidden="false" customHeight="false" outlineLevel="0" collapsed="false">
      <c r="A1031" s="4" t="n">
        <v>43765</v>
      </c>
      <c r="AE1031" s="0" t="n">
        <v>0</v>
      </c>
    </row>
    <row r="1032" customFormat="false" ht="13.8" hidden="false" customHeight="false" outlineLevel="0" collapsed="false">
      <c r="A1032" s="4" t="n">
        <v>43766</v>
      </c>
      <c r="AE1032" s="0" t="n">
        <v>0</v>
      </c>
    </row>
    <row r="1033" customFormat="false" ht="13.8" hidden="false" customHeight="false" outlineLevel="0" collapsed="false">
      <c r="A1033" s="4" t="n">
        <v>43767</v>
      </c>
      <c r="AE1033" s="0" t="n">
        <v>0</v>
      </c>
    </row>
    <row r="1034" customFormat="false" ht="13.8" hidden="false" customHeight="false" outlineLevel="0" collapsed="false">
      <c r="A1034" s="4" t="n">
        <v>43768</v>
      </c>
      <c r="AE1034" s="0" t="n">
        <v>0</v>
      </c>
    </row>
    <row r="1035" customFormat="false" ht="13.8" hidden="false" customHeight="false" outlineLevel="0" collapsed="false">
      <c r="A1035" s="4" t="n">
        <v>43769</v>
      </c>
      <c r="AE1035" s="0" t="n">
        <v>0</v>
      </c>
    </row>
    <row r="1036" customFormat="false" ht="13.8" hidden="false" customHeight="false" outlineLevel="0" collapsed="false">
      <c r="A1036" s="4" t="n">
        <v>43770</v>
      </c>
      <c r="AE1036" s="0" t="n">
        <v>0</v>
      </c>
    </row>
    <row r="1037" customFormat="false" ht="13.8" hidden="false" customHeight="false" outlineLevel="0" collapsed="false">
      <c r="A1037" s="4" t="n">
        <v>43771</v>
      </c>
      <c r="AE1037" s="0" t="n">
        <v>0</v>
      </c>
    </row>
    <row r="1038" customFormat="false" ht="13.8" hidden="false" customHeight="false" outlineLevel="0" collapsed="false">
      <c r="A1038" s="4" t="n">
        <v>43772</v>
      </c>
      <c r="AE1038" s="0" t="n">
        <v>0</v>
      </c>
    </row>
    <row r="1039" customFormat="false" ht="13.8" hidden="false" customHeight="false" outlineLevel="0" collapsed="false">
      <c r="A1039" s="4" t="n">
        <v>43773</v>
      </c>
      <c r="AE1039" s="0" t="n">
        <v>0</v>
      </c>
    </row>
    <row r="1040" customFormat="false" ht="13.8" hidden="false" customHeight="false" outlineLevel="0" collapsed="false">
      <c r="A1040" s="4" t="n">
        <v>43774</v>
      </c>
      <c r="AE1040" s="0" t="n">
        <v>0</v>
      </c>
    </row>
    <row r="1041" customFormat="false" ht="13.8" hidden="false" customHeight="false" outlineLevel="0" collapsed="false">
      <c r="A1041" s="4" t="n">
        <v>43775</v>
      </c>
      <c r="AE1041" s="0" t="n">
        <v>0</v>
      </c>
    </row>
    <row r="1042" customFormat="false" ht="13.8" hidden="false" customHeight="false" outlineLevel="0" collapsed="false">
      <c r="A1042" s="4" t="n">
        <v>43776</v>
      </c>
      <c r="AE1042" s="0" t="n">
        <v>0</v>
      </c>
    </row>
    <row r="1043" customFormat="false" ht="13.8" hidden="false" customHeight="false" outlineLevel="0" collapsed="false">
      <c r="A1043" s="4" t="n">
        <v>43777</v>
      </c>
      <c r="AE1043" s="0" t="n">
        <v>0</v>
      </c>
    </row>
    <row r="1044" customFormat="false" ht="13.8" hidden="false" customHeight="false" outlineLevel="0" collapsed="false">
      <c r="A1044" s="4" t="n">
        <v>43778</v>
      </c>
      <c r="AE1044" s="0" t="n">
        <v>0</v>
      </c>
    </row>
    <row r="1045" customFormat="false" ht="13.8" hidden="false" customHeight="false" outlineLevel="0" collapsed="false">
      <c r="A1045" s="4" t="n">
        <v>43779</v>
      </c>
      <c r="AE1045" s="0" t="n">
        <v>0</v>
      </c>
    </row>
    <row r="1046" customFormat="false" ht="13.8" hidden="false" customHeight="false" outlineLevel="0" collapsed="false">
      <c r="A1046" s="4" t="n">
        <v>43780</v>
      </c>
      <c r="AE1046" s="0" t="n">
        <v>1</v>
      </c>
    </row>
    <row r="1047" customFormat="false" ht="13.8" hidden="false" customHeight="false" outlineLevel="0" collapsed="false">
      <c r="A1047" s="4" t="n">
        <v>43781</v>
      </c>
      <c r="AE1047" s="0" t="n">
        <v>0</v>
      </c>
    </row>
    <row r="1048" customFormat="false" ht="13.8" hidden="false" customHeight="false" outlineLevel="0" collapsed="false">
      <c r="A1048" s="4" t="n">
        <v>43782</v>
      </c>
      <c r="AE1048" s="0" t="n">
        <v>0</v>
      </c>
    </row>
    <row r="1049" customFormat="false" ht="13.8" hidden="false" customHeight="false" outlineLevel="0" collapsed="false">
      <c r="A1049" s="4" t="n">
        <v>43783</v>
      </c>
      <c r="AE1049" s="0" t="n">
        <v>0</v>
      </c>
    </row>
    <row r="1050" customFormat="false" ht="13.8" hidden="false" customHeight="false" outlineLevel="0" collapsed="false">
      <c r="A1050" s="4" t="n">
        <v>43784</v>
      </c>
      <c r="AE1050" s="0" t="n">
        <v>0</v>
      </c>
    </row>
    <row r="1051" customFormat="false" ht="13.8" hidden="false" customHeight="false" outlineLevel="0" collapsed="false">
      <c r="A1051" s="4" t="n">
        <v>43785</v>
      </c>
      <c r="AE1051" s="0" t="n">
        <v>0</v>
      </c>
    </row>
    <row r="1052" customFormat="false" ht="13.8" hidden="false" customHeight="false" outlineLevel="0" collapsed="false">
      <c r="A1052" s="4" t="n">
        <v>43786</v>
      </c>
      <c r="AE1052" s="0" t="n">
        <v>0</v>
      </c>
    </row>
    <row r="1053" customFormat="false" ht="13.8" hidden="false" customHeight="false" outlineLevel="0" collapsed="false">
      <c r="A1053" s="4" t="n">
        <v>43787</v>
      </c>
      <c r="AE1053" s="0" t="n">
        <v>0</v>
      </c>
    </row>
    <row r="1054" customFormat="false" ht="13.8" hidden="false" customHeight="false" outlineLevel="0" collapsed="false">
      <c r="A1054" s="4" t="n">
        <v>43788</v>
      </c>
      <c r="AE1054" s="0" t="n">
        <v>0</v>
      </c>
    </row>
    <row r="1055" customFormat="false" ht="13.8" hidden="false" customHeight="false" outlineLevel="0" collapsed="false">
      <c r="A1055" s="4" t="n">
        <v>43789</v>
      </c>
      <c r="AE1055" s="0" t="n">
        <v>0</v>
      </c>
    </row>
    <row r="1056" customFormat="false" ht="13.8" hidden="false" customHeight="false" outlineLevel="0" collapsed="false">
      <c r="A1056" s="4" t="n">
        <v>43790</v>
      </c>
      <c r="AE1056" s="0" t="n">
        <v>0</v>
      </c>
    </row>
    <row r="1057" customFormat="false" ht="13.8" hidden="false" customHeight="false" outlineLevel="0" collapsed="false">
      <c r="A1057" s="4" t="n">
        <v>43791</v>
      </c>
      <c r="AE1057" s="0" t="n">
        <v>0</v>
      </c>
    </row>
    <row r="1058" customFormat="false" ht="13.8" hidden="false" customHeight="false" outlineLevel="0" collapsed="false">
      <c r="A1058" s="4" t="n">
        <v>43792</v>
      </c>
      <c r="AE1058" s="0" t="n">
        <v>0</v>
      </c>
    </row>
    <row r="1059" customFormat="false" ht="13.8" hidden="false" customHeight="false" outlineLevel="0" collapsed="false">
      <c r="A1059" s="4" t="n">
        <v>43793</v>
      </c>
      <c r="AE1059" s="0" t="n">
        <v>0</v>
      </c>
    </row>
    <row r="1060" customFormat="false" ht="13.8" hidden="false" customHeight="false" outlineLevel="0" collapsed="false">
      <c r="A1060" s="4" t="n">
        <v>43794</v>
      </c>
      <c r="AE1060" s="0" t="n">
        <v>0</v>
      </c>
    </row>
    <row r="1061" customFormat="false" ht="13.8" hidden="false" customHeight="false" outlineLevel="0" collapsed="false">
      <c r="A1061" s="4" t="n">
        <v>43795</v>
      </c>
      <c r="AE1061" s="0" t="n">
        <v>0</v>
      </c>
    </row>
    <row r="1062" customFormat="false" ht="13.8" hidden="false" customHeight="false" outlineLevel="0" collapsed="false">
      <c r="A1062" s="4" t="n">
        <v>43796</v>
      </c>
      <c r="AE1062" s="0" t="n">
        <v>0</v>
      </c>
    </row>
    <row r="1063" customFormat="false" ht="13.8" hidden="false" customHeight="false" outlineLevel="0" collapsed="false">
      <c r="A1063" s="4" t="n">
        <v>43797</v>
      </c>
      <c r="AE1063" s="0" t="n">
        <v>1</v>
      </c>
    </row>
    <row r="1064" customFormat="false" ht="13.8" hidden="false" customHeight="false" outlineLevel="0" collapsed="false">
      <c r="A1064" s="4" t="n">
        <v>43798</v>
      </c>
      <c r="AE1064" s="0" t="n">
        <v>1</v>
      </c>
    </row>
    <row r="1065" customFormat="false" ht="13.8" hidden="false" customHeight="false" outlineLevel="0" collapsed="false">
      <c r="A1065" s="4" t="n">
        <v>43799</v>
      </c>
      <c r="AE1065" s="0" t="n">
        <v>0</v>
      </c>
    </row>
    <row r="1066" customFormat="false" ht="13.8" hidden="false" customHeight="false" outlineLevel="0" collapsed="false">
      <c r="A1066" s="4" t="n">
        <v>43800</v>
      </c>
      <c r="AE1066" s="0" t="n">
        <v>0</v>
      </c>
    </row>
    <row r="1067" customFormat="false" ht="13.8" hidden="false" customHeight="false" outlineLevel="0" collapsed="false">
      <c r="A1067" s="4" t="n">
        <v>43801</v>
      </c>
      <c r="AE1067" s="0" t="n">
        <v>0</v>
      </c>
    </row>
    <row r="1068" customFormat="false" ht="13.8" hidden="false" customHeight="false" outlineLevel="0" collapsed="false">
      <c r="A1068" s="4" t="n">
        <v>43802</v>
      </c>
      <c r="AE1068" s="0" t="n">
        <v>0</v>
      </c>
    </row>
    <row r="1069" customFormat="false" ht="13.8" hidden="false" customHeight="false" outlineLevel="0" collapsed="false">
      <c r="A1069" s="4" t="n">
        <v>43803</v>
      </c>
      <c r="AE1069" s="0" t="n">
        <v>0</v>
      </c>
    </row>
    <row r="1070" customFormat="false" ht="13.8" hidden="false" customHeight="false" outlineLevel="0" collapsed="false">
      <c r="A1070" s="4" t="n">
        <v>43804</v>
      </c>
      <c r="AE1070" s="0" t="n">
        <v>0</v>
      </c>
    </row>
    <row r="1071" customFormat="false" ht="13.8" hidden="false" customHeight="false" outlineLevel="0" collapsed="false">
      <c r="A1071" s="4" t="n">
        <v>43805</v>
      </c>
      <c r="AE1071" s="0" t="n">
        <v>0</v>
      </c>
    </row>
    <row r="1072" customFormat="false" ht="13.8" hidden="false" customHeight="false" outlineLevel="0" collapsed="false">
      <c r="A1072" s="4" t="n">
        <v>43806</v>
      </c>
      <c r="AE1072" s="0" t="n">
        <v>0</v>
      </c>
    </row>
    <row r="1073" customFormat="false" ht="13.8" hidden="false" customHeight="false" outlineLevel="0" collapsed="false">
      <c r="A1073" s="4" t="n">
        <v>43807</v>
      </c>
      <c r="AE1073" s="0" t="n">
        <v>0</v>
      </c>
    </row>
    <row r="1074" customFormat="false" ht="13.8" hidden="false" customHeight="false" outlineLevel="0" collapsed="false">
      <c r="A1074" s="4" t="n">
        <v>43808</v>
      </c>
      <c r="AE1074" s="0" t="n">
        <v>0</v>
      </c>
    </row>
    <row r="1075" customFormat="false" ht="13.8" hidden="false" customHeight="false" outlineLevel="0" collapsed="false">
      <c r="A1075" s="4" t="n">
        <v>43809</v>
      </c>
      <c r="AE1075" s="0" t="n">
        <v>0</v>
      </c>
    </row>
    <row r="1076" customFormat="false" ht="13.8" hidden="false" customHeight="false" outlineLevel="0" collapsed="false">
      <c r="A1076" s="4" t="n">
        <v>43810</v>
      </c>
      <c r="AE1076" s="0" t="n">
        <v>0</v>
      </c>
    </row>
    <row r="1077" customFormat="false" ht="13.8" hidden="false" customHeight="false" outlineLevel="0" collapsed="false">
      <c r="A1077" s="4" t="n">
        <v>43811</v>
      </c>
      <c r="AE1077" s="0" t="n">
        <v>0</v>
      </c>
    </row>
    <row r="1078" customFormat="false" ht="13.8" hidden="false" customHeight="false" outlineLevel="0" collapsed="false">
      <c r="A1078" s="4" t="n">
        <v>43812</v>
      </c>
      <c r="AE1078" s="0" t="n">
        <v>0</v>
      </c>
    </row>
    <row r="1079" customFormat="false" ht="13.8" hidden="false" customHeight="false" outlineLevel="0" collapsed="false">
      <c r="A1079" s="4" t="n">
        <v>43813</v>
      </c>
      <c r="AE1079" s="0" t="n">
        <v>0</v>
      </c>
    </row>
    <row r="1080" customFormat="false" ht="13.8" hidden="false" customHeight="false" outlineLevel="0" collapsed="false">
      <c r="A1080" s="4" t="n">
        <v>43814</v>
      </c>
      <c r="AE1080" s="0" t="n">
        <v>0</v>
      </c>
    </row>
    <row r="1081" customFormat="false" ht="13.8" hidden="false" customHeight="false" outlineLevel="0" collapsed="false">
      <c r="A1081" s="4" t="n">
        <v>43815</v>
      </c>
      <c r="AE1081" s="0" t="n">
        <v>0</v>
      </c>
    </row>
    <row r="1082" customFormat="false" ht="13.8" hidden="false" customHeight="false" outlineLevel="0" collapsed="false">
      <c r="A1082" s="4" t="n">
        <v>43816</v>
      </c>
      <c r="AE1082" s="0" t="n">
        <v>0</v>
      </c>
    </row>
    <row r="1083" customFormat="false" ht="13.8" hidden="false" customHeight="false" outlineLevel="0" collapsed="false">
      <c r="A1083" s="4" t="n">
        <v>43817</v>
      </c>
      <c r="AE1083" s="0" t="n">
        <v>0</v>
      </c>
    </row>
    <row r="1084" customFormat="false" ht="13.8" hidden="false" customHeight="false" outlineLevel="0" collapsed="false">
      <c r="A1084" s="4" t="n">
        <v>43818</v>
      </c>
      <c r="AE1084" s="0" t="n">
        <v>0</v>
      </c>
    </row>
    <row r="1085" customFormat="false" ht="13.8" hidden="false" customHeight="false" outlineLevel="0" collapsed="false">
      <c r="A1085" s="4" t="n">
        <v>43819</v>
      </c>
      <c r="AE1085" s="0" t="n">
        <v>0</v>
      </c>
    </row>
    <row r="1086" customFormat="false" ht="13.8" hidden="false" customHeight="false" outlineLevel="0" collapsed="false">
      <c r="A1086" s="4" t="n">
        <v>43820</v>
      </c>
      <c r="AE1086" s="0" t="n">
        <v>0</v>
      </c>
    </row>
    <row r="1087" customFormat="false" ht="13.8" hidden="false" customHeight="false" outlineLevel="0" collapsed="false">
      <c r="A1087" s="4" t="n">
        <v>43821</v>
      </c>
      <c r="AE1087" s="0" t="n">
        <v>0</v>
      </c>
    </row>
    <row r="1088" customFormat="false" ht="13.8" hidden="false" customHeight="false" outlineLevel="0" collapsed="false">
      <c r="A1088" s="4" t="n">
        <v>43822</v>
      </c>
      <c r="AE1088" s="0" t="n">
        <v>0</v>
      </c>
    </row>
    <row r="1089" customFormat="false" ht="13.8" hidden="false" customHeight="false" outlineLevel="0" collapsed="false">
      <c r="A1089" s="4" t="n">
        <v>43823</v>
      </c>
      <c r="AE1089" s="0" t="n">
        <v>1</v>
      </c>
    </row>
    <row r="1090" customFormat="false" ht="13.8" hidden="false" customHeight="false" outlineLevel="0" collapsed="false">
      <c r="A1090" s="4" t="n">
        <v>43824</v>
      </c>
      <c r="AE1090" s="0" t="n">
        <v>1</v>
      </c>
    </row>
    <row r="1091" customFormat="false" ht="13.8" hidden="false" customHeight="false" outlineLevel="0" collapsed="false">
      <c r="A1091" s="4" t="n">
        <v>43825</v>
      </c>
      <c r="AE1091" s="0" t="n">
        <v>1</v>
      </c>
    </row>
    <row r="1092" customFormat="false" ht="13.8" hidden="false" customHeight="false" outlineLevel="0" collapsed="false">
      <c r="A1092" s="4" t="n">
        <v>43826</v>
      </c>
      <c r="AE1092" s="0" t="n">
        <v>0</v>
      </c>
    </row>
    <row r="1093" customFormat="false" ht="13.8" hidden="false" customHeight="false" outlineLevel="0" collapsed="false">
      <c r="A1093" s="4" t="n">
        <v>43827</v>
      </c>
      <c r="AE1093" s="0" t="n">
        <v>0</v>
      </c>
    </row>
    <row r="1094" customFormat="false" ht="13.8" hidden="false" customHeight="false" outlineLevel="0" collapsed="false">
      <c r="A1094" s="4" t="n">
        <v>43828</v>
      </c>
      <c r="AE1094" s="0" t="n">
        <v>0</v>
      </c>
    </row>
    <row r="1095" customFormat="false" ht="13.8" hidden="false" customHeight="false" outlineLevel="0" collapsed="false">
      <c r="A1095" s="4" t="n">
        <v>43829</v>
      </c>
      <c r="AE1095" s="0" t="n">
        <v>0</v>
      </c>
    </row>
    <row r="1096" customFormat="false" ht="13.8" hidden="false" customHeight="false" outlineLevel="0" collapsed="false">
      <c r="A1096" s="4" t="n">
        <v>43830</v>
      </c>
      <c r="AE1096" s="0" t="n">
        <v>1</v>
      </c>
    </row>
    <row r="1097" customFormat="false" ht="13.8" hidden="false" customHeight="false" outlineLevel="0" collapsed="false">
      <c r="A1097" s="4"/>
    </row>
    <row r="1098" customFormat="false" ht="13.8" hidden="false" customHeight="false" outlineLevel="0" collapsed="false">
      <c r="A10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2015-06-16T20:31:51Z</dcterms:created>
  <dc:creator>Kezia Nielsen</dc:creator>
  <dc:description/>
  <dc:language>en-US</dc:language>
  <cp:lastModifiedBy/>
  <cp:lastPrinted>2018-02-05T15:37:42Z</cp:lastPrinted>
  <dcterms:modified xsi:type="dcterms:W3CDTF">2019-11-25T17:57:18Z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